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ANKA\Publikationer\2017\Investeringsforvaltningsselskaber\"/>
    </mc:Choice>
  </mc:AlternateContent>
  <bookViews>
    <workbookView xWindow="0" yWindow="0" windowWidth="28800" windowHeight="11700" tabRatio="906"/>
  </bookViews>
  <sheets>
    <sheet name="Indholdsfortegnelse" sheetId="1" r:id="rId1"/>
    <sheet name="Tabel 1.1" sheetId="2" r:id="rId2"/>
    <sheet name="Tabel 1.2" sheetId="3" r:id="rId3"/>
    <sheet name="Tabel 1.3" sheetId="4" r:id="rId4"/>
    <sheet name="Tabel 1.4" sheetId="5" r:id="rId5"/>
    <sheet name="Tabel 1.5" sheetId="6" r:id="rId6"/>
    <sheet name="Tabel 1.6 " sheetId="7" r:id="rId7"/>
    <sheet name="Tabel 2.1" sheetId="8" r:id="rId8"/>
    <sheet name="Tabel 2.2" sheetId="9" r:id="rId9"/>
    <sheet name="Register med tilladelse" sheetId="10" r:id="rId10"/>
    <sheet name="Tabel 3.1" sheetId="11" r:id="rId11"/>
    <sheet name="Tabel 3.2" sheetId="12" r:id="rId12"/>
    <sheet name="Tabel 3.3" sheetId="13" r:id="rId13"/>
    <sheet name="Register uden tilladelse" sheetId="14" r:id="rId14"/>
    <sheet name="Tabel 4.1" sheetId="15" r:id="rId15"/>
    <sheet name="Tabel 4.2" sheetId="16" r:id="rId16"/>
    <sheet name="Rådata med tilladelse" sheetId="19" r:id="rId17"/>
    <sheet name="Rådata uden tilladelse" sheetId="20" r:id="rId18"/>
  </sheets>
  <definedNames>
    <definedName name="data_sektor_smaa">#REF!</definedName>
    <definedName name="data_sektor_store">#REF!</definedName>
    <definedName name="data_smaa">'Rådata uden tilladelse'!$A$1:$BH$12</definedName>
    <definedName name="data_store">'Rådata med tilladelse'!$A$1:$CM$4</definedName>
    <definedName name="drop_regnr_stor">'Rådata med tilladelse'!$B$2:$B$4</definedName>
    <definedName name="drop_smaa">'Rådata uden tilladelse'!$C$2:$C$11</definedName>
    <definedName name="drop_smaa_regnr">'Rådata uden tilladelse'!$B$2:$B$12</definedName>
    <definedName name="Drop_stor">'Rådata med tilladelse'!$C$2:$C$4</definedName>
    <definedName name="Regnr_smaa">'Rådata uden tilladelse'!$B$1:$B$12</definedName>
    <definedName name="regnr_store">'Rådata med tilladelse'!$B$1:$B$4</definedName>
    <definedName name="_xlnm.Print_Area" localSheetId="0">Indholdsfortegnelse!$B$1:$G$28</definedName>
    <definedName name="_xlnm.Print_Area" localSheetId="13">'Register uden tilladelse'!$A$3:$B$31</definedName>
    <definedName name="_xlnm.Print_Area" localSheetId="1">'Tabel 1.1'!$C$2:$E$22</definedName>
    <definedName name="_xlnm.Print_Area" localSheetId="2">'Tabel 1.2'!$C$2:$F$71</definedName>
    <definedName name="_xlnm.Print_Area" localSheetId="3">'Tabel 1.3'!$C$2:$F$54</definedName>
    <definedName name="_xlnm.Print_Area" localSheetId="4">'Tabel 1.4'!$C$2:$E$16</definedName>
    <definedName name="_xlnm.Print_Area" localSheetId="5">'Tabel 1.5'!$E$2:$I$98</definedName>
    <definedName name="_xlnm.Print_Area" localSheetId="6">'Tabel 1.6 '!$D$2:$G$9</definedName>
    <definedName name="_xlnm.Print_Area" localSheetId="7">'Tabel 2.1'!$C$2:$F$19</definedName>
    <definedName name="_xlnm.Print_Area" localSheetId="8">'Tabel 2.2'!$C$2:$F$59</definedName>
    <definedName name="_xlnm.Print_Area" localSheetId="10">'Tabel 3.1'!$C$2:$F$25</definedName>
    <definedName name="_xlnm.Print_Area" localSheetId="11">'Tabel 3.2'!$C$2:$G$74</definedName>
    <definedName name="_xlnm.Print_Area" localSheetId="12">'Tabel 3.3'!$C$2:$F$19</definedName>
    <definedName name="_xlnm.Print_Area" localSheetId="14">'Tabel 4.1'!$C$2:$G$22</definedName>
    <definedName name="_xlnm.Print_Area" localSheetId="15">'Tabel 4.2'!$C$3:$G$62</definedName>
    <definedName name="variabel_sektor_smaa">#REF!</definedName>
    <definedName name="variabel_sektor_store">#REF!</definedName>
    <definedName name="variabel_smaa">'Rådata uden tilladelse'!$1:$1</definedName>
    <definedName name="variabel_store">'Rådata med tilladelse'!$1:$1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6" l="1"/>
  <c r="B40" i="6"/>
  <c r="B39" i="6"/>
  <c r="B38" i="6"/>
  <c r="B37" i="6"/>
  <c r="B36" i="6"/>
  <c r="B45" i="16" l="1"/>
  <c r="F4" i="16" l="1"/>
  <c r="F4" i="15"/>
  <c r="G13" i="15" s="1"/>
  <c r="E4" i="13"/>
  <c r="F16" i="13" s="1"/>
  <c r="F4" i="12"/>
  <c r="E4" i="11"/>
  <c r="F9" i="11" s="1"/>
  <c r="B42" i="9"/>
  <c r="B41" i="9"/>
  <c r="G34" i="16" l="1"/>
  <c r="G38" i="16"/>
  <c r="G42" i="16"/>
  <c r="G51" i="16"/>
  <c r="G58" i="16"/>
  <c r="G55" i="16"/>
  <c r="G11" i="16"/>
  <c r="G15" i="16"/>
  <c r="G19" i="16"/>
  <c r="G23" i="16"/>
  <c r="G27" i="16"/>
  <c r="G16" i="16"/>
  <c r="G24" i="16"/>
  <c r="G28" i="16"/>
  <c r="G62" i="16"/>
  <c r="G18" i="16"/>
  <c r="G35" i="16"/>
  <c r="G39" i="16"/>
  <c r="G52" i="16"/>
  <c r="G59" i="16"/>
  <c r="G48" i="16"/>
  <c r="G12" i="16"/>
  <c r="G20" i="16"/>
  <c r="G33" i="16"/>
  <c r="G22" i="16"/>
  <c r="G36" i="16"/>
  <c r="G40" i="16"/>
  <c r="G49" i="16"/>
  <c r="G56" i="16"/>
  <c r="G60" i="16"/>
  <c r="G45" i="16"/>
  <c r="G13" i="16"/>
  <c r="G17" i="16"/>
  <c r="G21" i="16"/>
  <c r="G25" i="16"/>
  <c r="G10" i="16"/>
  <c r="G37" i="16"/>
  <c r="G41" i="16"/>
  <c r="G50" i="16"/>
  <c r="G57" i="16"/>
  <c r="G14" i="16"/>
  <c r="G26" i="16"/>
  <c r="G45" i="12"/>
  <c r="G30" i="12"/>
  <c r="G14" i="12"/>
  <c r="G66" i="12"/>
  <c r="G29" i="12"/>
  <c r="G13" i="12"/>
  <c r="G53" i="12"/>
  <c r="G65" i="12"/>
  <c r="F23" i="11"/>
  <c r="F19" i="11"/>
  <c r="F15" i="11"/>
  <c r="F11" i="11"/>
  <c r="F24" i="11"/>
  <c r="F12" i="11"/>
  <c r="F8" i="11"/>
  <c r="F22" i="11"/>
  <c r="F18" i="11"/>
  <c r="F14" i="11"/>
  <c r="F10" i="11"/>
  <c r="F20" i="11"/>
  <c r="F16" i="11"/>
  <c r="F25" i="11"/>
  <c r="F21" i="11"/>
  <c r="F17" i="11"/>
  <c r="F13" i="11"/>
  <c r="G20" i="15"/>
  <c r="G16" i="15"/>
  <c r="G9" i="15"/>
  <c r="G19" i="15"/>
  <c r="G11" i="15"/>
  <c r="G22" i="15"/>
  <c r="G18" i="15"/>
  <c r="G14" i="15"/>
  <c r="G10" i="15"/>
  <c r="G12" i="15"/>
  <c r="G15" i="15"/>
  <c r="G21" i="15"/>
  <c r="G17" i="15"/>
  <c r="F12" i="13"/>
  <c r="F15" i="13"/>
  <c r="F11" i="13"/>
  <c r="F18" i="13"/>
  <c r="F10" i="13"/>
  <c r="F17" i="13"/>
  <c r="F8" i="13"/>
  <c r="F9" i="13"/>
  <c r="B62" i="16"/>
  <c r="B60" i="16"/>
  <c r="B59" i="16"/>
  <c r="B58" i="16"/>
  <c r="B57" i="16"/>
  <c r="B56" i="16"/>
  <c r="B55" i="16"/>
  <c r="B52" i="16"/>
  <c r="B51" i="16"/>
  <c r="B50" i="16"/>
  <c r="B49" i="16"/>
  <c r="B48" i="16"/>
  <c r="B44" i="16"/>
  <c r="B42" i="16"/>
  <c r="B41" i="16"/>
  <c r="B40" i="16"/>
  <c r="B39" i="16"/>
  <c r="B38" i="16"/>
  <c r="B37" i="16"/>
  <c r="B36" i="16"/>
  <c r="B35" i="16"/>
  <c r="B34" i="16"/>
  <c r="B33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18" i="13"/>
  <c r="B17" i="13"/>
  <c r="B16" i="13"/>
  <c r="B15" i="13"/>
  <c r="B14" i="13"/>
  <c r="B13" i="13"/>
  <c r="B12" i="13"/>
  <c r="B11" i="13"/>
  <c r="B10" i="13"/>
  <c r="B9" i="13"/>
  <c r="B8" i="13"/>
  <c r="B74" i="12"/>
  <c r="G74" i="12" s="1"/>
  <c r="B73" i="12"/>
  <c r="G73" i="12" s="1"/>
  <c r="B72" i="12"/>
  <c r="G72" i="12" s="1"/>
  <c r="B71" i="12"/>
  <c r="G71" i="12" s="1"/>
  <c r="B70" i="12"/>
  <c r="G70" i="12" s="1"/>
  <c r="B69" i="12"/>
  <c r="G69" i="12" s="1"/>
  <c r="B68" i="12"/>
  <c r="G68" i="12" s="1"/>
  <c r="B67" i="12"/>
  <c r="G67" i="12" s="1"/>
  <c r="B66" i="12"/>
  <c r="B65" i="12"/>
  <c r="B64" i="12"/>
  <c r="G64" i="12" s="1"/>
  <c r="B63" i="12"/>
  <c r="G63" i="12" s="1"/>
  <c r="B62" i="12"/>
  <c r="G62" i="12" s="1"/>
  <c r="B61" i="12"/>
  <c r="G61" i="12" s="1"/>
  <c r="B60" i="12"/>
  <c r="G60" i="12" s="1"/>
  <c r="B59" i="12"/>
  <c r="G59" i="12" s="1"/>
  <c r="B58" i="12"/>
  <c r="B57" i="12"/>
  <c r="B56" i="12"/>
  <c r="G56" i="12" s="1"/>
  <c r="B55" i="12"/>
  <c r="B54" i="12"/>
  <c r="B53" i="12"/>
  <c r="B52" i="12"/>
  <c r="G52" i="12" s="1"/>
  <c r="B51" i="12"/>
  <c r="G51" i="12" s="1"/>
  <c r="B50" i="12"/>
  <c r="G50" i="12" s="1"/>
  <c r="B49" i="12"/>
  <c r="G49" i="12" s="1"/>
  <c r="B48" i="12"/>
  <c r="G48" i="12" s="1"/>
  <c r="B47" i="12"/>
  <c r="B46" i="12"/>
  <c r="B45" i="12"/>
  <c r="B44" i="12"/>
  <c r="G44" i="12" s="1"/>
  <c r="B43" i="12"/>
  <c r="G43" i="12" s="1"/>
  <c r="B42" i="12"/>
  <c r="G42" i="12" s="1"/>
  <c r="B41" i="12"/>
  <c r="G41" i="12" s="1"/>
  <c r="B40" i="12"/>
  <c r="G40" i="12" s="1"/>
  <c r="B39" i="12"/>
  <c r="G39" i="12" s="1"/>
  <c r="B38" i="12"/>
  <c r="G38" i="12" s="1"/>
  <c r="B37" i="12"/>
  <c r="G37" i="12" s="1"/>
  <c r="B36" i="12"/>
  <c r="G36" i="12" s="1"/>
  <c r="B35" i="12"/>
  <c r="G35" i="12" s="1"/>
  <c r="B34" i="12"/>
  <c r="B33" i="12"/>
  <c r="B32" i="12"/>
  <c r="B31" i="12"/>
  <c r="B30" i="12"/>
  <c r="B29" i="12"/>
  <c r="B28" i="12"/>
  <c r="G28" i="12" s="1"/>
  <c r="B27" i="12"/>
  <c r="G27" i="12" s="1"/>
  <c r="B26" i="12"/>
  <c r="G26" i="12" s="1"/>
  <c r="B25" i="12"/>
  <c r="G25" i="12" s="1"/>
  <c r="B24" i="12"/>
  <c r="G24" i="12" s="1"/>
  <c r="B23" i="12"/>
  <c r="G23" i="12" s="1"/>
  <c r="B22" i="12"/>
  <c r="G22" i="12" s="1"/>
  <c r="B21" i="12"/>
  <c r="G21" i="12" s="1"/>
  <c r="B20" i="12"/>
  <c r="G20" i="12" s="1"/>
  <c r="B19" i="12"/>
  <c r="G19" i="12" s="1"/>
  <c r="B18" i="12"/>
  <c r="G18" i="12" s="1"/>
  <c r="B17" i="12"/>
  <c r="G17" i="12" s="1"/>
  <c r="B16" i="12"/>
  <c r="G16" i="12" s="1"/>
  <c r="B15" i="12"/>
  <c r="G15" i="12" s="1"/>
  <c r="B14" i="12"/>
  <c r="B13" i="12"/>
  <c r="B12" i="12"/>
  <c r="G12" i="12" s="1"/>
  <c r="B11" i="12"/>
  <c r="G11" i="12" s="1"/>
  <c r="B10" i="12"/>
  <c r="G10" i="12" s="1"/>
  <c r="B9" i="12"/>
  <c r="G9" i="12" s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59" i="9"/>
  <c r="B53" i="9"/>
  <c r="B54" i="9"/>
  <c r="B55" i="9"/>
  <c r="B56" i="9"/>
  <c r="B57" i="9"/>
  <c r="B52" i="9"/>
  <c r="B46" i="9"/>
  <c r="B47" i="9"/>
  <c r="B48" i="9"/>
  <c r="B49" i="9"/>
  <c r="B45" i="9"/>
  <c r="B31" i="9"/>
  <c r="B32" i="9"/>
  <c r="B33" i="9"/>
  <c r="B34" i="9"/>
  <c r="B35" i="9"/>
  <c r="B36" i="9"/>
  <c r="B37" i="9"/>
  <c r="B38" i="9"/>
  <c r="B39" i="9"/>
  <c r="B30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7" i="9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6" i="8"/>
  <c r="C6" i="7"/>
  <c r="C7" i="7"/>
  <c r="C8" i="7"/>
  <c r="C9" i="7"/>
  <c r="B7" i="7"/>
  <c r="B8" i="7"/>
  <c r="B9" i="7"/>
  <c r="B6" i="7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B88" i="6"/>
  <c r="B87" i="6"/>
  <c r="B86" i="6"/>
  <c r="B85" i="6"/>
  <c r="B84" i="6"/>
  <c r="B81" i="6"/>
  <c r="B80" i="6"/>
  <c r="B79" i="6"/>
  <c r="B76" i="6"/>
  <c r="B75" i="6"/>
  <c r="B74" i="6"/>
  <c r="B73" i="6"/>
  <c r="B72" i="6"/>
  <c r="B71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6" i="6"/>
  <c r="B45" i="6"/>
  <c r="B33" i="6"/>
  <c r="B32" i="6"/>
  <c r="B31" i="6"/>
  <c r="B30" i="6"/>
  <c r="B29" i="6"/>
  <c r="B28" i="6"/>
  <c r="B27" i="6"/>
  <c r="B26" i="6"/>
  <c r="B23" i="6"/>
  <c r="B22" i="6"/>
  <c r="B19" i="6"/>
  <c r="B18" i="6"/>
  <c r="B17" i="6"/>
  <c r="B16" i="6"/>
  <c r="B15" i="6"/>
  <c r="B14" i="6"/>
  <c r="B13" i="6"/>
  <c r="B10" i="6"/>
  <c r="B9" i="6"/>
  <c r="B8" i="6"/>
  <c r="B7" i="6"/>
  <c r="B6" i="6"/>
  <c r="B15" i="5"/>
  <c r="B14" i="5"/>
  <c r="B13" i="5"/>
  <c r="B12" i="5"/>
  <c r="B11" i="5"/>
  <c r="B10" i="5"/>
  <c r="B9" i="5"/>
  <c r="B8" i="5"/>
  <c r="B7" i="5"/>
  <c r="B6" i="5"/>
  <c r="B5" i="5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<sst xmlns="http://schemas.openxmlformats.org/spreadsheetml/2006/main" count="1466" uniqueCount="760">
  <si>
    <t>Kapitel 1 - Investeringsforvaltningsselskaber, der har tilladelse til at udøve værdipapirhandelsvirksomhed (store)</t>
  </si>
  <si>
    <t>l</t>
  </si>
  <si>
    <t>Kapitel 2 - Investeringsforvaltningsselskaber, der ikke har tilladelse til at udøve værdipapirhandelsvirksomhed (små)</t>
  </si>
  <si>
    <t>Kapitel 3. Enkeltregnskaber - investeringsforvaltningsselskaber, der har tilladelse til at udøve værdipapirhandelsvirksomhed (store)</t>
  </si>
  <si>
    <t>Register over investeringsforvaltningsselskaber, der har tilladelse til at udøve værdipapirhandelsvirksomhed</t>
  </si>
  <si>
    <t>Kapitel 4. Enkeltregnskaber - investeringsforvaltningsselskaber, der ikke har tilladelse til at udøve værdipapirhandelsvirksomhed (små) </t>
  </si>
  <si>
    <t>Register over investeringsforvaltningsselskaber, der ikke har tilladelse til at udøve værdipapirhandelsvirksomhed</t>
  </si>
  <si>
    <t>Tilbage til indholdsfortegnelsen</t>
  </si>
  <si>
    <t>Res</t>
  </si>
  <si>
    <t>Gruppenavn</t>
  </si>
  <si>
    <t>Beløb år 
til dato 
1.000 kr.</t>
  </si>
  <si>
    <t>Rind</t>
  </si>
  <si>
    <t>1.</t>
  </si>
  <si>
    <t>Renteindtægter</t>
  </si>
  <si>
    <t>Rudg</t>
  </si>
  <si>
    <t>2.</t>
  </si>
  <si>
    <t>Renteudgifter</t>
  </si>
  <si>
    <t>TotR</t>
  </si>
  <si>
    <t>Netto renteindtægter</t>
  </si>
  <si>
    <t>UdAk</t>
  </si>
  <si>
    <t>3.</t>
  </si>
  <si>
    <t>Udbytte af aktier mv.</t>
  </si>
  <si>
    <t>GPi</t>
  </si>
  <si>
    <t>4.</t>
  </si>
  <si>
    <t>Gebyrer og provisionsindtægter</t>
  </si>
  <si>
    <t>GPu</t>
  </si>
  <si>
    <t>5.</t>
  </si>
  <si>
    <t>Afgivne gebyrer og provisionsudgifter</t>
  </si>
  <si>
    <t>RGTot</t>
  </si>
  <si>
    <t>Netto rente- og gebyrindtægter</t>
  </si>
  <si>
    <t>Kreg</t>
  </si>
  <si>
    <t>6.</t>
  </si>
  <si>
    <t>Kursreguleringer</t>
  </si>
  <si>
    <t>Xdi</t>
  </si>
  <si>
    <t>7.</t>
  </si>
  <si>
    <t>Andre driftsindtægter</t>
  </si>
  <si>
    <t>UPa</t>
  </si>
  <si>
    <t>8.</t>
  </si>
  <si>
    <t>Udgifter til personale og administration</t>
  </si>
  <si>
    <t>ImMa</t>
  </si>
  <si>
    <t>9.</t>
  </si>
  <si>
    <t>Af- og nedskrivninger på immaterielle og materielle aktiver</t>
  </si>
  <si>
    <t>Xdu</t>
  </si>
  <si>
    <t>10.</t>
  </si>
  <si>
    <t>Andre driftsudgifter</t>
  </si>
  <si>
    <t>UGn</t>
  </si>
  <si>
    <t>11.</t>
  </si>
  <si>
    <t>Nedskrivninger på udlån og tilgodehavender mv.</t>
  </si>
  <si>
    <t>Rat</t>
  </si>
  <si>
    <t>12.</t>
  </si>
  <si>
    <t>Resultat af kapitalandele i associerede og tilknyttede virksomheder</t>
  </si>
  <si>
    <t>Raa</t>
  </si>
  <si>
    <t>13.</t>
  </si>
  <si>
    <t>Resultat af aktiviteter under afvikling</t>
  </si>
  <si>
    <t>RfS</t>
  </si>
  <si>
    <t>Resultat før skat</t>
  </si>
  <si>
    <t>Skat</t>
  </si>
  <si>
    <t>14.</t>
  </si>
  <si>
    <t>RP</t>
  </si>
  <si>
    <t>Periodens resultat</t>
  </si>
  <si>
    <t>Bal</t>
  </si>
  <si>
    <t>Beløb
1.000 kr.</t>
  </si>
  <si>
    <t>Aktiver</t>
  </si>
  <si>
    <t>Akac</t>
  </si>
  <si>
    <t>Kassebeholdning og anfordringstilgodehavender hos centralbanker</t>
  </si>
  <si>
    <t>Agb</t>
  </si>
  <si>
    <t>Gældsbeviser, der kan refinansieres i centralbanker</t>
  </si>
  <si>
    <t>Atkc</t>
  </si>
  <si>
    <t>Tilgodehavender hos kreditinstitutter og centralbanker</t>
  </si>
  <si>
    <t>Autd</t>
  </si>
  <si>
    <t>Udlån og andre tilgodehavender til dagsværdi</t>
  </si>
  <si>
    <t>Auta</t>
  </si>
  <si>
    <t>Udlån og andre tilgodehavender til amortiseret kostpris</t>
  </si>
  <si>
    <t>Aod</t>
  </si>
  <si>
    <t>Obligationer til dagsværdi</t>
  </si>
  <si>
    <t>Aoa</t>
  </si>
  <si>
    <t>Obligationer til amortiseret kostpris</t>
  </si>
  <si>
    <t>Aak</t>
  </si>
  <si>
    <t>Aktier mv.</t>
  </si>
  <si>
    <t>Akav</t>
  </si>
  <si>
    <t>Kapitalandele i associerede virksomheder</t>
  </si>
  <si>
    <t>Aktv</t>
  </si>
  <si>
    <t>Kapitalandele i tilknyttede virksomheder</t>
  </si>
  <si>
    <t>Aatp</t>
  </si>
  <si>
    <t>Aktiver tilknyttet puljeordninger</t>
  </si>
  <si>
    <t>Aia</t>
  </si>
  <si>
    <t>Immaterielle aktiver</t>
  </si>
  <si>
    <t>AgbTot</t>
  </si>
  <si>
    <t>Grunde og bygninger i alt</t>
  </si>
  <si>
    <t>Aie</t>
  </si>
  <si>
    <t>13.1</t>
  </si>
  <si>
    <t>Investeringsejendomme</t>
  </si>
  <si>
    <t>Ade</t>
  </si>
  <si>
    <t>13.2</t>
  </si>
  <si>
    <t>Domicilejendomme</t>
  </si>
  <si>
    <t>Axma</t>
  </si>
  <si>
    <t>Øvrige materielle aktiver</t>
  </si>
  <si>
    <t>Aas</t>
  </si>
  <si>
    <t>15.</t>
  </si>
  <si>
    <t>Aktuelle skatteaktiver</t>
  </si>
  <si>
    <t>Aus</t>
  </si>
  <si>
    <t>16.</t>
  </si>
  <si>
    <t>Udskudte skatteaktiver</t>
  </si>
  <si>
    <t>Aamb</t>
  </si>
  <si>
    <t>17.</t>
  </si>
  <si>
    <t>Aktiver i midlertidig besiddelse</t>
  </si>
  <si>
    <t>Axa</t>
  </si>
  <si>
    <t>18.</t>
  </si>
  <si>
    <t>Andre aktiver</t>
  </si>
  <si>
    <t>Apap</t>
  </si>
  <si>
    <t>19.</t>
  </si>
  <si>
    <t>Periodeafgrænsningsposter</t>
  </si>
  <si>
    <t>ATot</t>
  </si>
  <si>
    <t>Aktiver i alt</t>
  </si>
  <si>
    <t>Passiver</t>
  </si>
  <si>
    <t>Gæld</t>
  </si>
  <si>
    <t>PGkc</t>
  </si>
  <si>
    <t>Gæld til kreditinstitutter og centralbanker</t>
  </si>
  <si>
    <t>PGiag</t>
  </si>
  <si>
    <t>Indlån og anden gæld</t>
  </si>
  <si>
    <t>PGip</t>
  </si>
  <si>
    <t>Indlån i puljeordninger</t>
  </si>
  <si>
    <t>PGuod</t>
  </si>
  <si>
    <t>Udstedte obligationer til dagsværdi</t>
  </si>
  <si>
    <t>PGuoa</t>
  </si>
  <si>
    <t>Udstedte obligationer til amortiseret kostpris</t>
  </si>
  <si>
    <t>PGxfd</t>
  </si>
  <si>
    <t>Øvrige ikke-afledte finansielle forpligtelser til dagsværdi</t>
  </si>
  <si>
    <t>PGas</t>
  </si>
  <si>
    <t>Aktuelle skatteforpligtelser</t>
  </si>
  <si>
    <t>PGmof</t>
  </si>
  <si>
    <t>Midlertidigt overtagne forpligtelser</t>
  </si>
  <si>
    <t>PGxap</t>
  </si>
  <si>
    <t>Andre passiver</t>
  </si>
  <si>
    <t>PGpaf</t>
  </si>
  <si>
    <t>PGTot</t>
  </si>
  <si>
    <t>Gæld i alt</t>
  </si>
  <si>
    <t>Hensatte forpligtelser</t>
  </si>
  <si>
    <t>PHpf</t>
  </si>
  <si>
    <t>Hensættelser til pensioner og lignende forpligtelser</t>
  </si>
  <si>
    <t>PHus</t>
  </si>
  <si>
    <t>Hensættelser til udskudt skat</t>
  </si>
  <si>
    <t>PHrs</t>
  </si>
  <si>
    <t>Tilbagebetalingspligtige reserver i ældre serier</t>
  </si>
  <si>
    <t>PHtg</t>
  </si>
  <si>
    <t>Hensættelser til tab på garantier</t>
  </si>
  <si>
    <t>PHxf</t>
  </si>
  <si>
    <t>Andre hensatte forpligtelser</t>
  </si>
  <si>
    <t>PHTot</t>
  </si>
  <si>
    <t>Hensatte forpligtelser i alt</t>
  </si>
  <si>
    <t>Efterstillede kapitalindskud</t>
  </si>
  <si>
    <t>Pek</t>
  </si>
  <si>
    <t>Egenkapital</t>
  </si>
  <si>
    <t>PEaag</t>
  </si>
  <si>
    <t>Aktiekapital/andelskapital/garantikapital</t>
  </si>
  <si>
    <t>PEoe</t>
  </si>
  <si>
    <t>Overkurs ved emission</t>
  </si>
  <si>
    <t>PEav</t>
  </si>
  <si>
    <t>Akkumulerede værdiændringer</t>
  </si>
  <si>
    <t>PEo</t>
  </si>
  <si>
    <t>19.1</t>
  </si>
  <si>
    <t>Opskrivningshenlæggelser</t>
  </si>
  <si>
    <t>PEavu</t>
  </si>
  <si>
    <t>19.2</t>
  </si>
  <si>
    <t>Akkumuleret valutakursregulering af udenlandske enheder</t>
  </si>
  <si>
    <t>PEavs</t>
  </si>
  <si>
    <t>19.3</t>
  </si>
  <si>
    <t>Akkumuleret værdiregulering af sikringsinstrumenter ved sikring af betalingsstrømme</t>
  </si>
  <si>
    <t>PEavo</t>
  </si>
  <si>
    <t>19.4</t>
  </si>
  <si>
    <t>Akkumuleret værdiregulering, der følger af omvurdering af hold til udløb aktiver til dagsværdi</t>
  </si>
  <si>
    <t>PExv</t>
  </si>
  <si>
    <t>19.5</t>
  </si>
  <si>
    <t>Øvrige værdireguleringer</t>
  </si>
  <si>
    <t>PExr</t>
  </si>
  <si>
    <t>20.</t>
  </si>
  <si>
    <t>Andre reserver</t>
  </si>
  <si>
    <t>PElr</t>
  </si>
  <si>
    <t>20.1</t>
  </si>
  <si>
    <t>Lovpligtige reserver</t>
  </si>
  <si>
    <t>PEvr</t>
  </si>
  <si>
    <t>20.2</t>
  </si>
  <si>
    <t>Vedtægtsmæssige reserver</t>
  </si>
  <si>
    <t>PErs</t>
  </si>
  <si>
    <t>20.3</t>
  </si>
  <si>
    <t>Reserver i serier</t>
  </si>
  <si>
    <t>PExs</t>
  </si>
  <si>
    <t>20.4</t>
  </si>
  <si>
    <t>Øvrige reserver</t>
  </si>
  <si>
    <t>PEou</t>
  </si>
  <si>
    <t>21.</t>
  </si>
  <si>
    <t>Overført overskud eller underskud</t>
  </si>
  <si>
    <t>PEekTot</t>
  </si>
  <si>
    <t>Egenkapital i alt</t>
  </si>
  <si>
    <t>PTot</t>
  </si>
  <si>
    <t>Passiver i alt</t>
  </si>
  <si>
    <t>Oplysninger om bevægelser i egenkapital</t>
  </si>
  <si>
    <t>aagP</t>
  </si>
  <si>
    <t>Aktie-/andels-/garantikapital primo</t>
  </si>
  <si>
    <t>NyK</t>
  </si>
  <si>
    <t>1.1</t>
  </si>
  <si>
    <t>Ny indbetalt aktie-/andels-/garantikapital</t>
  </si>
  <si>
    <t>UdFo</t>
  </si>
  <si>
    <t>1.2</t>
  </si>
  <si>
    <t>Udvidelse ved fondsaktier</t>
  </si>
  <si>
    <t>UdFu</t>
  </si>
  <si>
    <t>1.3</t>
  </si>
  <si>
    <t>Udvidelse ved fusion</t>
  </si>
  <si>
    <t>UdNed</t>
  </si>
  <si>
    <t>1.4</t>
  </si>
  <si>
    <t>Udgået ved nedskrivning af aktiekapital/andelskapital/tilbagebetaling af garantikapital</t>
  </si>
  <si>
    <t>aagU</t>
  </si>
  <si>
    <t>Aktie-/andels-/garantikapital ultimo</t>
  </si>
  <si>
    <t>OEP</t>
  </si>
  <si>
    <t>Overkurs ved emission primo</t>
  </si>
  <si>
    <t>OErv</t>
  </si>
  <si>
    <t>2.1</t>
  </si>
  <si>
    <t>Ændring i regnskabspraksis og væsentlige fejl</t>
  </si>
  <si>
    <t>OEE</t>
  </si>
  <si>
    <t>2.2</t>
  </si>
  <si>
    <t>Tilgang ved emission</t>
  </si>
  <si>
    <t>OEF</t>
  </si>
  <si>
    <t>2.3</t>
  </si>
  <si>
    <t>Tilgang ved fusion</t>
  </si>
  <si>
    <t>OEOs</t>
  </si>
  <si>
    <t>2.4</t>
  </si>
  <si>
    <t>Overført til overskudsfordeling</t>
  </si>
  <si>
    <t>OEX</t>
  </si>
  <si>
    <t>2.5</t>
  </si>
  <si>
    <t>Anden afgang</t>
  </si>
  <si>
    <t>OEU</t>
  </si>
  <si>
    <t>Overkurs ved emission ultimo</t>
  </si>
  <si>
    <t>AVP</t>
  </si>
  <si>
    <t>Akkumulerede værdiændringer primo</t>
  </si>
  <si>
    <t>AVrg</t>
  </si>
  <si>
    <t>3.1</t>
  </si>
  <si>
    <t>AVE</t>
  </si>
  <si>
    <t>3.2</t>
  </si>
  <si>
    <t>Tilgang ved omvurdering</t>
  </si>
  <si>
    <t>AVF</t>
  </si>
  <si>
    <t>3.3</t>
  </si>
  <si>
    <t>AVT</t>
  </si>
  <si>
    <t>3.4</t>
  </si>
  <si>
    <t>Anden tilgang</t>
  </si>
  <si>
    <t>AVrr</t>
  </si>
  <si>
    <t>3.5</t>
  </si>
  <si>
    <t>Overført til resultatopgørelsen ved realisation</t>
  </si>
  <si>
    <t>AVTb</t>
  </si>
  <si>
    <t>3.6</t>
  </si>
  <si>
    <t>Tilbageføring af tidligere års opskrivninger</t>
  </si>
  <si>
    <t>AVX</t>
  </si>
  <si>
    <t>3.7</t>
  </si>
  <si>
    <t>TotIO</t>
  </si>
  <si>
    <t>Indtægter og omkostninger (3.2 + 3.3 + 3.4 - 3.5 - 3.6 - 3.7)</t>
  </si>
  <si>
    <t>AVU</t>
  </si>
  <si>
    <t>Akkumulerede værdiændringer ultimo</t>
  </si>
  <si>
    <t>ARP</t>
  </si>
  <si>
    <t>Andre reserver primo</t>
  </si>
  <si>
    <t>ARrv</t>
  </si>
  <si>
    <t>4.1</t>
  </si>
  <si>
    <t>ARDB</t>
  </si>
  <si>
    <t>4.2</t>
  </si>
  <si>
    <t>Henlagt af det til disposition værende beløb</t>
  </si>
  <si>
    <t>ARF</t>
  </si>
  <si>
    <t>4.3</t>
  </si>
  <si>
    <t>AREK</t>
  </si>
  <si>
    <t>4.4</t>
  </si>
  <si>
    <t>Tilgang ved salg af egne kapitalandele</t>
  </si>
  <si>
    <t>ART</t>
  </si>
  <si>
    <t>4.5</t>
  </si>
  <si>
    <t>ARKK</t>
  </si>
  <si>
    <t>4.6</t>
  </si>
  <si>
    <t>Afgang ved køb af egne kapitalandele</t>
  </si>
  <si>
    <t>ARX</t>
  </si>
  <si>
    <t>4.7</t>
  </si>
  <si>
    <t>ARU</t>
  </si>
  <si>
    <t>Andre reserver ultimo</t>
  </si>
  <si>
    <t>OUP</t>
  </si>
  <si>
    <t>Overført overskud eller underskud primo</t>
  </si>
  <si>
    <t>OUrv</t>
  </si>
  <si>
    <t>5.1</t>
  </si>
  <si>
    <t>OUY</t>
  </si>
  <si>
    <t>5.2</t>
  </si>
  <si>
    <t>Årets overskud eller underskud</t>
  </si>
  <si>
    <t>OUF</t>
  </si>
  <si>
    <t>5.3</t>
  </si>
  <si>
    <t>OUEK</t>
  </si>
  <si>
    <t>5.4</t>
  </si>
  <si>
    <t>OUT</t>
  </si>
  <si>
    <t>5.5</t>
  </si>
  <si>
    <t>OUaEK</t>
  </si>
  <si>
    <t>5.6</t>
  </si>
  <si>
    <t>OUUU</t>
  </si>
  <si>
    <t>5.7</t>
  </si>
  <si>
    <t>Udbetalt udbytte</t>
  </si>
  <si>
    <t>OUX</t>
  </si>
  <si>
    <t>5.8</t>
  </si>
  <si>
    <t>OUOU</t>
  </si>
  <si>
    <t>Overført overskud eller underskud ultimo</t>
  </si>
  <si>
    <t>TotEK</t>
  </si>
  <si>
    <t>FUd</t>
  </si>
  <si>
    <t>Heraf foreslået udbytte</t>
  </si>
  <si>
    <t>Fx</t>
  </si>
  <si>
    <t>Heraf foreslået anvendt til andre formål</t>
  </si>
  <si>
    <t>NoEf</t>
  </si>
  <si>
    <t>EvFg</t>
  </si>
  <si>
    <t>1.1.</t>
  </si>
  <si>
    <t>Finansgarantier</t>
  </si>
  <si>
    <t>EvTR</t>
  </si>
  <si>
    <t>1.2.</t>
  </si>
  <si>
    <t>Tabsgarantier for realkreditudlån</t>
  </si>
  <si>
    <t>EvTK</t>
  </si>
  <si>
    <t>1.3.</t>
  </si>
  <si>
    <t>Tingslysnings- og konverteringsgarantier</t>
  </si>
  <si>
    <t>EvX</t>
  </si>
  <si>
    <t>1.4.</t>
  </si>
  <si>
    <t>Øvrige eventualforpligtelser</t>
  </si>
  <si>
    <t>EvTot</t>
  </si>
  <si>
    <t>I alt</t>
  </si>
  <si>
    <t>Andre forpligtende aftaler</t>
  </si>
  <si>
    <t>XFAuk</t>
  </si>
  <si>
    <t>2.1.</t>
  </si>
  <si>
    <t>Uigenkaldelige kredittilsagn</t>
  </si>
  <si>
    <t>XFAust</t>
  </si>
  <si>
    <t>2.2.</t>
  </si>
  <si>
    <t>Uægte salgs- og tilbagekøbsforretninger</t>
  </si>
  <si>
    <t>XFAX</t>
  </si>
  <si>
    <t>2.3.</t>
  </si>
  <si>
    <t>Øvrige</t>
  </si>
  <si>
    <t>XFATot</t>
  </si>
  <si>
    <t>NoRe</t>
  </si>
  <si>
    <t>RIkc</t>
  </si>
  <si>
    <t>RIut</t>
  </si>
  <si>
    <t>Udlån og andre tilgodehavender</t>
  </si>
  <si>
    <t>RIb</t>
  </si>
  <si>
    <t>Bidrag</t>
  </si>
  <si>
    <t>RIo</t>
  </si>
  <si>
    <t>Obligationer</t>
  </si>
  <si>
    <t>RITot</t>
  </si>
  <si>
    <t>Afledte finansielle instrumenter i alt</t>
  </si>
  <si>
    <t>Heraf</t>
  </si>
  <si>
    <t>Hvk</t>
  </si>
  <si>
    <t>- Valutakontrakter</t>
  </si>
  <si>
    <t>Hrek</t>
  </si>
  <si>
    <t>- Rentekontrakter</t>
  </si>
  <si>
    <t>Hak</t>
  </si>
  <si>
    <t>- Aktiekontrakter</t>
  </si>
  <si>
    <t>Hrk</t>
  </si>
  <si>
    <t>- Råvarekontrakter</t>
  </si>
  <si>
    <t>Hank</t>
  </si>
  <si>
    <t>- Andre kontrakter</t>
  </si>
  <si>
    <t>Hxr</t>
  </si>
  <si>
    <t>Øvrige renteindtægter</t>
  </si>
  <si>
    <t>HTot</t>
  </si>
  <si>
    <t>I alt renteindtægter</t>
  </si>
  <si>
    <t>Heraf udgør indtægter af ægte købs- og tilbagesalgsforretninger ført under</t>
  </si>
  <si>
    <t>KTkc</t>
  </si>
  <si>
    <t>KTut</t>
  </si>
  <si>
    <t>Renteudgifter til</t>
  </si>
  <si>
    <t>RUkc</t>
  </si>
  <si>
    <t>Kreditinstitutter og centralbanker</t>
  </si>
  <si>
    <t>RUig</t>
  </si>
  <si>
    <t>RUuo</t>
  </si>
  <si>
    <t>Udstedte obligationer</t>
  </si>
  <si>
    <t>RUur</t>
  </si>
  <si>
    <t>Udbetalte reservefondsandele</t>
  </si>
  <si>
    <t>RUek</t>
  </si>
  <si>
    <t>RUg</t>
  </si>
  <si>
    <t>Garantikapital</t>
  </si>
  <si>
    <t>RUx</t>
  </si>
  <si>
    <t>Øvrige renteudgifter</t>
  </si>
  <si>
    <t>RUTot</t>
  </si>
  <si>
    <t>I alt renteudgifter</t>
  </si>
  <si>
    <t>Heraf udgør renteudgifter af ægte salgs- og tilbagekøbsforretninger ført under</t>
  </si>
  <si>
    <t>STkc</t>
  </si>
  <si>
    <t>STig</t>
  </si>
  <si>
    <t>KUr</t>
  </si>
  <si>
    <t>Realkreditudlån</t>
  </si>
  <si>
    <t>KUut</t>
  </si>
  <si>
    <t>Andre udlån og tilgodehavender til dagsværdi</t>
  </si>
  <si>
    <t>KUo</t>
  </si>
  <si>
    <t>KUak</t>
  </si>
  <si>
    <t>KUi</t>
  </si>
  <si>
    <t>KUv</t>
  </si>
  <si>
    <t>Valuta</t>
  </si>
  <si>
    <t>KUfi</t>
  </si>
  <si>
    <t>Valuta-, rente-, aktie-, råvare- og andre kontrakter samt afledte finansielle instrumenter</t>
  </si>
  <si>
    <t>KUatp</t>
  </si>
  <si>
    <t>KUip</t>
  </si>
  <si>
    <t>KUxa</t>
  </si>
  <si>
    <t>Øvrige aktiver</t>
  </si>
  <si>
    <t>KUuo</t>
  </si>
  <si>
    <t>KUxp</t>
  </si>
  <si>
    <t>Øvrige forpligtelser</t>
  </si>
  <si>
    <t>KUTot</t>
  </si>
  <si>
    <t>I alt kursreguleringer</t>
  </si>
  <si>
    <t>Lønninger og vederlag til bestyrelse, direktion og repræsentantskab</t>
  </si>
  <si>
    <t>UPAd</t>
  </si>
  <si>
    <t>Direktion</t>
  </si>
  <si>
    <t>UPAb</t>
  </si>
  <si>
    <t>Bestyrelse</t>
  </si>
  <si>
    <t>UPAsrl</t>
  </si>
  <si>
    <t>Styrelsesråd/repræsentantskab/lokalråd</t>
  </si>
  <si>
    <t>UPATotD</t>
  </si>
  <si>
    <t>Personaleudgifter</t>
  </si>
  <si>
    <t>UPAl</t>
  </si>
  <si>
    <t>Lønninger</t>
  </si>
  <si>
    <t>UPAp</t>
  </si>
  <si>
    <t>Pensioner</t>
  </si>
  <si>
    <t>UPAuss</t>
  </si>
  <si>
    <t>Udgifter til social sikring</t>
  </si>
  <si>
    <t>UPATot</t>
  </si>
  <si>
    <t>UPAX</t>
  </si>
  <si>
    <t>Øvrige administrationsudgifter</t>
  </si>
  <si>
    <t>UPATotpa</t>
  </si>
  <si>
    <t>I alt udgifter til personale og administration</t>
  </si>
  <si>
    <t>RKVa</t>
  </si>
  <si>
    <t>Resultat af kapitalandele i associerede virksomheder mv.</t>
  </si>
  <si>
    <t>RKVt</t>
  </si>
  <si>
    <t>Resultat af kapitalandele i tilknyttede virksomheder</t>
  </si>
  <si>
    <t>RKVTot</t>
  </si>
  <si>
    <t>I alt resultat af kapitalandele i associerede og tilknyttede virksomheder</t>
  </si>
  <si>
    <t>SKb</t>
  </si>
  <si>
    <t>Beregnet skat af årets indkomst</t>
  </si>
  <si>
    <t>SKu</t>
  </si>
  <si>
    <t>Udskudt skat</t>
  </si>
  <si>
    <t>SKe</t>
  </si>
  <si>
    <t>Efterregulering af tidligere års beregnet skat</t>
  </si>
  <si>
    <t>SKn</t>
  </si>
  <si>
    <t>Skat på nedskrivningskonto</t>
  </si>
  <si>
    <t>SKTot</t>
  </si>
  <si>
    <t>I alt skat</t>
  </si>
  <si>
    <t>Direktion, bestyrelse og repræsentantskab.
Størrelsen af lån, kaution eller garantier samt tilhørende sikkerhedsstillelser stiftet for nedennævnte ledelsesmedlemmer</t>
  </si>
  <si>
    <t>Nord</t>
  </si>
  <si>
    <t>ly</t>
  </si>
  <si>
    <t>SY</t>
  </si>
  <si>
    <t>Rev</t>
  </si>
  <si>
    <t>Lån mv.
(året)
1.000 kr.</t>
  </si>
  <si>
    <t>Sikkerheds-
stillelser
(året)
1.000 kr.</t>
  </si>
  <si>
    <t>Di</t>
  </si>
  <si>
    <t>Be</t>
  </si>
  <si>
    <t>Re</t>
  </si>
  <si>
    <t>Repræsentantskab</t>
  </si>
  <si>
    <t>Revisionshonorar</t>
  </si>
  <si>
    <t>ReTot</t>
  </si>
  <si>
    <t>Samlet honorar til de generalforsamlingsvalgte revisionsvirksomheder, 
der udfører den lovpligtige revision</t>
  </si>
  <si>
    <t>ReX</t>
  </si>
  <si>
    <t>Heraf andre ydelser end revision</t>
  </si>
  <si>
    <t>Ad. Resultatopgørelsens post 4 og 5.
Udfyldes kun af fondsmæglerselskaber og investeringsforvaltningsselskaber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</si>
  <si>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</si>
  <si>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</si>
  <si>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</si>
  <si>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</si>
  <si>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Nofi</t>
  </si>
  <si>
    <t>Obl</t>
  </si>
  <si>
    <t>Akt</t>
  </si>
  <si>
    <t>Val</t>
  </si>
  <si>
    <t>Rav</t>
  </si>
  <si>
    <t>mkg</t>
  </si>
  <si>
    <t>akg</t>
  </si>
  <si>
    <t>1.000 kr.</t>
  </si>
  <si>
    <t>Administrationsgebyrer</t>
  </si>
  <si>
    <t>Adg</t>
  </si>
  <si>
    <t>Xdin</t>
  </si>
  <si>
    <t>Upa</t>
  </si>
  <si>
    <t>Lønning og vederlag til bestyrelse og direktion</t>
  </si>
  <si>
    <t>Lbd</t>
  </si>
  <si>
    <t>Ln</t>
  </si>
  <si>
    <t>Anim</t>
  </si>
  <si>
    <t>Xdud</t>
  </si>
  <si>
    <t>A.</t>
  </si>
  <si>
    <t>Resultat før finansielle poster</t>
  </si>
  <si>
    <t>Rfp</t>
  </si>
  <si>
    <t>Finansielle indtæger</t>
  </si>
  <si>
    <t>Find</t>
  </si>
  <si>
    <t>Finansielle omkostninger</t>
  </si>
  <si>
    <t>Fomk</t>
  </si>
  <si>
    <t>B.</t>
  </si>
  <si>
    <t>C.</t>
  </si>
  <si>
    <t>Årets resultat</t>
  </si>
  <si>
    <t>ReS</t>
  </si>
  <si>
    <t>Rop</t>
  </si>
  <si>
    <t>res</t>
  </si>
  <si>
    <t>Immaterielle anlægsaktiver</t>
  </si>
  <si>
    <t>Aim</t>
  </si>
  <si>
    <t>Materielle anlægsaktiver</t>
  </si>
  <si>
    <t>Ama</t>
  </si>
  <si>
    <t>Grunde og bygninger, i alt</t>
  </si>
  <si>
    <t>AejdI</t>
  </si>
  <si>
    <t>Ejendomme, der anvendes i egen drift</t>
  </si>
  <si>
    <t>AejdE</t>
  </si>
  <si>
    <t>Driftsmidler og inventar</t>
  </si>
  <si>
    <t>Adi</t>
  </si>
  <si>
    <t>Tilgodehavender</t>
  </si>
  <si>
    <t>AT</t>
  </si>
  <si>
    <t>Tilgodehavender hos afdelinger i administrerede foreninger/alternative investeringsfonde</t>
  </si>
  <si>
    <t>ATfai</t>
  </si>
  <si>
    <t>ATas</t>
  </si>
  <si>
    <t>ATus</t>
  </si>
  <si>
    <t>Andre tilgodehavender</t>
  </si>
  <si>
    <t>ATat</t>
  </si>
  <si>
    <t>ATpap</t>
  </si>
  <si>
    <t>D.</t>
  </si>
  <si>
    <t>Værdipapirer og kapitalandele</t>
  </si>
  <si>
    <t>AVK</t>
  </si>
  <si>
    <t>AVKo</t>
  </si>
  <si>
    <t>AVKa</t>
  </si>
  <si>
    <t>AVKav</t>
  </si>
  <si>
    <t>AVKtv</t>
  </si>
  <si>
    <t>E.</t>
  </si>
  <si>
    <t>Likvide beholdninger</t>
  </si>
  <si>
    <t>AVKlb</t>
  </si>
  <si>
    <t>Aktiekapital</t>
  </si>
  <si>
    <t>Pak</t>
  </si>
  <si>
    <t>Poe</t>
  </si>
  <si>
    <t>Pops</t>
  </si>
  <si>
    <t>Par</t>
  </si>
  <si>
    <t>16.1</t>
  </si>
  <si>
    <t>Plos</t>
  </si>
  <si>
    <t>16.2</t>
  </si>
  <si>
    <t>Pvr</t>
  </si>
  <si>
    <t>16.3</t>
  </si>
  <si>
    <t>Pxr</t>
  </si>
  <si>
    <t>Poou</t>
  </si>
  <si>
    <t>Pfu</t>
  </si>
  <si>
    <t>PeTot</t>
  </si>
  <si>
    <t>Pefk</t>
  </si>
  <si>
    <t>PHp</t>
  </si>
  <si>
    <t>22.</t>
  </si>
  <si>
    <t>PHx</t>
  </si>
  <si>
    <t>23.</t>
  </si>
  <si>
    <t>Gæld til afdelinger i administrerede foreninger/alternative investeringsfonde</t>
  </si>
  <si>
    <t>PGai</t>
  </si>
  <si>
    <t>24.</t>
  </si>
  <si>
    <t>Gæld til kreditinstitutter</t>
  </si>
  <si>
    <t>PGk</t>
  </si>
  <si>
    <t>25.</t>
  </si>
  <si>
    <t>26.</t>
  </si>
  <si>
    <t>Anden gæld</t>
  </si>
  <si>
    <t>PGxg</t>
  </si>
  <si>
    <t>27.</t>
  </si>
  <si>
    <t>PGpp</t>
  </si>
  <si>
    <t>bal</t>
  </si>
  <si>
    <t>bo</t>
  </si>
  <si>
    <t>Tabel 1.1 Resultatoplysninger for investeringsforvaltningsselskaber (store)</t>
  </si>
  <si>
    <t xml:space="preserve"> Tabel 1.2 Balanceoplysninger for investeringsforvaltningsselskaber (store)</t>
  </si>
  <si>
    <t>Tabel 1.3 Kapitalbevægelser for investeringsforvaltningsselskaber (store)</t>
  </si>
  <si>
    <t>Tabel 1.4 - Garantier mv.  for investeringsforvaltningsselskaber (store)</t>
  </si>
  <si>
    <t>Tabel 1.5 - Resultatoplysninger for investeringsforvaltningsselskaber (store)</t>
  </si>
  <si>
    <t>Tabel 1.6 Modtagne kurtager, gebyrer og provisionsindtægter samt afgivne kurtager, gebyrer og provisionsudgifter for investeringsforvaltningsselskaber (store)</t>
  </si>
  <si>
    <t>Tabel 2.1 Resultatoplysninger for investerinsforvaltningsselskaber (små)</t>
  </si>
  <si>
    <t>Tabel 2.2 Balanceoplysninger for investeringsforvaltningsselskaber (små)</t>
  </si>
  <si>
    <t>Register over investeringsforvaltningsselskaber, der har tilladelse til at udøve værdipapirhandelsvirksomhed (store)</t>
  </si>
  <si>
    <t>Reg.nr</t>
  </si>
  <si>
    <t>Tabel 3.1 Resultatoplysninger for investeringsforvaltnngsselskaber (store)</t>
  </si>
  <si>
    <t xml:space="preserve"> Tabel 3.2 Balanceoplysninger for investeringsforvaltnngsselskaber (store)</t>
  </si>
  <si>
    <t>Tabel 3.3 - Garantier mv. for investeringsforvaltnngsselskaber (store)</t>
  </si>
  <si>
    <t>Register over investeringsforvaltningsselskaber, der ikke har tilladelse til at udøve værdipapirhandelsvirksomhed (små)</t>
  </si>
  <si>
    <t>Reg.nr.</t>
  </si>
  <si>
    <t>C</t>
  </si>
  <si>
    <t>D</t>
  </si>
  <si>
    <t>Danske Invest Management A/S</t>
  </si>
  <si>
    <t>F</t>
  </si>
  <si>
    <t>H</t>
  </si>
  <si>
    <t>Handelsinvest Investeringsforvaltning A/S</t>
  </si>
  <si>
    <t>I</t>
  </si>
  <si>
    <t>Invest Administration A/S</t>
  </si>
  <si>
    <t>J</t>
  </si>
  <si>
    <t>Jyske Invest Fund Management A/S</t>
  </si>
  <si>
    <t>P</t>
  </si>
  <si>
    <t>PFA Asset Management A/S</t>
  </si>
  <si>
    <t>S</t>
  </si>
  <si>
    <t>Q</t>
  </si>
  <si>
    <t>Quenti Asset Management A/S</t>
  </si>
  <si>
    <t>Tabel 4.1 Resultatoplysninger for investeringsforvaltningsselskaber (små)</t>
  </si>
  <si>
    <t>Tabel 4.2 Balanceoplysninger for investeringsforvaltningsselskaber (små)</t>
  </si>
  <si>
    <t>regnr</t>
  </si>
  <si>
    <t>REPORTERNAME</t>
  </si>
  <si>
    <t>regnper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</si>
  <si>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</si>
  <si>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</si>
  <si>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</si>
  <si>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</si>
  <si>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</si>
  <si>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</si>
  <si>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</si>
  <si>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</si>
  <si>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</si>
  <si>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</si>
  <si>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</si>
  <si>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</si>
  <si>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</si>
  <si>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</si>
  <si>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</si>
  <si>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</si>
  <si>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</si>
  <si>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</si>
  <si>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</si>
  <si>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</si>
  <si>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</si>
  <si>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</si>
  <si>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</si>
  <si>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</si>
  <si>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Bal_BO_PTot</t>
  </si>
  <si>
    <t>Bal_BO_PEekTot</t>
  </si>
  <si>
    <t>NoEf_Evf_EvTot</t>
  </si>
  <si>
    <t>NoEf_Evf_EvX</t>
  </si>
  <si>
    <t>NoEf_Evf_XFAust</t>
  </si>
  <si>
    <t>NoEf_Evf_EvTK</t>
  </si>
  <si>
    <t>NoEf_Evf_XFAX</t>
  </si>
  <si>
    <t>NoEf_Evf_XFATot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</si>
  <si>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</si>
  <si>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</si>
  <si>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</si>
  <si>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</si>
  <si>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</si>
  <si>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</si>
  <si>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</si>
  <si>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</si>
  <si>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</si>
  <si>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</si>
  <si>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</si>
  <si>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</si>
  <si>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</si>
  <si>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</si>
  <si>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</si>
  <si>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</si>
  <si>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</si>
  <si>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</si>
  <si>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</si>
  <si>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</si>
  <si>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</si>
  <si>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</si>
  <si>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</si>
  <si>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</si>
  <si>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</si>
  <si>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</si>
  <si>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</si>
  <si>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</si>
  <si>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</si>
  <si>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</si>
  <si>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</si>
  <si>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</si>
  <si>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</si>
  <si>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</si>
  <si>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</si>
  <si>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</si>
  <si>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</si>
  <si>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</si>
  <si>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</si>
  <si>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</si>
  <si>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</si>
  <si>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</si>
  <si>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</si>
  <si>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</si>
  <si>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</si>
  <si>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</si>
  <si>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</si>
  <si>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</si>
  <si>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</si>
  <si>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</si>
  <si>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</si>
  <si>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Res_RP_RY</t>
  </si>
  <si>
    <t>Bal_BO_Akac</t>
  </si>
  <si>
    <t>Bal_BO_Atkc</t>
  </si>
  <si>
    <t>Bal_BO_Agb</t>
  </si>
  <si>
    <t>Bal_BO_PGxg</t>
  </si>
  <si>
    <t>Res_Rop_Kreg</t>
  </si>
  <si>
    <t>Bal_BO_AVKlb</t>
  </si>
  <si>
    <t>Res_Rop_ReS</t>
  </si>
  <si>
    <t>Bal_BO_Poou</t>
  </si>
  <si>
    <t>Res_Rop_Fomk</t>
  </si>
  <si>
    <t>Res_Rop_Rfp</t>
  </si>
  <si>
    <t>Res_Rop_RfS</t>
  </si>
  <si>
    <t>Bal_BO_ATpap</t>
  </si>
  <si>
    <t>Res_Rop_Lbd</t>
  </si>
  <si>
    <t>Bal_BO_Pak</t>
  </si>
  <si>
    <t>Res_Rop_Find</t>
  </si>
  <si>
    <t>Bal_BO_PeTot</t>
  </si>
  <si>
    <t>Res_Rop_Ln</t>
  </si>
  <si>
    <t>Res_Rop_Skat</t>
  </si>
  <si>
    <t>Res_Rop_Upa</t>
  </si>
  <si>
    <t>Bal_BO_ATus</t>
  </si>
  <si>
    <t>Res_Rop_Xdud</t>
  </si>
  <si>
    <t>Bal_BO_ATat</t>
  </si>
  <si>
    <t>Res_Rop_Anim</t>
  </si>
  <si>
    <t>Bal_BO_ATfai</t>
  </si>
  <si>
    <t>Bal_BO_Pfu</t>
  </si>
  <si>
    <t>Bal_BO_AVK</t>
  </si>
  <si>
    <t>Res_Rop_Adg</t>
  </si>
  <si>
    <t>Bal_BO_AVKo</t>
  </si>
  <si>
    <t>Bal_BO_AT</t>
  </si>
  <si>
    <t>Res_Rop_Xdin</t>
  </si>
  <si>
    <t>Bal_BO_AejdE</t>
  </si>
  <si>
    <t>Bal_BO_Adi</t>
  </si>
  <si>
    <t>Bal_BO_AejdI</t>
  </si>
  <si>
    <t>Bal_BO_AVKav</t>
  </si>
  <si>
    <t>Bal_BO_ATas</t>
  </si>
  <si>
    <t>Bal_BO_PHx</t>
  </si>
  <si>
    <t>Bal_BO_Plos</t>
  </si>
  <si>
    <t>Bal_BO_Poe</t>
  </si>
  <si>
    <t>Bal_BO_Pops</t>
  </si>
  <si>
    <t>Bal_BO_Pefk</t>
  </si>
  <si>
    <t>Bal_BO_Pvr</t>
  </si>
  <si>
    <t>Bal_BO_Aim</t>
  </si>
  <si>
    <t>Bal_BO_Pxr</t>
  </si>
  <si>
    <t>Bal_BO_AVKtv</t>
  </si>
  <si>
    <t>Bal_BO_Par</t>
  </si>
  <si>
    <t>Bal_BO_Ama</t>
  </si>
  <si>
    <t>Bal_BO_PGk</t>
  </si>
  <si>
    <t>Bal_BO_PHp</t>
  </si>
  <si>
    <t>Bal_BO_AVKa</t>
  </si>
  <si>
    <t>Bal_BO_PGai</t>
  </si>
  <si>
    <t>Bal_BO_PGpp</t>
  </si>
  <si>
    <t>BI Management A/S</t>
  </si>
  <si>
    <t>Nykredit Portefølje Administration A/S</t>
  </si>
  <si>
    <t>Tiedemann Independent A/S</t>
  </si>
  <si>
    <t xml:space="preserve">B </t>
  </si>
  <si>
    <t xml:space="preserve">N </t>
  </si>
  <si>
    <t xml:space="preserve">T </t>
  </si>
  <si>
    <t>Virksomhedstype</t>
  </si>
  <si>
    <t>Investeringsforvaltningsselskaber</t>
  </si>
  <si>
    <t>Vælg selskab</t>
  </si>
  <si>
    <t>C WorldWide Fund Management A/S</t>
  </si>
  <si>
    <t>Formuepleje A/S</t>
  </si>
  <si>
    <t>Investeringsforvaltningsselskabet SEBinvest A/S</t>
  </si>
  <si>
    <t>Syd Fund Management A/S</t>
  </si>
  <si>
    <t>Vælg Selskab</t>
  </si>
  <si>
    <t>Gebyrer og provisionsindtægter fordelt</t>
  </si>
  <si>
    <t>Værdipapirhandel og depoter</t>
  </si>
  <si>
    <t>Betalingsformidling</t>
  </si>
  <si>
    <t>Lånesagsgebyrer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</si>
  <si>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</si>
  <si>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</si>
  <si>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</si>
  <si>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</si>
  <si>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</si>
  <si>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</si>
  <si>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</si>
  <si>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Tabel 1.1</t>
  </si>
  <si>
    <t>Tabel 1.2</t>
  </si>
  <si>
    <t>Tabel 1.3</t>
  </si>
  <si>
    <t xml:space="preserve">Tabel 1.4 </t>
  </si>
  <si>
    <t>Tabel 1.5</t>
  </si>
  <si>
    <t>Tabel 1.6</t>
  </si>
  <si>
    <t>Resultatoplysninger</t>
  </si>
  <si>
    <t>Balanceoplysninger</t>
  </si>
  <si>
    <t>Kapitalbevægelser</t>
  </si>
  <si>
    <t xml:space="preserve">Garantier mv. </t>
  </si>
  <si>
    <t>Modtagne kurtager, gebyrer og provisionsindtægter samt afgivne kurtager, gebyrer og provisionsudgifter</t>
  </si>
  <si>
    <t>Tabel 2.1</t>
  </si>
  <si>
    <t>Tabel 2.2</t>
  </si>
  <si>
    <t>Tabel 3.1</t>
  </si>
  <si>
    <t>Tabel 3.2</t>
  </si>
  <si>
    <t>Tabel 3.3</t>
  </si>
  <si>
    <t>Garantier mv.</t>
  </si>
  <si>
    <t>Tabel 4.1</t>
  </si>
  <si>
    <t>Tabel 4.2</t>
  </si>
  <si>
    <t>Gpl</t>
  </si>
  <si>
    <t>Investeringsforvaltningsselskaber: Statistisk materiale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</si>
</sst>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990000"/>
      <name val="Constantia"/>
      <family val="1"/>
    </font>
    <font>
      <b/>
      <sz val="16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  <scheme val="minor"/>
    </font>
    <font>
      <b/>
      <sz val="18"/>
      <color theme="4"/>
      <name val="Constantia"/>
      <family val="1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5" borderId="7">
      <alignment horizontal="left" vertical="center" wrapText="1"/>
    </xf>
    <xf numFmtId="0" fontId="19" fillId="0" borderId="0"/>
  </cellStyleXfs>
  <cellXfs count="156">
    <xf numFmtId="0" fontId="0" fillId="0" borderId="0" xfId="0"/>
    <xf numFmtId="0" fontId="0" fillId="0" borderId="0" xfId="0" applyProtection="1">
      <protection hidden="1"/>
    </xf>
    <xf numFmtId="0" fontId="7" fillId="0" borderId="0" xfId="3" applyFont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3" borderId="2" xfId="0" applyFill="1" applyBorder="1" applyProtection="1">
      <protection hidden="1"/>
    </xf>
    <xf numFmtId="0" fontId="10" fillId="3" borderId="2" xfId="0" applyFont="1" applyFill="1" applyBorder="1" applyProtection="1"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/>
      <protection hidden="1"/>
    </xf>
    <xf numFmtId="3" fontId="10" fillId="0" borderId="2" xfId="0" applyNumberFormat="1" applyFont="1" applyBorder="1" applyAlignment="1" applyProtection="1">
      <alignment horizontal="righ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/>
      <protection hidden="1"/>
    </xf>
    <xf numFmtId="0" fontId="10" fillId="3" borderId="2" xfId="0" quotePrefix="1" applyFont="1" applyFill="1" applyBorder="1" applyAlignment="1" applyProtection="1">
      <alignment horizontal="left" vertical="center"/>
      <protection hidden="1"/>
    </xf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5" fillId="5" borderId="2" xfId="4" applyBorder="1" applyAlignment="1">
      <alignment horizontal="left" vertical="center"/>
    </xf>
    <xf numFmtId="0" fontId="0" fillId="0" borderId="2" xfId="0" applyBorder="1"/>
    <xf numFmtId="0" fontId="0" fillId="3" borderId="0" xfId="0" applyFill="1"/>
    <xf numFmtId="0" fontId="0" fillId="3" borderId="0" xfId="0" applyFill="1" applyAlignment="1"/>
    <xf numFmtId="0" fontId="5" fillId="3" borderId="0" xfId="2" applyFont="1" applyFill="1" applyAlignment="1">
      <alignment vertical="center"/>
    </xf>
    <xf numFmtId="0" fontId="4" fillId="3" borderId="0" xfId="0" applyFont="1" applyFill="1" applyAlignment="1">
      <alignment wrapText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>
      <alignment vertical="center"/>
    </xf>
    <xf numFmtId="0" fontId="12" fillId="2" borderId="2" xfId="0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16" fillId="0" borderId="0" xfId="3" applyFont="1" applyAlignment="1" applyProtection="1">
      <alignment vertical="center"/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16" fillId="0" borderId="14" xfId="3" applyFont="1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4" xfId="0" applyFont="1" applyBorder="1" applyProtection="1">
      <protection hidden="1"/>
    </xf>
    <xf numFmtId="0" fontId="18" fillId="0" borderId="0" xfId="3" applyFont="1" applyAlignment="1" applyProtection="1">
      <alignment horizontal="left"/>
    </xf>
    <xf numFmtId="0" fontId="0" fillId="0" borderId="14" xfId="0" applyBorder="1" applyAlignment="1">
      <alignment horizontal="center"/>
    </xf>
    <xf numFmtId="3" fontId="10" fillId="0" borderId="2" xfId="0" applyNumberFormat="1" applyFont="1" applyFill="1" applyBorder="1" applyAlignment="1" applyProtection="1">
      <alignment horizontal="right" vertical="center"/>
      <protection hidden="1"/>
    </xf>
    <xf numFmtId="0" fontId="20" fillId="3" borderId="16" xfId="5" applyFont="1" applyFill="1" applyBorder="1" applyAlignment="1">
      <alignment horizontal="left"/>
    </xf>
    <xf numFmtId="0" fontId="21" fillId="3" borderId="16" xfId="5" applyFont="1" applyFill="1" applyBorder="1" applyAlignment="1">
      <alignment horizontal="left"/>
    </xf>
    <xf numFmtId="3" fontId="0" fillId="0" borderId="2" xfId="0" applyNumberFormat="1" applyBorder="1"/>
    <xf numFmtId="0" fontId="0" fillId="4" borderId="0" xfId="0" applyFill="1"/>
    <xf numFmtId="0" fontId="6" fillId="3" borderId="0" xfId="3" applyFill="1" applyAlignment="1" applyProtection="1"/>
    <xf numFmtId="0" fontId="22" fillId="3" borderId="0" xfId="0" applyFont="1" applyFill="1"/>
    <xf numFmtId="3" fontId="0" fillId="0" borderId="0" xfId="0" applyNumberFormat="1"/>
    <xf numFmtId="0" fontId="0" fillId="0" borderId="0" xfId="0"/>
    <xf numFmtId="0" fontId="18" fillId="0" borderId="0" xfId="3" applyFont="1" applyAlignment="1" applyProtection="1"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0" fontId="0" fillId="0" borderId="14" xfId="0" applyBorder="1" applyAlignment="1" applyProtection="1">
      <alignment horizontal="center" vertical="center"/>
      <protection locked="0" hidden="1"/>
    </xf>
    <xf numFmtId="0" fontId="4" fillId="3" borderId="15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22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18" fillId="0" borderId="0" xfId="3" applyFont="1" applyAlignment="1" applyProtection="1"/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8" fillId="0" borderId="0" xfId="3" applyFont="1" applyAlignment="1" applyProtection="1">
      <alignment horizontal="left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21" fillId="3" borderId="17" xfId="5" applyFont="1" applyFill="1" applyBorder="1" applyAlignment="1">
      <alignment horizontal="left"/>
    </xf>
    <xf numFmtId="0" fontId="21" fillId="3" borderId="18" xfId="5" applyFont="1" applyFill="1" applyBorder="1" applyAlignment="1">
      <alignment horizontal="left"/>
    </xf>
    <xf numFmtId="0" fontId="21" fillId="3" borderId="19" xfId="5" applyFont="1" applyFill="1" applyBorder="1" applyAlignment="1">
      <alignment horizontal="left"/>
    </xf>
    <xf numFmtId="0" fontId="20" fillId="3" borderId="17" xfId="5" applyFont="1" applyFill="1" applyBorder="1" applyAlignment="1">
      <alignment horizontal="left"/>
    </xf>
    <xf numFmtId="0" fontId="20" fillId="3" borderId="18" xfId="5" applyFont="1" applyFill="1" applyBorder="1" applyAlignment="1">
      <alignment horizontal="left"/>
    </xf>
    <xf numFmtId="0" fontId="20" fillId="3" borderId="19" xfId="5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21" fillId="3" borderId="17" xfId="5" applyFont="1" applyFill="1" applyBorder="1" applyAlignment="1">
      <alignment horizontal="center"/>
    </xf>
    <xf numFmtId="0" fontId="21" fillId="3" borderId="18" xfId="5" applyFont="1" applyFill="1" applyBorder="1" applyAlignment="1">
      <alignment horizontal="center"/>
    </xf>
    <xf numFmtId="0" fontId="21" fillId="3" borderId="19" xfId="5" applyFont="1" applyFill="1" applyBorder="1" applyAlignment="1">
      <alignment horizontal="center"/>
    </xf>
    <xf numFmtId="0" fontId="10" fillId="3" borderId="4" xfId="0" applyFont="1" applyFill="1" applyBorder="1" applyAlignment="1" applyProtection="1">
      <alignment horizontal="left" vertical="center"/>
      <protection hidden="1"/>
    </xf>
    <xf numFmtId="0" fontId="10" fillId="3" borderId="6" xfId="0" applyFont="1" applyFill="1" applyBorder="1" applyAlignment="1" applyProtection="1">
      <alignment horizontal="left" vertical="center"/>
      <protection hidden="1"/>
    </xf>
    <xf numFmtId="0" fontId="11" fillId="3" borderId="4" xfId="0" applyFont="1" applyFill="1" applyBorder="1" applyAlignment="1" applyProtection="1">
      <alignment horizontal="left" vertical="center"/>
      <protection hidden="1"/>
    </xf>
    <xf numFmtId="0" fontId="11" fillId="3" borderId="6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left" vertical="center"/>
      <protection hidden="1"/>
    </xf>
    <xf numFmtId="0" fontId="10" fillId="3" borderId="13" xfId="0" applyFont="1" applyFill="1" applyBorder="1" applyAlignment="1" applyProtection="1">
      <alignment horizontal="left" vertical="center"/>
      <protection hidden="1"/>
    </xf>
    <xf numFmtId="0" fontId="10" fillId="3" borderId="8" xfId="0" applyFont="1" applyFill="1" applyBorder="1" applyAlignment="1" applyProtection="1">
      <alignment horizontal="left" vertical="center"/>
      <protection hidden="1"/>
    </xf>
    <xf numFmtId="0" fontId="10" fillId="3" borderId="10" xfId="0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6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6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8" fillId="0" borderId="0" xfId="3" applyFont="1" applyAlignment="1" applyProtection="1">
      <alignment horizontal="left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8" fillId="2" borderId="11" xfId="0" applyFont="1" applyFill="1" applyBorder="1" applyAlignment="1" applyProtection="1">
      <alignment horizontal="left" vertical="center" wrapText="1"/>
      <protection hidden="1"/>
    </xf>
    <xf numFmtId="0" fontId="15" fillId="5" borderId="2" xfId="4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Protection="1"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2" xfId="0" applyNumberFormat="1" applyFont="1" applyFill="1" applyBorder="1" applyAlignment="1" applyProtection="1">
      <alignment horizontal="left" vertical="center"/>
      <protection hidden="1"/>
    </xf>
  </cellXfs>
  <cellStyles count="6">
    <cellStyle name="F-Title" xfId="4"/>
    <cellStyle name="Link" xfId="3" builtinId="8"/>
    <cellStyle name="Normal" xfId="0" builtinId="0"/>
    <cellStyle name="Normal 2" xfId="2"/>
    <cellStyle name="Normal 2 2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0</xdr:row>
      <xdr:rowOff>95250</xdr:rowOff>
    </xdr:from>
    <xdr:to>
      <xdr:col>4</xdr:col>
      <xdr:colOff>4200525</xdr:colOff>
      <xdr:row>3</xdr:row>
      <xdr:rowOff>180975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9525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9"/>
  <sheetViews>
    <sheetView showGridLines="0" tabSelected="1" zoomScaleNormal="100" workbookViewId="0"/>
  </sheetViews>
  <sheetFormatPr defaultColWidth="0" defaultRowHeight="15" zeroHeight="1" x14ac:dyDescent="0.25"/>
  <cols>
    <col min="1" max="1" width="9.140625" style="48" customWidth="1"/>
    <col min="2" max="2" width="3.7109375" style="48" customWidth="1"/>
    <col min="3" max="3" width="3.42578125" style="48" customWidth="1"/>
    <col min="4" max="4" width="9.7109375" style="48" customWidth="1"/>
    <col min="5" max="5" width="97" style="48" customWidth="1"/>
    <col min="6" max="8" width="9.140625" style="48" customWidth="1"/>
    <col min="9" max="10" width="0" style="48" hidden="1" customWidth="1"/>
    <col min="11" max="16384" width="9.140625" style="48" hidden="1"/>
  </cols>
  <sheetData>
    <row r="1" spans="2:7" x14ac:dyDescent="0.25">
      <c r="E1" s="49"/>
    </row>
    <row r="2" spans="2:7" x14ac:dyDescent="0.25">
      <c r="E2" s="49"/>
    </row>
    <row r="3" spans="2:7" x14ac:dyDescent="0.25">
      <c r="E3" s="49"/>
    </row>
    <row r="4" spans="2:7" x14ac:dyDescent="0.25">
      <c r="E4" s="49"/>
    </row>
    <row r="5" spans="2:7" x14ac:dyDescent="0.25">
      <c r="E5" s="49"/>
    </row>
    <row r="6" spans="2:7" ht="31.5" customHeight="1" x14ac:dyDescent="0.5">
      <c r="B6" s="79" t="s">
        <v>759</v>
      </c>
      <c r="C6" s="79"/>
      <c r="D6" s="79"/>
      <c r="E6" s="79"/>
      <c r="F6" s="79"/>
      <c r="G6" s="79"/>
    </row>
    <row r="7" spans="2:7" ht="48" customHeight="1" x14ac:dyDescent="0.35">
      <c r="B7" s="78" t="s">
        <v>0</v>
      </c>
      <c r="C7" s="78"/>
      <c r="D7" s="78"/>
      <c r="E7" s="78"/>
      <c r="F7" s="27"/>
      <c r="G7" s="27"/>
    </row>
    <row r="8" spans="2:7" x14ac:dyDescent="0.25">
      <c r="B8" s="27"/>
      <c r="C8" s="29" t="s">
        <v>1</v>
      </c>
      <c r="D8" s="60" t="s">
        <v>739</v>
      </c>
      <c r="E8" s="61" t="s">
        <v>745</v>
      </c>
      <c r="F8" s="27"/>
      <c r="G8" s="27"/>
    </row>
    <row r="9" spans="2:7" x14ac:dyDescent="0.25">
      <c r="B9" s="27"/>
      <c r="C9" s="29" t="s">
        <v>1</v>
      </c>
      <c r="D9" s="60" t="s">
        <v>740</v>
      </c>
      <c r="E9" s="61" t="s">
        <v>746</v>
      </c>
      <c r="F9" s="27"/>
      <c r="G9" s="27"/>
    </row>
    <row r="10" spans="2:7" x14ac:dyDescent="0.25">
      <c r="B10" s="27"/>
      <c r="C10" s="29" t="s">
        <v>1</v>
      </c>
      <c r="D10" s="60" t="s">
        <v>741</v>
      </c>
      <c r="E10" s="61" t="s">
        <v>747</v>
      </c>
      <c r="F10" s="27"/>
      <c r="G10" s="27"/>
    </row>
    <row r="11" spans="2:7" x14ac:dyDescent="0.25">
      <c r="B11" s="27"/>
      <c r="C11" s="29" t="s">
        <v>1</v>
      </c>
      <c r="D11" s="60" t="s">
        <v>742</v>
      </c>
      <c r="E11" s="61" t="s">
        <v>748</v>
      </c>
      <c r="F11" s="27"/>
      <c r="G11" s="27"/>
    </row>
    <row r="12" spans="2:7" x14ac:dyDescent="0.25">
      <c r="B12" s="27"/>
      <c r="C12" s="29" t="s">
        <v>1</v>
      </c>
      <c r="D12" s="60" t="s">
        <v>743</v>
      </c>
      <c r="E12" s="61" t="s">
        <v>745</v>
      </c>
      <c r="F12" s="27"/>
      <c r="G12" s="27"/>
    </row>
    <row r="13" spans="2:7" x14ac:dyDescent="0.25">
      <c r="B13" s="27"/>
      <c r="C13" s="29" t="s">
        <v>1</v>
      </c>
      <c r="D13" s="60" t="s">
        <v>744</v>
      </c>
      <c r="E13" s="61" t="s">
        <v>749</v>
      </c>
      <c r="F13" s="27"/>
      <c r="G13" s="27"/>
    </row>
    <row r="14" spans="2:7" x14ac:dyDescent="0.25">
      <c r="B14" s="27"/>
      <c r="C14" s="27"/>
      <c r="D14" s="27"/>
      <c r="E14" s="28"/>
      <c r="F14" s="27"/>
      <c r="G14" s="27"/>
    </row>
    <row r="15" spans="2:7" ht="44.25" customHeight="1" x14ac:dyDescent="0.35">
      <c r="B15" s="81" t="s">
        <v>2</v>
      </c>
      <c r="C15" s="81"/>
      <c r="D15" s="81"/>
      <c r="E15" s="81"/>
      <c r="F15" s="30"/>
      <c r="G15" s="27"/>
    </row>
    <row r="16" spans="2:7" x14ac:dyDescent="0.25">
      <c r="B16" s="27"/>
      <c r="C16" s="29" t="s">
        <v>1</v>
      </c>
      <c r="D16" s="60" t="s">
        <v>750</v>
      </c>
      <c r="E16" s="61" t="s">
        <v>745</v>
      </c>
      <c r="F16" s="27"/>
      <c r="G16" s="27"/>
    </row>
    <row r="17" spans="2:7" x14ac:dyDescent="0.25">
      <c r="B17" s="27"/>
      <c r="C17" s="29" t="s">
        <v>1</v>
      </c>
      <c r="D17" s="60" t="s">
        <v>751</v>
      </c>
      <c r="E17" s="61" t="s">
        <v>746</v>
      </c>
      <c r="F17" s="27"/>
      <c r="G17" s="27"/>
    </row>
    <row r="18" spans="2:7" x14ac:dyDescent="0.25">
      <c r="B18" s="27"/>
      <c r="C18" s="27"/>
      <c r="D18" s="27"/>
      <c r="E18" s="28"/>
      <c r="F18" s="27"/>
      <c r="G18" s="27"/>
    </row>
    <row r="19" spans="2:7" ht="47.25" customHeight="1" x14ac:dyDescent="0.35">
      <c r="B19" s="81" t="s">
        <v>3</v>
      </c>
      <c r="C19" s="81"/>
      <c r="D19" s="81"/>
      <c r="E19" s="81"/>
      <c r="F19" s="30"/>
      <c r="G19" s="27"/>
    </row>
    <row r="20" spans="2:7" x14ac:dyDescent="0.25">
      <c r="B20" s="27"/>
      <c r="C20" s="29" t="s">
        <v>1</v>
      </c>
      <c r="D20" s="80" t="s">
        <v>4</v>
      </c>
      <c r="E20" s="80"/>
      <c r="F20" s="27"/>
      <c r="G20" s="27"/>
    </row>
    <row r="21" spans="2:7" x14ac:dyDescent="0.25">
      <c r="B21" s="27"/>
      <c r="C21" s="29" t="s">
        <v>1</v>
      </c>
      <c r="D21" s="60" t="s">
        <v>752</v>
      </c>
      <c r="E21" s="61" t="s">
        <v>745</v>
      </c>
      <c r="F21" s="27"/>
      <c r="G21" s="27"/>
    </row>
    <row r="22" spans="2:7" x14ac:dyDescent="0.25">
      <c r="B22" s="27"/>
      <c r="C22" s="29" t="s">
        <v>1</v>
      </c>
      <c r="D22" s="60" t="s">
        <v>753</v>
      </c>
      <c r="E22" s="61" t="s">
        <v>746</v>
      </c>
      <c r="F22" s="27"/>
      <c r="G22" s="27"/>
    </row>
    <row r="23" spans="2:7" x14ac:dyDescent="0.25">
      <c r="B23" s="27"/>
      <c r="C23" s="29" t="s">
        <v>1</v>
      </c>
      <c r="D23" s="60" t="s">
        <v>754</v>
      </c>
      <c r="E23" s="61" t="s">
        <v>755</v>
      </c>
      <c r="F23" s="27"/>
      <c r="G23" s="27"/>
    </row>
    <row r="24" spans="2:7" x14ac:dyDescent="0.25">
      <c r="B24" s="27"/>
      <c r="C24" s="27"/>
      <c r="D24" s="27"/>
      <c r="E24" s="28"/>
      <c r="F24" s="27"/>
      <c r="G24" s="27"/>
    </row>
    <row r="25" spans="2:7" ht="39.75" customHeight="1" x14ac:dyDescent="0.35">
      <c r="B25" s="81" t="s">
        <v>5</v>
      </c>
      <c r="C25" s="81"/>
      <c r="D25" s="81"/>
      <c r="E25" s="81"/>
      <c r="F25" s="81"/>
      <c r="G25" s="27"/>
    </row>
    <row r="26" spans="2:7" x14ac:dyDescent="0.25">
      <c r="B26" s="27"/>
      <c r="C26" s="29" t="s">
        <v>1</v>
      </c>
      <c r="D26" s="80" t="s">
        <v>6</v>
      </c>
      <c r="E26" s="80"/>
      <c r="F26" s="27"/>
      <c r="G26" s="27"/>
    </row>
    <row r="27" spans="2:7" x14ac:dyDescent="0.25">
      <c r="B27" s="27"/>
      <c r="C27" s="29" t="s">
        <v>1</v>
      </c>
      <c r="D27" s="60" t="s">
        <v>756</v>
      </c>
      <c r="E27" s="61" t="s">
        <v>745</v>
      </c>
      <c r="F27" s="27"/>
      <c r="G27" s="27"/>
    </row>
    <row r="28" spans="2:7" x14ac:dyDescent="0.25">
      <c r="B28" s="27"/>
      <c r="C28" s="29" t="s">
        <v>1</v>
      </c>
      <c r="D28" s="60" t="s">
        <v>757</v>
      </c>
      <c r="E28" s="61" t="s">
        <v>746</v>
      </c>
      <c r="F28" s="27"/>
      <c r="G28" s="27"/>
    </row>
    <row r="29" spans="2:7" x14ac:dyDescent="0.25">
      <c r="E29" s="49"/>
    </row>
  </sheetData>
  <mergeCells count="7">
    <mergeCell ref="B7:E7"/>
    <mergeCell ref="B6:G6"/>
    <mergeCell ref="D20:E20"/>
    <mergeCell ref="D26:E26"/>
    <mergeCell ref="B25:F25"/>
    <mergeCell ref="B19:E19"/>
    <mergeCell ref="B15:E15"/>
  </mergeCells>
  <hyperlinks>
    <hyperlink ref="E9" location="'Tabel 1.2'!A1" display="Tabel 1.2 Balanceoplysninger"/>
    <hyperlink ref="E10" location="'Tabel 1.3'!A1" display="Tabel 1.3 Kapitalbevægelser"/>
    <hyperlink ref="E11" location="'Tabel 1.4'!A1" display="Tabel 1.4 Garantier mv. "/>
    <hyperlink ref="E12" location="'Tabel 1.5'!A1" display="Tabel 1.5 Resultatoplysninger"/>
    <hyperlink ref="E13" location="'Tabel 1.6 '!A1" display="Tabel 1.6 Modtagne kurtager, gebyrer og provisionsindtægter samt afgivne kurtager, gebyrer og provisionsudgifter"/>
    <hyperlink ref="E16" location="'Tabel 2.1'!A1" display="Tabel 2.1 Resultatoplysninger"/>
    <hyperlink ref="E17" location="'Tabel 2.2'!A1" display="Tabel 2.2 Balanceoplysninger"/>
    <hyperlink ref="D20" location="'Register med tilladelse'!A1" display="Register over investeringsforvaltningsselskaber, der har tilladelse til at udøve værdipapirhandelsvirksomhed"/>
    <hyperlink ref="E21" location="'Tabel 3.1'!B7" display="Tabel 3.1 Resultatoplysninger"/>
    <hyperlink ref="E22" location="'Tabel 3.2'!B6" display="Tabel 3.2 Balanceoplysninger"/>
    <hyperlink ref="E23" location="'Tabel 3.3'!B7" display="Tabel 3.3 Garantier mv. og andre eventualforpligtelser"/>
    <hyperlink ref="D26" location="'Register uden tilladelse'!A1" display="Register over investeringsforvaltningsselskaber, der ikke har tilladelse til at udøve værdipapirhandelsvirksomhed"/>
    <hyperlink ref="E27" location="'Tabel 4.1'!B6" display="Tabel 4.1 Resultatoplysninger"/>
    <hyperlink ref="E28" location="'Tabel 4.2'!B6" display="Tabel 4.2 Balanceoplysninger"/>
    <hyperlink ref="E8" location="'Tabel 1.1'!A1" display="Tabel 1.1 Resultatoplysninger"/>
    <hyperlink ref="D9" location="'Tabel 1.2'!C1" display="Tabel 1.2"/>
    <hyperlink ref="D10" location="'Tabel 1.3'!C1" display="Tabel 1.3"/>
    <hyperlink ref="D11" location="'Tabel 1.4'!C1" display="Tabel 1.4 "/>
    <hyperlink ref="D12" location="'Tabel 1.5'!C1" display="Tabel 1.5"/>
    <hyperlink ref="D13" location="'Tabel 1.6 '!D1" display="Tabel 1.6"/>
    <hyperlink ref="D8" location="'Tabel 1.1'!C1" display="Tabel 1.1"/>
    <hyperlink ref="D16" location="'Tabel 2.1'!C1" display="Tabel 2.1"/>
    <hyperlink ref="D17" location="'Tabel 2.2'!C1" display="Tabel 2.2"/>
    <hyperlink ref="D21" location="'Tabel 3.1'!E3" display="Tabel 3.1"/>
    <hyperlink ref="D22" location="'Tabel 3.2'!F3" display="Tabel 3.2"/>
    <hyperlink ref="D23" location="'Tabel 3.3'!E3" display="Tabel 3.3"/>
    <hyperlink ref="D27" location="'Tabel 4.1'!F3" display="Tabel 4.1"/>
    <hyperlink ref="D28" location="'Tabel 4.2'!F3" display="Tabel 4.2"/>
  </hyperlink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85546875" hidden="1" customWidth="1"/>
    <col min="3" max="3" width="9.140625" customWidth="1"/>
    <col min="4" max="4" width="57.7109375" customWidth="1"/>
    <col min="5" max="5" width="22.85546875" customWidth="1"/>
    <col min="6" max="16384" width="9.140625" hidden="1"/>
  </cols>
  <sheetData>
    <row r="1" spans="1:5" x14ac:dyDescent="0.25">
      <c r="A1" s="1"/>
      <c r="B1" s="1"/>
      <c r="C1" s="83" t="s">
        <v>7</v>
      </c>
      <c r="D1" s="83"/>
      <c r="E1" s="83"/>
    </row>
    <row r="2" spans="1:5" x14ac:dyDescent="0.25">
      <c r="A2" s="1"/>
      <c r="B2" s="1"/>
      <c r="C2" s="1"/>
      <c r="D2" s="1"/>
      <c r="E2" s="1"/>
    </row>
    <row r="3" spans="1:5" ht="47.25" customHeight="1" x14ac:dyDescent="0.25">
      <c r="A3" s="1" t="s">
        <v>8</v>
      </c>
      <c r="B3" s="1"/>
      <c r="C3" s="82" t="s">
        <v>544</v>
      </c>
      <c r="D3" s="82"/>
      <c r="E3" s="82"/>
    </row>
    <row r="4" spans="1:5" ht="38.25" x14ac:dyDescent="0.25">
      <c r="A4" s="3" t="s">
        <v>9</v>
      </c>
      <c r="B4" s="3"/>
      <c r="C4" s="4"/>
      <c r="D4" s="5"/>
      <c r="E4" s="6" t="s">
        <v>10</v>
      </c>
    </row>
    <row r="5" spans="1:5" x14ac:dyDescent="0.25">
      <c r="A5" s="7" t="s">
        <v>11</v>
      </c>
      <c r="B5" s="7" t="str">
        <f>"Res_"&amp;A5&amp;"_RY"</f>
        <v>Res_Rind_RY</v>
      </c>
      <c r="C5" s="8" t="s">
        <v>12</v>
      </c>
      <c r="D5" s="8" t="s">
        <v>13</v>
      </c>
      <c r="E5" s="9">
        <v>-215</v>
      </c>
    </row>
    <row r="6" spans="1:5" x14ac:dyDescent="0.25">
      <c r="A6" s="7" t="s">
        <v>14</v>
      </c>
      <c r="B6" s="7" t="str">
        <f t="shared" ref="B6:B22" si="0">"Res_"&amp;A6&amp;"_RY"</f>
        <v>Res_Rudg_RY</v>
      </c>
      <c r="C6" s="8" t="s">
        <v>15</v>
      </c>
      <c r="D6" s="8" t="s">
        <v>16</v>
      </c>
      <c r="E6" s="9">
        <v>158</v>
      </c>
    </row>
    <row r="7" spans="1:5" x14ac:dyDescent="0.25">
      <c r="A7" s="7" t="s">
        <v>17</v>
      </c>
      <c r="B7" s="7" t="str">
        <f t="shared" si="0"/>
        <v>Res_TotR_RY</v>
      </c>
      <c r="C7" s="8"/>
      <c r="D7" s="10" t="s">
        <v>18</v>
      </c>
      <c r="E7" s="9">
        <v>-373</v>
      </c>
    </row>
    <row r="8" spans="1:5" x14ac:dyDescent="0.25">
      <c r="A8" s="7" t="s">
        <v>19</v>
      </c>
      <c r="B8" s="7" t="str">
        <f t="shared" si="0"/>
        <v>Res_UdAk_RY</v>
      </c>
      <c r="C8" s="8" t="s">
        <v>20</v>
      </c>
      <c r="D8" s="8" t="s">
        <v>21</v>
      </c>
      <c r="E8" s="9">
        <v>110</v>
      </c>
    </row>
    <row r="9" spans="1:5" x14ac:dyDescent="0.25">
      <c r="A9" s="7" t="s">
        <v>22</v>
      </c>
      <c r="B9" s="7" t="str">
        <f t="shared" si="0"/>
        <v>Res_GPi_RY</v>
      </c>
      <c r="C9" s="8" t="s">
        <v>23</v>
      </c>
      <c r="D9" s="8" t="s">
        <v>24</v>
      </c>
      <c r="E9" s="9">
        <v>752269</v>
      </c>
    </row>
    <row r="10" spans="1:5" x14ac:dyDescent="0.25">
      <c r="A10" s="7" t="s">
        <v>25</v>
      </c>
      <c r="B10" s="7" t="str">
        <f t="shared" si="0"/>
        <v>Res_GPu_RY</v>
      </c>
      <c r="C10" s="8" t="s">
        <v>26</v>
      </c>
      <c r="D10" s="8" t="s">
        <v>27</v>
      </c>
      <c r="E10" s="9">
        <v>257778</v>
      </c>
    </row>
    <row r="11" spans="1:5" x14ac:dyDescent="0.25">
      <c r="A11" s="7" t="s">
        <v>28</v>
      </c>
      <c r="B11" s="7" t="str">
        <f t="shared" si="0"/>
        <v>Res_RGTot_RY</v>
      </c>
      <c r="C11" s="8"/>
      <c r="D11" s="10" t="s">
        <v>29</v>
      </c>
      <c r="E11" s="9">
        <v>494228</v>
      </c>
    </row>
    <row r="12" spans="1:5" x14ac:dyDescent="0.25">
      <c r="A12" s="7" t="s">
        <v>30</v>
      </c>
      <c r="B12" s="7" t="str">
        <f t="shared" si="0"/>
        <v>Res_Kreg_RY</v>
      </c>
      <c r="C12" s="8" t="s">
        <v>31</v>
      </c>
      <c r="D12" s="8" t="s">
        <v>32</v>
      </c>
      <c r="E12" s="9">
        <v>-893</v>
      </c>
    </row>
    <row r="13" spans="1:5" x14ac:dyDescent="0.25">
      <c r="A13" s="7" t="s">
        <v>33</v>
      </c>
      <c r="B13" s="7" t="str">
        <f t="shared" si="0"/>
        <v>Res_Xdi_RY</v>
      </c>
      <c r="C13" s="8" t="s">
        <v>34</v>
      </c>
      <c r="D13" s="8" t="s">
        <v>35</v>
      </c>
      <c r="E13" s="9">
        <v>0</v>
      </c>
    </row>
    <row r="14" spans="1:5" x14ac:dyDescent="0.25">
      <c r="A14" s="7" t="s">
        <v>36</v>
      </c>
      <c r="B14" s="7" t="str">
        <f t="shared" si="0"/>
        <v>Res_UPa_RY</v>
      </c>
      <c r="C14" s="8" t="s">
        <v>37</v>
      </c>
      <c r="D14" s="8" t="s">
        <v>38</v>
      </c>
      <c r="E14" s="9">
        <v>248855</v>
      </c>
    </row>
    <row r="15" spans="1:5" x14ac:dyDescent="0.25">
      <c r="A15" s="7" t="s">
        <v>39</v>
      </c>
      <c r="B15" s="7" t="str">
        <f t="shared" si="0"/>
        <v>Res_ImMa_RY</v>
      </c>
      <c r="C15" s="8" t="s">
        <v>40</v>
      </c>
      <c r="D15" s="8" t="s">
        <v>41</v>
      </c>
      <c r="E15" s="9">
        <v>275</v>
      </c>
    </row>
    <row r="16" spans="1:5" x14ac:dyDescent="0.25">
      <c r="A16" s="7" t="s">
        <v>42</v>
      </c>
      <c r="B16" s="7" t="str">
        <f t="shared" si="0"/>
        <v>Res_Xdu_RY</v>
      </c>
      <c r="C16" s="8" t="s">
        <v>43</v>
      </c>
      <c r="D16" s="8" t="s">
        <v>44</v>
      </c>
      <c r="E16" s="9">
        <v>337</v>
      </c>
    </row>
    <row r="17" spans="1:5" x14ac:dyDescent="0.25">
      <c r="A17" s="7" t="s">
        <v>45</v>
      </c>
      <c r="B17" s="7" t="str">
        <f t="shared" si="0"/>
        <v>Res_UGn_RY</v>
      </c>
      <c r="C17" s="8" t="s">
        <v>46</v>
      </c>
      <c r="D17" s="8" t="s">
        <v>47</v>
      </c>
      <c r="E17" s="9">
        <v>0</v>
      </c>
    </row>
    <row r="18" spans="1:5" x14ac:dyDescent="0.25">
      <c r="A18" s="7" t="s">
        <v>48</v>
      </c>
      <c r="B18" s="7" t="str">
        <f t="shared" si="0"/>
        <v>Res_Rat_RY</v>
      </c>
      <c r="C18" s="8" t="s">
        <v>49</v>
      </c>
      <c r="D18" s="8" t="s">
        <v>50</v>
      </c>
      <c r="E18" s="9">
        <v>0</v>
      </c>
    </row>
    <row r="19" spans="1:5" x14ac:dyDescent="0.25">
      <c r="A19" s="7" t="s">
        <v>51</v>
      </c>
      <c r="B19" s="7" t="str">
        <f t="shared" si="0"/>
        <v>Res_Raa_RY</v>
      </c>
      <c r="C19" s="8" t="s">
        <v>52</v>
      </c>
      <c r="D19" s="8" t="s">
        <v>53</v>
      </c>
      <c r="E19" s="9">
        <v>0</v>
      </c>
    </row>
    <row r="20" spans="1:5" x14ac:dyDescent="0.25">
      <c r="A20" s="7" t="s">
        <v>54</v>
      </c>
      <c r="B20" s="7" t="str">
        <f t="shared" si="0"/>
        <v>Res_RfS_RY</v>
      </c>
      <c r="C20" s="8"/>
      <c r="D20" s="10" t="s">
        <v>55</v>
      </c>
      <c r="E20" s="9">
        <v>243868</v>
      </c>
    </row>
    <row r="21" spans="1:5" x14ac:dyDescent="0.25">
      <c r="A21" s="7" t="s">
        <v>56</v>
      </c>
      <c r="B21" s="7" t="str">
        <f t="shared" si="0"/>
        <v>Res_Skat_RY</v>
      </c>
      <c r="C21" s="8" t="s">
        <v>57</v>
      </c>
      <c r="D21" s="8" t="s">
        <v>56</v>
      </c>
      <c r="E21" s="9">
        <v>53693</v>
      </c>
    </row>
    <row r="22" spans="1:5" x14ac:dyDescent="0.25">
      <c r="A22" s="7" t="s">
        <v>58</v>
      </c>
      <c r="B22" s="7" t="str">
        <f t="shared" si="0"/>
        <v>Res_RP_RY</v>
      </c>
      <c r="C22" s="8"/>
      <c r="D22" s="10" t="s">
        <v>59</v>
      </c>
      <c r="E22" s="9">
        <v>190176</v>
      </c>
    </row>
    <row r="23" spans="1:5" x14ac:dyDescent="0.25"/>
  </sheetData>
  <mergeCells count="2">
    <mergeCell ref="C3:E3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9.140625" hidden="1" customWidth="1"/>
    <col min="2" max="2" width="16.140625" hidden="1" customWidth="1"/>
    <col min="3" max="3" width="6.5703125" customWidth="1"/>
    <col min="4" max="4" width="7.28515625" customWidth="1"/>
    <col min="5" max="5" width="90.140625" bestFit="1" customWidth="1"/>
    <col min="6" max="6" width="13" customWidth="1"/>
    <col min="7" max="7" width="9.140625" customWidth="1"/>
    <col min="8" max="16384" width="9.140625" hidden="1"/>
  </cols>
  <sheetData>
    <row r="1" spans="1:6" x14ac:dyDescent="0.25">
      <c r="A1" s="1"/>
      <c r="B1" s="1"/>
      <c r="C1" s="64" t="s">
        <v>7</v>
      </c>
      <c r="D1" s="1"/>
      <c r="E1" s="1"/>
      <c r="F1" s="1"/>
    </row>
    <row r="2" spans="1:6" x14ac:dyDescent="0.25">
      <c r="A2" s="1"/>
      <c r="B2" s="1"/>
      <c r="C2" s="1"/>
      <c r="D2" s="11"/>
      <c r="E2" s="1"/>
      <c r="F2" s="1"/>
    </row>
    <row r="3" spans="1:6" ht="47.25" customHeight="1" x14ac:dyDescent="0.25">
      <c r="A3" s="1" t="s">
        <v>60</v>
      </c>
      <c r="B3" s="1"/>
      <c r="C3" s="84" t="s">
        <v>545</v>
      </c>
      <c r="D3" s="85"/>
      <c r="E3" s="86"/>
      <c r="F3" s="31"/>
    </row>
    <row r="4" spans="1:6" ht="25.5" x14ac:dyDescent="0.25">
      <c r="A4" s="12"/>
      <c r="B4" s="12"/>
      <c r="C4" s="8"/>
      <c r="D4" s="8"/>
      <c r="E4" s="10"/>
      <c r="F4" s="6" t="s">
        <v>61</v>
      </c>
    </row>
    <row r="5" spans="1:6" x14ac:dyDescent="0.25">
      <c r="A5" s="12"/>
      <c r="B5" s="12"/>
      <c r="C5" s="8"/>
      <c r="D5" s="8"/>
      <c r="E5" s="10" t="s">
        <v>62</v>
      </c>
      <c r="F5" s="6"/>
    </row>
    <row r="6" spans="1:6" x14ac:dyDescent="0.25">
      <c r="A6" s="1" t="s">
        <v>63</v>
      </c>
      <c r="B6" s="1" t="str">
        <f>"BAL_BO_"&amp;A6</f>
        <v>BAL_BO_Akac</v>
      </c>
      <c r="C6" s="8" t="s">
        <v>12</v>
      </c>
      <c r="D6" s="8"/>
      <c r="E6" s="8" t="s">
        <v>64</v>
      </c>
      <c r="F6" s="9">
        <v>7</v>
      </c>
    </row>
    <row r="7" spans="1:6" x14ac:dyDescent="0.25">
      <c r="A7" s="1" t="s">
        <v>65</v>
      </c>
      <c r="B7" s="1" t="str">
        <f t="shared" ref="B7:B70" si="0">"BAL_BO_"&amp;A7</f>
        <v>BAL_BO_Agb</v>
      </c>
      <c r="C7" s="8" t="s">
        <v>15</v>
      </c>
      <c r="D7" s="8"/>
      <c r="E7" s="8" t="s">
        <v>66</v>
      </c>
      <c r="F7" s="9">
        <v>0</v>
      </c>
    </row>
    <row r="8" spans="1:6" x14ac:dyDescent="0.25">
      <c r="A8" s="1" t="s">
        <v>67</v>
      </c>
      <c r="B8" s="1" t="str">
        <f t="shared" si="0"/>
        <v>BAL_BO_Atkc</v>
      </c>
      <c r="C8" s="8" t="s">
        <v>20</v>
      </c>
      <c r="D8" s="8"/>
      <c r="E8" s="8" t="s">
        <v>68</v>
      </c>
      <c r="F8" s="9">
        <v>223480</v>
      </c>
    </row>
    <row r="9" spans="1:6" x14ac:dyDescent="0.25">
      <c r="A9" s="1" t="s">
        <v>69</v>
      </c>
      <c r="B9" s="1" t="str">
        <f t="shared" si="0"/>
        <v>BAL_BO_Autd</v>
      </c>
      <c r="C9" s="8" t="s">
        <v>23</v>
      </c>
      <c r="D9" s="8"/>
      <c r="E9" s="8" t="s">
        <v>70</v>
      </c>
      <c r="F9" s="9">
        <v>0</v>
      </c>
    </row>
    <row r="10" spans="1:6" x14ac:dyDescent="0.25">
      <c r="A10" s="1" t="s">
        <v>71</v>
      </c>
      <c r="B10" s="1" t="str">
        <f t="shared" si="0"/>
        <v>BAL_BO_Auta</v>
      </c>
      <c r="C10" s="8" t="s">
        <v>26</v>
      </c>
      <c r="D10" s="8"/>
      <c r="E10" s="8" t="s">
        <v>72</v>
      </c>
      <c r="F10" s="9">
        <v>0</v>
      </c>
    </row>
    <row r="11" spans="1:6" x14ac:dyDescent="0.25">
      <c r="A11" s="1" t="s">
        <v>73</v>
      </c>
      <c r="B11" s="1" t="str">
        <f t="shared" si="0"/>
        <v>BAL_BO_Aod</v>
      </c>
      <c r="C11" s="8" t="s">
        <v>31</v>
      </c>
      <c r="D11" s="8"/>
      <c r="E11" s="8" t="s">
        <v>74</v>
      </c>
      <c r="F11" s="9">
        <v>636152</v>
      </c>
    </row>
    <row r="12" spans="1:6" x14ac:dyDescent="0.25">
      <c r="A12" s="1" t="s">
        <v>75</v>
      </c>
      <c r="B12" s="1" t="str">
        <f t="shared" si="0"/>
        <v>BAL_BO_Aoa</v>
      </c>
      <c r="C12" s="8" t="s">
        <v>34</v>
      </c>
      <c r="D12" s="8"/>
      <c r="E12" s="8" t="s">
        <v>76</v>
      </c>
      <c r="F12" s="9">
        <v>0</v>
      </c>
    </row>
    <row r="13" spans="1:6" x14ac:dyDescent="0.25">
      <c r="A13" s="1" t="s">
        <v>77</v>
      </c>
      <c r="B13" s="1" t="str">
        <f t="shared" si="0"/>
        <v>BAL_BO_Aak</v>
      </c>
      <c r="C13" s="8" t="s">
        <v>37</v>
      </c>
      <c r="D13" s="8"/>
      <c r="E13" s="8" t="s">
        <v>78</v>
      </c>
      <c r="F13" s="9">
        <v>7206</v>
      </c>
    </row>
    <row r="14" spans="1:6" x14ac:dyDescent="0.25">
      <c r="A14" s="1" t="s">
        <v>79</v>
      </c>
      <c r="B14" s="1" t="str">
        <f t="shared" si="0"/>
        <v>BAL_BO_Akav</v>
      </c>
      <c r="C14" s="8" t="s">
        <v>40</v>
      </c>
      <c r="D14" s="8"/>
      <c r="E14" s="8" t="s">
        <v>80</v>
      </c>
      <c r="F14" s="9">
        <v>0</v>
      </c>
    </row>
    <row r="15" spans="1:6" x14ac:dyDescent="0.25">
      <c r="A15" s="1" t="s">
        <v>81</v>
      </c>
      <c r="B15" s="1" t="str">
        <f t="shared" si="0"/>
        <v>BAL_BO_Aktv</v>
      </c>
      <c r="C15" s="8" t="s">
        <v>43</v>
      </c>
      <c r="D15" s="8"/>
      <c r="E15" s="8" t="s">
        <v>82</v>
      </c>
      <c r="F15" s="9">
        <v>0</v>
      </c>
    </row>
    <row r="16" spans="1:6" x14ac:dyDescent="0.25">
      <c r="A16" s="1" t="s">
        <v>83</v>
      </c>
      <c r="B16" s="1" t="str">
        <f t="shared" si="0"/>
        <v>BAL_BO_Aatp</v>
      </c>
      <c r="C16" s="8" t="s">
        <v>46</v>
      </c>
      <c r="D16" s="8"/>
      <c r="E16" s="8" t="s">
        <v>84</v>
      </c>
      <c r="F16" s="9">
        <v>0</v>
      </c>
    </row>
    <row r="17" spans="1:6" x14ac:dyDescent="0.25">
      <c r="A17" s="1" t="s">
        <v>85</v>
      </c>
      <c r="B17" s="1" t="str">
        <f t="shared" si="0"/>
        <v>BAL_BO_Aia</v>
      </c>
      <c r="C17" s="8" t="s">
        <v>49</v>
      </c>
      <c r="D17" s="8"/>
      <c r="E17" s="8" t="s">
        <v>86</v>
      </c>
      <c r="F17" s="9">
        <v>0</v>
      </c>
    </row>
    <row r="18" spans="1:6" x14ac:dyDescent="0.25">
      <c r="A18" s="1" t="s">
        <v>87</v>
      </c>
      <c r="B18" s="1" t="str">
        <f t="shared" si="0"/>
        <v>BAL_BO_AgbTot</v>
      </c>
      <c r="C18" s="8" t="s">
        <v>52</v>
      </c>
      <c r="D18" s="8"/>
      <c r="E18" s="8" t="s">
        <v>88</v>
      </c>
      <c r="F18" s="9">
        <v>0</v>
      </c>
    </row>
    <row r="19" spans="1:6" x14ac:dyDescent="0.25">
      <c r="A19" s="1" t="s">
        <v>89</v>
      </c>
      <c r="B19" s="1" t="str">
        <f t="shared" si="0"/>
        <v>BAL_BO_Aie</v>
      </c>
      <c r="C19" s="8"/>
      <c r="D19" s="8" t="s">
        <v>90</v>
      </c>
      <c r="E19" s="8" t="s">
        <v>91</v>
      </c>
      <c r="F19" s="9">
        <v>0</v>
      </c>
    </row>
    <row r="20" spans="1:6" x14ac:dyDescent="0.25">
      <c r="A20" s="1" t="s">
        <v>92</v>
      </c>
      <c r="B20" s="1" t="str">
        <f t="shared" si="0"/>
        <v>BAL_BO_Ade</v>
      </c>
      <c r="C20" s="8"/>
      <c r="D20" s="8" t="s">
        <v>93</v>
      </c>
      <c r="E20" s="8" t="s">
        <v>94</v>
      </c>
      <c r="F20" s="9">
        <v>0</v>
      </c>
    </row>
    <row r="21" spans="1:6" x14ac:dyDescent="0.25">
      <c r="A21" s="1" t="s">
        <v>95</v>
      </c>
      <c r="B21" s="1" t="str">
        <f t="shared" si="0"/>
        <v>BAL_BO_Axma</v>
      </c>
      <c r="C21" s="8" t="s">
        <v>57</v>
      </c>
      <c r="D21" s="8"/>
      <c r="E21" s="8" t="s">
        <v>96</v>
      </c>
      <c r="F21" s="9">
        <v>303</v>
      </c>
    </row>
    <row r="22" spans="1:6" x14ac:dyDescent="0.25">
      <c r="A22" s="1" t="s">
        <v>97</v>
      </c>
      <c r="B22" s="1" t="str">
        <f t="shared" si="0"/>
        <v>BAL_BO_Aas</v>
      </c>
      <c r="C22" s="8" t="s">
        <v>98</v>
      </c>
      <c r="D22" s="8"/>
      <c r="E22" s="8" t="s">
        <v>99</v>
      </c>
      <c r="F22" s="9">
        <v>0</v>
      </c>
    </row>
    <row r="23" spans="1:6" x14ac:dyDescent="0.25">
      <c r="A23" s="1" t="s">
        <v>100</v>
      </c>
      <c r="B23" s="1" t="str">
        <f t="shared" si="0"/>
        <v>BAL_BO_Aus</v>
      </c>
      <c r="C23" s="8" t="s">
        <v>101</v>
      </c>
      <c r="D23" s="8"/>
      <c r="E23" s="8" t="s">
        <v>102</v>
      </c>
      <c r="F23" s="9">
        <v>591</v>
      </c>
    </row>
    <row r="24" spans="1:6" x14ac:dyDescent="0.25">
      <c r="A24" s="1" t="s">
        <v>103</v>
      </c>
      <c r="B24" s="1" t="str">
        <f t="shared" si="0"/>
        <v>BAL_BO_Aamb</v>
      </c>
      <c r="C24" s="8" t="s">
        <v>104</v>
      </c>
      <c r="D24" s="8"/>
      <c r="E24" s="8" t="s">
        <v>105</v>
      </c>
      <c r="F24" s="9">
        <v>0</v>
      </c>
    </row>
    <row r="25" spans="1:6" x14ac:dyDescent="0.25">
      <c r="A25" s="1" t="s">
        <v>106</v>
      </c>
      <c r="B25" s="1" t="str">
        <f t="shared" si="0"/>
        <v>BAL_BO_Axa</v>
      </c>
      <c r="C25" s="8" t="s">
        <v>107</v>
      </c>
      <c r="D25" s="8"/>
      <c r="E25" s="8" t="s">
        <v>108</v>
      </c>
      <c r="F25" s="9">
        <v>39975</v>
      </c>
    </row>
    <row r="26" spans="1:6" x14ac:dyDescent="0.25">
      <c r="A26" s="1" t="s">
        <v>109</v>
      </c>
      <c r="B26" s="1" t="str">
        <f t="shared" si="0"/>
        <v>BAL_BO_Apap</v>
      </c>
      <c r="C26" s="8" t="s">
        <v>110</v>
      </c>
      <c r="D26" s="8"/>
      <c r="E26" s="8" t="s">
        <v>111</v>
      </c>
      <c r="F26" s="9">
        <v>5890</v>
      </c>
    </row>
    <row r="27" spans="1:6" x14ac:dyDescent="0.25">
      <c r="A27" s="1" t="s">
        <v>112</v>
      </c>
      <c r="B27" s="1" t="str">
        <f t="shared" si="0"/>
        <v>BAL_BO_ATot</v>
      </c>
      <c r="C27" s="8"/>
      <c r="D27" s="8"/>
      <c r="E27" s="10" t="s">
        <v>113</v>
      </c>
      <c r="F27" s="9">
        <v>913604</v>
      </c>
    </row>
    <row r="28" spans="1:6" x14ac:dyDescent="0.25">
      <c r="A28" s="1"/>
      <c r="B28" s="1" t="str">
        <f t="shared" si="0"/>
        <v>BAL_BO_</v>
      </c>
      <c r="C28" s="8"/>
      <c r="D28" s="8"/>
      <c r="E28" s="8"/>
      <c r="F28" s="13"/>
    </row>
    <row r="29" spans="1:6" x14ac:dyDescent="0.25">
      <c r="A29" s="1"/>
      <c r="B29" s="1" t="str">
        <f t="shared" si="0"/>
        <v>BAL_BO_</v>
      </c>
      <c r="C29" s="8"/>
      <c r="D29" s="8"/>
      <c r="E29" s="10" t="s">
        <v>114</v>
      </c>
      <c r="F29" s="13"/>
    </row>
    <row r="30" spans="1:6" x14ac:dyDescent="0.25">
      <c r="A30" s="1"/>
      <c r="B30" s="1" t="str">
        <f t="shared" si="0"/>
        <v>BAL_BO_</v>
      </c>
      <c r="C30" s="8"/>
      <c r="D30" s="8"/>
      <c r="E30" s="8"/>
      <c r="F30" s="13"/>
    </row>
    <row r="31" spans="1:6" x14ac:dyDescent="0.25">
      <c r="A31" s="1"/>
      <c r="B31" s="1" t="str">
        <f t="shared" si="0"/>
        <v>BAL_BO_</v>
      </c>
      <c r="C31" s="8"/>
      <c r="D31" s="8"/>
      <c r="E31" s="10" t="s">
        <v>115</v>
      </c>
      <c r="F31" s="13"/>
    </row>
    <row r="32" spans="1:6" x14ac:dyDescent="0.25">
      <c r="A32" s="1" t="s">
        <v>116</v>
      </c>
      <c r="B32" s="1" t="str">
        <f t="shared" si="0"/>
        <v>BAL_BO_PGkc</v>
      </c>
      <c r="C32" s="8" t="s">
        <v>12</v>
      </c>
      <c r="D32" s="8"/>
      <c r="E32" s="8" t="s">
        <v>117</v>
      </c>
      <c r="F32" s="9">
        <v>0</v>
      </c>
    </row>
    <row r="33" spans="1:6" x14ac:dyDescent="0.25">
      <c r="A33" s="1" t="s">
        <v>118</v>
      </c>
      <c r="B33" s="1" t="str">
        <f t="shared" si="0"/>
        <v>BAL_BO_PGiag</v>
      </c>
      <c r="C33" s="8" t="s">
        <v>15</v>
      </c>
      <c r="D33" s="8"/>
      <c r="E33" s="8" t="s">
        <v>119</v>
      </c>
      <c r="F33" s="9">
        <v>0</v>
      </c>
    </row>
    <row r="34" spans="1:6" x14ac:dyDescent="0.25">
      <c r="A34" s="1" t="s">
        <v>120</v>
      </c>
      <c r="B34" s="1" t="str">
        <f t="shared" si="0"/>
        <v>BAL_BO_PGip</v>
      </c>
      <c r="C34" s="8" t="s">
        <v>20</v>
      </c>
      <c r="D34" s="8"/>
      <c r="E34" s="8" t="s">
        <v>121</v>
      </c>
      <c r="F34" s="9">
        <v>0</v>
      </c>
    </row>
    <row r="35" spans="1:6" x14ac:dyDescent="0.25">
      <c r="A35" s="1" t="s">
        <v>122</v>
      </c>
      <c r="B35" s="1" t="str">
        <f t="shared" si="0"/>
        <v>BAL_BO_PGuod</v>
      </c>
      <c r="C35" s="8" t="s">
        <v>23</v>
      </c>
      <c r="D35" s="8"/>
      <c r="E35" s="8" t="s">
        <v>123</v>
      </c>
      <c r="F35" s="9">
        <v>0</v>
      </c>
    </row>
    <row r="36" spans="1:6" x14ac:dyDescent="0.25">
      <c r="A36" s="1" t="s">
        <v>124</v>
      </c>
      <c r="B36" s="1" t="str">
        <f t="shared" si="0"/>
        <v>BAL_BO_PGuoa</v>
      </c>
      <c r="C36" s="8" t="s">
        <v>26</v>
      </c>
      <c r="D36" s="8"/>
      <c r="E36" s="8" t="s">
        <v>125</v>
      </c>
      <c r="F36" s="9">
        <v>108</v>
      </c>
    </row>
    <row r="37" spans="1:6" x14ac:dyDescent="0.25">
      <c r="A37" s="1" t="s">
        <v>126</v>
      </c>
      <c r="B37" s="1" t="str">
        <f t="shared" si="0"/>
        <v>BAL_BO_PGxfd</v>
      </c>
      <c r="C37" s="8" t="s">
        <v>31</v>
      </c>
      <c r="D37" s="8"/>
      <c r="E37" s="8" t="s">
        <v>127</v>
      </c>
      <c r="F37" s="9">
        <v>0</v>
      </c>
    </row>
    <row r="38" spans="1:6" x14ac:dyDescent="0.25">
      <c r="A38" s="1" t="s">
        <v>128</v>
      </c>
      <c r="B38" s="1" t="str">
        <f t="shared" si="0"/>
        <v>BAL_BO_PGas</v>
      </c>
      <c r="C38" s="8" t="s">
        <v>34</v>
      </c>
      <c r="D38" s="8"/>
      <c r="E38" s="8" t="s">
        <v>129</v>
      </c>
      <c r="F38" s="9">
        <v>31880</v>
      </c>
    </row>
    <row r="39" spans="1:6" x14ac:dyDescent="0.25">
      <c r="A39" s="1" t="s">
        <v>130</v>
      </c>
      <c r="B39" s="1" t="str">
        <f t="shared" si="0"/>
        <v>BAL_BO_PGmof</v>
      </c>
      <c r="C39" s="8" t="s">
        <v>37</v>
      </c>
      <c r="D39" s="8"/>
      <c r="E39" s="8" t="s">
        <v>131</v>
      </c>
      <c r="F39" s="9">
        <v>0</v>
      </c>
    </row>
    <row r="40" spans="1:6" x14ac:dyDescent="0.25">
      <c r="A40" s="1" t="s">
        <v>132</v>
      </c>
      <c r="B40" s="1" t="str">
        <f t="shared" si="0"/>
        <v>BAL_BO_PGxap</v>
      </c>
      <c r="C40" s="8" t="s">
        <v>40</v>
      </c>
      <c r="D40" s="8"/>
      <c r="E40" s="8" t="s">
        <v>133</v>
      </c>
      <c r="F40" s="9">
        <v>51619</v>
      </c>
    </row>
    <row r="41" spans="1:6" x14ac:dyDescent="0.25">
      <c r="A41" s="1" t="s">
        <v>134</v>
      </c>
      <c r="B41" s="1" t="str">
        <f t="shared" si="0"/>
        <v>BAL_BO_PGpaf</v>
      </c>
      <c r="C41" s="8" t="s">
        <v>43</v>
      </c>
      <c r="D41" s="8"/>
      <c r="E41" s="8" t="s">
        <v>111</v>
      </c>
      <c r="F41" s="9">
        <v>0</v>
      </c>
    </row>
    <row r="42" spans="1:6" x14ac:dyDescent="0.25">
      <c r="A42" s="1" t="s">
        <v>135</v>
      </c>
      <c r="B42" s="1" t="str">
        <f t="shared" si="0"/>
        <v>BAL_BO_PGTot</v>
      </c>
      <c r="C42" s="8"/>
      <c r="D42" s="8"/>
      <c r="E42" s="10" t="s">
        <v>136</v>
      </c>
      <c r="F42" s="9">
        <v>83607</v>
      </c>
    </row>
    <row r="43" spans="1:6" x14ac:dyDescent="0.25">
      <c r="A43" s="1"/>
      <c r="B43" s="1" t="str">
        <f t="shared" si="0"/>
        <v>BAL_BO_</v>
      </c>
      <c r="C43" s="8"/>
      <c r="D43" s="8"/>
      <c r="E43" s="8"/>
      <c r="F43" s="13"/>
    </row>
    <row r="44" spans="1:6" x14ac:dyDescent="0.25">
      <c r="A44" s="1"/>
      <c r="B44" s="1" t="str">
        <f t="shared" si="0"/>
        <v>BAL_BO_</v>
      </c>
      <c r="C44" s="8"/>
      <c r="D44" s="8"/>
      <c r="E44" s="10" t="s">
        <v>137</v>
      </c>
      <c r="F44" s="13"/>
    </row>
    <row r="45" spans="1:6" x14ac:dyDescent="0.25">
      <c r="A45" s="1" t="s">
        <v>138</v>
      </c>
      <c r="B45" s="1" t="str">
        <f t="shared" si="0"/>
        <v>BAL_BO_PHpf</v>
      </c>
      <c r="C45" s="8" t="s">
        <v>46</v>
      </c>
      <c r="D45" s="8"/>
      <c r="E45" s="8" t="s">
        <v>139</v>
      </c>
      <c r="F45" s="9">
        <v>0</v>
      </c>
    </row>
    <row r="46" spans="1:6" x14ac:dyDescent="0.25">
      <c r="A46" s="1" t="s">
        <v>140</v>
      </c>
      <c r="B46" s="1" t="str">
        <f t="shared" si="0"/>
        <v>BAL_BO_PHus</v>
      </c>
      <c r="C46" s="8" t="s">
        <v>49</v>
      </c>
      <c r="D46" s="8"/>
      <c r="E46" s="8" t="s">
        <v>141</v>
      </c>
      <c r="F46" s="9">
        <v>0</v>
      </c>
    </row>
    <row r="47" spans="1:6" x14ac:dyDescent="0.25">
      <c r="A47" s="1" t="s">
        <v>142</v>
      </c>
      <c r="B47" s="1" t="str">
        <f t="shared" si="0"/>
        <v>BAL_BO_PHrs</v>
      </c>
      <c r="C47" s="8" t="s">
        <v>52</v>
      </c>
      <c r="D47" s="8"/>
      <c r="E47" s="8" t="s">
        <v>143</v>
      </c>
      <c r="F47" s="9">
        <v>0</v>
      </c>
    </row>
    <row r="48" spans="1:6" x14ac:dyDescent="0.25">
      <c r="A48" s="1" t="s">
        <v>144</v>
      </c>
      <c r="B48" s="1" t="str">
        <f t="shared" si="0"/>
        <v>BAL_BO_PHtg</v>
      </c>
      <c r="C48" s="8" t="s">
        <v>57</v>
      </c>
      <c r="D48" s="8"/>
      <c r="E48" s="8" t="s">
        <v>145</v>
      </c>
      <c r="F48" s="9">
        <v>0</v>
      </c>
    </row>
    <row r="49" spans="1:6" x14ac:dyDescent="0.25">
      <c r="A49" s="1" t="s">
        <v>146</v>
      </c>
      <c r="B49" s="1" t="str">
        <f t="shared" si="0"/>
        <v>BAL_BO_PHxf</v>
      </c>
      <c r="C49" s="8" t="s">
        <v>98</v>
      </c>
      <c r="D49" s="8"/>
      <c r="E49" s="8" t="s">
        <v>147</v>
      </c>
      <c r="F49" s="9">
        <v>75</v>
      </c>
    </row>
    <row r="50" spans="1:6" x14ac:dyDescent="0.25">
      <c r="A50" s="1" t="s">
        <v>148</v>
      </c>
      <c r="B50" s="1" t="str">
        <f t="shared" si="0"/>
        <v>BAL_BO_PHTot</v>
      </c>
      <c r="C50" s="8"/>
      <c r="D50" s="8"/>
      <c r="E50" s="10" t="s">
        <v>149</v>
      </c>
      <c r="F50" s="9">
        <v>75</v>
      </c>
    </row>
    <row r="51" spans="1:6" x14ac:dyDescent="0.25">
      <c r="A51" s="1"/>
      <c r="B51" s="1" t="str">
        <f t="shared" si="0"/>
        <v>BAL_BO_</v>
      </c>
      <c r="C51" s="8"/>
      <c r="D51" s="8"/>
      <c r="E51" s="8"/>
      <c r="F51" s="13"/>
    </row>
    <row r="52" spans="1:6" x14ac:dyDescent="0.25">
      <c r="A52" s="1"/>
      <c r="B52" s="1" t="str">
        <f t="shared" si="0"/>
        <v>BAL_BO_</v>
      </c>
      <c r="C52" s="8"/>
      <c r="D52" s="8"/>
      <c r="E52" s="10" t="s">
        <v>150</v>
      </c>
      <c r="F52" s="13"/>
    </row>
    <row r="53" spans="1:6" x14ac:dyDescent="0.25">
      <c r="A53" s="1" t="s">
        <v>151</v>
      </c>
      <c r="B53" s="1" t="str">
        <f t="shared" si="0"/>
        <v>BAL_BO_Pek</v>
      </c>
      <c r="C53" s="8" t="s">
        <v>101</v>
      </c>
      <c r="D53" s="8"/>
      <c r="E53" s="8" t="s">
        <v>150</v>
      </c>
      <c r="F53" s="9">
        <v>0</v>
      </c>
    </row>
    <row r="54" spans="1:6" x14ac:dyDescent="0.25">
      <c r="A54" s="1"/>
      <c r="B54" s="1" t="str">
        <f t="shared" si="0"/>
        <v>BAL_BO_</v>
      </c>
      <c r="C54" s="8"/>
      <c r="D54" s="8"/>
      <c r="E54" s="8"/>
      <c r="F54" s="13"/>
    </row>
    <row r="55" spans="1:6" x14ac:dyDescent="0.25">
      <c r="A55" s="1"/>
      <c r="B55" s="1" t="str">
        <f t="shared" si="0"/>
        <v>BAL_BO_</v>
      </c>
      <c r="C55" s="8"/>
      <c r="D55" s="8"/>
      <c r="E55" s="10" t="s">
        <v>152</v>
      </c>
      <c r="F55" s="13"/>
    </row>
    <row r="56" spans="1:6" x14ac:dyDescent="0.25">
      <c r="A56" s="1" t="s">
        <v>153</v>
      </c>
      <c r="B56" s="1" t="str">
        <f t="shared" si="0"/>
        <v>BAL_BO_PEaag</v>
      </c>
      <c r="C56" s="8" t="s">
        <v>104</v>
      </c>
      <c r="D56" s="8"/>
      <c r="E56" s="8" t="s">
        <v>154</v>
      </c>
      <c r="F56" s="9">
        <v>53752</v>
      </c>
    </row>
    <row r="57" spans="1:6" x14ac:dyDescent="0.25">
      <c r="A57" s="1" t="s">
        <v>155</v>
      </c>
      <c r="B57" s="1" t="str">
        <f t="shared" si="0"/>
        <v>BAL_BO_PEoe</v>
      </c>
      <c r="C57" s="8" t="s">
        <v>107</v>
      </c>
      <c r="D57" s="8"/>
      <c r="E57" s="8" t="s">
        <v>156</v>
      </c>
      <c r="F57" s="9">
        <v>0</v>
      </c>
    </row>
    <row r="58" spans="1:6" x14ac:dyDescent="0.25">
      <c r="A58" s="1" t="s">
        <v>157</v>
      </c>
      <c r="B58" s="1" t="str">
        <f t="shared" si="0"/>
        <v>BAL_BO_PEav</v>
      </c>
      <c r="C58" s="8" t="s">
        <v>110</v>
      </c>
      <c r="D58" s="8"/>
      <c r="E58" s="8" t="s">
        <v>158</v>
      </c>
      <c r="F58" s="9">
        <v>0</v>
      </c>
    </row>
    <row r="59" spans="1:6" x14ac:dyDescent="0.25">
      <c r="A59" s="1" t="s">
        <v>159</v>
      </c>
      <c r="B59" s="1" t="str">
        <f t="shared" si="0"/>
        <v>BAL_BO_PEo</v>
      </c>
      <c r="C59" s="8"/>
      <c r="D59" s="8" t="s">
        <v>160</v>
      </c>
      <c r="E59" s="8" t="s">
        <v>161</v>
      </c>
      <c r="F59" s="9">
        <v>0</v>
      </c>
    </row>
    <row r="60" spans="1:6" x14ac:dyDescent="0.25">
      <c r="A60" s="1" t="s">
        <v>162</v>
      </c>
      <c r="B60" s="1" t="str">
        <f t="shared" si="0"/>
        <v>BAL_BO_PEavu</v>
      </c>
      <c r="C60" s="8"/>
      <c r="D60" s="8" t="s">
        <v>163</v>
      </c>
      <c r="E60" s="8" t="s">
        <v>164</v>
      </c>
      <c r="F60" s="9">
        <v>0</v>
      </c>
    </row>
    <row r="61" spans="1:6" x14ac:dyDescent="0.25">
      <c r="A61" s="1" t="s">
        <v>165</v>
      </c>
      <c r="B61" s="1" t="str">
        <f t="shared" si="0"/>
        <v>BAL_BO_PEavs</v>
      </c>
      <c r="C61" s="8"/>
      <c r="D61" s="8" t="s">
        <v>166</v>
      </c>
      <c r="E61" s="8" t="s">
        <v>167</v>
      </c>
      <c r="F61" s="9">
        <v>0</v>
      </c>
    </row>
    <row r="62" spans="1:6" x14ac:dyDescent="0.25">
      <c r="A62" s="1" t="s">
        <v>168</v>
      </c>
      <c r="B62" s="1" t="str">
        <f t="shared" si="0"/>
        <v>BAL_BO_PEavo</v>
      </c>
      <c r="C62" s="8"/>
      <c r="D62" s="8" t="s">
        <v>169</v>
      </c>
      <c r="E62" s="8" t="s">
        <v>170</v>
      </c>
      <c r="F62" s="9">
        <v>0</v>
      </c>
    </row>
    <row r="63" spans="1:6" x14ac:dyDescent="0.25">
      <c r="A63" s="1" t="s">
        <v>171</v>
      </c>
      <c r="B63" s="1" t="str">
        <f t="shared" si="0"/>
        <v>BAL_BO_PExv</v>
      </c>
      <c r="C63" s="8"/>
      <c r="D63" s="8" t="s">
        <v>172</v>
      </c>
      <c r="E63" s="8" t="s">
        <v>173</v>
      </c>
      <c r="F63" s="9">
        <v>0</v>
      </c>
    </row>
    <row r="64" spans="1:6" x14ac:dyDescent="0.25">
      <c r="A64" s="1" t="s">
        <v>174</v>
      </c>
      <c r="B64" s="1" t="str">
        <f t="shared" si="0"/>
        <v>BAL_BO_PExr</v>
      </c>
      <c r="C64" s="8" t="s">
        <v>175</v>
      </c>
      <c r="D64" s="8"/>
      <c r="E64" s="8" t="s">
        <v>176</v>
      </c>
      <c r="F64" s="9">
        <v>0</v>
      </c>
    </row>
    <row r="65" spans="1:6" x14ac:dyDescent="0.25">
      <c r="A65" s="1" t="s">
        <v>177</v>
      </c>
      <c r="B65" s="1" t="str">
        <f t="shared" si="0"/>
        <v>BAL_BO_PElr</v>
      </c>
      <c r="C65" s="8"/>
      <c r="D65" s="8" t="s">
        <v>178</v>
      </c>
      <c r="E65" s="8" t="s">
        <v>179</v>
      </c>
      <c r="F65" s="9">
        <v>0</v>
      </c>
    </row>
    <row r="66" spans="1:6" x14ac:dyDescent="0.25">
      <c r="A66" s="1" t="s">
        <v>180</v>
      </c>
      <c r="B66" s="1" t="str">
        <f t="shared" si="0"/>
        <v>BAL_BO_PEvr</v>
      </c>
      <c r="C66" s="8"/>
      <c r="D66" s="8" t="s">
        <v>181</v>
      </c>
      <c r="E66" s="8" t="s">
        <v>182</v>
      </c>
      <c r="F66" s="9">
        <v>0</v>
      </c>
    </row>
    <row r="67" spans="1:6" x14ac:dyDescent="0.25">
      <c r="A67" s="1" t="s">
        <v>183</v>
      </c>
      <c r="B67" s="1" t="str">
        <f t="shared" si="0"/>
        <v>BAL_BO_PErs</v>
      </c>
      <c r="C67" s="8"/>
      <c r="D67" s="8" t="s">
        <v>184</v>
      </c>
      <c r="E67" s="8" t="s">
        <v>185</v>
      </c>
      <c r="F67" s="9">
        <v>0</v>
      </c>
    </row>
    <row r="68" spans="1:6" x14ac:dyDescent="0.25">
      <c r="A68" s="1" t="s">
        <v>186</v>
      </c>
      <c r="B68" s="1" t="str">
        <f t="shared" si="0"/>
        <v>BAL_BO_PExs</v>
      </c>
      <c r="C68" s="8"/>
      <c r="D68" s="8" t="s">
        <v>187</v>
      </c>
      <c r="E68" s="8" t="s">
        <v>188</v>
      </c>
      <c r="F68" s="9">
        <v>0</v>
      </c>
    </row>
    <row r="69" spans="1:6" x14ac:dyDescent="0.25">
      <c r="A69" s="1" t="s">
        <v>189</v>
      </c>
      <c r="B69" s="1" t="str">
        <f t="shared" si="0"/>
        <v>BAL_BO_PEou</v>
      </c>
      <c r="C69" s="8" t="s">
        <v>190</v>
      </c>
      <c r="D69" s="8"/>
      <c r="E69" s="8" t="s">
        <v>191</v>
      </c>
      <c r="F69" s="9">
        <v>776169</v>
      </c>
    </row>
    <row r="70" spans="1:6" x14ac:dyDescent="0.25">
      <c r="A70" s="1" t="s">
        <v>192</v>
      </c>
      <c r="B70" s="1" t="str">
        <f t="shared" si="0"/>
        <v>BAL_BO_PEekTot</v>
      </c>
      <c r="C70" s="8"/>
      <c r="D70" s="8"/>
      <c r="E70" s="10" t="s">
        <v>193</v>
      </c>
      <c r="F70" s="9">
        <v>829921</v>
      </c>
    </row>
    <row r="71" spans="1:6" x14ac:dyDescent="0.25">
      <c r="A71" s="1" t="s">
        <v>194</v>
      </c>
      <c r="B71" s="1" t="str">
        <f t="shared" ref="B71" si="1">"BAL_BO_"&amp;A71</f>
        <v>BAL_BO_PTot</v>
      </c>
      <c r="C71" s="8"/>
      <c r="D71" s="8"/>
      <c r="E71" s="10" t="s">
        <v>195</v>
      </c>
      <c r="F71" s="9">
        <v>913604</v>
      </c>
    </row>
    <row r="72" spans="1:6" x14ac:dyDescent="0.2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5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0" hidden="1" customWidth="1"/>
    <col min="2" max="2" width="17" hidden="1" customWidth="1"/>
    <col min="3" max="3" width="5.28515625" customWidth="1"/>
    <col min="4" max="4" width="6.7109375" customWidth="1"/>
    <col min="5" max="5" width="77.42578125" customWidth="1"/>
    <col min="6" max="6" width="12.140625" customWidth="1"/>
    <col min="7" max="7" width="9.140625" customWidth="1"/>
    <col min="8" max="16384" width="9.140625" hidden="1"/>
  </cols>
  <sheetData>
    <row r="1" spans="1:7" x14ac:dyDescent="0.25">
      <c r="A1" s="1"/>
      <c r="B1" s="1"/>
      <c r="C1" s="64" t="s">
        <v>7</v>
      </c>
      <c r="D1" s="1"/>
      <c r="E1" s="1"/>
      <c r="F1" s="1"/>
      <c r="G1" s="1"/>
    </row>
    <row r="2" spans="1:7" x14ac:dyDescent="0.25">
      <c r="A2" s="1"/>
      <c r="B2" s="1"/>
      <c r="C2" s="1"/>
      <c r="D2" s="11"/>
      <c r="E2" s="1"/>
      <c r="F2" s="1"/>
      <c r="G2" s="1"/>
    </row>
    <row r="3" spans="1:7" ht="53.25" customHeight="1" x14ac:dyDescent="0.25">
      <c r="A3" s="1"/>
      <c r="B3" s="1"/>
      <c r="C3" s="84" t="s">
        <v>546</v>
      </c>
      <c r="D3" s="85"/>
      <c r="E3" s="86"/>
      <c r="F3" s="32"/>
      <c r="G3" s="1"/>
    </row>
    <row r="4" spans="1:7" ht="25.5" x14ac:dyDescent="0.25">
      <c r="A4" s="1"/>
      <c r="B4" s="1"/>
      <c r="C4" s="8" t="s">
        <v>196</v>
      </c>
      <c r="D4" s="8"/>
      <c r="E4" s="8"/>
      <c r="F4" s="6" t="s">
        <v>61</v>
      </c>
      <c r="G4" s="1"/>
    </row>
    <row r="5" spans="1:7" x14ac:dyDescent="0.25">
      <c r="A5" s="1" t="s">
        <v>197</v>
      </c>
      <c r="B5" s="1" t="str">
        <f>"BeEK_Bek_"&amp;A5</f>
        <v>BeEK_Bek_aagP</v>
      </c>
      <c r="C5" s="10" t="s">
        <v>12</v>
      </c>
      <c r="D5" s="8"/>
      <c r="E5" s="10" t="s">
        <v>198</v>
      </c>
      <c r="F5" s="9">
        <v>53752</v>
      </c>
      <c r="G5" s="1"/>
    </row>
    <row r="6" spans="1:7" x14ac:dyDescent="0.25">
      <c r="A6" s="1" t="s">
        <v>199</v>
      </c>
      <c r="B6" s="1" t="str">
        <f t="shared" ref="B6:B54" si="0">"BeEK_Bek_"&amp;A6</f>
        <v>BeEK_Bek_NyK</v>
      </c>
      <c r="C6" s="8"/>
      <c r="D6" s="8" t="s">
        <v>200</v>
      </c>
      <c r="E6" s="8" t="s">
        <v>201</v>
      </c>
      <c r="F6" s="9">
        <v>0</v>
      </c>
      <c r="G6" s="1"/>
    </row>
    <row r="7" spans="1:7" x14ac:dyDescent="0.25">
      <c r="A7" s="1" t="s">
        <v>202</v>
      </c>
      <c r="B7" s="1" t="str">
        <f t="shared" si="0"/>
        <v>BeEK_Bek_UdFo</v>
      </c>
      <c r="C7" s="8"/>
      <c r="D7" s="8" t="s">
        <v>203</v>
      </c>
      <c r="E7" s="8" t="s">
        <v>204</v>
      </c>
      <c r="F7" s="9">
        <v>0</v>
      </c>
      <c r="G7" s="1"/>
    </row>
    <row r="8" spans="1:7" x14ac:dyDescent="0.25">
      <c r="A8" s="1" t="s">
        <v>205</v>
      </c>
      <c r="B8" s="1" t="str">
        <f t="shared" si="0"/>
        <v>BeEK_Bek_UdFu</v>
      </c>
      <c r="C8" s="8"/>
      <c r="D8" s="8" t="s">
        <v>206</v>
      </c>
      <c r="E8" s="8" t="s">
        <v>207</v>
      </c>
      <c r="F8" s="9">
        <v>0</v>
      </c>
      <c r="G8" s="1"/>
    </row>
    <row r="9" spans="1:7" x14ac:dyDescent="0.25">
      <c r="A9" s="1" t="s">
        <v>208</v>
      </c>
      <c r="B9" s="1" t="str">
        <f t="shared" si="0"/>
        <v>BeEK_Bek_UdNed</v>
      </c>
      <c r="C9" s="8"/>
      <c r="D9" s="8" t="s">
        <v>209</v>
      </c>
      <c r="E9" s="8" t="s">
        <v>210</v>
      </c>
      <c r="F9" s="9">
        <v>0</v>
      </c>
      <c r="G9" s="1"/>
    </row>
    <row r="10" spans="1:7" x14ac:dyDescent="0.25">
      <c r="A10" s="1" t="s">
        <v>211</v>
      </c>
      <c r="B10" s="1" t="str">
        <f t="shared" si="0"/>
        <v>BeEK_Bek_aagU</v>
      </c>
      <c r="C10" s="8"/>
      <c r="D10" s="8"/>
      <c r="E10" s="10" t="s">
        <v>212</v>
      </c>
      <c r="F10" s="9">
        <v>53752</v>
      </c>
      <c r="G10" s="1"/>
    </row>
    <row r="11" spans="1:7" x14ac:dyDescent="0.25">
      <c r="A11" s="1"/>
      <c r="B11" s="1" t="str">
        <f t="shared" si="0"/>
        <v>BeEK_Bek_</v>
      </c>
      <c r="C11" s="8"/>
      <c r="D11" s="8"/>
      <c r="E11" s="10"/>
      <c r="F11" s="8"/>
      <c r="G11" s="1"/>
    </row>
    <row r="12" spans="1:7" x14ac:dyDescent="0.25">
      <c r="A12" s="1" t="s">
        <v>213</v>
      </c>
      <c r="B12" s="1" t="str">
        <f t="shared" si="0"/>
        <v>BeEK_Bek_OEP</v>
      </c>
      <c r="C12" s="10" t="s">
        <v>15</v>
      </c>
      <c r="D12" s="8"/>
      <c r="E12" s="10" t="s">
        <v>214</v>
      </c>
      <c r="F12" s="9">
        <v>0</v>
      </c>
      <c r="G12" s="1"/>
    </row>
    <row r="13" spans="1:7" x14ac:dyDescent="0.25">
      <c r="A13" s="1" t="s">
        <v>215</v>
      </c>
      <c r="B13" s="1" t="str">
        <f t="shared" si="0"/>
        <v>BeEK_Bek_OErv</v>
      </c>
      <c r="C13" s="8"/>
      <c r="D13" s="8" t="s">
        <v>216</v>
      </c>
      <c r="E13" s="8" t="s">
        <v>217</v>
      </c>
      <c r="F13" s="9">
        <v>0</v>
      </c>
      <c r="G13" s="1"/>
    </row>
    <row r="14" spans="1:7" x14ac:dyDescent="0.25">
      <c r="A14" s="1" t="s">
        <v>218</v>
      </c>
      <c r="B14" s="1" t="str">
        <f t="shared" si="0"/>
        <v>BeEK_Bek_OEE</v>
      </c>
      <c r="C14" s="8"/>
      <c r="D14" s="8" t="s">
        <v>219</v>
      </c>
      <c r="E14" s="8" t="s">
        <v>220</v>
      </c>
      <c r="F14" s="9">
        <v>0</v>
      </c>
      <c r="G14" s="1"/>
    </row>
    <row r="15" spans="1:7" x14ac:dyDescent="0.25">
      <c r="A15" s="1" t="s">
        <v>221</v>
      </c>
      <c r="B15" s="1" t="str">
        <f t="shared" si="0"/>
        <v>BeEK_Bek_OEF</v>
      </c>
      <c r="C15" s="8"/>
      <c r="D15" s="8" t="s">
        <v>222</v>
      </c>
      <c r="E15" s="8" t="s">
        <v>223</v>
      </c>
      <c r="F15" s="9">
        <v>0</v>
      </c>
      <c r="G15" s="1"/>
    </row>
    <row r="16" spans="1:7" x14ac:dyDescent="0.25">
      <c r="A16" s="1" t="s">
        <v>224</v>
      </c>
      <c r="B16" s="1" t="str">
        <f t="shared" si="0"/>
        <v>BeEK_Bek_OEOs</v>
      </c>
      <c r="C16" s="8"/>
      <c r="D16" s="8" t="s">
        <v>225</v>
      </c>
      <c r="E16" s="8" t="s">
        <v>226</v>
      </c>
      <c r="F16" s="9">
        <v>0</v>
      </c>
      <c r="G16" s="1"/>
    </row>
    <row r="17" spans="1:7" x14ac:dyDescent="0.25">
      <c r="A17" s="1" t="s">
        <v>227</v>
      </c>
      <c r="B17" s="1" t="str">
        <f t="shared" si="0"/>
        <v>BeEK_Bek_OEX</v>
      </c>
      <c r="C17" s="8"/>
      <c r="D17" s="8" t="s">
        <v>228</v>
      </c>
      <c r="E17" s="8" t="s">
        <v>229</v>
      </c>
      <c r="F17" s="9">
        <v>0</v>
      </c>
      <c r="G17" s="1"/>
    </row>
    <row r="18" spans="1:7" x14ac:dyDescent="0.25">
      <c r="A18" s="1" t="s">
        <v>230</v>
      </c>
      <c r="B18" s="1" t="str">
        <f t="shared" si="0"/>
        <v>BeEK_Bek_OEU</v>
      </c>
      <c r="C18" s="8"/>
      <c r="D18" s="8"/>
      <c r="E18" s="10" t="s">
        <v>231</v>
      </c>
      <c r="F18" s="9">
        <v>0</v>
      </c>
      <c r="G18" s="1"/>
    </row>
    <row r="19" spans="1:7" x14ac:dyDescent="0.25">
      <c r="A19" s="1"/>
      <c r="B19" s="1" t="str">
        <f t="shared" si="0"/>
        <v>BeEK_Bek_</v>
      </c>
      <c r="C19" s="8"/>
      <c r="D19" s="8"/>
      <c r="E19" s="10"/>
      <c r="F19" s="8"/>
      <c r="G19" s="1"/>
    </row>
    <row r="20" spans="1:7" x14ac:dyDescent="0.25">
      <c r="A20" s="1" t="s">
        <v>232</v>
      </c>
      <c r="B20" s="1" t="str">
        <f t="shared" si="0"/>
        <v>BeEK_Bek_AVP</v>
      </c>
      <c r="C20" s="10" t="s">
        <v>20</v>
      </c>
      <c r="D20" s="8"/>
      <c r="E20" s="10" t="s">
        <v>233</v>
      </c>
      <c r="F20" s="9">
        <v>0</v>
      </c>
      <c r="G20" s="1"/>
    </row>
    <row r="21" spans="1:7" x14ac:dyDescent="0.25">
      <c r="A21" s="1" t="s">
        <v>234</v>
      </c>
      <c r="B21" s="1" t="str">
        <f t="shared" si="0"/>
        <v>BeEK_Bek_AVrg</v>
      </c>
      <c r="C21" s="8"/>
      <c r="D21" s="8" t="s">
        <v>235</v>
      </c>
      <c r="E21" s="8" t="s">
        <v>217</v>
      </c>
      <c r="F21" s="9">
        <v>0</v>
      </c>
      <c r="G21" s="1"/>
    </row>
    <row r="22" spans="1:7" x14ac:dyDescent="0.25">
      <c r="A22" s="1" t="s">
        <v>236</v>
      </c>
      <c r="B22" s="1" t="str">
        <f t="shared" si="0"/>
        <v>BeEK_Bek_AVE</v>
      </c>
      <c r="C22" s="8"/>
      <c r="D22" s="8" t="s">
        <v>237</v>
      </c>
      <c r="E22" s="8" t="s">
        <v>238</v>
      </c>
      <c r="F22" s="9">
        <v>0</v>
      </c>
      <c r="G22" s="1"/>
    </row>
    <row r="23" spans="1:7" x14ac:dyDescent="0.25">
      <c r="A23" s="1" t="s">
        <v>239</v>
      </c>
      <c r="B23" s="1" t="str">
        <f t="shared" si="0"/>
        <v>BeEK_Bek_AVF</v>
      </c>
      <c r="C23" s="8"/>
      <c r="D23" s="8" t="s">
        <v>240</v>
      </c>
      <c r="E23" s="8" t="s">
        <v>223</v>
      </c>
      <c r="F23" s="9">
        <v>0</v>
      </c>
      <c r="G23" s="1"/>
    </row>
    <row r="24" spans="1:7" x14ac:dyDescent="0.25">
      <c r="A24" s="1" t="s">
        <v>241</v>
      </c>
      <c r="B24" s="1" t="str">
        <f t="shared" si="0"/>
        <v>BeEK_Bek_AVT</v>
      </c>
      <c r="C24" s="8"/>
      <c r="D24" s="8" t="s">
        <v>242</v>
      </c>
      <c r="E24" s="8" t="s">
        <v>243</v>
      </c>
      <c r="F24" s="9">
        <v>0</v>
      </c>
      <c r="G24" s="1"/>
    </row>
    <row r="25" spans="1:7" x14ac:dyDescent="0.25">
      <c r="A25" s="1" t="s">
        <v>244</v>
      </c>
      <c r="B25" s="1" t="str">
        <f t="shared" si="0"/>
        <v>BeEK_Bek_AVrr</v>
      </c>
      <c r="C25" s="8"/>
      <c r="D25" s="8" t="s">
        <v>245</v>
      </c>
      <c r="E25" s="8" t="s">
        <v>246</v>
      </c>
      <c r="F25" s="9">
        <v>0</v>
      </c>
      <c r="G25" s="1"/>
    </row>
    <row r="26" spans="1:7" x14ac:dyDescent="0.25">
      <c r="A26" s="1" t="s">
        <v>247</v>
      </c>
      <c r="B26" s="1" t="str">
        <f t="shared" si="0"/>
        <v>BeEK_Bek_AVTb</v>
      </c>
      <c r="C26" s="8"/>
      <c r="D26" s="8" t="s">
        <v>248</v>
      </c>
      <c r="E26" s="8" t="s">
        <v>249</v>
      </c>
      <c r="F26" s="9">
        <v>0</v>
      </c>
      <c r="G26" s="1"/>
    </row>
    <row r="27" spans="1:7" x14ac:dyDescent="0.25">
      <c r="A27" s="1" t="s">
        <v>250</v>
      </c>
      <c r="B27" s="1" t="str">
        <f t="shared" si="0"/>
        <v>BeEK_Bek_AVX</v>
      </c>
      <c r="C27" s="8"/>
      <c r="D27" s="8" t="s">
        <v>251</v>
      </c>
      <c r="E27" s="8" t="s">
        <v>229</v>
      </c>
      <c r="F27" s="9">
        <v>0</v>
      </c>
      <c r="G27" s="1"/>
    </row>
    <row r="28" spans="1:7" x14ac:dyDescent="0.25">
      <c r="A28" s="1" t="s">
        <v>252</v>
      </c>
      <c r="B28" s="1" t="str">
        <f t="shared" si="0"/>
        <v>BeEK_Bek_TotIO</v>
      </c>
      <c r="C28" s="8"/>
      <c r="D28" s="8"/>
      <c r="E28" s="8" t="s">
        <v>253</v>
      </c>
      <c r="F28" s="9">
        <v>0</v>
      </c>
      <c r="G28" s="1"/>
    </row>
    <row r="29" spans="1:7" x14ac:dyDescent="0.25">
      <c r="A29" s="1" t="s">
        <v>254</v>
      </c>
      <c r="B29" s="1" t="str">
        <f t="shared" si="0"/>
        <v>BeEK_Bek_AVU</v>
      </c>
      <c r="C29" s="8"/>
      <c r="D29" s="8"/>
      <c r="E29" s="10" t="s">
        <v>255</v>
      </c>
      <c r="F29" s="9">
        <v>0</v>
      </c>
      <c r="G29" s="1"/>
    </row>
    <row r="30" spans="1:7" x14ac:dyDescent="0.25">
      <c r="A30" s="1"/>
      <c r="B30" s="1" t="str">
        <f t="shared" si="0"/>
        <v>BeEK_Bek_</v>
      </c>
      <c r="C30" s="8"/>
      <c r="D30" s="8"/>
      <c r="E30" s="10"/>
      <c r="F30" s="8"/>
      <c r="G30" s="1"/>
    </row>
    <row r="31" spans="1:7" x14ac:dyDescent="0.25">
      <c r="A31" s="1" t="s">
        <v>256</v>
      </c>
      <c r="B31" s="1" t="str">
        <f t="shared" si="0"/>
        <v>BeEK_Bek_ARP</v>
      </c>
      <c r="C31" s="10" t="s">
        <v>23</v>
      </c>
      <c r="D31" s="8"/>
      <c r="E31" s="10" t="s">
        <v>257</v>
      </c>
      <c r="F31" s="9">
        <v>0</v>
      </c>
      <c r="G31" s="1"/>
    </row>
    <row r="32" spans="1:7" x14ac:dyDescent="0.25">
      <c r="A32" s="1" t="s">
        <v>258</v>
      </c>
      <c r="B32" s="1" t="str">
        <f t="shared" si="0"/>
        <v>BeEK_Bek_ARrv</v>
      </c>
      <c r="C32" s="8"/>
      <c r="D32" s="8" t="s">
        <v>259</v>
      </c>
      <c r="E32" s="8" t="s">
        <v>217</v>
      </c>
      <c r="F32" s="9">
        <v>0</v>
      </c>
      <c r="G32" s="1"/>
    </row>
    <row r="33" spans="1:7" x14ac:dyDescent="0.25">
      <c r="A33" s="1" t="s">
        <v>260</v>
      </c>
      <c r="B33" s="1" t="str">
        <f t="shared" si="0"/>
        <v>BeEK_Bek_ARDB</v>
      </c>
      <c r="C33" s="8"/>
      <c r="D33" s="8" t="s">
        <v>261</v>
      </c>
      <c r="E33" s="8" t="s">
        <v>262</v>
      </c>
      <c r="F33" s="9">
        <v>0</v>
      </c>
      <c r="G33" s="1"/>
    </row>
    <row r="34" spans="1:7" x14ac:dyDescent="0.25">
      <c r="A34" s="1" t="s">
        <v>263</v>
      </c>
      <c r="B34" s="1" t="str">
        <f t="shared" si="0"/>
        <v>BeEK_Bek_ARF</v>
      </c>
      <c r="C34" s="8"/>
      <c r="D34" s="8" t="s">
        <v>264</v>
      </c>
      <c r="E34" s="8" t="s">
        <v>223</v>
      </c>
      <c r="F34" s="9">
        <v>0</v>
      </c>
      <c r="G34" s="1"/>
    </row>
    <row r="35" spans="1:7" x14ac:dyDescent="0.25">
      <c r="A35" s="1" t="s">
        <v>265</v>
      </c>
      <c r="B35" s="1" t="str">
        <f t="shared" si="0"/>
        <v>BeEK_Bek_AREK</v>
      </c>
      <c r="C35" s="8"/>
      <c r="D35" s="8" t="s">
        <v>266</v>
      </c>
      <c r="E35" s="8" t="s">
        <v>267</v>
      </c>
      <c r="F35" s="9">
        <v>0</v>
      </c>
      <c r="G35" s="1"/>
    </row>
    <row r="36" spans="1:7" x14ac:dyDescent="0.25">
      <c r="A36" s="1" t="s">
        <v>268</v>
      </c>
      <c r="B36" s="1" t="str">
        <f t="shared" si="0"/>
        <v>BeEK_Bek_ART</v>
      </c>
      <c r="C36" s="8"/>
      <c r="D36" s="8" t="s">
        <v>269</v>
      </c>
      <c r="E36" s="8" t="s">
        <v>243</v>
      </c>
      <c r="F36" s="9">
        <v>0</v>
      </c>
      <c r="G36" s="1"/>
    </row>
    <row r="37" spans="1:7" x14ac:dyDescent="0.25">
      <c r="A37" s="1" t="s">
        <v>270</v>
      </c>
      <c r="B37" s="1" t="str">
        <f t="shared" si="0"/>
        <v>BeEK_Bek_ARKK</v>
      </c>
      <c r="C37" s="8"/>
      <c r="D37" s="8" t="s">
        <v>271</v>
      </c>
      <c r="E37" s="8" t="s">
        <v>272</v>
      </c>
      <c r="F37" s="9">
        <v>0</v>
      </c>
      <c r="G37" s="1"/>
    </row>
    <row r="38" spans="1:7" x14ac:dyDescent="0.25">
      <c r="A38" s="1" t="s">
        <v>273</v>
      </c>
      <c r="B38" s="1" t="str">
        <f t="shared" si="0"/>
        <v>BeEK_Bek_ARX</v>
      </c>
      <c r="C38" s="8"/>
      <c r="D38" s="8" t="s">
        <v>274</v>
      </c>
      <c r="E38" s="8" t="s">
        <v>229</v>
      </c>
      <c r="F38" s="9">
        <v>0</v>
      </c>
      <c r="G38" s="1"/>
    </row>
    <row r="39" spans="1:7" x14ac:dyDescent="0.25">
      <c r="A39" s="1" t="s">
        <v>275</v>
      </c>
      <c r="B39" s="1" t="str">
        <f t="shared" si="0"/>
        <v>BeEK_Bek_ARU</v>
      </c>
      <c r="C39" s="8"/>
      <c r="D39" s="8"/>
      <c r="E39" s="10" t="s">
        <v>276</v>
      </c>
      <c r="F39" s="9">
        <v>0</v>
      </c>
      <c r="G39" s="1"/>
    </row>
    <row r="40" spans="1:7" x14ac:dyDescent="0.25">
      <c r="A40" s="1"/>
      <c r="B40" s="1" t="str">
        <f t="shared" si="0"/>
        <v>BeEK_Bek_</v>
      </c>
      <c r="C40" s="8"/>
      <c r="D40" s="8"/>
      <c r="E40" s="10"/>
      <c r="F40" s="8"/>
      <c r="G40" s="1"/>
    </row>
    <row r="41" spans="1:7" x14ac:dyDescent="0.25">
      <c r="A41" s="1" t="s">
        <v>277</v>
      </c>
      <c r="B41" s="1" t="str">
        <f t="shared" si="0"/>
        <v>BeEK_Bek_OUP</v>
      </c>
      <c r="C41" s="10" t="s">
        <v>26</v>
      </c>
      <c r="D41" s="8"/>
      <c r="E41" s="10" t="s">
        <v>278</v>
      </c>
      <c r="F41" s="9">
        <v>616994</v>
      </c>
      <c r="G41" s="1"/>
    </row>
    <row r="42" spans="1:7" x14ac:dyDescent="0.25">
      <c r="A42" s="1" t="s">
        <v>279</v>
      </c>
      <c r="B42" s="1" t="str">
        <f t="shared" si="0"/>
        <v>BeEK_Bek_OUrv</v>
      </c>
      <c r="C42" s="8"/>
      <c r="D42" s="8" t="s">
        <v>280</v>
      </c>
      <c r="E42" s="8" t="s">
        <v>217</v>
      </c>
      <c r="F42" s="9">
        <v>0</v>
      </c>
      <c r="G42" s="1"/>
    </row>
    <row r="43" spans="1:7" x14ac:dyDescent="0.25">
      <c r="A43" s="1" t="s">
        <v>281</v>
      </c>
      <c r="B43" s="1" t="str">
        <f t="shared" si="0"/>
        <v>BeEK_Bek_OUY</v>
      </c>
      <c r="C43" s="8"/>
      <c r="D43" s="8" t="s">
        <v>282</v>
      </c>
      <c r="E43" s="8" t="s">
        <v>283</v>
      </c>
      <c r="F43" s="9">
        <v>190176</v>
      </c>
      <c r="G43" s="1"/>
    </row>
    <row r="44" spans="1:7" x14ac:dyDescent="0.25">
      <c r="A44" s="1" t="s">
        <v>284</v>
      </c>
      <c r="B44" s="1" t="str">
        <f t="shared" si="0"/>
        <v>BeEK_Bek_OUF</v>
      </c>
      <c r="C44" s="8"/>
      <c r="D44" s="8" t="s">
        <v>285</v>
      </c>
      <c r="E44" s="8" t="s">
        <v>223</v>
      </c>
      <c r="F44" s="9">
        <v>0</v>
      </c>
      <c r="G44" s="1"/>
    </row>
    <row r="45" spans="1:7" x14ac:dyDescent="0.25">
      <c r="A45" s="1" t="s">
        <v>286</v>
      </c>
      <c r="B45" s="1" t="str">
        <f t="shared" si="0"/>
        <v>BeEK_Bek_OUEK</v>
      </c>
      <c r="C45" s="8"/>
      <c r="D45" s="8" t="s">
        <v>287</v>
      </c>
      <c r="E45" s="8" t="s">
        <v>267</v>
      </c>
      <c r="F45" s="9">
        <v>0</v>
      </c>
      <c r="G45" s="1"/>
    </row>
    <row r="46" spans="1:7" x14ac:dyDescent="0.25">
      <c r="A46" s="1" t="s">
        <v>288</v>
      </c>
      <c r="B46" s="1" t="str">
        <f t="shared" si="0"/>
        <v>BeEK_Bek_OUT</v>
      </c>
      <c r="C46" s="8"/>
      <c r="D46" s="8" t="s">
        <v>289</v>
      </c>
      <c r="E46" s="8" t="s">
        <v>243</v>
      </c>
      <c r="F46" s="9">
        <v>0</v>
      </c>
      <c r="G46" s="1"/>
    </row>
    <row r="47" spans="1:7" x14ac:dyDescent="0.25">
      <c r="A47" s="1" t="s">
        <v>290</v>
      </c>
      <c r="B47" s="1" t="str">
        <f t="shared" si="0"/>
        <v>BeEK_Bek_OUaEK</v>
      </c>
      <c r="C47" s="8"/>
      <c r="D47" s="8" t="s">
        <v>291</v>
      </c>
      <c r="E47" s="8" t="s">
        <v>272</v>
      </c>
      <c r="F47" s="9">
        <v>0</v>
      </c>
      <c r="G47" s="1"/>
    </row>
    <row r="48" spans="1:7" x14ac:dyDescent="0.25">
      <c r="A48" s="1" t="s">
        <v>292</v>
      </c>
      <c r="B48" s="1" t="str">
        <f t="shared" si="0"/>
        <v>BeEK_Bek_OUUU</v>
      </c>
      <c r="C48" s="8"/>
      <c r="D48" s="8" t="s">
        <v>293</v>
      </c>
      <c r="E48" s="8" t="s">
        <v>294</v>
      </c>
      <c r="F48" s="9">
        <v>31000</v>
      </c>
      <c r="G48" s="1"/>
    </row>
    <row r="49" spans="1:7" x14ac:dyDescent="0.25">
      <c r="A49" s="1" t="s">
        <v>295</v>
      </c>
      <c r="B49" s="1" t="str">
        <f t="shared" si="0"/>
        <v>BeEK_Bek_OUX</v>
      </c>
      <c r="C49" s="8"/>
      <c r="D49" s="8" t="s">
        <v>296</v>
      </c>
      <c r="E49" s="8" t="s">
        <v>229</v>
      </c>
      <c r="F49" s="9">
        <v>0</v>
      </c>
      <c r="G49" s="1"/>
    </row>
    <row r="50" spans="1:7" x14ac:dyDescent="0.25">
      <c r="A50" s="1" t="s">
        <v>297</v>
      </c>
      <c r="B50" s="1" t="str">
        <f t="shared" si="0"/>
        <v>BeEK_Bek_OUOU</v>
      </c>
      <c r="C50" s="8"/>
      <c r="D50" s="8"/>
      <c r="E50" s="10" t="s">
        <v>298</v>
      </c>
      <c r="F50" s="9">
        <v>776170</v>
      </c>
      <c r="G50" s="1"/>
    </row>
    <row r="51" spans="1:7" x14ac:dyDescent="0.25">
      <c r="A51" s="1"/>
      <c r="B51" s="1" t="str">
        <f t="shared" si="0"/>
        <v>BeEK_Bek_</v>
      </c>
      <c r="C51" s="8"/>
      <c r="D51" s="8"/>
      <c r="E51" s="8"/>
      <c r="F51" s="8"/>
      <c r="G51" s="1"/>
    </row>
    <row r="52" spans="1:7" x14ac:dyDescent="0.25">
      <c r="A52" s="1" t="s">
        <v>299</v>
      </c>
      <c r="B52" s="1" t="str">
        <f t="shared" si="0"/>
        <v>BeEK_Bek_TotEK</v>
      </c>
      <c r="C52" s="10" t="s">
        <v>31</v>
      </c>
      <c r="D52" s="8"/>
      <c r="E52" s="10" t="s">
        <v>193</v>
      </c>
      <c r="F52" s="9">
        <v>829922</v>
      </c>
      <c r="G52" s="1"/>
    </row>
    <row r="53" spans="1:7" x14ac:dyDescent="0.25">
      <c r="A53" s="1" t="s">
        <v>300</v>
      </c>
      <c r="B53" s="1" t="str">
        <f t="shared" si="0"/>
        <v>BeEK_Bek_FUd</v>
      </c>
      <c r="C53" s="8"/>
      <c r="D53" s="8"/>
      <c r="E53" s="8" t="s">
        <v>301</v>
      </c>
      <c r="F53" s="9">
        <v>52500</v>
      </c>
      <c r="G53" s="1"/>
    </row>
    <row r="54" spans="1:7" x14ac:dyDescent="0.25">
      <c r="A54" s="1" t="s">
        <v>302</v>
      </c>
      <c r="B54" s="1" t="str">
        <f t="shared" si="0"/>
        <v>BeEK_Bek_Fx</v>
      </c>
      <c r="C54" s="8"/>
      <c r="D54" s="8"/>
      <c r="E54" s="8" t="s">
        <v>303</v>
      </c>
      <c r="F54" s="9">
        <v>0</v>
      </c>
      <c r="G54" s="1"/>
    </row>
    <row r="55" spans="1:7" x14ac:dyDescent="0.2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7"/>
  <sheetViews>
    <sheetView showGridLines="0" topLeftCell="C1" workbookViewId="0">
      <selection activeCell="C1" sqref="C1"/>
    </sheetView>
  </sheetViews>
  <sheetFormatPr defaultColWidth="0" defaultRowHeight="15" zeroHeight="1" x14ac:dyDescent="0.25"/>
  <cols>
    <col min="1" max="1" width="0" hidden="1" customWidth="1"/>
    <col min="2" max="2" width="16.42578125" hidden="1" customWidth="1"/>
    <col min="3" max="3" width="9.140625" customWidth="1"/>
    <col min="4" max="4" width="46.5703125" customWidth="1"/>
    <col min="5" max="5" width="16.42578125" customWidth="1"/>
    <col min="6" max="6" width="9.140625" customWidth="1"/>
    <col min="7" max="16384" width="9.140625" hidden="1"/>
  </cols>
  <sheetData>
    <row r="1" spans="1:6" x14ac:dyDescent="0.25">
      <c r="A1" s="1"/>
      <c r="B1" s="1"/>
      <c r="C1" s="64" t="s">
        <v>7</v>
      </c>
      <c r="D1" s="1"/>
      <c r="E1" s="1"/>
      <c r="F1" s="1"/>
    </row>
    <row r="2" spans="1:6" x14ac:dyDescent="0.25">
      <c r="A2" s="1"/>
      <c r="B2" s="1"/>
      <c r="C2" s="1"/>
      <c r="D2" s="11"/>
      <c r="E2" s="1"/>
      <c r="F2" s="1"/>
    </row>
    <row r="3" spans="1:6" ht="47.25" customHeight="1" x14ac:dyDescent="0.25">
      <c r="A3" s="1" t="s">
        <v>304</v>
      </c>
      <c r="B3" s="1"/>
      <c r="C3" s="82" t="s">
        <v>547</v>
      </c>
      <c r="D3" s="87"/>
      <c r="E3" s="87"/>
      <c r="F3" s="1"/>
    </row>
    <row r="4" spans="1:6" ht="25.5" x14ac:dyDescent="0.25">
      <c r="A4" s="1"/>
      <c r="B4" s="1"/>
      <c r="C4" s="14"/>
      <c r="D4" s="15"/>
      <c r="E4" s="6" t="s">
        <v>61</v>
      </c>
      <c r="F4" s="1"/>
    </row>
    <row r="5" spans="1:6" x14ac:dyDescent="0.25">
      <c r="A5" s="1" t="s">
        <v>305</v>
      </c>
      <c r="B5" s="1" t="str">
        <f>"NoEf_Evf_"&amp;A5</f>
        <v>NoEf_Evf_EvFg</v>
      </c>
      <c r="C5" s="14" t="s">
        <v>306</v>
      </c>
      <c r="D5" s="14" t="s">
        <v>307</v>
      </c>
      <c r="E5" s="9">
        <v>0</v>
      </c>
      <c r="F5" s="1"/>
    </row>
    <row r="6" spans="1:6" x14ac:dyDescent="0.25">
      <c r="A6" s="1" t="s">
        <v>308</v>
      </c>
      <c r="B6" s="1" t="str">
        <f t="shared" ref="B6:B15" si="0">"NoEf_Evf_"&amp;A6</f>
        <v>NoEf_Evf_EvTR</v>
      </c>
      <c r="C6" s="14" t="s">
        <v>309</v>
      </c>
      <c r="D6" s="14" t="s">
        <v>310</v>
      </c>
      <c r="E6" s="9">
        <v>0</v>
      </c>
      <c r="F6" s="1"/>
    </row>
    <row r="7" spans="1:6" x14ac:dyDescent="0.25">
      <c r="A7" s="1" t="s">
        <v>311</v>
      </c>
      <c r="B7" s="1" t="str">
        <f t="shared" si="0"/>
        <v>NoEf_Evf_EvTK</v>
      </c>
      <c r="C7" s="14" t="s">
        <v>312</v>
      </c>
      <c r="D7" s="14" t="s">
        <v>313</v>
      </c>
      <c r="E7" s="9">
        <v>0</v>
      </c>
      <c r="F7" s="1"/>
    </row>
    <row r="8" spans="1:6" x14ac:dyDescent="0.25">
      <c r="A8" s="1" t="s">
        <v>314</v>
      </c>
      <c r="B8" s="1" t="str">
        <f t="shared" si="0"/>
        <v>NoEf_Evf_EvX</v>
      </c>
      <c r="C8" s="14" t="s">
        <v>315</v>
      </c>
      <c r="D8" s="14" t="s">
        <v>316</v>
      </c>
      <c r="E8" s="9">
        <v>453</v>
      </c>
      <c r="F8" s="1"/>
    </row>
    <row r="9" spans="1:6" x14ac:dyDescent="0.25">
      <c r="A9" s="1" t="s">
        <v>317</v>
      </c>
      <c r="B9" s="1" t="str">
        <f t="shared" si="0"/>
        <v>NoEf_Evf_EvTot</v>
      </c>
      <c r="C9" s="14"/>
      <c r="D9" s="15" t="s">
        <v>318</v>
      </c>
      <c r="E9" s="9">
        <v>453</v>
      </c>
      <c r="F9" s="1"/>
    </row>
    <row r="10" spans="1:6" x14ac:dyDescent="0.25">
      <c r="A10" s="1"/>
      <c r="B10" s="1" t="str">
        <f t="shared" si="0"/>
        <v>NoEf_Evf_</v>
      </c>
      <c r="C10" s="14"/>
      <c r="D10" s="14"/>
      <c r="E10" s="6"/>
      <c r="F10" s="1"/>
    </row>
    <row r="11" spans="1:6" x14ac:dyDescent="0.25">
      <c r="A11" s="1"/>
      <c r="B11" s="1" t="str">
        <f t="shared" si="0"/>
        <v>NoEf_Evf_</v>
      </c>
      <c r="C11" s="14"/>
      <c r="D11" s="15" t="s">
        <v>319</v>
      </c>
      <c r="E11" s="6"/>
      <c r="F11" s="1"/>
    </row>
    <row r="12" spans="1:6" x14ac:dyDescent="0.25">
      <c r="A12" s="1" t="s">
        <v>320</v>
      </c>
      <c r="B12" s="1" t="str">
        <f t="shared" si="0"/>
        <v>NoEf_Evf_XFAuk</v>
      </c>
      <c r="C12" s="14" t="s">
        <v>321</v>
      </c>
      <c r="D12" s="14" t="s">
        <v>322</v>
      </c>
      <c r="E12" s="9">
        <v>0</v>
      </c>
      <c r="F12" s="1"/>
    </row>
    <row r="13" spans="1:6" x14ac:dyDescent="0.25">
      <c r="A13" s="1" t="s">
        <v>323</v>
      </c>
      <c r="B13" s="1" t="str">
        <f t="shared" si="0"/>
        <v>NoEf_Evf_XFAust</v>
      </c>
      <c r="C13" s="14" t="s">
        <v>324</v>
      </c>
      <c r="D13" s="14" t="s">
        <v>325</v>
      </c>
      <c r="E13" s="9">
        <v>0</v>
      </c>
      <c r="F13" s="1"/>
    </row>
    <row r="14" spans="1:6" x14ac:dyDescent="0.25">
      <c r="A14" s="1" t="s">
        <v>326</v>
      </c>
      <c r="B14" s="1" t="str">
        <f t="shared" si="0"/>
        <v>NoEf_Evf_XFAX</v>
      </c>
      <c r="C14" s="14" t="s">
        <v>327</v>
      </c>
      <c r="D14" s="14" t="s">
        <v>328</v>
      </c>
      <c r="E14" s="9">
        <v>0</v>
      </c>
      <c r="F14" s="1"/>
    </row>
    <row r="15" spans="1:6" x14ac:dyDescent="0.25">
      <c r="A15" s="1" t="s">
        <v>329</v>
      </c>
      <c r="B15" s="1" t="str">
        <f t="shared" si="0"/>
        <v>NoEf_Evf_XFATot</v>
      </c>
      <c r="C15" s="14"/>
      <c r="D15" s="15" t="s">
        <v>318</v>
      </c>
      <c r="E15" s="9">
        <v>0</v>
      </c>
      <c r="F15" s="1"/>
    </row>
    <row r="16" spans="1:6" x14ac:dyDescent="0.25">
      <c r="A16" s="1"/>
      <c r="B16" s="1"/>
      <c r="C16" s="14"/>
      <c r="D16" s="14"/>
      <c r="E16" s="6"/>
      <c r="F16" s="1"/>
    </row>
    <row r="17" x14ac:dyDescent="0.2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99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9.140625" hidden="1" customWidth="1"/>
    <col min="2" max="2" width="20.7109375" hidden="1" customWidth="1"/>
    <col min="3" max="4" width="9.140625" hidden="1" customWidth="1"/>
    <col min="5" max="5" width="7.28515625" customWidth="1"/>
    <col min="6" max="6" width="88" bestFit="1" customWidth="1"/>
    <col min="7" max="7" width="14.140625" customWidth="1"/>
    <col min="8" max="8" width="12.140625" customWidth="1"/>
    <col min="9" max="9" width="10.140625" customWidth="1"/>
    <col min="10" max="10" width="9.140625" customWidth="1"/>
  </cols>
  <sheetData>
    <row r="1" spans="1:7" x14ac:dyDescent="0.25">
      <c r="E1" s="64" t="s">
        <v>7</v>
      </c>
    </row>
    <row r="2" spans="1:7" x14ac:dyDescent="0.25"/>
    <row r="3" spans="1:7" ht="49.5" customHeight="1" x14ac:dyDescent="0.25">
      <c r="A3" s="1" t="s">
        <v>330</v>
      </c>
      <c r="B3" s="1"/>
      <c r="E3" s="88" t="s">
        <v>548</v>
      </c>
      <c r="F3" s="88"/>
      <c r="G3" s="16"/>
    </row>
    <row r="4" spans="1:7" ht="38.25" x14ac:dyDescent="0.25">
      <c r="A4" s="3" t="s">
        <v>9</v>
      </c>
      <c r="B4" s="3"/>
      <c r="E4" s="8"/>
      <c r="F4" s="8"/>
      <c r="G4" s="6" t="s">
        <v>10</v>
      </c>
    </row>
    <row r="5" spans="1:7" x14ac:dyDescent="0.25">
      <c r="A5" s="1"/>
      <c r="B5" s="1"/>
      <c r="E5" s="10" t="s">
        <v>12</v>
      </c>
      <c r="F5" s="10" t="s">
        <v>13</v>
      </c>
      <c r="G5" s="8"/>
    </row>
    <row r="6" spans="1:7" x14ac:dyDescent="0.25">
      <c r="A6" s="7" t="s">
        <v>331</v>
      </c>
      <c r="B6" s="7" t="str">
        <f>"NoRe_"&amp;A6&amp;"_Nry"</f>
        <v>NoRe_RIkc_Nry</v>
      </c>
      <c r="E6" s="8"/>
      <c r="F6" s="8" t="s">
        <v>68</v>
      </c>
      <c r="G6" s="9">
        <v>-279</v>
      </c>
    </row>
    <row r="7" spans="1:7" x14ac:dyDescent="0.25">
      <c r="A7" s="7" t="s">
        <v>332</v>
      </c>
      <c r="B7" s="7" t="str">
        <f t="shared" ref="B7:B79" si="0">"NoRe_"&amp;A7&amp;"_Nry"</f>
        <v>NoRe_RIut_Nry</v>
      </c>
      <c r="E7" s="8"/>
      <c r="F7" s="8" t="s">
        <v>333</v>
      </c>
      <c r="G7" s="9">
        <v>0</v>
      </c>
    </row>
    <row r="8" spans="1:7" x14ac:dyDescent="0.25">
      <c r="A8" s="7" t="s">
        <v>334</v>
      </c>
      <c r="B8" s="7" t="str">
        <f t="shared" si="0"/>
        <v>NoRe_RIb_Nry</v>
      </c>
      <c r="E8" s="8"/>
      <c r="F8" s="8" t="s">
        <v>335</v>
      </c>
      <c r="G8" s="9">
        <v>0</v>
      </c>
    </row>
    <row r="9" spans="1:7" x14ac:dyDescent="0.25">
      <c r="A9" s="7" t="s">
        <v>336</v>
      </c>
      <c r="B9" s="7" t="str">
        <f t="shared" si="0"/>
        <v>NoRe_RIo_Nry</v>
      </c>
      <c r="E9" s="8"/>
      <c r="F9" s="8" t="s">
        <v>337</v>
      </c>
      <c r="G9" s="9">
        <v>64</v>
      </c>
    </row>
    <row r="10" spans="1:7" x14ac:dyDescent="0.25">
      <c r="A10" s="7" t="s">
        <v>338</v>
      </c>
      <c r="B10" s="7" t="str">
        <f t="shared" si="0"/>
        <v>NoRe_RITot_Nry</v>
      </c>
      <c r="E10" s="8"/>
      <c r="F10" s="10" t="s">
        <v>339</v>
      </c>
      <c r="G10" s="9">
        <v>0</v>
      </c>
    </row>
    <row r="11" spans="1:7" x14ac:dyDescent="0.25">
      <c r="A11" s="7"/>
      <c r="B11" s="7"/>
      <c r="E11" s="8"/>
      <c r="F11" s="8"/>
      <c r="G11" s="13"/>
    </row>
    <row r="12" spans="1:7" x14ac:dyDescent="0.25">
      <c r="A12" s="7"/>
      <c r="B12" s="7"/>
      <c r="E12" s="8"/>
      <c r="F12" s="10" t="s">
        <v>340</v>
      </c>
      <c r="G12" s="13"/>
    </row>
    <row r="13" spans="1:7" x14ac:dyDescent="0.25">
      <c r="A13" s="7" t="s">
        <v>341</v>
      </c>
      <c r="B13" s="7" t="str">
        <f t="shared" si="0"/>
        <v>NoRe_Hvk_Nry</v>
      </c>
      <c r="E13" s="8"/>
      <c r="F13" s="17" t="s">
        <v>342</v>
      </c>
      <c r="G13" s="9">
        <v>0</v>
      </c>
    </row>
    <row r="14" spans="1:7" x14ac:dyDescent="0.25">
      <c r="A14" s="7" t="s">
        <v>343</v>
      </c>
      <c r="B14" s="7" t="str">
        <f t="shared" si="0"/>
        <v>NoRe_Hrek_Nry</v>
      </c>
      <c r="E14" s="8"/>
      <c r="F14" s="17" t="s">
        <v>344</v>
      </c>
      <c r="G14" s="9">
        <v>0</v>
      </c>
    </row>
    <row r="15" spans="1:7" x14ac:dyDescent="0.25">
      <c r="A15" s="7" t="s">
        <v>345</v>
      </c>
      <c r="B15" s="7" t="str">
        <f t="shared" si="0"/>
        <v>NoRe_Hak_Nry</v>
      </c>
      <c r="E15" s="8"/>
      <c r="F15" s="17" t="s">
        <v>346</v>
      </c>
      <c r="G15" s="9">
        <v>0</v>
      </c>
    </row>
    <row r="16" spans="1:7" x14ac:dyDescent="0.25">
      <c r="A16" s="7" t="s">
        <v>347</v>
      </c>
      <c r="B16" s="7" t="str">
        <f t="shared" si="0"/>
        <v>NoRe_Hrk_Nry</v>
      </c>
      <c r="E16" s="8"/>
      <c r="F16" s="17" t="s">
        <v>348</v>
      </c>
      <c r="G16" s="9">
        <v>0</v>
      </c>
    </row>
    <row r="17" spans="1:7" x14ac:dyDescent="0.25">
      <c r="A17" s="7" t="s">
        <v>349</v>
      </c>
      <c r="B17" s="7" t="str">
        <f t="shared" si="0"/>
        <v>NoRe_Hank_Nry</v>
      </c>
      <c r="E17" s="8"/>
      <c r="F17" s="17" t="s">
        <v>350</v>
      </c>
      <c r="G17" s="9">
        <v>0</v>
      </c>
    </row>
    <row r="18" spans="1:7" x14ac:dyDescent="0.25">
      <c r="A18" s="7" t="s">
        <v>351</v>
      </c>
      <c r="B18" s="7" t="str">
        <f t="shared" si="0"/>
        <v>NoRe_Hxr_Nry</v>
      </c>
      <c r="E18" s="8"/>
      <c r="F18" s="8" t="s">
        <v>352</v>
      </c>
      <c r="G18" s="9">
        <v>0</v>
      </c>
    </row>
    <row r="19" spans="1:7" x14ac:dyDescent="0.25">
      <c r="A19" s="7" t="s">
        <v>353</v>
      </c>
      <c r="B19" s="7" t="str">
        <f t="shared" si="0"/>
        <v>NoRe_HTot_Nry</v>
      </c>
      <c r="E19" s="8"/>
      <c r="F19" s="10" t="s">
        <v>354</v>
      </c>
      <c r="G19" s="9">
        <v>-215</v>
      </c>
    </row>
    <row r="20" spans="1:7" x14ac:dyDescent="0.25">
      <c r="A20" s="7"/>
      <c r="B20" s="7"/>
      <c r="E20" s="8"/>
      <c r="F20" s="8"/>
      <c r="G20" s="13"/>
    </row>
    <row r="21" spans="1:7" x14ac:dyDescent="0.25">
      <c r="A21" s="7"/>
      <c r="B21" s="7"/>
      <c r="E21" s="8"/>
      <c r="F21" s="10" t="s">
        <v>355</v>
      </c>
      <c r="G21" s="13"/>
    </row>
    <row r="22" spans="1:7" x14ac:dyDescent="0.25">
      <c r="A22" s="7" t="s">
        <v>356</v>
      </c>
      <c r="B22" s="7" t="str">
        <f t="shared" si="0"/>
        <v>NoRe_KTkc_Nry</v>
      </c>
      <c r="E22" s="8"/>
      <c r="F22" s="8" t="s">
        <v>68</v>
      </c>
      <c r="G22" s="9">
        <v>0</v>
      </c>
    </row>
    <row r="23" spans="1:7" x14ac:dyDescent="0.25">
      <c r="A23" s="7" t="s">
        <v>357</v>
      </c>
      <c r="B23" s="7" t="str">
        <f t="shared" si="0"/>
        <v>NoRe_KTut_Nry</v>
      </c>
      <c r="E23" s="8"/>
      <c r="F23" s="8" t="s">
        <v>333</v>
      </c>
      <c r="G23" s="9">
        <v>0</v>
      </c>
    </row>
    <row r="24" spans="1:7" x14ac:dyDescent="0.25">
      <c r="A24" s="7"/>
      <c r="B24" s="7"/>
      <c r="E24" s="8"/>
      <c r="F24" s="8"/>
      <c r="G24" s="13"/>
    </row>
    <row r="25" spans="1:7" x14ac:dyDescent="0.25">
      <c r="A25" s="7"/>
      <c r="B25" s="7"/>
      <c r="E25" s="10" t="s">
        <v>15</v>
      </c>
      <c r="F25" s="10" t="s">
        <v>358</v>
      </c>
      <c r="G25" s="13"/>
    </row>
    <row r="26" spans="1:7" x14ac:dyDescent="0.25">
      <c r="A26" s="7" t="s">
        <v>359</v>
      </c>
      <c r="B26" s="7" t="str">
        <f t="shared" si="0"/>
        <v>NoRe_RUkc_Nry</v>
      </c>
      <c r="E26" s="8"/>
      <c r="F26" s="8" t="s">
        <v>360</v>
      </c>
      <c r="G26" s="9">
        <v>156</v>
      </c>
    </row>
    <row r="27" spans="1:7" x14ac:dyDescent="0.25">
      <c r="A27" s="7" t="s">
        <v>361</v>
      </c>
      <c r="B27" s="7" t="str">
        <f t="shared" si="0"/>
        <v>NoRe_RUig_Nry</v>
      </c>
      <c r="E27" s="8"/>
      <c r="F27" s="8" t="s">
        <v>119</v>
      </c>
      <c r="G27" s="9">
        <v>0</v>
      </c>
    </row>
    <row r="28" spans="1:7" x14ac:dyDescent="0.25">
      <c r="A28" s="7" t="s">
        <v>362</v>
      </c>
      <c r="B28" s="7" t="str">
        <f t="shared" si="0"/>
        <v>NoRe_RUuo_Nry</v>
      </c>
      <c r="E28" s="8"/>
      <c r="F28" s="8" t="s">
        <v>363</v>
      </c>
      <c r="G28" s="9">
        <v>0</v>
      </c>
    </row>
    <row r="29" spans="1:7" x14ac:dyDescent="0.25">
      <c r="A29" s="7" t="s">
        <v>364</v>
      </c>
      <c r="B29" s="7" t="str">
        <f t="shared" si="0"/>
        <v>NoRe_RUur_Nry</v>
      </c>
      <c r="E29" s="8"/>
      <c r="F29" s="8" t="s">
        <v>365</v>
      </c>
      <c r="G29" s="9">
        <v>0</v>
      </c>
    </row>
    <row r="30" spans="1:7" x14ac:dyDescent="0.25">
      <c r="A30" s="7" t="s">
        <v>366</v>
      </c>
      <c r="B30" s="7" t="str">
        <f t="shared" si="0"/>
        <v>NoRe_RUek_Nry</v>
      </c>
      <c r="E30" s="8"/>
      <c r="F30" s="8" t="s">
        <v>150</v>
      </c>
      <c r="G30" s="9">
        <v>0</v>
      </c>
    </row>
    <row r="31" spans="1:7" x14ac:dyDescent="0.25">
      <c r="A31" s="7" t="s">
        <v>367</v>
      </c>
      <c r="B31" s="7" t="str">
        <f t="shared" si="0"/>
        <v>NoRe_RUg_Nry</v>
      </c>
      <c r="E31" s="8"/>
      <c r="F31" s="8" t="s">
        <v>368</v>
      </c>
      <c r="G31" s="9">
        <v>0</v>
      </c>
    </row>
    <row r="32" spans="1:7" x14ac:dyDescent="0.25">
      <c r="A32" s="7" t="s">
        <v>369</v>
      </c>
      <c r="B32" s="7" t="str">
        <f t="shared" si="0"/>
        <v>NoRe_RUx_Nry</v>
      </c>
      <c r="E32" s="8"/>
      <c r="F32" s="8" t="s">
        <v>370</v>
      </c>
      <c r="G32" s="9">
        <v>2</v>
      </c>
    </row>
    <row r="33" spans="1:7" x14ac:dyDescent="0.25">
      <c r="A33" s="7" t="s">
        <v>371</v>
      </c>
      <c r="B33" s="7" t="str">
        <f t="shared" si="0"/>
        <v>NoRe_RUTot_Nry</v>
      </c>
      <c r="E33" s="8"/>
      <c r="F33" s="10" t="s">
        <v>372</v>
      </c>
      <c r="G33" s="9">
        <v>158</v>
      </c>
    </row>
    <row r="34" spans="1:7" s="44" customFormat="1" x14ac:dyDescent="0.25">
      <c r="A34" s="7"/>
      <c r="B34" s="7"/>
      <c r="E34" s="8"/>
      <c r="F34" s="10"/>
      <c r="G34" s="13"/>
    </row>
    <row r="35" spans="1:7" s="44" customFormat="1" x14ac:dyDescent="0.25">
      <c r="A35" s="59"/>
      <c r="B35" s="7"/>
      <c r="E35" s="10" t="s">
        <v>23</v>
      </c>
      <c r="F35" s="10" t="s">
        <v>728</v>
      </c>
      <c r="G35" s="13"/>
    </row>
    <row r="36" spans="1:7" s="44" customFormat="1" x14ac:dyDescent="0.25">
      <c r="A36" s="7" t="s">
        <v>734</v>
      </c>
      <c r="B36" s="7" t="str">
        <f>"NoRe_"&amp;A36&amp;"_Nry"</f>
        <v>NoRe_GPvd_Nry</v>
      </c>
      <c r="E36" s="8"/>
      <c r="F36" s="8" t="s">
        <v>729</v>
      </c>
      <c r="G36" s="9">
        <v>0</v>
      </c>
    </row>
    <row r="37" spans="1:7" s="44" customFormat="1" x14ac:dyDescent="0.25">
      <c r="A37" s="7" t="s">
        <v>735</v>
      </c>
      <c r="B37" s="7" t="str">
        <f t="shared" ref="B37:B41" si="1">"NoRe_"&amp;A37&amp;"_Nry"</f>
        <v>NoRe_GPb_Nry</v>
      </c>
      <c r="E37" s="8"/>
      <c r="F37" s="8" t="s">
        <v>730</v>
      </c>
      <c r="G37" s="9">
        <v>0</v>
      </c>
    </row>
    <row r="38" spans="1:7" s="44" customFormat="1" x14ac:dyDescent="0.25">
      <c r="A38" s="7" t="s">
        <v>758</v>
      </c>
      <c r="B38" s="7" t="str">
        <f t="shared" si="1"/>
        <v>NoRe_Gpl_Nry</v>
      </c>
      <c r="E38" s="8"/>
      <c r="F38" s="8" t="s">
        <v>731</v>
      </c>
      <c r="G38" s="9">
        <v>0</v>
      </c>
    </row>
    <row r="39" spans="1:7" s="44" customFormat="1" x14ac:dyDescent="0.25">
      <c r="A39" s="7" t="s">
        <v>736</v>
      </c>
      <c r="B39" s="7" t="str">
        <f t="shared" si="1"/>
        <v>NoRe_GPg_Nry</v>
      </c>
      <c r="E39" s="8"/>
      <c r="F39" s="8" t="s">
        <v>368</v>
      </c>
      <c r="G39" s="9">
        <v>0</v>
      </c>
    </row>
    <row r="40" spans="1:7" s="44" customFormat="1" x14ac:dyDescent="0.25">
      <c r="A40" s="7" t="s">
        <v>737</v>
      </c>
      <c r="B40" s="7" t="str">
        <f t="shared" si="1"/>
        <v>NoRe_GPx_Nry</v>
      </c>
      <c r="E40" s="8"/>
      <c r="F40" s="8" t="s">
        <v>732</v>
      </c>
      <c r="G40" s="9">
        <v>11227</v>
      </c>
    </row>
    <row r="41" spans="1:7" s="44" customFormat="1" x14ac:dyDescent="0.25">
      <c r="A41" s="7" t="s">
        <v>738</v>
      </c>
      <c r="B41" s="7" t="str">
        <f t="shared" si="1"/>
        <v>NoRe_Gptot_Nry</v>
      </c>
      <c r="E41" s="8"/>
      <c r="F41" s="10" t="s">
        <v>733</v>
      </c>
      <c r="G41" s="9">
        <v>11227</v>
      </c>
    </row>
    <row r="42" spans="1:7" x14ac:dyDescent="0.25">
      <c r="A42" s="7"/>
      <c r="B42" s="7"/>
      <c r="E42" s="8"/>
      <c r="F42" s="8"/>
      <c r="G42" s="13"/>
    </row>
    <row r="43" spans="1:7" s="44" customFormat="1" x14ac:dyDescent="0.25">
      <c r="A43" s="7"/>
      <c r="B43" s="7"/>
      <c r="E43" s="8"/>
      <c r="F43" s="8"/>
      <c r="G43" s="13"/>
    </row>
    <row r="44" spans="1:7" x14ac:dyDescent="0.25">
      <c r="A44" s="7"/>
      <c r="B44" s="7"/>
      <c r="E44" s="8"/>
      <c r="F44" s="10" t="s">
        <v>373</v>
      </c>
      <c r="G44" s="13"/>
    </row>
    <row r="45" spans="1:7" x14ac:dyDescent="0.25">
      <c r="A45" s="7" t="s">
        <v>374</v>
      </c>
      <c r="B45" s="7" t="str">
        <f t="shared" si="0"/>
        <v>NoRe_STkc_Nry</v>
      </c>
      <c r="E45" s="8"/>
      <c r="F45" s="8" t="s">
        <v>360</v>
      </c>
      <c r="G45" s="9">
        <v>0</v>
      </c>
    </row>
    <row r="46" spans="1:7" x14ac:dyDescent="0.25">
      <c r="A46" s="7" t="s">
        <v>375</v>
      </c>
      <c r="B46" s="7" t="str">
        <f t="shared" si="0"/>
        <v>NoRe_STig_Nry</v>
      </c>
      <c r="E46" s="8"/>
      <c r="F46" s="8" t="s">
        <v>119</v>
      </c>
      <c r="G46" s="9">
        <v>0</v>
      </c>
    </row>
    <row r="47" spans="1:7" x14ac:dyDescent="0.25">
      <c r="A47" s="7"/>
      <c r="B47" s="7"/>
      <c r="E47" s="8"/>
      <c r="F47" s="8"/>
      <c r="G47" s="13"/>
    </row>
    <row r="48" spans="1:7" x14ac:dyDescent="0.25">
      <c r="A48" s="7"/>
      <c r="B48" s="7"/>
      <c r="E48" s="10" t="s">
        <v>31</v>
      </c>
      <c r="F48" s="10" t="s">
        <v>32</v>
      </c>
      <c r="G48" s="13"/>
    </row>
    <row r="49" spans="1:7" x14ac:dyDescent="0.25">
      <c r="A49" s="7" t="s">
        <v>376</v>
      </c>
      <c r="B49" s="7" t="str">
        <f t="shared" si="0"/>
        <v>NoRe_KUr_Nry</v>
      </c>
      <c r="E49" s="8"/>
      <c r="F49" s="8" t="s">
        <v>377</v>
      </c>
      <c r="G49" s="9">
        <v>0</v>
      </c>
    </row>
    <row r="50" spans="1:7" x14ac:dyDescent="0.25">
      <c r="A50" s="7" t="s">
        <v>378</v>
      </c>
      <c r="B50" s="7" t="str">
        <f t="shared" si="0"/>
        <v>NoRe_KUut_Nry</v>
      </c>
      <c r="E50" s="8"/>
      <c r="F50" s="8" t="s">
        <v>379</v>
      </c>
      <c r="G50" s="9">
        <v>0</v>
      </c>
    </row>
    <row r="51" spans="1:7" x14ac:dyDescent="0.25">
      <c r="A51" s="7" t="s">
        <v>380</v>
      </c>
      <c r="B51" s="7" t="str">
        <f t="shared" si="0"/>
        <v>NoRe_KUo_Nry</v>
      </c>
      <c r="E51" s="8"/>
      <c r="F51" s="8" t="s">
        <v>337</v>
      </c>
      <c r="G51" s="9">
        <v>-1656</v>
      </c>
    </row>
    <row r="52" spans="1:7" x14ac:dyDescent="0.25">
      <c r="A52" s="7" t="s">
        <v>381</v>
      </c>
      <c r="B52" s="7" t="str">
        <f t="shared" si="0"/>
        <v>NoRe_KUak_Nry</v>
      </c>
      <c r="E52" s="8"/>
      <c r="F52" s="8" t="s">
        <v>78</v>
      </c>
      <c r="G52" s="9">
        <v>757</v>
      </c>
    </row>
    <row r="53" spans="1:7" x14ac:dyDescent="0.25">
      <c r="A53" s="7" t="s">
        <v>382</v>
      </c>
      <c r="B53" s="7" t="str">
        <f t="shared" si="0"/>
        <v>NoRe_KUi_Nry</v>
      </c>
      <c r="E53" s="8"/>
      <c r="F53" s="8" t="s">
        <v>91</v>
      </c>
      <c r="G53" s="9">
        <v>0</v>
      </c>
    </row>
    <row r="54" spans="1:7" x14ac:dyDescent="0.25">
      <c r="A54" s="7" t="s">
        <v>383</v>
      </c>
      <c r="B54" s="7" t="str">
        <f t="shared" si="0"/>
        <v>NoRe_KUv_Nry</v>
      </c>
      <c r="E54" s="8"/>
      <c r="F54" s="8" t="s">
        <v>384</v>
      </c>
      <c r="G54" s="9">
        <v>6</v>
      </c>
    </row>
    <row r="55" spans="1:7" x14ac:dyDescent="0.25">
      <c r="A55" s="7" t="s">
        <v>385</v>
      </c>
      <c r="B55" s="7" t="str">
        <f t="shared" si="0"/>
        <v>NoRe_KUfi_Nry</v>
      </c>
      <c r="E55" s="8"/>
      <c r="F55" s="8" t="s">
        <v>386</v>
      </c>
      <c r="G55" s="9">
        <v>0</v>
      </c>
    </row>
    <row r="56" spans="1:7" x14ac:dyDescent="0.25">
      <c r="A56" s="7" t="s">
        <v>387</v>
      </c>
      <c r="B56" s="7" t="str">
        <f t="shared" si="0"/>
        <v>NoRe_KUatp_Nry</v>
      </c>
      <c r="E56" s="8"/>
      <c r="F56" s="8" t="s">
        <v>84</v>
      </c>
      <c r="G56" s="9">
        <v>0</v>
      </c>
    </row>
    <row r="57" spans="1:7" x14ac:dyDescent="0.25">
      <c r="A57" s="7" t="s">
        <v>388</v>
      </c>
      <c r="B57" s="7" t="str">
        <f t="shared" si="0"/>
        <v>NoRe_KUip_Nry</v>
      </c>
      <c r="E57" s="8"/>
      <c r="F57" s="8" t="s">
        <v>121</v>
      </c>
      <c r="G57" s="9">
        <v>0</v>
      </c>
    </row>
    <row r="58" spans="1:7" x14ac:dyDescent="0.25">
      <c r="A58" s="7" t="s">
        <v>389</v>
      </c>
      <c r="B58" s="7" t="str">
        <f t="shared" si="0"/>
        <v>NoRe_KUxa_Nry</v>
      </c>
      <c r="E58" s="8"/>
      <c r="F58" s="8" t="s">
        <v>390</v>
      </c>
      <c r="G58" s="9">
        <v>0</v>
      </c>
    </row>
    <row r="59" spans="1:7" x14ac:dyDescent="0.25">
      <c r="A59" s="7" t="s">
        <v>391</v>
      </c>
      <c r="B59" s="7" t="str">
        <f t="shared" si="0"/>
        <v>NoRe_KUuo_Nry</v>
      </c>
      <c r="E59" s="8"/>
      <c r="F59" s="8" t="s">
        <v>363</v>
      </c>
      <c r="G59" s="9">
        <v>0</v>
      </c>
    </row>
    <row r="60" spans="1:7" x14ac:dyDescent="0.25">
      <c r="A60" s="7" t="s">
        <v>392</v>
      </c>
      <c r="B60" s="7" t="str">
        <f t="shared" si="0"/>
        <v>NoRe_KUxp_Nry</v>
      </c>
      <c r="E60" s="8"/>
      <c r="F60" s="8" t="s">
        <v>393</v>
      </c>
      <c r="G60" s="9">
        <v>0</v>
      </c>
    </row>
    <row r="61" spans="1:7" x14ac:dyDescent="0.25">
      <c r="A61" s="7" t="s">
        <v>394</v>
      </c>
      <c r="B61" s="7" t="str">
        <f t="shared" si="0"/>
        <v>NoRe_KUTot_Nry</v>
      </c>
      <c r="E61" s="8"/>
      <c r="F61" s="10" t="s">
        <v>395</v>
      </c>
      <c r="G61" s="9">
        <v>-893</v>
      </c>
    </row>
    <row r="62" spans="1:7" x14ac:dyDescent="0.25">
      <c r="A62" s="7"/>
      <c r="B62" s="7"/>
      <c r="E62" s="8"/>
      <c r="F62" s="8"/>
      <c r="G62" s="13"/>
    </row>
    <row r="63" spans="1:7" x14ac:dyDescent="0.25">
      <c r="A63" s="7"/>
      <c r="B63" s="7"/>
      <c r="E63" s="10" t="s">
        <v>37</v>
      </c>
      <c r="F63" s="10" t="s">
        <v>38</v>
      </c>
      <c r="G63" s="13"/>
    </row>
    <row r="64" spans="1:7" x14ac:dyDescent="0.25">
      <c r="A64" s="7"/>
      <c r="B64" s="7"/>
      <c r="E64" s="8"/>
      <c r="F64" s="10" t="s">
        <v>396</v>
      </c>
      <c r="G64" s="13"/>
    </row>
    <row r="65" spans="1:7" x14ac:dyDescent="0.25">
      <c r="A65" s="7" t="s">
        <v>397</v>
      </c>
      <c r="B65" s="7" t="str">
        <f t="shared" si="0"/>
        <v>NoRe_UPAd_Nry</v>
      </c>
      <c r="E65" s="8"/>
      <c r="F65" s="8" t="s">
        <v>398</v>
      </c>
      <c r="G65" s="9">
        <v>8693</v>
      </c>
    </row>
    <row r="66" spans="1:7" x14ac:dyDescent="0.25">
      <c r="A66" s="7" t="s">
        <v>399</v>
      </c>
      <c r="B66" s="7" t="str">
        <f t="shared" si="0"/>
        <v>NoRe_UPAb_Nry</v>
      </c>
      <c r="E66" s="8"/>
      <c r="F66" s="8" t="s">
        <v>400</v>
      </c>
      <c r="G66" s="9">
        <v>434</v>
      </c>
    </row>
    <row r="67" spans="1:7" x14ac:dyDescent="0.25">
      <c r="A67" s="7" t="s">
        <v>401</v>
      </c>
      <c r="B67" s="7" t="str">
        <f t="shared" si="0"/>
        <v>NoRe_UPAsrl_Nry</v>
      </c>
      <c r="E67" s="8"/>
      <c r="F67" s="8" t="s">
        <v>402</v>
      </c>
      <c r="G67" s="9">
        <v>0</v>
      </c>
    </row>
    <row r="68" spans="1:7" x14ac:dyDescent="0.25">
      <c r="A68" s="7" t="s">
        <v>403</v>
      </c>
      <c r="B68" s="7" t="str">
        <f t="shared" si="0"/>
        <v>NoRe_UPATotD_Nry</v>
      </c>
      <c r="E68" s="8"/>
      <c r="F68" s="10" t="s">
        <v>318</v>
      </c>
      <c r="G68" s="9">
        <v>9127</v>
      </c>
    </row>
    <row r="69" spans="1:7" x14ac:dyDescent="0.25">
      <c r="A69" s="7"/>
      <c r="B69" s="7"/>
      <c r="E69" s="8"/>
      <c r="F69" s="8"/>
      <c r="G69" s="13"/>
    </row>
    <row r="70" spans="1:7" x14ac:dyDescent="0.25">
      <c r="A70" s="7"/>
      <c r="B70" s="7"/>
      <c r="E70" s="8"/>
      <c r="F70" s="10" t="s">
        <v>404</v>
      </c>
      <c r="G70" s="13"/>
    </row>
    <row r="71" spans="1:7" x14ac:dyDescent="0.25">
      <c r="A71" s="7" t="s">
        <v>405</v>
      </c>
      <c r="B71" s="7" t="str">
        <f t="shared" si="0"/>
        <v>NoRe_UPAl_Nry</v>
      </c>
      <c r="E71" s="8"/>
      <c r="F71" s="8" t="s">
        <v>406</v>
      </c>
      <c r="G71" s="9">
        <v>81537</v>
      </c>
    </row>
    <row r="72" spans="1:7" x14ac:dyDescent="0.25">
      <c r="A72" s="7" t="s">
        <v>407</v>
      </c>
      <c r="B72" s="7" t="str">
        <f t="shared" si="0"/>
        <v>NoRe_UPAp_Nry</v>
      </c>
      <c r="E72" s="8"/>
      <c r="F72" s="8" t="s">
        <v>408</v>
      </c>
      <c r="G72" s="9">
        <v>8921</v>
      </c>
    </row>
    <row r="73" spans="1:7" x14ac:dyDescent="0.25">
      <c r="A73" s="7" t="s">
        <v>409</v>
      </c>
      <c r="B73" s="7" t="str">
        <f t="shared" si="0"/>
        <v>NoRe_UPAuss_Nry</v>
      </c>
      <c r="E73" s="8"/>
      <c r="F73" s="8" t="s">
        <v>410</v>
      </c>
      <c r="G73" s="9">
        <v>10374</v>
      </c>
    </row>
    <row r="74" spans="1:7" x14ac:dyDescent="0.25">
      <c r="A74" s="7" t="s">
        <v>411</v>
      </c>
      <c r="B74" s="7" t="str">
        <f t="shared" si="0"/>
        <v>NoRe_UPATot_Nry</v>
      </c>
      <c r="E74" s="8"/>
      <c r="F74" s="8" t="s">
        <v>318</v>
      </c>
      <c r="G74" s="9">
        <v>100832</v>
      </c>
    </row>
    <row r="75" spans="1:7" x14ac:dyDescent="0.25">
      <c r="A75" s="7" t="s">
        <v>412</v>
      </c>
      <c r="B75" s="7" t="str">
        <f t="shared" si="0"/>
        <v>NoRe_UPAX_Nry</v>
      </c>
      <c r="E75" s="8"/>
      <c r="F75" s="8" t="s">
        <v>413</v>
      </c>
      <c r="G75" s="9">
        <v>138896</v>
      </c>
    </row>
    <row r="76" spans="1:7" x14ac:dyDescent="0.25">
      <c r="A76" s="7" t="s">
        <v>414</v>
      </c>
      <c r="B76" s="7" t="str">
        <f t="shared" si="0"/>
        <v>NoRe_UPATotpa_Nry</v>
      </c>
      <c r="E76" s="8"/>
      <c r="F76" s="10" t="s">
        <v>415</v>
      </c>
      <c r="G76" s="9">
        <v>248855</v>
      </c>
    </row>
    <row r="77" spans="1:7" x14ac:dyDescent="0.25">
      <c r="A77" s="7"/>
      <c r="B77" s="7"/>
      <c r="E77" s="8"/>
      <c r="F77" s="8"/>
      <c r="G77" s="13"/>
    </row>
    <row r="78" spans="1:7" x14ac:dyDescent="0.25">
      <c r="A78" s="7"/>
      <c r="B78" s="7"/>
      <c r="E78" s="10" t="s">
        <v>49</v>
      </c>
      <c r="F78" s="10" t="s">
        <v>50</v>
      </c>
      <c r="G78" s="13"/>
    </row>
    <row r="79" spans="1:7" x14ac:dyDescent="0.25">
      <c r="A79" s="7" t="s">
        <v>416</v>
      </c>
      <c r="B79" s="7" t="str">
        <f t="shared" si="0"/>
        <v>NoRe_RKVa_Nry</v>
      </c>
      <c r="E79" s="8"/>
      <c r="F79" s="8" t="s">
        <v>417</v>
      </c>
      <c r="G79" s="9">
        <v>0</v>
      </c>
    </row>
    <row r="80" spans="1:7" x14ac:dyDescent="0.25">
      <c r="A80" s="7" t="s">
        <v>418</v>
      </c>
      <c r="B80" s="7" t="str">
        <f t="shared" ref="B80:B88" si="2">"NoRe_"&amp;A80&amp;"_Nry"</f>
        <v>NoRe_RKVt_Nry</v>
      </c>
      <c r="E80" s="8"/>
      <c r="F80" s="8" t="s">
        <v>419</v>
      </c>
      <c r="G80" s="9">
        <v>0</v>
      </c>
    </row>
    <row r="81" spans="1:9" x14ac:dyDescent="0.25">
      <c r="A81" s="7" t="s">
        <v>420</v>
      </c>
      <c r="B81" s="7" t="str">
        <f t="shared" si="2"/>
        <v>NoRe_RKVTot_Nry</v>
      </c>
      <c r="E81" s="8"/>
      <c r="F81" s="10" t="s">
        <v>421</v>
      </c>
      <c r="G81" s="9">
        <v>0</v>
      </c>
    </row>
    <row r="82" spans="1:9" x14ac:dyDescent="0.25">
      <c r="A82" s="7"/>
      <c r="B82" s="7"/>
      <c r="E82" s="8"/>
      <c r="F82" s="8"/>
      <c r="G82" s="13"/>
    </row>
    <row r="83" spans="1:9" x14ac:dyDescent="0.25">
      <c r="A83" s="7"/>
      <c r="B83" s="7"/>
      <c r="E83" s="10" t="s">
        <v>57</v>
      </c>
      <c r="F83" s="10" t="s">
        <v>56</v>
      </c>
      <c r="G83" s="13"/>
    </row>
    <row r="84" spans="1:9" x14ac:dyDescent="0.25">
      <c r="A84" s="7" t="s">
        <v>422</v>
      </c>
      <c r="B84" s="7" t="str">
        <f t="shared" si="2"/>
        <v>NoRe_SKb_Nry</v>
      </c>
      <c r="E84" s="8"/>
      <c r="F84" s="8" t="s">
        <v>423</v>
      </c>
      <c r="G84" s="9">
        <v>53454</v>
      </c>
    </row>
    <row r="85" spans="1:9" x14ac:dyDescent="0.25">
      <c r="A85" s="7" t="s">
        <v>424</v>
      </c>
      <c r="B85" s="7" t="str">
        <f t="shared" si="2"/>
        <v>NoRe_SKu_Nry</v>
      </c>
      <c r="E85" s="8"/>
      <c r="F85" s="8" t="s">
        <v>425</v>
      </c>
      <c r="G85" s="9">
        <v>239</v>
      </c>
    </row>
    <row r="86" spans="1:9" x14ac:dyDescent="0.25">
      <c r="A86" s="7" t="s">
        <v>426</v>
      </c>
      <c r="B86" s="7" t="str">
        <f t="shared" si="2"/>
        <v>NoRe_SKe_Nry</v>
      </c>
      <c r="E86" s="8"/>
      <c r="F86" s="8" t="s">
        <v>427</v>
      </c>
      <c r="G86" s="9">
        <v>0</v>
      </c>
    </row>
    <row r="87" spans="1:9" x14ac:dyDescent="0.25">
      <c r="A87" s="7" t="s">
        <v>428</v>
      </c>
      <c r="B87" s="7" t="str">
        <f t="shared" si="2"/>
        <v>NoRe_SKn_Nry</v>
      </c>
      <c r="E87" s="8"/>
      <c r="F87" s="8" t="s">
        <v>429</v>
      </c>
      <c r="G87" s="9">
        <v>0</v>
      </c>
    </row>
    <row r="88" spans="1:9" x14ac:dyDescent="0.25">
      <c r="A88" s="7" t="s">
        <v>430</v>
      </c>
      <c r="B88" s="7" t="str">
        <f t="shared" si="2"/>
        <v>NoRe_SKTot_Nry</v>
      </c>
      <c r="E88" s="8"/>
      <c r="F88" s="10" t="s">
        <v>431</v>
      </c>
      <c r="G88" s="9">
        <v>53693</v>
      </c>
    </row>
    <row r="89" spans="1:9" x14ac:dyDescent="0.25"/>
    <row r="90" spans="1:9" ht="35.25" customHeight="1" x14ac:dyDescent="0.25">
      <c r="E90" s="8"/>
      <c r="F90" s="89" t="s">
        <v>432</v>
      </c>
      <c r="G90" s="90"/>
      <c r="H90" s="90"/>
      <c r="I90" s="91"/>
    </row>
    <row r="91" spans="1:9" ht="51" x14ac:dyDescent="0.25">
      <c r="A91" s="1" t="s">
        <v>433</v>
      </c>
      <c r="B91" s="1" t="s">
        <v>434</v>
      </c>
      <c r="C91" s="1" t="s">
        <v>435</v>
      </c>
      <c r="D91" s="1" t="s">
        <v>436</v>
      </c>
      <c r="E91" s="18"/>
      <c r="F91" s="19"/>
      <c r="G91" s="20" t="s">
        <v>437</v>
      </c>
      <c r="H91" s="20" t="s">
        <v>438</v>
      </c>
      <c r="I91" s="20" t="s">
        <v>61</v>
      </c>
    </row>
    <row r="92" spans="1:9" x14ac:dyDescent="0.25">
      <c r="A92" s="21" t="s">
        <v>439</v>
      </c>
      <c r="B92" s="7" t="str">
        <f>"NoRd_"&amp;$A92&amp;"_"&amp;B$91</f>
        <v>NoRd_Di_ly</v>
      </c>
      <c r="C92" s="7" t="str">
        <f>"NoRd_"&amp;$A92&amp;"_"&amp;C$91</f>
        <v>NoRd_Di_SY</v>
      </c>
      <c r="D92" s="7" t="str">
        <f>"NoRd_"&amp;$A92&amp;"_"&amp;D$91</f>
        <v>NoRd_Di_Rev</v>
      </c>
      <c r="E92" s="18" t="s">
        <v>12</v>
      </c>
      <c r="F92" s="18" t="s">
        <v>398</v>
      </c>
      <c r="G92" s="9">
        <v>0</v>
      </c>
      <c r="H92" s="9">
        <v>0</v>
      </c>
      <c r="I92" s="18"/>
    </row>
    <row r="93" spans="1:9" x14ac:dyDescent="0.25">
      <c r="A93" s="21" t="s">
        <v>440</v>
      </c>
      <c r="B93" s="7" t="str">
        <f t="shared" ref="B93:D98" si="3">"NoRd_"&amp;$A93&amp;"_"&amp;B$91</f>
        <v>NoRd_Be_ly</v>
      </c>
      <c r="C93" s="7" t="str">
        <f t="shared" si="3"/>
        <v>NoRd_Be_SY</v>
      </c>
      <c r="D93" s="7" t="str">
        <f t="shared" si="3"/>
        <v>NoRd_Be_Rev</v>
      </c>
      <c r="E93" s="18" t="s">
        <v>15</v>
      </c>
      <c r="F93" s="18" t="s">
        <v>400</v>
      </c>
      <c r="G93" s="9">
        <v>0</v>
      </c>
      <c r="H93" s="9">
        <v>0</v>
      </c>
      <c r="I93" s="18"/>
    </row>
    <row r="94" spans="1:9" x14ac:dyDescent="0.25">
      <c r="A94" s="21" t="s">
        <v>441</v>
      </c>
      <c r="B94" s="7" t="str">
        <f t="shared" si="3"/>
        <v>NoRd_Re_ly</v>
      </c>
      <c r="C94" s="7" t="str">
        <f t="shared" si="3"/>
        <v>NoRd_Re_SY</v>
      </c>
      <c r="D94" s="7" t="str">
        <f t="shared" si="3"/>
        <v>NoRd_Re_Rev</v>
      </c>
      <c r="E94" s="18" t="s">
        <v>20</v>
      </c>
      <c r="F94" s="18" t="s">
        <v>442</v>
      </c>
      <c r="G94" s="9">
        <v>0</v>
      </c>
      <c r="H94" s="18"/>
      <c r="I94" s="18"/>
    </row>
    <row r="95" spans="1:9" x14ac:dyDescent="0.25">
      <c r="A95" s="21"/>
      <c r="B95" s="7" t="str">
        <f t="shared" si="3"/>
        <v>NoRd__ly</v>
      </c>
      <c r="C95" s="7" t="str">
        <f t="shared" si="3"/>
        <v>NoRd__SY</v>
      </c>
      <c r="D95" s="7" t="str">
        <f t="shared" si="3"/>
        <v>NoRd__Rev</v>
      </c>
      <c r="E95" s="18"/>
      <c r="F95" s="18"/>
      <c r="G95" s="18"/>
      <c r="H95" s="18"/>
      <c r="I95" s="18"/>
    </row>
    <row r="96" spans="1:9" x14ac:dyDescent="0.25">
      <c r="A96" s="21"/>
      <c r="B96" s="7" t="str">
        <f t="shared" si="3"/>
        <v>NoRd__ly</v>
      </c>
      <c r="C96" s="7" t="str">
        <f t="shared" si="3"/>
        <v>NoRd__SY</v>
      </c>
      <c r="D96" s="7" t="str">
        <f t="shared" si="3"/>
        <v>NoRd__Rev</v>
      </c>
      <c r="E96" s="18"/>
      <c r="F96" s="22" t="s">
        <v>443</v>
      </c>
      <c r="G96" s="18"/>
      <c r="H96" s="18"/>
      <c r="I96" s="18"/>
    </row>
    <row r="97" spans="1:9" ht="27.75" customHeight="1" x14ac:dyDescent="0.25">
      <c r="A97" s="21" t="s">
        <v>444</v>
      </c>
      <c r="B97" s="7" t="str">
        <f t="shared" si="3"/>
        <v>NoRd_ReTot_ly</v>
      </c>
      <c r="C97" s="7" t="str">
        <f t="shared" si="3"/>
        <v>NoRd_ReTot_SY</v>
      </c>
      <c r="D97" s="7" t="str">
        <f t="shared" si="3"/>
        <v>NoRd_ReTot_Rev</v>
      </c>
      <c r="E97" s="18" t="s">
        <v>23</v>
      </c>
      <c r="F97" s="23" t="s">
        <v>445</v>
      </c>
      <c r="G97" s="18"/>
      <c r="H97" s="18"/>
      <c r="I97" s="9">
        <v>871</v>
      </c>
    </row>
    <row r="98" spans="1:9" x14ac:dyDescent="0.25">
      <c r="A98" s="21" t="s">
        <v>446</v>
      </c>
      <c r="B98" s="7" t="str">
        <f t="shared" si="3"/>
        <v>NoRd_ReX_ly</v>
      </c>
      <c r="C98" s="7" t="str">
        <f t="shared" si="3"/>
        <v>NoRd_ReX_SY</v>
      </c>
      <c r="D98" s="7" t="str">
        <f t="shared" si="3"/>
        <v>NoRd_ReX_Rev</v>
      </c>
      <c r="E98" s="18" t="s">
        <v>26</v>
      </c>
      <c r="F98" s="18" t="s">
        <v>447</v>
      </c>
      <c r="G98" s="18"/>
      <c r="H98" s="18"/>
      <c r="I98" s="9">
        <v>614</v>
      </c>
    </row>
    <row r="99" spans="1:9" x14ac:dyDescent="0.25"/>
  </sheetData>
  <mergeCells count="2">
    <mergeCell ref="E3:F3"/>
    <mergeCell ref="F90:I90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&amp;C&amp;G</oddHeader>
  </headerFooter>
  <rowBreaks count="2" manualBreakCount="2">
    <brk id="47" min="4" max="8" man="1"/>
    <brk id="88" max="16383" man="1"/>
  </rowBreaks>
  <colBreaks count="1" manualBreakCount="1">
    <brk id="4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10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0" hidden="1" customWidth="1"/>
    <col min="2" max="2" width="13.85546875" hidden="1" customWidth="1"/>
    <col min="3" max="3" width="13.140625" hidden="1" customWidth="1"/>
    <col min="4" max="4" width="9.140625" customWidth="1"/>
    <col min="5" max="5" width="40.7109375" customWidth="1"/>
    <col min="6" max="6" width="25.5703125" customWidth="1"/>
    <col min="7" max="7" width="25.140625" customWidth="1"/>
    <col min="8" max="8" width="7.140625" customWidth="1"/>
    <col min="9" max="16384" width="9.140625" hidden="1"/>
  </cols>
  <sheetData>
    <row r="1" spans="1:7" x14ac:dyDescent="0.25">
      <c r="D1" s="96" t="s">
        <v>7</v>
      </c>
      <c r="E1" s="96"/>
      <c r="F1" s="96"/>
    </row>
    <row r="2" spans="1:7" x14ac:dyDescent="0.25"/>
    <row r="3" spans="1:7" ht="77.25" customHeight="1" x14ac:dyDescent="0.25">
      <c r="D3" s="92" t="s">
        <v>549</v>
      </c>
      <c r="E3" s="93"/>
      <c r="F3" s="93"/>
      <c r="G3" s="93"/>
    </row>
    <row r="4" spans="1:7" ht="31.5" customHeight="1" x14ac:dyDescent="0.25">
      <c r="A4" t="s">
        <v>453</v>
      </c>
      <c r="D4" s="94" t="s">
        <v>448</v>
      </c>
      <c r="E4" s="95"/>
      <c r="F4" s="95"/>
      <c r="G4" s="95"/>
    </row>
    <row r="5" spans="1:7" ht="73.5" customHeight="1" x14ac:dyDescent="0.25">
      <c r="B5" t="s">
        <v>458</v>
      </c>
      <c r="C5" t="s">
        <v>459</v>
      </c>
      <c r="D5" s="18"/>
      <c r="E5" s="19"/>
      <c r="F5" s="20" t="s">
        <v>449</v>
      </c>
      <c r="G5" s="20" t="s">
        <v>450</v>
      </c>
    </row>
    <row r="6" spans="1:7" x14ac:dyDescent="0.25">
      <c r="A6" s="21" t="s">
        <v>454</v>
      </c>
      <c r="B6" t="str">
        <f>$A$4&amp;"_"&amp;$A6&amp;"_"&amp;B$5</f>
        <v>Nofi_Obl_mkg</v>
      </c>
      <c r="C6" t="str">
        <f>$A$4&amp;"_"&amp;$A6&amp;"_"&amp;C$5</f>
        <v>Nofi_Obl_akg</v>
      </c>
      <c r="D6" s="18" t="s">
        <v>12</v>
      </c>
      <c r="E6" s="18" t="s">
        <v>337</v>
      </c>
      <c r="F6" s="9">
        <v>64988</v>
      </c>
      <c r="G6" s="9">
        <v>14623</v>
      </c>
    </row>
    <row r="7" spans="1:7" x14ac:dyDescent="0.25">
      <c r="A7" s="21" t="s">
        <v>455</v>
      </c>
      <c r="B7" t="str">
        <f t="shared" ref="B7:C9" si="0">$A$4&amp;"_"&amp;$A7&amp;"_"&amp;B$5</f>
        <v>Nofi_Akt_mkg</v>
      </c>
      <c r="C7" t="str">
        <f t="shared" si="0"/>
        <v>Nofi_Akt_akg</v>
      </c>
      <c r="D7" s="18" t="s">
        <v>15</v>
      </c>
      <c r="E7" s="18" t="s">
        <v>451</v>
      </c>
      <c r="F7" s="9">
        <v>676054</v>
      </c>
      <c r="G7" s="55">
        <v>242445</v>
      </c>
    </row>
    <row r="8" spans="1:7" x14ac:dyDescent="0.25">
      <c r="A8" s="21" t="s">
        <v>456</v>
      </c>
      <c r="B8" t="str">
        <f t="shared" si="0"/>
        <v>Nofi_Val_mkg</v>
      </c>
      <c r="C8" t="str">
        <f t="shared" si="0"/>
        <v>Nofi_Val_akg</v>
      </c>
      <c r="D8" s="18" t="s">
        <v>20</v>
      </c>
      <c r="E8" s="18" t="s">
        <v>384</v>
      </c>
      <c r="F8" s="9">
        <v>0</v>
      </c>
      <c r="G8" s="9">
        <v>0</v>
      </c>
    </row>
    <row r="9" spans="1:7" x14ac:dyDescent="0.25">
      <c r="A9" s="21" t="s">
        <v>457</v>
      </c>
      <c r="B9" t="str">
        <f t="shared" si="0"/>
        <v>Nofi_Rav_mkg</v>
      </c>
      <c r="C9" t="str">
        <f t="shared" si="0"/>
        <v>Nofi_Rav_akg</v>
      </c>
      <c r="D9" s="18" t="s">
        <v>23</v>
      </c>
      <c r="E9" s="18" t="s">
        <v>452</v>
      </c>
      <c r="F9" s="9">
        <v>0</v>
      </c>
      <c r="G9" s="9">
        <v>0</v>
      </c>
    </row>
    <row r="10" spans="1:7" x14ac:dyDescent="0.25"/>
  </sheetData>
  <mergeCells count="3">
    <mergeCell ref="D3:G3"/>
    <mergeCell ref="D4:G4"/>
    <mergeCell ref="D1:F1"/>
  </mergeCells>
  <hyperlinks>
    <hyperlink ref="D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0"/>
  <sheetViews>
    <sheetView showGridLines="0" topLeftCell="C1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140625" hidden="1" customWidth="1"/>
    <col min="3" max="4" width="9.140625" customWidth="1"/>
    <col min="5" max="5" width="57.28515625" bestFit="1" customWidth="1"/>
    <col min="6" max="6" width="10.42578125" bestFit="1" customWidth="1"/>
    <col min="7" max="7" width="5.7109375" customWidth="1"/>
    <col min="8" max="16384" width="9.140625" hidden="1"/>
  </cols>
  <sheetData>
    <row r="1" spans="1:6" x14ac:dyDescent="0.25">
      <c r="C1" s="96" t="s">
        <v>7</v>
      </c>
      <c r="D1" s="96"/>
      <c r="E1" s="96"/>
    </row>
    <row r="2" spans="1:6" x14ac:dyDescent="0.25"/>
    <row r="3" spans="1:6" ht="23.25" x14ac:dyDescent="0.25">
      <c r="C3" s="97" t="s">
        <v>550</v>
      </c>
      <c r="D3" s="98"/>
      <c r="E3" s="99"/>
      <c r="F3" s="33"/>
    </row>
    <row r="4" spans="1:6" ht="22.5" customHeight="1" x14ac:dyDescent="0.25">
      <c r="A4" t="s">
        <v>482</v>
      </c>
      <c r="C4" s="100"/>
      <c r="D4" s="101"/>
      <c r="E4" s="102"/>
      <c r="F4" s="25"/>
    </row>
    <row r="5" spans="1:6" ht="25.5" x14ac:dyDescent="0.25">
      <c r="B5" t="s">
        <v>481</v>
      </c>
      <c r="C5" s="18"/>
      <c r="D5" s="18"/>
      <c r="E5" s="18"/>
      <c r="F5" s="20" t="s">
        <v>460</v>
      </c>
    </row>
    <row r="6" spans="1:6" x14ac:dyDescent="0.25">
      <c r="A6" s="26" t="s">
        <v>462</v>
      </c>
      <c r="B6" t="str">
        <f>$A$4&amp;"_"&amp;$B$5&amp;"_"&amp;A6</f>
        <v>res_Rop_Adg</v>
      </c>
      <c r="C6" s="18" t="s">
        <v>12</v>
      </c>
      <c r="D6" s="18"/>
      <c r="E6" s="18" t="s">
        <v>461</v>
      </c>
      <c r="F6" s="9">
        <v>1356963</v>
      </c>
    </row>
    <row r="7" spans="1:6" x14ac:dyDescent="0.25">
      <c r="A7" s="26" t="s">
        <v>463</v>
      </c>
      <c r="B7" t="str">
        <f t="shared" ref="B7:B19" si="0">$A$4&amp;"_"&amp;$B$5&amp;"_"&amp;A7</f>
        <v>res_Rop_Xdin</v>
      </c>
      <c r="C7" s="18" t="s">
        <v>15</v>
      </c>
      <c r="D7" s="18"/>
      <c r="E7" s="18" t="s">
        <v>35</v>
      </c>
      <c r="F7" s="9">
        <v>25099</v>
      </c>
    </row>
    <row r="8" spans="1:6" x14ac:dyDescent="0.25">
      <c r="A8" s="26" t="s">
        <v>464</v>
      </c>
      <c r="B8" t="str">
        <f t="shared" si="0"/>
        <v>res_Rop_Upa</v>
      </c>
      <c r="C8" s="18" t="s">
        <v>20</v>
      </c>
      <c r="D8" s="18"/>
      <c r="E8" s="18" t="s">
        <v>38</v>
      </c>
      <c r="F8" s="9">
        <v>855238</v>
      </c>
    </row>
    <row r="9" spans="1:6" x14ac:dyDescent="0.25">
      <c r="A9" s="26" t="s">
        <v>466</v>
      </c>
      <c r="B9" t="str">
        <f t="shared" si="0"/>
        <v>res_Rop_Lbd</v>
      </c>
      <c r="C9" s="18"/>
      <c r="D9" s="18" t="s">
        <v>235</v>
      </c>
      <c r="E9" s="18" t="s">
        <v>465</v>
      </c>
      <c r="F9" s="9">
        <v>21918</v>
      </c>
    </row>
    <row r="10" spans="1:6" x14ac:dyDescent="0.25">
      <c r="A10" s="26" t="s">
        <v>467</v>
      </c>
      <c r="B10" t="str">
        <f t="shared" si="0"/>
        <v>res_Rop_Ln</v>
      </c>
      <c r="C10" s="18"/>
      <c r="D10" s="18" t="s">
        <v>237</v>
      </c>
      <c r="E10" s="18" t="s">
        <v>406</v>
      </c>
      <c r="F10" s="9">
        <v>141504</v>
      </c>
    </row>
    <row r="11" spans="1:6" x14ac:dyDescent="0.25">
      <c r="A11" s="26" t="s">
        <v>468</v>
      </c>
      <c r="B11" t="str">
        <f t="shared" si="0"/>
        <v>res_Rop_Anim</v>
      </c>
      <c r="C11" s="18" t="s">
        <v>23</v>
      </c>
      <c r="D11" s="18"/>
      <c r="E11" s="18" t="s">
        <v>41</v>
      </c>
      <c r="F11" s="9">
        <v>8075</v>
      </c>
    </row>
    <row r="12" spans="1:6" x14ac:dyDescent="0.25">
      <c r="A12" s="26" t="s">
        <v>469</v>
      </c>
      <c r="B12" t="str">
        <f t="shared" si="0"/>
        <v>res_Rop_Xdud</v>
      </c>
      <c r="C12" s="18" t="s">
        <v>26</v>
      </c>
      <c r="D12" s="18"/>
      <c r="E12" s="18" t="s">
        <v>44</v>
      </c>
      <c r="F12" s="9">
        <v>10</v>
      </c>
    </row>
    <row r="13" spans="1:6" x14ac:dyDescent="0.25">
      <c r="A13" s="26" t="s">
        <v>472</v>
      </c>
      <c r="B13" t="str">
        <f t="shared" si="0"/>
        <v>res_Rop_Rfp</v>
      </c>
      <c r="C13" s="22" t="s">
        <v>470</v>
      </c>
      <c r="D13" s="18"/>
      <c r="E13" s="22" t="s">
        <v>471</v>
      </c>
      <c r="F13" s="9">
        <v>518739</v>
      </c>
    </row>
    <row r="14" spans="1:6" x14ac:dyDescent="0.25">
      <c r="A14" s="26" t="s">
        <v>474</v>
      </c>
      <c r="B14" t="str">
        <f t="shared" si="0"/>
        <v>res_Rop_Find</v>
      </c>
      <c r="C14" s="18" t="s">
        <v>31</v>
      </c>
      <c r="D14" s="18"/>
      <c r="E14" s="18" t="s">
        <v>473</v>
      </c>
      <c r="F14" s="9">
        <v>5625</v>
      </c>
    </row>
    <row r="15" spans="1:6" x14ac:dyDescent="0.25">
      <c r="A15" s="26" t="s">
        <v>476</v>
      </c>
      <c r="B15" t="str">
        <f t="shared" si="0"/>
        <v>res_Rop_Fomk</v>
      </c>
      <c r="C15" s="18" t="s">
        <v>34</v>
      </c>
      <c r="D15" s="18"/>
      <c r="E15" s="18" t="s">
        <v>475</v>
      </c>
      <c r="F15" s="9">
        <v>5653</v>
      </c>
    </row>
    <row r="16" spans="1:6" x14ac:dyDescent="0.25">
      <c r="A16" s="26" t="s">
        <v>30</v>
      </c>
      <c r="B16" t="str">
        <f t="shared" si="0"/>
        <v>res_Rop_Kreg</v>
      </c>
      <c r="C16" s="18" t="s">
        <v>37</v>
      </c>
      <c r="D16" s="18"/>
      <c r="E16" s="18" t="s">
        <v>32</v>
      </c>
      <c r="F16" s="9">
        <v>-4490</v>
      </c>
    </row>
    <row r="17" spans="1:6" x14ac:dyDescent="0.25">
      <c r="A17" s="26" t="s">
        <v>54</v>
      </c>
      <c r="B17" t="str">
        <f t="shared" si="0"/>
        <v>res_Rop_RfS</v>
      </c>
      <c r="C17" s="22" t="s">
        <v>477</v>
      </c>
      <c r="D17" s="18"/>
      <c r="E17" s="22" t="s">
        <v>55</v>
      </c>
      <c r="F17" s="9">
        <v>514221</v>
      </c>
    </row>
    <row r="18" spans="1:6" x14ac:dyDescent="0.25">
      <c r="A18" s="26" t="s">
        <v>56</v>
      </c>
      <c r="B18" t="str">
        <f t="shared" si="0"/>
        <v>res_Rop_Skat</v>
      </c>
      <c r="C18" s="18" t="s">
        <v>40</v>
      </c>
      <c r="D18" s="18"/>
      <c r="E18" s="18" t="s">
        <v>56</v>
      </c>
      <c r="F18" s="9">
        <v>108914</v>
      </c>
    </row>
    <row r="19" spans="1:6" x14ac:dyDescent="0.25">
      <c r="A19" s="26" t="s">
        <v>480</v>
      </c>
      <c r="B19" t="str">
        <f t="shared" si="0"/>
        <v>res_Rop_ReS</v>
      </c>
      <c r="C19" s="22" t="s">
        <v>478</v>
      </c>
      <c r="D19" s="18"/>
      <c r="E19" s="22" t="s">
        <v>479</v>
      </c>
      <c r="F19" s="9">
        <v>405307</v>
      </c>
    </row>
    <row r="20" spans="1:6" x14ac:dyDescent="0.25"/>
  </sheetData>
  <mergeCells count="2">
    <mergeCell ref="C3:E4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6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42578125" hidden="1" customWidth="1"/>
    <col min="3" max="3" width="7" customWidth="1"/>
    <col min="4" max="4" width="7.28515625" customWidth="1"/>
    <col min="5" max="5" width="79.42578125" customWidth="1"/>
    <col min="6" max="6" width="10.42578125" bestFit="1" customWidth="1"/>
    <col min="7" max="7" width="9.140625" customWidth="1"/>
    <col min="8" max="16384" width="9.140625" hidden="1"/>
  </cols>
  <sheetData>
    <row r="1" spans="1:6" x14ac:dyDescent="0.25">
      <c r="C1" s="96" t="s">
        <v>7</v>
      </c>
      <c r="D1" s="96"/>
      <c r="E1" s="96"/>
    </row>
    <row r="2" spans="1:6" x14ac:dyDescent="0.25"/>
    <row r="3" spans="1:6" ht="23.25" x14ac:dyDescent="0.25">
      <c r="C3" s="97" t="s">
        <v>551</v>
      </c>
      <c r="D3" s="98"/>
      <c r="E3" s="99"/>
      <c r="F3" s="33"/>
    </row>
    <row r="4" spans="1:6" ht="22.5" customHeight="1" x14ac:dyDescent="0.25">
      <c r="A4" t="s">
        <v>542</v>
      </c>
      <c r="C4" s="100"/>
      <c r="D4" s="101"/>
      <c r="E4" s="102"/>
      <c r="F4" s="25"/>
    </row>
    <row r="5" spans="1:6" ht="25.5" x14ac:dyDescent="0.25">
      <c r="B5" t="s">
        <v>543</v>
      </c>
      <c r="C5" s="18"/>
      <c r="D5" s="18"/>
      <c r="E5" s="22" t="s">
        <v>62</v>
      </c>
      <c r="F5" s="20" t="s">
        <v>460</v>
      </c>
    </row>
    <row r="6" spans="1:6" x14ac:dyDescent="0.25">
      <c r="C6" s="18"/>
      <c r="D6" s="18"/>
      <c r="E6" s="22"/>
      <c r="F6" s="20"/>
    </row>
    <row r="7" spans="1:6" x14ac:dyDescent="0.25">
      <c r="A7" s="24" t="s">
        <v>484</v>
      </c>
      <c r="B7" t="str">
        <f>$A$4&amp;"_"&amp;$B$5&amp;"_"&amp;A7</f>
        <v>bal_bo_Aim</v>
      </c>
      <c r="C7" s="22" t="s">
        <v>470</v>
      </c>
      <c r="D7" s="22"/>
      <c r="E7" s="22" t="s">
        <v>483</v>
      </c>
      <c r="F7" s="9">
        <v>5719</v>
      </c>
    </row>
    <row r="8" spans="1:6" x14ac:dyDescent="0.25">
      <c r="A8" s="24" t="s">
        <v>486</v>
      </c>
      <c r="B8" t="str">
        <f t="shared" ref="B8:B25" si="0">$A$4&amp;"_"&amp;$B$5&amp;"_"&amp;A8</f>
        <v>bal_bo_Ama</v>
      </c>
      <c r="C8" s="22" t="s">
        <v>477</v>
      </c>
      <c r="D8" s="22"/>
      <c r="E8" s="22" t="s">
        <v>485</v>
      </c>
      <c r="F8" s="9">
        <v>3013</v>
      </c>
    </row>
    <row r="9" spans="1:6" x14ac:dyDescent="0.25">
      <c r="A9" s="24" t="s">
        <v>87</v>
      </c>
      <c r="B9" t="str">
        <f t="shared" si="0"/>
        <v>bal_bo_AgbTot</v>
      </c>
      <c r="C9" s="18" t="s">
        <v>12</v>
      </c>
      <c r="D9" s="18"/>
      <c r="E9" s="18" t="s">
        <v>487</v>
      </c>
      <c r="F9" s="9">
        <v>0</v>
      </c>
    </row>
    <row r="10" spans="1:6" x14ac:dyDescent="0.25">
      <c r="A10" s="24" t="s">
        <v>488</v>
      </c>
      <c r="B10" t="str">
        <f t="shared" si="0"/>
        <v>bal_bo_AejdI</v>
      </c>
      <c r="C10" s="18"/>
      <c r="D10" s="18" t="s">
        <v>200</v>
      </c>
      <c r="E10" s="18" t="s">
        <v>91</v>
      </c>
      <c r="F10" s="9">
        <v>0</v>
      </c>
    </row>
    <row r="11" spans="1:6" x14ac:dyDescent="0.25">
      <c r="A11" s="24" t="s">
        <v>490</v>
      </c>
      <c r="B11" t="str">
        <f t="shared" si="0"/>
        <v>bal_bo_AejdE</v>
      </c>
      <c r="C11" s="18"/>
      <c r="D11" s="18" t="s">
        <v>203</v>
      </c>
      <c r="E11" s="18" t="s">
        <v>489</v>
      </c>
      <c r="F11" s="9">
        <v>0</v>
      </c>
    </row>
    <row r="12" spans="1:6" x14ac:dyDescent="0.25">
      <c r="A12" s="24" t="s">
        <v>492</v>
      </c>
      <c r="B12" t="str">
        <f t="shared" si="0"/>
        <v>bal_bo_Adi</v>
      </c>
      <c r="C12" s="18" t="s">
        <v>15</v>
      </c>
      <c r="D12" s="18"/>
      <c r="E12" s="18" t="s">
        <v>491</v>
      </c>
      <c r="F12" s="9">
        <v>3013</v>
      </c>
    </row>
    <row r="13" spans="1:6" x14ac:dyDescent="0.25">
      <c r="A13" s="24" t="s">
        <v>494</v>
      </c>
      <c r="B13" t="str">
        <f t="shared" si="0"/>
        <v>bal_bo_AT</v>
      </c>
      <c r="C13" s="22" t="s">
        <v>478</v>
      </c>
      <c r="D13" s="18"/>
      <c r="E13" s="22" t="s">
        <v>493</v>
      </c>
      <c r="F13" s="9">
        <v>337238</v>
      </c>
    </row>
    <row r="14" spans="1:6" x14ac:dyDescent="0.25">
      <c r="A14" s="24" t="s">
        <v>496</v>
      </c>
      <c r="B14" t="str">
        <f t="shared" si="0"/>
        <v>bal_bo_ATfai</v>
      </c>
      <c r="C14" s="18" t="s">
        <v>23</v>
      </c>
      <c r="D14" s="18"/>
      <c r="E14" s="18" t="s">
        <v>495</v>
      </c>
      <c r="F14" s="9">
        <v>297079</v>
      </c>
    </row>
    <row r="15" spans="1:6" x14ac:dyDescent="0.25">
      <c r="A15" s="24" t="s">
        <v>497</v>
      </c>
      <c r="B15" t="str">
        <f t="shared" si="0"/>
        <v>bal_bo_ATas</v>
      </c>
      <c r="C15" s="18" t="s">
        <v>26</v>
      </c>
      <c r="D15" s="18"/>
      <c r="E15" s="18" t="s">
        <v>99</v>
      </c>
      <c r="F15" s="9">
        <v>5987</v>
      </c>
    </row>
    <row r="16" spans="1:6" x14ac:dyDescent="0.25">
      <c r="A16" s="24" t="s">
        <v>498</v>
      </c>
      <c r="B16" t="str">
        <f t="shared" si="0"/>
        <v>bal_bo_ATus</v>
      </c>
      <c r="C16" s="18" t="s">
        <v>31</v>
      </c>
      <c r="D16" s="18"/>
      <c r="E16" s="18" t="s">
        <v>102</v>
      </c>
      <c r="F16" s="9">
        <v>1181</v>
      </c>
    </row>
    <row r="17" spans="1:6" x14ac:dyDescent="0.25">
      <c r="A17" s="24" t="s">
        <v>500</v>
      </c>
      <c r="B17" t="str">
        <f t="shared" si="0"/>
        <v>bal_bo_ATat</v>
      </c>
      <c r="C17" s="18" t="s">
        <v>34</v>
      </c>
      <c r="D17" s="18"/>
      <c r="E17" s="18" t="s">
        <v>499</v>
      </c>
      <c r="F17" s="9">
        <v>19690</v>
      </c>
    </row>
    <row r="18" spans="1:6" x14ac:dyDescent="0.25">
      <c r="A18" s="24" t="s">
        <v>501</v>
      </c>
      <c r="B18" t="str">
        <f t="shared" si="0"/>
        <v>bal_bo_ATpap</v>
      </c>
      <c r="C18" s="18" t="s">
        <v>37</v>
      </c>
      <c r="D18" s="18"/>
      <c r="E18" s="18" t="s">
        <v>111</v>
      </c>
      <c r="F18" s="9">
        <v>13301</v>
      </c>
    </row>
    <row r="19" spans="1:6" x14ac:dyDescent="0.25">
      <c r="A19" s="24" t="s">
        <v>504</v>
      </c>
      <c r="B19" t="str">
        <f t="shared" si="0"/>
        <v>bal_bo_AVK</v>
      </c>
      <c r="C19" s="22" t="s">
        <v>502</v>
      </c>
      <c r="D19" s="18"/>
      <c r="E19" s="22" t="s">
        <v>503</v>
      </c>
      <c r="F19" s="9">
        <v>1006497</v>
      </c>
    </row>
    <row r="20" spans="1:6" x14ac:dyDescent="0.25">
      <c r="A20" s="24" t="s">
        <v>505</v>
      </c>
      <c r="B20" t="str">
        <f t="shared" si="0"/>
        <v>bal_bo_AVKo</v>
      </c>
      <c r="C20" s="18" t="s">
        <v>40</v>
      </c>
      <c r="D20" s="18"/>
      <c r="E20" s="18" t="s">
        <v>337</v>
      </c>
      <c r="F20" s="9">
        <v>1003638</v>
      </c>
    </row>
    <row r="21" spans="1:6" x14ac:dyDescent="0.25">
      <c r="A21" s="24" t="s">
        <v>506</v>
      </c>
      <c r="B21" t="str">
        <f t="shared" si="0"/>
        <v>bal_bo_AVKa</v>
      </c>
      <c r="C21" s="18" t="s">
        <v>43</v>
      </c>
      <c r="D21" s="18"/>
      <c r="E21" s="18" t="s">
        <v>78</v>
      </c>
      <c r="F21" s="9">
        <v>2859</v>
      </c>
    </row>
    <row r="22" spans="1:6" x14ac:dyDescent="0.25">
      <c r="A22" s="24" t="s">
        <v>507</v>
      </c>
      <c r="B22" t="str">
        <f t="shared" si="0"/>
        <v>bal_bo_AVKav</v>
      </c>
      <c r="C22" s="18" t="s">
        <v>46</v>
      </c>
      <c r="D22" s="18"/>
      <c r="E22" s="18" t="s">
        <v>80</v>
      </c>
      <c r="F22" s="9">
        <v>0</v>
      </c>
    </row>
    <row r="23" spans="1:6" x14ac:dyDescent="0.25">
      <c r="A23" s="24" t="s">
        <v>508</v>
      </c>
      <c r="B23" t="str">
        <f t="shared" si="0"/>
        <v>bal_bo_AVKtv</v>
      </c>
      <c r="C23" s="18" t="s">
        <v>49</v>
      </c>
      <c r="D23" s="18"/>
      <c r="E23" s="18" t="s">
        <v>82</v>
      </c>
      <c r="F23" s="9">
        <v>0</v>
      </c>
    </row>
    <row r="24" spans="1:6" x14ac:dyDescent="0.25">
      <c r="A24" s="24" t="s">
        <v>511</v>
      </c>
      <c r="B24" t="str">
        <f t="shared" si="0"/>
        <v>bal_bo_AVKlb</v>
      </c>
      <c r="C24" s="22" t="s">
        <v>509</v>
      </c>
      <c r="D24" s="18"/>
      <c r="E24" s="22" t="s">
        <v>510</v>
      </c>
      <c r="F24" s="9">
        <v>477802</v>
      </c>
    </row>
    <row r="25" spans="1:6" x14ac:dyDescent="0.25">
      <c r="A25" s="24" t="s">
        <v>112</v>
      </c>
      <c r="B25" t="str">
        <f t="shared" si="0"/>
        <v>bal_bo_ATot</v>
      </c>
      <c r="C25" s="18"/>
      <c r="D25" s="18"/>
      <c r="E25" s="22" t="s">
        <v>113</v>
      </c>
      <c r="F25" s="9">
        <v>1830268</v>
      </c>
    </row>
    <row r="26" spans="1:6" x14ac:dyDescent="0.25">
      <c r="C26" s="18"/>
      <c r="D26" s="18"/>
      <c r="E26" s="18"/>
      <c r="F26" s="20"/>
    </row>
    <row r="27" spans="1:6" x14ac:dyDescent="0.25">
      <c r="C27" s="18"/>
      <c r="D27" s="18"/>
      <c r="E27" s="22" t="s">
        <v>114</v>
      </c>
      <c r="F27" s="20"/>
    </row>
    <row r="28" spans="1:6" x14ac:dyDescent="0.25">
      <c r="C28" s="18"/>
      <c r="D28" s="18"/>
      <c r="E28" s="18"/>
      <c r="F28" s="20"/>
    </row>
    <row r="29" spans="1:6" x14ac:dyDescent="0.25">
      <c r="C29" s="18"/>
      <c r="D29" s="18"/>
      <c r="E29" s="22" t="s">
        <v>152</v>
      </c>
      <c r="F29" s="20"/>
    </row>
    <row r="30" spans="1:6" x14ac:dyDescent="0.25">
      <c r="A30" s="24" t="s">
        <v>513</v>
      </c>
      <c r="B30" t="str">
        <f t="shared" ref="B30:B42" si="1">$A$4&amp;"_"&amp;$B$5&amp;"_"&amp;A30</f>
        <v>bal_bo_Pak</v>
      </c>
      <c r="C30" s="18" t="s">
        <v>52</v>
      </c>
      <c r="D30" s="18"/>
      <c r="E30" s="18" t="s">
        <v>512</v>
      </c>
      <c r="F30" s="9">
        <v>281221</v>
      </c>
    </row>
    <row r="31" spans="1:6" x14ac:dyDescent="0.25">
      <c r="A31" s="24" t="s">
        <v>514</v>
      </c>
      <c r="B31" t="str">
        <f t="shared" si="1"/>
        <v>bal_bo_Poe</v>
      </c>
      <c r="C31" s="18" t="s">
        <v>57</v>
      </c>
      <c r="D31" s="18"/>
      <c r="E31" s="23" t="s">
        <v>156</v>
      </c>
      <c r="F31" s="9">
        <v>201766</v>
      </c>
    </row>
    <row r="32" spans="1:6" x14ac:dyDescent="0.25">
      <c r="A32" s="24" t="s">
        <v>515</v>
      </c>
      <c r="B32" t="str">
        <f t="shared" si="1"/>
        <v>bal_bo_Pops</v>
      </c>
      <c r="C32" s="18" t="s">
        <v>98</v>
      </c>
      <c r="D32" s="18"/>
      <c r="E32" s="18" t="s">
        <v>161</v>
      </c>
      <c r="F32" s="9">
        <v>-49</v>
      </c>
    </row>
    <row r="33" spans="1:6" x14ac:dyDescent="0.25">
      <c r="A33" s="24" t="s">
        <v>516</v>
      </c>
      <c r="B33" t="str">
        <f t="shared" si="1"/>
        <v>bal_bo_Par</v>
      </c>
      <c r="C33" s="18" t="s">
        <v>101</v>
      </c>
      <c r="D33" s="18"/>
      <c r="E33" s="18" t="s">
        <v>176</v>
      </c>
      <c r="F33" s="9">
        <v>0</v>
      </c>
    </row>
    <row r="34" spans="1:6" x14ac:dyDescent="0.25">
      <c r="A34" s="24" t="s">
        <v>518</v>
      </c>
      <c r="B34" t="str">
        <f t="shared" si="1"/>
        <v>bal_bo_Plos</v>
      </c>
      <c r="C34" s="18"/>
      <c r="D34" s="18" t="s">
        <v>517</v>
      </c>
      <c r="E34" s="18" t="s">
        <v>179</v>
      </c>
      <c r="F34" s="9">
        <v>0</v>
      </c>
    </row>
    <row r="35" spans="1:6" x14ac:dyDescent="0.25">
      <c r="A35" s="24" t="s">
        <v>520</v>
      </c>
      <c r="B35" t="str">
        <f t="shared" si="1"/>
        <v>bal_bo_Pvr</v>
      </c>
      <c r="C35" s="18"/>
      <c r="D35" s="18" t="s">
        <v>519</v>
      </c>
      <c r="E35" s="18" t="s">
        <v>182</v>
      </c>
      <c r="F35" s="9">
        <v>0</v>
      </c>
    </row>
    <row r="36" spans="1:6" x14ac:dyDescent="0.25">
      <c r="A36" s="24" t="s">
        <v>522</v>
      </c>
      <c r="B36" t="str">
        <f t="shared" si="1"/>
        <v>bal_bo_Pxr</v>
      </c>
      <c r="C36" s="18"/>
      <c r="D36" s="18" t="s">
        <v>521</v>
      </c>
      <c r="E36" s="18" t="s">
        <v>188</v>
      </c>
      <c r="F36" s="9">
        <v>0</v>
      </c>
    </row>
    <row r="37" spans="1:6" x14ac:dyDescent="0.25">
      <c r="A37" s="24" t="s">
        <v>523</v>
      </c>
      <c r="B37" t="str">
        <f t="shared" si="1"/>
        <v>bal_bo_Poou</v>
      </c>
      <c r="C37" s="18" t="s">
        <v>104</v>
      </c>
      <c r="D37" s="18"/>
      <c r="E37" s="18" t="s">
        <v>191</v>
      </c>
      <c r="F37" s="9">
        <v>715268</v>
      </c>
    </row>
    <row r="38" spans="1:6" x14ac:dyDescent="0.25">
      <c r="A38" s="24" t="s">
        <v>524</v>
      </c>
      <c r="B38" t="str">
        <f t="shared" si="1"/>
        <v>bal_bo_Pfu</v>
      </c>
      <c r="C38" s="18"/>
      <c r="D38" s="18"/>
      <c r="E38" s="18" t="s">
        <v>301</v>
      </c>
      <c r="F38" s="9">
        <v>336523</v>
      </c>
    </row>
    <row r="39" spans="1:6" x14ac:dyDescent="0.25">
      <c r="A39" s="24" t="s">
        <v>525</v>
      </c>
      <c r="B39" t="str">
        <f t="shared" si="1"/>
        <v>bal_bo_PeTot</v>
      </c>
      <c r="C39" s="18"/>
      <c r="D39" s="18"/>
      <c r="E39" s="22" t="s">
        <v>193</v>
      </c>
      <c r="F39" s="9">
        <v>1198206</v>
      </c>
    </row>
    <row r="40" spans="1:6" x14ac:dyDescent="0.25">
      <c r="C40" s="18"/>
      <c r="D40" s="18"/>
      <c r="E40" s="18"/>
      <c r="F40" s="18"/>
    </row>
    <row r="41" spans="1:6" x14ac:dyDescent="0.25">
      <c r="A41" s="24" t="s">
        <v>526</v>
      </c>
      <c r="B41" t="str">
        <f t="shared" si="1"/>
        <v>bal_bo_Pefk</v>
      </c>
      <c r="C41" s="18"/>
      <c r="D41" s="18"/>
      <c r="E41" s="22" t="s">
        <v>150</v>
      </c>
      <c r="F41" s="18"/>
    </row>
    <row r="42" spans="1:6" x14ac:dyDescent="0.25">
      <c r="A42" s="24" t="s">
        <v>526</v>
      </c>
      <c r="B42" s="36" t="str">
        <f t="shared" si="1"/>
        <v>bal_bo_Pefk</v>
      </c>
      <c r="C42" s="18" t="s">
        <v>107</v>
      </c>
      <c r="D42" s="18"/>
      <c r="E42" s="18" t="s">
        <v>150</v>
      </c>
      <c r="F42" s="9">
        <v>0</v>
      </c>
    </row>
    <row r="43" spans="1:6" x14ac:dyDescent="0.25">
      <c r="C43" s="18"/>
      <c r="D43" s="18"/>
      <c r="E43" s="18"/>
      <c r="F43" s="18"/>
    </row>
    <row r="44" spans="1:6" x14ac:dyDescent="0.25">
      <c r="C44" s="18"/>
      <c r="D44" s="18"/>
      <c r="E44" s="22" t="s">
        <v>137</v>
      </c>
      <c r="F44" s="18"/>
    </row>
    <row r="45" spans="1:6" x14ac:dyDescent="0.25">
      <c r="A45" s="24" t="s">
        <v>527</v>
      </c>
      <c r="B45" t="str">
        <f t="shared" ref="B45:B49" si="2">$A$4&amp;"_"&amp;$B$5&amp;"_"&amp;A45</f>
        <v>bal_bo_PHp</v>
      </c>
      <c r="C45" s="18" t="s">
        <v>110</v>
      </c>
      <c r="D45" s="18"/>
      <c r="E45" s="18" t="s">
        <v>139</v>
      </c>
      <c r="F45" s="9">
        <v>5077</v>
      </c>
    </row>
    <row r="46" spans="1:6" x14ac:dyDescent="0.25">
      <c r="A46" s="24" t="s">
        <v>140</v>
      </c>
      <c r="B46" t="str">
        <f t="shared" si="2"/>
        <v>bal_bo_PHus</v>
      </c>
      <c r="C46" s="18" t="s">
        <v>175</v>
      </c>
      <c r="D46" s="18"/>
      <c r="E46" s="18" t="s">
        <v>141</v>
      </c>
      <c r="F46" s="9">
        <v>829</v>
      </c>
    </row>
    <row r="47" spans="1:6" x14ac:dyDescent="0.25">
      <c r="A47" s="24" t="s">
        <v>144</v>
      </c>
      <c r="B47" t="str">
        <f t="shared" si="2"/>
        <v>bal_bo_PHtg</v>
      </c>
      <c r="C47" s="18" t="s">
        <v>190</v>
      </c>
      <c r="D47" s="18"/>
      <c r="E47" s="18" t="s">
        <v>145</v>
      </c>
      <c r="F47" s="9">
        <v>0</v>
      </c>
    </row>
    <row r="48" spans="1:6" x14ac:dyDescent="0.25">
      <c r="A48" s="24" t="s">
        <v>529</v>
      </c>
      <c r="B48" t="str">
        <f t="shared" si="2"/>
        <v>bal_bo_PHx</v>
      </c>
      <c r="C48" s="18" t="s">
        <v>528</v>
      </c>
      <c r="D48" s="18"/>
      <c r="E48" s="18" t="s">
        <v>147</v>
      </c>
      <c r="F48" s="9">
        <v>0</v>
      </c>
    </row>
    <row r="49" spans="1:6" x14ac:dyDescent="0.25">
      <c r="A49" s="24" t="s">
        <v>148</v>
      </c>
      <c r="B49" t="str">
        <f t="shared" si="2"/>
        <v>bal_bo_PHTot</v>
      </c>
      <c r="C49" s="18"/>
      <c r="D49" s="18"/>
      <c r="E49" s="22" t="s">
        <v>149</v>
      </c>
      <c r="F49" s="9">
        <v>5906</v>
      </c>
    </row>
    <row r="50" spans="1:6" x14ac:dyDescent="0.25">
      <c r="C50" s="18"/>
      <c r="D50" s="18"/>
      <c r="E50" s="18"/>
      <c r="F50" s="18"/>
    </row>
    <row r="51" spans="1:6" x14ac:dyDescent="0.25">
      <c r="C51" s="18"/>
      <c r="D51" s="18"/>
      <c r="E51" s="22" t="s">
        <v>115</v>
      </c>
      <c r="F51" s="18"/>
    </row>
    <row r="52" spans="1:6" x14ac:dyDescent="0.25">
      <c r="A52" s="24" t="s">
        <v>532</v>
      </c>
      <c r="B52" t="str">
        <f t="shared" ref="B52:B59" si="3">$A$4&amp;"_"&amp;$B$5&amp;"_"&amp;A52</f>
        <v>bal_bo_PGai</v>
      </c>
      <c r="C52" s="18" t="s">
        <v>530</v>
      </c>
      <c r="D52" s="18"/>
      <c r="E52" s="18" t="s">
        <v>531</v>
      </c>
      <c r="F52" s="9">
        <v>4616</v>
      </c>
    </row>
    <row r="53" spans="1:6" x14ac:dyDescent="0.25">
      <c r="A53" s="24" t="s">
        <v>535</v>
      </c>
      <c r="B53" t="str">
        <f t="shared" si="3"/>
        <v>bal_bo_PGk</v>
      </c>
      <c r="C53" s="18" t="s">
        <v>533</v>
      </c>
      <c r="D53" s="18"/>
      <c r="E53" s="18" t="s">
        <v>534</v>
      </c>
      <c r="F53" s="9">
        <v>2528</v>
      </c>
    </row>
    <row r="54" spans="1:6" x14ac:dyDescent="0.25">
      <c r="A54" s="24" t="s">
        <v>128</v>
      </c>
      <c r="B54" t="str">
        <f t="shared" si="3"/>
        <v>bal_bo_PGas</v>
      </c>
      <c r="C54" s="18" t="s">
        <v>536</v>
      </c>
      <c r="D54" s="18"/>
      <c r="E54" s="18" t="s">
        <v>129</v>
      </c>
      <c r="F54" s="9">
        <v>69001</v>
      </c>
    </row>
    <row r="55" spans="1:6" x14ac:dyDescent="0.25">
      <c r="A55" s="24" t="s">
        <v>539</v>
      </c>
      <c r="B55" t="str">
        <f t="shared" si="3"/>
        <v>bal_bo_PGxg</v>
      </c>
      <c r="C55" s="18" t="s">
        <v>537</v>
      </c>
      <c r="D55" s="18"/>
      <c r="E55" s="18" t="s">
        <v>538</v>
      </c>
      <c r="F55" s="9">
        <v>541893</v>
      </c>
    </row>
    <row r="56" spans="1:6" x14ac:dyDescent="0.25">
      <c r="A56" s="24" t="s">
        <v>541</v>
      </c>
      <c r="B56" t="str">
        <f t="shared" si="3"/>
        <v>bal_bo_PGpp</v>
      </c>
      <c r="C56" s="18" t="s">
        <v>540</v>
      </c>
      <c r="D56" s="18"/>
      <c r="E56" s="18" t="s">
        <v>111</v>
      </c>
      <c r="F56" s="9">
        <v>8119</v>
      </c>
    </row>
    <row r="57" spans="1:6" x14ac:dyDescent="0.25">
      <c r="A57" s="24" t="s">
        <v>135</v>
      </c>
      <c r="B57" t="str">
        <f t="shared" si="3"/>
        <v>bal_bo_PGTot</v>
      </c>
      <c r="C57" s="18"/>
      <c r="D57" s="18"/>
      <c r="E57" s="22" t="s">
        <v>136</v>
      </c>
      <c r="F57" s="9">
        <v>626157</v>
      </c>
    </row>
    <row r="58" spans="1:6" x14ac:dyDescent="0.25">
      <c r="C58" s="18"/>
      <c r="D58" s="18"/>
      <c r="E58" s="22"/>
      <c r="F58" s="18"/>
    </row>
    <row r="59" spans="1:6" x14ac:dyDescent="0.25">
      <c r="A59" s="24" t="s">
        <v>194</v>
      </c>
      <c r="B59" t="str">
        <f t="shared" si="3"/>
        <v>bal_bo_PTot</v>
      </c>
      <c r="C59" s="18"/>
      <c r="D59" s="18"/>
      <c r="E59" s="22" t="s">
        <v>195</v>
      </c>
      <c r="F59" s="9">
        <v>1830268</v>
      </c>
    </row>
    <row r="60" spans="1:6" x14ac:dyDescent="0.25"/>
  </sheetData>
  <mergeCells count="2">
    <mergeCell ref="C3:E4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2"/>
  <sheetViews>
    <sheetView showGridLines="0" workbookViewId="0">
      <selection sqref="A1:C1"/>
    </sheetView>
  </sheetViews>
  <sheetFormatPr defaultColWidth="0" defaultRowHeight="15" zeroHeight="1" x14ac:dyDescent="0.25"/>
  <cols>
    <col min="1" max="5" width="9.140625" customWidth="1"/>
    <col min="6" max="6" width="25.5703125" customWidth="1"/>
    <col min="7" max="7" width="9.140625" customWidth="1"/>
    <col min="8" max="16384" width="9.140625" hidden="1"/>
  </cols>
  <sheetData>
    <row r="1" spans="1:6" ht="15.75" customHeight="1" x14ac:dyDescent="0.25">
      <c r="A1" s="96" t="s">
        <v>7</v>
      </c>
      <c r="B1" s="96"/>
      <c r="C1" s="96"/>
    </row>
    <row r="2" spans="1:6" s="44" customFormat="1" ht="14.25" customHeight="1" x14ac:dyDescent="0.25">
      <c r="A2" s="53"/>
      <c r="B2" s="53"/>
      <c r="C2" s="53"/>
    </row>
    <row r="3" spans="1:6" ht="21" customHeight="1" x14ac:dyDescent="0.25">
      <c r="A3" s="109" t="s">
        <v>552</v>
      </c>
      <c r="B3" s="109"/>
      <c r="C3" s="109"/>
      <c r="D3" s="109"/>
      <c r="E3" s="109"/>
      <c r="F3" s="109"/>
    </row>
    <row r="4" spans="1:6" ht="63" customHeight="1" x14ac:dyDescent="0.25">
      <c r="A4" s="109"/>
      <c r="B4" s="109"/>
      <c r="C4" s="109"/>
      <c r="D4" s="109"/>
      <c r="E4" s="109"/>
      <c r="F4" s="109"/>
    </row>
    <row r="5" spans="1:6" x14ac:dyDescent="0.25">
      <c r="A5" s="56" t="s">
        <v>553</v>
      </c>
      <c r="B5" s="110"/>
      <c r="C5" s="111"/>
      <c r="D5" s="111"/>
      <c r="E5" s="111"/>
      <c r="F5" s="112"/>
    </row>
    <row r="6" spans="1:6" x14ac:dyDescent="0.25">
      <c r="A6" s="57"/>
      <c r="B6" s="106" t="s">
        <v>717</v>
      </c>
      <c r="C6" s="107"/>
      <c r="D6" s="107"/>
      <c r="E6" s="107"/>
      <c r="F6" s="108"/>
    </row>
    <row r="7" spans="1:6" x14ac:dyDescent="0.25">
      <c r="A7" s="57">
        <v>17102</v>
      </c>
      <c r="B7" s="103" t="s">
        <v>714</v>
      </c>
      <c r="C7" s="104"/>
      <c r="D7" s="104"/>
      <c r="E7" s="104"/>
      <c r="F7" s="105"/>
    </row>
    <row r="8" spans="1:6" s="37" customFormat="1" x14ac:dyDescent="0.25">
      <c r="A8" s="57"/>
      <c r="B8" s="106" t="s">
        <v>718</v>
      </c>
      <c r="C8" s="107"/>
      <c r="D8" s="107"/>
      <c r="E8" s="107"/>
      <c r="F8" s="108"/>
    </row>
    <row r="9" spans="1:6" x14ac:dyDescent="0.25">
      <c r="A9" s="57">
        <v>17105</v>
      </c>
      <c r="B9" s="103" t="s">
        <v>715</v>
      </c>
      <c r="C9" s="104"/>
      <c r="D9" s="104"/>
      <c r="E9" s="104"/>
      <c r="F9" s="105"/>
    </row>
    <row r="10" spans="1:6" s="37" customFormat="1" x14ac:dyDescent="0.25">
      <c r="A10" s="57"/>
      <c r="B10" s="106" t="s">
        <v>719</v>
      </c>
      <c r="C10" s="107"/>
      <c r="D10" s="107"/>
      <c r="E10" s="107"/>
      <c r="F10" s="108"/>
    </row>
    <row r="11" spans="1:6" x14ac:dyDescent="0.25">
      <c r="A11" s="57">
        <v>17114</v>
      </c>
      <c r="B11" s="103" t="s">
        <v>716</v>
      </c>
      <c r="C11" s="104"/>
      <c r="D11" s="104"/>
      <c r="E11" s="104"/>
      <c r="F11" s="105"/>
    </row>
    <row r="12" spans="1:6" x14ac:dyDescent="0.25"/>
  </sheetData>
  <mergeCells count="9">
    <mergeCell ref="B9:F9"/>
    <mergeCell ref="B10:F10"/>
    <mergeCell ref="B11:F11"/>
    <mergeCell ref="A3:F4"/>
    <mergeCell ref="A1:C1"/>
    <mergeCell ref="B5:F5"/>
    <mergeCell ref="B6:F6"/>
    <mergeCell ref="B7:F7"/>
    <mergeCell ref="B8:F8"/>
  </mergeCells>
  <hyperlinks>
    <hyperlink ref="A1: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6"/>
  <sheetViews>
    <sheetView showGridLines="0" topLeftCell="C1" zoomScaleNormal="100" workbookViewId="0">
      <selection activeCell="E3" sqref="E3"/>
    </sheetView>
  </sheetViews>
  <sheetFormatPr defaultColWidth="0" defaultRowHeight="15" zeroHeight="1" x14ac:dyDescent="0.25"/>
  <cols>
    <col min="1" max="1" width="0" hidden="1" customWidth="1"/>
    <col min="2" max="2" width="14.85546875" hidden="1" customWidth="1"/>
    <col min="3" max="3" width="5.85546875" style="44" customWidth="1"/>
    <col min="4" max="4" width="14.140625" customWidth="1"/>
    <col min="5" max="5" width="52.140625" customWidth="1"/>
    <col min="6" max="6" width="14.85546875" customWidth="1"/>
    <col min="7" max="7" width="5.28515625" customWidth="1"/>
    <col min="8" max="16384" width="9.140625" hidden="1"/>
  </cols>
  <sheetData>
    <row r="1" spans="1:6" x14ac:dyDescent="0.25">
      <c r="A1" s="1"/>
      <c r="B1" s="1"/>
      <c r="C1" s="64" t="s">
        <v>7</v>
      </c>
      <c r="D1" s="2"/>
      <c r="E1" s="1"/>
      <c r="F1" s="1"/>
    </row>
    <row r="2" spans="1:6" s="44" customFormat="1" x14ac:dyDescent="0.25">
      <c r="A2" s="1"/>
      <c r="B2" s="1"/>
      <c r="C2" s="1"/>
      <c r="D2" s="2"/>
      <c r="E2" s="1"/>
      <c r="F2" s="1"/>
    </row>
    <row r="3" spans="1:6" s="38" customFormat="1" ht="36" customHeight="1" x14ac:dyDescent="0.25">
      <c r="A3" s="1"/>
      <c r="B3" s="1"/>
      <c r="C3" s="1"/>
      <c r="D3" s="50" t="s">
        <v>722</v>
      </c>
      <c r="E3" s="77" t="s">
        <v>714</v>
      </c>
      <c r="F3" s="1"/>
    </row>
    <row r="4" spans="1:6" x14ac:dyDescent="0.25">
      <c r="A4" s="1"/>
      <c r="B4" s="1"/>
      <c r="C4" s="1"/>
      <c r="D4" s="52" t="s">
        <v>553</v>
      </c>
      <c r="E4" s="51">
        <f>INDEX(drop_regnr_stor,MATCH(E3,Drop_stor,0))</f>
        <v>17102</v>
      </c>
      <c r="F4" s="1"/>
    </row>
    <row r="5" spans="1:6" s="38" customFormat="1" x14ac:dyDescent="0.25">
      <c r="A5" s="1"/>
      <c r="B5" s="1"/>
      <c r="C5" s="1"/>
      <c r="D5" s="1"/>
      <c r="E5" s="39"/>
      <c r="F5" s="1"/>
    </row>
    <row r="6" spans="1:6" ht="51" customHeight="1" x14ac:dyDescent="0.25">
      <c r="A6" s="1" t="s">
        <v>8</v>
      </c>
      <c r="B6" s="1"/>
      <c r="C6" s="117" t="s">
        <v>554</v>
      </c>
      <c r="D6" s="117"/>
      <c r="E6" s="117"/>
      <c r="F6" s="118"/>
    </row>
    <row r="7" spans="1:6" ht="41.25" customHeight="1" x14ac:dyDescent="0.25">
      <c r="A7" s="3" t="s">
        <v>9</v>
      </c>
      <c r="B7" s="3"/>
      <c r="C7" s="4"/>
      <c r="D7" s="119"/>
      <c r="E7" s="120"/>
      <c r="F7" s="6" t="s">
        <v>10</v>
      </c>
    </row>
    <row r="8" spans="1:6" x14ac:dyDescent="0.25">
      <c r="A8" s="7" t="s">
        <v>11</v>
      </c>
      <c r="B8" s="7" t="str">
        <f>"Res_"&amp;A8&amp;"_RY"</f>
        <v>Res_Rind_RY</v>
      </c>
      <c r="C8" s="8" t="s">
        <v>12</v>
      </c>
      <c r="D8" s="113" t="s">
        <v>13</v>
      </c>
      <c r="E8" s="114"/>
      <c r="F8" s="9">
        <f t="shared" ref="F8:F25" si="0">INDEX(data_store,MATCH($E$4,regnr_store,0),MATCH(B8,variabel_store,0))</f>
        <v>53</v>
      </c>
    </row>
    <row r="9" spans="1:6" x14ac:dyDescent="0.25">
      <c r="A9" s="7" t="s">
        <v>14</v>
      </c>
      <c r="B9" s="7" t="str">
        <f t="shared" ref="B9:B25" si="1">"Res_"&amp;A9&amp;"_RY"</f>
        <v>Res_Rudg_RY</v>
      </c>
      <c r="C9" s="8" t="s">
        <v>15</v>
      </c>
      <c r="D9" s="113" t="s">
        <v>16</v>
      </c>
      <c r="E9" s="114"/>
      <c r="F9" s="9">
        <f t="shared" si="0"/>
        <v>155</v>
      </c>
    </row>
    <row r="10" spans="1:6" x14ac:dyDescent="0.25">
      <c r="A10" s="7" t="s">
        <v>17</v>
      </c>
      <c r="B10" s="7" t="str">
        <f t="shared" si="1"/>
        <v>Res_TotR_RY</v>
      </c>
      <c r="C10" s="8"/>
      <c r="D10" s="115" t="s">
        <v>18</v>
      </c>
      <c r="E10" s="116"/>
      <c r="F10" s="9">
        <f t="shared" si="0"/>
        <v>-102</v>
      </c>
    </row>
    <row r="11" spans="1:6" x14ac:dyDescent="0.25">
      <c r="A11" s="7" t="s">
        <v>19</v>
      </c>
      <c r="B11" s="7" t="str">
        <f t="shared" si="1"/>
        <v>Res_UdAk_RY</v>
      </c>
      <c r="C11" s="8" t="s">
        <v>20</v>
      </c>
      <c r="D11" s="113" t="s">
        <v>21</v>
      </c>
      <c r="E11" s="114"/>
      <c r="F11" s="9">
        <f t="shared" si="0"/>
        <v>0</v>
      </c>
    </row>
    <row r="12" spans="1:6" x14ac:dyDescent="0.25">
      <c r="A12" s="7" t="s">
        <v>22</v>
      </c>
      <c r="B12" s="7" t="str">
        <f t="shared" si="1"/>
        <v>Res_GPi_RY</v>
      </c>
      <c r="C12" s="8" t="s">
        <v>23</v>
      </c>
      <c r="D12" s="113" t="s">
        <v>24</v>
      </c>
      <c r="E12" s="114"/>
      <c r="F12" s="9">
        <f t="shared" si="0"/>
        <v>175252</v>
      </c>
    </row>
    <row r="13" spans="1:6" x14ac:dyDescent="0.25">
      <c r="A13" s="7" t="s">
        <v>25</v>
      </c>
      <c r="B13" s="7" t="str">
        <f t="shared" si="1"/>
        <v>Res_GPu_RY</v>
      </c>
      <c r="C13" s="8" t="s">
        <v>26</v>
      </c>
      <c r="D13" s="113" t="s">
        <v>27</v>
      </c>
      <c r="E13" s="114"/>
      <c r="F13" s="9">
        <f t="shared" si="0"/>
        <v>44721</v>
      </c>
    </row>
    <row r="14" spans="1:6" x14ac:dyDescent="0.25">
      <c r="A14" s="7" t="s">
        <v>28</v>
      </c>
      <c r="B14" s="7" t="str">
        <f t="shared" si="1"/>
        <v>Res_RGTot_RY</v>
      </c>
      <c r="C14" s="8"/>
      <c r="D14" s="115" t="s">
        <v>29</v>
      </c>
      <c r="E14" s="116"/>
      <c r="F14" s="9">
        <f t="shared" si="0"/>
        <v>130429</v>
      </c>
    </row>
    <row r="15" spans="1:6" x14ac:dyDescent="0.25">
      <c r="A15" s="7" t="s">
        <v>30</v>
      </c>
      <c r="B15" s="7" t="str">
        <f t="shared" si="1"/>
        <v>Res_Kreg_RY</v>
      </c>
      <c r="C15" s="8" t="s">
        <v>31</v>
      </c>
      <c r="D15" s="113" t="s">
        <v>32</v>
      </c>
      <c r="E15" s="114"/>
      <c r="F15" s="9">
        <f t="shared" si="0"/>
        <v>6</v>
      </c>
    </row>
    <row r="16" spans="1:6" x14ac:dyDescent="0.25">
      <c r="A16" s="7" t="s">
        <v>33</v>
      </c>
      <c r="B16" s="7" t="str">
        <f t="shared" si="1"/>
        <v>Res_Xdi_RY</v>
      </c>
      <c r="C16" s="8" t="s">
        <v>34</v>
      </c>
      <c r="D16" s="113" t="s">
        <v>35</v>
      </c>
      <c r="E16" s="114"/>
      <c r="F16" s="9">
        <f t="shared" si="0"/>
        <v>0</v>
      </c>
    </row>
    <row r="17" spans="1:6" x14ac:dyDescent="0.25">
      <c r="A17" s="7" t="s">
        <v>36</v>
      </c>
      <c r="B17" s="7" t="str">
        <f t="shared" si="1"/>
        <v>Res_UPa_RY</v>
      </c>
      <c r="C17" s="8" t="s">
        <v>37</v>
      </c>
      <c r="D17" s="113" t="s">
        <v>38</v>
      </c>
      <c r="E17" s="114"/>
      <c r="F17" s="9">
        <f t="shared" si="0"/>
        <v>64916</v>
      </c>
    </row>
    <row r="18" spans="1:6" x14ac:dyDescent="0.25">
      <c r="A18" s="7" t="s">
        <v>39</v>
      </c>
      <c r="B18" s="7" t="str">
        <f t="shared" si="1"/>
        <v>Res_ImMa_RY</v>
      </c>
      <c r="C18" s="8" t="s">
        <v>40</v>
      </c>
      <c r="D18" s="113" t="s">
        <v>41</v>
      </c>
      <c r="E18" s="114"/>
      <c r="F18" s="9">
        <f t="shared" si="0"/>
        <v>98</v>
      </c>
    </row>
    <row r="19" spans="1:6" x14ac:dyDescent="0.25">
      <c r="A19" s="7" t="s">
        <v>42</v>
      </c>
      <c r="B19" s="7" t="str">
        <f t="shared" si="1"/>
        <v>Res_Xdu_RY</v>
      </c>
      <c r="C19" s="8" t="s">
        <v>43</v>
      </c>
      <c r="D19" s="113" t="s">
        <v>44</v>
      </c>
      <c r="E19" s="114"/>
      <c r="F19" s="9">
        <f t="shared" si="0"/>
        <v>0</v>
      </c>
    </row>
    <row r="20" spans="1:6" x14ac:dyDescent="0.25">
      <c r="A20" s="7" t="s">
        <v>45</v>
      </c>
      <c r="B20" s="7" t="str">
        <f t="shared" si="1"/>
        <v>Res_UGn_RY</v>
      </c>
      <c r="C20" s="8" t="s">
        <v>46</v>
      </c>
      <c r="D20" s="113" t="s">
        <v>47</v>
      </c>
      <c r="E20" s="114"/>
      <c r="F20" s="9">
        <f t="shared" si="0"/>
        <v>0</v>
      </c>
    </row>
    <row r="21" spans="1:6" x14ac:dyDescent="0.25">
      <c r="A21" s="7" t="s">
        <v>48</v>
      </c>
      <c r="B21" s="7" t="str">
        <f t="shared" si="1"/>
        <v>Res_Rat_RY</v>
      </c>
      <c r="C21" s="8" t="s">
        <v>49</v>
      </c>
      <c r="D21" s="113" t="s">
        <v>50</v>
      </c>
      <c r="E21" s="114"/>
      <c r="F21" s="9">
        <f t="shared" si="0"/>
        <v>0</v>
      </c>
    </row>
    <row r="22" spans="1:6" x14ac:dyDescent="0.25">
      <c r="A22" s="7" t="s">
        <v>51</v>
      </c>
      <c r="B22" s="7" t="str">
        <f t="shared" si="1"/>
        <v>Res_Raa_RY</v>
      </c>
      <c r="C22" s="8" t="s">
        <v>52</v>
      </c>
      <c r="D22" s="113" t="s">
        <v>53</v>
      </c>
      <c r="E22" s="114"/>
      <c r="F22" s="9">
        <f t="shared" si="0"/>
        <v>0</v>
      </c>
    </row>
    <row r="23" spans="1:6" x14ac:dyDescent="0.25">
      <c r="A23" s="7" t="s">
        <v>54</v>
      </c>
      <c r="B23" s="7" t="str">
        <f t="shared" si="1"/>
        <v>Res_RfS_RY</v>
      </c>
      <c r="C23" s="8"/>
      <c r="D23" s="115" t="s">
        <v>55</v>
      </c>
      <c r="E23" s="116"/>
      <c r="F23" s="9">
        <f t="shared" si="0"/>
        <v>65421</v>
      </c>
    </row>
    <row r="24" spans="1:6" x14ac:dyDescent="0.25">
      <c r="A24" s="7" t="s">
        <v>56</v>
      </c>
      <c r="B24" s="7" t="str">
        <f t="shared" si="1"/>
        <v>Res_Skat_RY</v>
      </c>
      <c r="C24" s="8" t="s">
        <v>57</v>
      </c>
      <c r="D24" s="113" t="s">
        <v>56</v>
      </c>
      <c r="E24" s="114"/>
      <c r="F24" s="9">
        <f t="shared" si="0"/>
        <v>14401</v>
      </c>
    </row>
    <row r="25" spans="1:6" x14ac:dyDescent="0.25">
      <c r="A25" s="7" t="s">
        <v>58</v>
      </c>
      <c r="B25" s="7" t="str">
        <f t="shared" si="1"/>
        <v>Res_RP_RY</v>
      </c>
      <c r="C25" s="8"/>
      <c r="D25" s="115" t="s">
        <v>59</v>
      </c>
      <c r="E25" s="116"/>
      <c r="F25" s="9">
        <f t="shared" si="0"/>
        <v>51020</v>
      </c>
    </row>
    <row r="26" spans="1:6" x14ac:dyDescent="0.25"/>
  </sheetData>
  <sheetProtection algorithmName="SHA-512" hashValue="3BQe9Zlw8DPrNHNHYANvDE005ocAi7izDXuBTa6YMP1jWlUFLymEI3+YJFwlk8pcccPUlw7CYUQAm9/tBC3ldQ==" saltValue="YhGu7p5iAhUWqZ6cq9cT/w==" spinCount="100000" sheet="1" objects="1" scenarios="1"/>
  <mergeCells count="20">
    <mergeCell ref="C6:F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5:E25"/>
    <mergeCell ref="D20:E20"/>
    <mergeCell ref="D21:E21"/>
    <mergeCell ref="D22:E22"/>
    <mergeCell ref="D23:E23"/>
    <mergeCell ref="D24:E24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5"/>
  <sheetViews>
    <sheetView showGridLines="0" topLeftCell="C1" zoomScaleNormal="100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6.140625" hidden="1" customWidth="1"/>
    <col min="3" max="3" width="4.28515625" customWidth="1"/>
    <col min="4" max="4" width="5.85546875" style="44" customWidth="1"/>
    <col min="5" max="5" width="13.5703125" customWidth="1"/>
    <col min="6" max="6" width="74" customWidth="1"/>
    <col min="7" max="7" width="13.5703125" customWidth="1"/>
    <col min="8" max="8" width="9.140625" customWidth="1"/>
    <col min="9" max="16384" width="9.140625" hidden="1"/>
  </cols>
  <sheetData>
    <row r="1" spans="1:7" x14ac:dyDescent="0.25">
      <c r="A1" s="1"/>
      <c r="B1" s="1"/>
      <c r="C1" s="64" t="s">
        <v>7</v>
      </c>
      <c r="D1" s="2"/>
      <c r="E1" s="1"/>
      <c r="F1" s="1"/>
      <c r="G1" s="1"/>
    </row>
    <row r="2" spans="1:7" s="44" customFormat="1" x14ac:dyDescent="0.25">
      <c r="A2" s="1"/>
      <c r="B2" s="1"/>
      <c r="C2" s="2"/>
      <c r="D2" s="2"/>
      <c r="E2" s="1"/>
      <c r="F2" s="1"/>
      <c r="G2" s="1"/>
    </row>
    <row r="3" spans="1:7" ht="33.75" customHeight="1" x14ac:dyDescent="0.25">
      <c r="A3" s="1"/>
      <c r="B3" s="1"/>
      <c r="C3" s="40"/>
      <c r="D3" s="40"/>
      <c r="E3" s="50" t="s">
        <v>722</v>
      </c>
      <c r="F3" s="77" t="s">
        <v>714</v>
      </c>
      <c r="G3" s="1"/>
    </row>
    <row r="4" spans="1:7" s="38" customFormat="1" x14ac:dyDescent="0.25">
      <c r="A4" s="1"/>
      <c r="B4" s="1"/>
      <c r="C4" s="11"/>
      <c r="D4" s="11"/>
      <c r="E4" s="52" t="s">
        <v>553</v>
      </c>
      <c r="F4" s="51">
        <f>INDEX(drop_regnr_stor,MATCH(F3,Drop_stor,0))</f>
        <v>17102</v>
      </c>
      <c r="G4" s="1"/>
    </row>
    <row r="5" spans="1:7" s="38" customFormat="1" x14ac:dyDescent="0.25">
      <c r="A5" s="1"/>
      <c r="B5" s="1"/>
      <c r="C5" s="1"/>
      <c r="D5" s="1"/>
      <c r="E5" s="11"/>
      <c r="F5" s="1"/>
      <c r="G5" s="1"/>
    </row>
    <row r="6" spans="1:7" s="38" customFormat="1" ht="54.75" customHeight="1" x14ac:dyDescent="0.25">
      <c r="A6" s="1" t="s">
        <v>60</v>
      </c>
      <c r="B6" s="1"/>
      <c r="C6" s="84" t="s">
        <v>555</v>
      </c>
      <c r="D6" s="85"/>
      <c r="E6" s="85"/>
      <c r="F6" s="86"/>
      <c r="G6" s="32"/>
    </row>
    <row r="7" spans="1:7" s="38" customFormat="1" ht="33" customHeight="1" x14ac:dyDescent="0.25">
      <c r="A7" s="12"/>
      <c r="B7" s="12"/>
      <c r="C7" s="8"/>
      <c r="D7" s="8"/>
      <c r="E7" s="119"/>
      <c r="F7" s="120"/>
      <c r="G7" s="6" t="s">
        <v>61</v>
      </c>
    </row>
    <row r="8" spans="1:7" x14ac:dyDescent="0.25">
      <c r="A8" s="12"/>
      <c r="B8" s="12"/>
      <c r="C8" s="8"/>
      <c r="D8" s="8"/>
      <c r="E8" s="115" t="s">
        <v>62</v>
      </c>
      <c r="F8" s="116"/>
      <c r="G8" s="6"/>
    </row>
    <row r="9" spans="1:7" x14ac:dyDescent="0.25">
      <c r="A9" s="1" t="s">
        <v>63</v>
      </c>
      <c r="B9" s="1" t="str">
        <f>"BAL_BO_"&amp;A9</f>
        <v>BAL_BO_Akac</v>
      </c>
      <c r="C9" s="8" t="s">
        <v>12</v>
      </c>
      <c r="D9" s="8"/>
      <c r="E9" s="113" t="s">
        <v>64</v>
      </c>
      <c r="F9" s="114"/>
      <c r="G9" s="9">
        <f t="shared" ref="G9:G30" si="0">INDEX(data_store,MATCH($F$4,regnr_store,0),MATCH(B9,variabel_store,0))</f>
        <v>0</v>
      </c>
    </row>
    <row r="10" spans="1:7" x14ac:dyDescent="0.25">
      <c r="A10" s="1" t="s">
        <v>65</v>
      </c>
      <c r="B10" s="1" t="str">
        <f t="shared" ref="B10:B73" si="1">"BAL_BO_"&amp;A10</f>
        <v>BAL_BO_Agb</v>
      </c>
      <c r="C10" s="8" t="s">
        <v>15</v>
      </c>
      <c r="D10" s="8"/>
      <c r="E10" s="113" t="s">
        <v>66</v>
      </c>
      <c r="F10" s="114"/>
      <c r="G10" s="9">
        <f t="shared" si="0"/>
        <v>0</v>
      </c>
    </row>
    <row r="11" spans="1:7" x14ac:dyDescent="0.25">
      <c r="A11" s="1" t="s">
        <v>67</v>
      </c>
      <c r="B11" s="1" t="str">
        <f t="shared" si="1"/>
        <v>BAL_BO_Atkc</v>
      </c>
      <c r="C11" s="8" t="s">
        <v>20</v>
      </c>
      <c r="D11" s="8"/>
      <c r="E11" s="113" t="s">
        <v>68</v>
      </c>
      <c r="F11" s="114"/>
      <c r="G11" s="9">
        <f t="shared" si="0"/>
        <v>113004</v>
      </c>
    </row>
    <row r="12" spans="1:7" x14ac:dyDescent="0.25">
      <c r="A12" s="1" t="s">
        <v>69</v>
      </c>
      <c r="B12" s="1" t="str">
        <f t="shared" si="1"/>
        <v>BAL_BO_Autd</v>
      </c>
      <c r="C12" s="8" t="s">
        <v>23</v>
      </c>
      <c r="D12" s="8"/>
      <c r="E12" s="113" t="s">
        <v>70</v>
      </c>
      <c r="F12" s="114"/>
      <c r="G12" s="9">
        <f t="shared" si="0"/>
        <v>0</v>
      </c>
    </row>
    <row r="13" spans="1:7" x14ac:dyDescent="0.25">
      <c r="A13" s="1" t="s">
        <v>71</v>
      </c>
      <c r="B13" s="1" t="str">
        <f t="shared" si="1"/>
        <v>BAL_BO_Auta</v>
      </c>
      <c r="C13" s="8" t="s">
        <v>26</v>
      </c>
      <c r="D13" s="8"/>
      <c r="E13" s="113" t="s">
        <v>72</v>
      </c>
      <c r="F13" s="114"/>
      <c r="G13" s="9">
        <f t="shared" si="0"/>
        <v>0</v>
      </c>
    </row>
    <row r="14" spans="1:7" x14ac:dyDescent="0.25">
      <c r="A14" s="1" t="s">
        <v>73</v>
      </c>
      <c r="B14" s="1" t="str">
        <f t="shared" si="1"/>
        <v>BAL_BO_Aod</v>
      </c>
      <c r="C14" s="8" t="s">
        <v>31</v>
      </c>
      <c r="D14" s="8"/>
      <c r="E14" s="113" t="s">
        <v>74</v>
      </c>
      <c r="F14" s="114"/>
      <c r="G14" s="9">
        <f t="shared" si="0"/>
        <v>0</v>
      </c>
    </row>
    <row r="15" spans="1:7" x14ac:dyDescent="0.25">
      <c r="A15" s="1" t="s">
        <v>75</v>
      </c>
      <c r="B15" s="1" t="str">
        <f t="shared" si="1"/>
        <v>BAL_BO_Aoa</v>
      </c>
      <c r="C15" s="8" t="s">
        <v>34</v>
      </c>
      <c r="D15" s="8"/>
      <c r="E15" s="113" t="s">
        <v>76</v>
      </c>
      <c r="F15" s="114"/>
      <c r="G15" s="9">
        <f t="shared" si="0"/>
        <v>0</v>
      </c>
    </row>
    <row r="16" spans="1:7" x14ac:dyDescent="0.25">
      <c r="A16" s="1" t="s">
        <v>77</v>
      </c>
      <c r="B16" s="1" t="str">
        <f t="shared" si="1"/>
        <v>BAL_BO_Aak</v>
      </c>
      <c r="C16" s="8" t="s">
        <v>37</v>
      </c>
      <c r="D16" s="8"/>
      <c r="E16" s="113" t="s">
        <v>78</v>
      </c>
      <c r="F16" s="114"/>
      <c r="G16" s="9">
        <f t="shared" si="0"/>
        <v>0</v>
      </c>
    </row>
    <row r="17" spans="1:7" x14ac:dyDescent="0.25">
      <c r="A17" s="1" t="s">
        <v>79</v>
      </c>
      <c r="B17" s="1" t="str">
        <f t="shared" si="1"/>
        <v>BAL_BO_Akav</v>
      </c>
      <c r="C17" s="8" t="s">
        <v>40</v>
      </c>
      <c r="D17" s="8"/>
      <c r="E17" s="113" t="s">
        <v>80</v>
      </c>
      <c r="F17" s="114"/>
      <c r="G17" s="9">
        <f t="shared" si="0"/>
        <v>0</v>
      </c>
    </row>
    <row r="18" spans="1:7" x14ac:dyDescent="0.25">
      <c r="A18" s="1" t="s">
        <v>81</v>
      </c>
      <c r="B18" s="1" t="str">
        <f t="shared" si="1"/>
        <v>BAL_BO_Aktv</v>
      </c>
      <c r="C18" s="8" t="s">
        <v>43</v>
      </c>
      <c r="D18" s="8"/>
      <c r="E18" s="113" t="s">
        <v>82</v>
      </c>
      <c r="F18" s="114"/>
      <c r="G18" s="9">
        <f t="shared" si="0"/>
        <v>0</v>
      </c>
    </row>
    <row r="19" spans="1:7" x14ac:dyDescent="0.25">
      <c r="A19" s="1" t="s">
        <v>83</v>
      </c>
      <c r="B19" s="1" t="str">
        <f t="shared" si="1"/>
        <v>BAL_BO_Aatp</v>
      </c>
      <c r="C19" s="8" t="s">
        <v>46</v>
      </c>
      <c r="D19" s="8"/>
      <c r="E19" s="113" t="s">
        <v>84</v>
      </c>
      <c r="F19" s="114"/>
      <c r="G19" s="9">
        <f t="shared" si="0"/>
        <v>0</v>
      </c>
    </row>
    <row r="20" spans="1:7" x14ac:dyDescent="0.25">
      <c r="A20" s="1" t="s">
        <v>85</v>
      </c>
      <c r="B20" s="1" t="str">
        <f t="shared" si="1"/>
        <v>BAL_BO_Aia</v>
      </c>
      <c r="C20" s="8" t="s">
        <v>49</v>
      </c>
      <c r="D20" s="8"/>
      <c r="E20" s="113" t="s">
        <v>86</v>
      </c>
      <c r="F20" s="114"/>
      <c r="G20" s="9">
        <f t="shared" si="0"/>
        <v>0</v>
      </c>
    </row>
    <row r="21" spans="1:7" x14ac:dyDescent="0.25">
      <c r="A21" s="1" t="s">
        <v>87</v>
      </c>
      <c r="B21" s="1" t="str">
        <f t="shared" si="1"/>
        <v>BAL_BO_AgbTot</v>
      </c>
      <c r="C21" s="8" t="s">
        <v>52</v>
      </c>
      <c r="D21" s="8"/>
      <c r="E21" s="113" t="s">
        <v>88</v>
      </c>
      <c r="F21" s="114"/>
      <c r="G21" s="9">
        <f t="shared" si="0"/>
        <v>0</v>
      </c>
    </row>
    <row r="22" spans="1:7" x14ac:dyDescent="0.25">
      <c r="A22" s="1" t="s">
        <v>89</v>
      </c>
      <c r="B22" s="1" t="str">
        <f t="shared" si="1"/>
        <v>BAL_BO_Aie</v>
      </c>
      <c r="C22" s="8"/>
      <c r="D22" s="8" t="s">
        <v>90</v>
      </c>
      <c r="E22" s="123" t="s">
        <v>91</v>
      </c>
      <c r="F22" s="124"/>
      <c r="G22" s="9">
        <f t="shared" si="0"/>
        <v>0</v>
      </c>
    </row>
    <row r="23" spans="1:7" x14ac:dyDescent="0.25">
      <c r="A23" s="1" t="s">
        <v>92</v>
      </c>
      <c r="B23" s="1" t="str">
        <f t="shared" si="1"/>
        <v>BAL_BO_Ade</v>
      </c>
      <c r="C23" s="8"/>
      <c r="D23" s="8" t="s">
        <v>93</v>
      </c>
      <c r="E23" s="121" t="s">
        <v>94</v>
      </c>
      <c r="F23" s="122"/>
      <c r="G23" s="9">
        <f t="shared" si="0"/>
        <v>0</v>
      </c>
    </row>
    <row r="24" spans="1:7" x14ac:dyDescent="0.25">
      <c r="A24" s="1" t="s">
        <v>95</v>
      </c>
      <c r="B24" s="1" t="str">
        <f t="shared" si="1"/>
        <v>BAL_BO_Axma</v>
      </c>
      <c r="C24" s="8" t="s">
        <v>57</v>
      </c>
      <c r="D24" s="8"/>
      <c r="E24" s="113" t="s">
        <v>96</v>
      </c>
      <c r="F24" s="114"/>
      <c r="G24" s="9">
        <f t="shared" si="0"/>
        <v>33</v>
      </c>
    </row>
    <row r="25" spans="1:7" x14ac:dyDescent="0.25">
      <c r="A25" s="1" t="s">
        <v>97</v>
      </c>
      <c r="B25" s="1" t="str">
        <f t="shared" si="1"/>
        <v>BAL_BO_Aas</v>
      </c>
      <c r="C25" s="8" t="s">
        <v>98</v>
      </c>
      <c r="D25" s="8"/>
      <c r="E25" s="113" t="s">
        <v>99</v>
      </c>
      <c r="F25" s="114"/>
      <c r="G25" s="9">
        <f t="shared" si="0"/>
        <v>0</v>
      </c>
    </row>
    <row r="26" spans="1:7" x14ac:dyDescent="0.25">
      <c r="A26" s="1" t="s">
        <v>100</v>
      </c>
      <c r="B26" s="1" t="str">
        <f t="shared" si="1"/>
        <v>BAL_BO_Aus</v>
      </c>
      <c r="C26" s="8" t="s">
        <v>101</v>
      </c>
      <c r="D26" s="8"/>
      <c r="E26" s="113" t="s">
        <v>102</v>
      </c>
      <c r="F26" s="114"/>
      <c r="G26" s="9">
        <f t="shared" si="0"/>
        <v>41</v>
      </c>
    </row>
    <row r="27" spans="1:7" x14ac:dyDescent="0.25">
      <c r="A27" s="1" t="s">
        <v>103</v>
      </c>
      <c r="B27" s="1" t="str">
        <f t="shared" si="1"/>
        <v>BAL_BO_Aamb</v>
      </c>
      <c r="C27" s="8" t="s">
        <v>104</v>
      </c>
      <c r="D27" s="8"/>
      <c r="E27" s="113" t="s">
        <v>105</v>
      </c>
      <c r="F27" s="114"/>
      <c r="G27" s="9">
        <f t="shared" si="0"/>
        <v>0</v>
      </c>
    </row>
    <row r="28" spans="1:7" x14ac:dyDescent="0.25">
      <c r="A28" s="1" t="s">
        <v>106</v>
      </c>
      <c r="B28" s="1" t="str">
        <f t="shared" si="1"/>
        <v>BAL_BO_Axa</v>
      </c>
      <c r="C28" s="8" t="s">
        <v>107</v>
      </c>
      <c r="D28" s="8"/>
      <c r="E28" s="113" t="s">
        <v>108</v>
      </c>
      <c r="F28" s="114"/>
      <c r="G28" s="9">
        <f t="shared" si="0"/>
        <v>5752</v>
      </c>
    </row>
    <row r="29" spans="1:7" x14ac:dyDescent="0.25">
      <c r="A29" s="1" t="s">
        <v>109</v>
      </c>
      <c r="B29" s="1" t="str">
        <f t="shared" si="1"/>
        <v>BAL_BO_Apap</v>
      </c>
      <c r="C29" s="8" t="s">
        <v>110</v>
      </c>
      <c r="D29" s="8"/>
      <c r="E29" s="113" t="s">
        <v>111</v>
      </c>
      <c r="F29" s="114"/>
      <c r="G29" s="9">
        <f t="shared" si="0"/>
        <v>1881</v>
      </c>
    </row>
    <row r="30" spans="1:7" x14ac:dyDescent="0.25">
      <c r="A30" s="1" t="s">
        <v>112</v>
      </c>
      <c r="B30" s="1" t="str">
        <f t="shared" si="1"/>
        <v>BAL_BO_ATot</v>
      </c>
      <c r="C30" s="8"/>
      <c r="D30" s="8"/>
      <c r="E30" s="115" t="s">
        <v>113</v>
      </c>
      <c r="F30" s="116"/>
      <c r="G30" s="9">
        <f t="shared" si="0"/>
        <v>120711</v>
      </c>
    </row>
    <row r="31" spans="1:7" x14ac:dyDescent="0.25">
      <c r="A31" s="1"/>
      <c r="B31" s="1" t="str">
        <f t="shared" si="1"/>
        <v>BAL_BO_</v>
      </c>
      <c r="C31" s="8"/>
      <c r="D31" s="8"/>
      <c r="E31" s="113"/>
      <c r="F31" s="114"/>
      <c r="G31" s="13"/>
    </row>
    <row r="32" spans="1:7" x14ac:dyDescent="0.25">
      <c r="A32" s="1"/>
      <c r="B32" s="1" t="str">
        <f t="shared" si="1"/>
        <v>BAL_BO_</v>
      </c>
      <c r="C32" s="8"/>
      <c r="D32" s="8"/>
      <c r="E32" s="115" t="s">
        <v>114</v>
      </c>
      <c r="F32" s="116"/>
      <c r="G32" s="13"/>
    </row>
    <row r="33" spans="1:7" x14ac:dyDescent="0.25">
      <c r="A33" s="1"/>
      <c r="B33" s="1" t="str">
        <f t="shared" si="1"/>
        <v>BAL_BO_</v>
      </c>
      <c r="C33" s="8"/>
      <c r="D33" s="8"/>
      <c r="E33" s="113"/>
      <c r="F33" s="114"/>
      <c r="G33" s="13"/>
    </row>
    <row r="34" spans="1:7" x14ac:dyDescent="0.25">
      <c r="A34" s="1"/>
      <c r="B34" s="1" t="str">
        <f t="shared" si="1"/>
        <v>BAL_BO_</v>
      </c>
      <c r="C34" s="8"/>
      <c r="D34" s="8"/>
      <c r="E34" s="115" t="s">
        <v>115</v>
      </c>
      <c r="F34" s="116"/>
      <c r="G34" s="13"/>
    </row>
    <row r="35" spans="1:7" x14ac:dyDescent="0.25">
      <c r="A35" s="1" t="s">
        <v>116</v>
      </c>
      <c r="B35" s="1" t="str">
        <f t="shared" si="1"/>
        <v>BAL_BO_PGkc</v>
      </c>
      <c r="C35" s="8" t="s">
        <v>12</v>
      </c>
      <c r="D35" s="8"/>
      <c r="E35" s="113" t="s">
        <v>117</v>
      </c>
      <c r="F35" s="114"/>
      <c r="G35" s="9">
        <f t="shared" ref="G35:G45" si="2">INDEX(data_store,MATCH($F$4,regnr_store,0),MATCH(B35,variabel_store,0))</f>
        <v>0</v>
      </c>
    </row>
    <row r="36" spans="1:7" x14ac:dyDescent="0.25">
      <c r="A36" s="1" t="s">
        <v>118</v>
      </c>
      <c r="B36" s="1" t="str">
        <f t="shared" si="1"/>
        <v>BAL_BO_PGiag</v>
      </c>
      <c r="C36" s="8" t="s">
        <v>15</v>
      </c>
      <c r="D36" s="8"/>
      <c r="E36" s="113" t="s">
        <v>119</v>
      </c>
      <c r="F36" s="114"/>
      <c r="G36" s="9">
        <f t="shared" si="2"/>
        <v>0</v>
      </c>
    </row>
    <row r="37" spans="1:7" x14ac:dyDescent="0.25">
      <c r="A37" s="1" t="s">
        <v>120</v>
      </c>
      <c r="B37" s="1" t="str">
        <f t="shared" si="1"/>
        <v>BAL_BO_PGip</v>
      </c>
      <c r="C37" s="8" t="s">
        <v>20</v>
      </c>
      <c r="D37" s="8"/>
      <c r="E37" s="113" t="s">
        <v>121</v>
      </c>
      <c r="F37" s="114"/>
      <c r="G37" s="9">
        <f t="shared" si="2"/>
        <v>0</v>
      </c>
    </row>
    <row r="38" spans="1:7" x14ac:dyDescent="0.25">
      <c r="A38" s="1" t="s">
        <v>122</v>
      </c>
      <c r="B38" s="1" t="str">
        <f t="shared" si="1"/>
        <v>BAL_BO_PGuod</v>
      </c>
      <c r="C38" s="8" t="s">
        <v>23</v>
      </c>
      <c r="D38" s="8"/>
      <c r="E38" s="113" t="s">
        <v>123</v>
      </c>
      <c r="F38" s="114"/>
      <c r="G38" s="9">
        <f t="shared" si="2"/>
        <v>0</v>
      </c>
    </row>
    <row r="39" spans="1:7" x14ac:dyDescent="0.25">
      <c r="A39" s="1" t="s">
        <v>124</v>
      </c>
      <c r="B39" s="1" t="str">
        <f t="shared" si="1"/>
        <v>BAL_BO_PGuoa</v>
      </c>
      <c r="C39" s="8" t="s">
        <v>26</v>
      </c>
      <c r="D39" s="8"/>
      <c r="E39" s="113" t="s">
        <v>125</v>
      </c>
      <c r="F39" s="114"/>
      <c r="G39" s="9">
        <f t="shared" si="2"/>
        <v>108</v>
      </c>
    </row>
    <row r="40" spans="1:7" x14ac:dyDescent="0.25">
      <c r="A40" s="1" t="s">
        <v>126</v>
      </c>
      <c r="B40" s="1" t="str">
        <f t="shared" si="1"/>
        <v>BAL_BO_PGxfd</v>
      </c>
      <c r="C40" s="8" t="s">
        <v>31</v>
      </c>
      <c r="D40" s="8"/>
      <c r="E40" s="113" t="s">
        <v>127</v>
      </c>
      <c r="F40" s="114"/>
      <c r="G40" s="9">
        <f t="shared" si="2"/>
        <v>0</v>
      </c>
    </row>
    <row r="41" spans="1:7" x14ac:dyDescent="0.25">
      <c r="A41" s="1" t="s">
        <v>128</v>
      </c>
      <c r="B41" s="1" t="str">
        <f t="shared" si="1"/>
        <v>BAL_BO_PGas</v>
      </c>
      <c r="C41" s="8" t="s">
        <v>34</v>
      </c>
      <c r="D41" s="8"/>
      <c r="E41" s="113" t="s">
        <v>129</v>
      </c>
      <c r="F41" s="114"/>
      <c r="G41" s="9">
        <f t="shared" si="2"/>
        <v>4407</v>
      </c>
    </row>
    <row r="42" spans="1:7" x14ac:dyDescent="0.25">
      <c r="A42" s="1" t="s">
        <v>130</v>
      </c>
      <c r="B42" s="1" t="str">
        <f t="shared" si="1"/>
        <v>BAL_BO_PGmof</v>
      </c>
      <c r="C42" s="8" t="s">
        <v>37</v>
      </c>
      <c r="D42" s="8"/>
      <c r="E42" s="113" t="s">
        <v>131</v>
      </c>
      <c r="F42" s="114"/>
      <c r="G42" s="9">
        <f t="shared" si="2"/>
        <v>0</v>
      </c>
    </row>
    <row r="43" spans="1:7" x14ac:dyDescent="0.25">
      <c r="A43" s="1" t="s">
        <v>132</v>
      </c>
      <c r="B43" s="1" t="str">
        <f t="shared" si="1"/>
        <v>BAL_BO_PGxap</v>
      </c>
      <c r="C43" s="8" t="s">
        <v>40</v>
      </c>
      <c r="D43" s="8"/>
      <c r="E43" s="113" t="s">
        <v>133</v>
      </c>
      <c r="F43" s="114"/>
      <c r="G43" s="9">
        <f t="shared" si="2"/>
        <v>18806</v>
      </c>
    </row>
    <row r="44" spans="1:7" x14ac:dyDescent="0.25">
      <c r="A44" s="1" t="s">
        <v>134</v>
      </c>
      <c r="B44" s="1" t="str">
        <f t="shared" si="1"/>
        <v>BAL_BO_PGpaf</v>
      </c>
      <c r="C44" s="8" t="s">
        <v>43</v>
      </c>
      <c r="D44" s="8"/>
      <c r="E44" s="113" t="s">
        <v>111</v>
      </c>
      <c r="F44" s="114"/>
      <c r="G44" s="9">
        <f t="shared" si="2"/>
        <v>0</v>
      </c>
    </row>
    <row r="45" spans="1:7" x14ac:dyDescent="0.25">
      <c r="A45" s="1" t="s">
        <v>135</v>
      </c>
      <c r="B45" s="1" t="str">
        <f t="shared" si="1"/>
        <v>BAL_BO_PGTot</v>
      </c>
      <c r="C45" s="8"/>
      <c r="D45" s="8"/>
      <c r="E45" s="115" t="s">
        <v>136</v>
      </c>
      <c r="F45" s="116"/>
      <c r="G45" s="9">
        <f t="shared" si="2"/>
        <v>23321</v>
      </c>
    </row>
    <row r="46" spans="1:7" x14ac:dyDescent="0.25">
      <c r="A46" s="1"/>
      <c r="B46" s="1" t="str">
        <f t="shared" si="1"/>
        <v>BAL_BO_</v>
      </c>
      <c r="C46" s="8"/>
      <c r="D46" s="8"/>
      <c r="E46" s="113"/>
      <c r="F46" s="114"/>
      <c r="G46" s="13"/>
    </row>
    <row r="47" spans="1:7" x14ac:dyDescent="0.25">
      <c r="A47" s="1"/>
      <c r="B47" s="1" t="str">
        <f t="shared" si="1"/>
        <v>BAL_BO_</v>
      </c>
      <c r="C47" s="8"/>
      <c r="D47" s="8"/>
      <c r="E47" s="115" t="s">
        <v>137</v>
      </c>
      <c r="F47" s="116"/>
      <c r="G47" s="13"/>
    </row>
    <row r="48" spans="1:7" x14ac:dyDescent="0.25">
      <c r="A48" s="1" t="s">
        <v>138</v>
      </c>
      <c r="B48" s="1" t="str">
        <f t="shared" si="1"/>
        <v>BAL_BO_PHpf</v>
      </c>
      <c r="C48" s="8" t="s">
        <v>46</v>
      </c>
      <c r="D48" s="8"/>
      <c r="E48" s="113" t="s">
        <v>139</v>
      </c>
      <c r="F48" s="114"/>
      <c r="G48" s="9">
        <f t="shared" ref="G48:G53" si="3">INDEX(data_store,MATCH($F$4,regnr_store,0),MATCH(B48,variabel_store,0))</f>
        <v>0</v>
      </c>
    </row>
    <row r="49" spans="1:7" x14ac:dyDescent="0.25">
      <c r="A49" s="1" t="s">
        <v>140</v>
      </c>
      <c r="B49" s="1" t="str">
        <f t="shared" si="1"/>
        <v>BAL_BO_PHus</v>
      </c>
      <c r="C49" s="8" t="s">
        <v>49</v>
      </c>
      <c r="D49" s="8"/>
      <c r="E49" s="113" t="s">
        <v>141</v>
      </c>
      <c r="F49" s="114"/>
      <c r="G49" s="9">
        <f t="shared" si="3"/>
        <v>0</v>
      </c>
    </row>
    <row r="50" spans="1:7" x14ac:dyDescent="0.25">
      <c r="A50" s="1" t="s">
        <v>142</v>
      </c>
      <c r="B50" s="1" t="str">
        <f t="shared" si="1"/>
        <v>BAL_BO_PHrs</v>
      </c>
      <c r="C50" s="8" t="s">
        <v>52</v>
      </c>
      <c r="D50" s="8"/>
      <c r="E50" s="113" t="s">
        <v>143</v>
      </c>
      <c r="F50" s="114"/>
      <c r="G50" s="9">
        <f t="shared" si="3"/>
        <v>0</v>
      </c>
    </row>
    <row r="51" spans="1:7" x14ac:dyDescent="0.25">
      <c r="A51" s="1" t="s">
        <v>144</v>
      </c>
      <c r="B51" s="1" t="str">
        <f t="shared" si="1"/>
        <v>BAL_BO_PHtg</v>
      </c>
      <c r="C51" s="8" t="s">
        <v>57</v>
      </c>
      <c r="D51" s="8"/>
      <c r="E51" s="113" t="s">
        <v>145</v>
      </c>
      <c r="F51" s="114"/>
      <c r="G51" s="9">
        <f t="shared" si="3"/>
        <v>0</v>
      </c>
    </row>
    <row r="52" spans="1:7" x14ac:dyDescent="0.25">
      <c r="A52" s="1" t="s">
        <v>146</v>
      </c>
      <c r="B52" s="1" t="str">
        <f t="shared" si="1"/>
        <v>BAL_BO_PHxf</v>
      </c>
      <c r="C52" s="8" t="s">
        <v>98</v>
      </c>
      <c r="D52" s="8"/>
      <c r="E52" s="113" t="s">
        <v>147</v>
      </c>
      <c r="F52" s="114"/>
      <c r="G52" s="9">
        <f t="shared" si="3"/>
        <v>0</v>
      </c>
    </row>
    <row r="53" spans="1:7" x14ac:dyDescent="0.25">
      <c r="A53" s="1" t="s">
        <v>148</v>
      </c>
      <c r="B53" s="1" t="str">
        <f t="shared" si="1"/>
        <v>BAL_BO_PHTot</v>
      </c>
      <c r="C53" s="8"/>
      <c r="D53" s="8"/>
      <c r="E53" s="115" t="s">
        <v>149</v>
      </c>
      <c r="F53" s="116"/>
      <c r="G53" s="9">
        <f t="shared" si="3"/>
        <v>0</v>
      </c>
    </row>
    <row r="54" spans="1:7" x14ac:dyDescent="0.25">
      <c r="A54" s="1"/>
      <c r="B54" s="1" t="str">
        <f t="shared" si="1"/>
        <v>BAL_BO_</v>
      </c>
      <c r="C54" s="8"/>
      <c r="D54" s="8"/>
      <c r="E54" s="113"/>
      <c r="F54" s="114"/>
      <c r="G54" s="13"/>
    </row>
    <row r="55" spans="1:7" x14ac:dyDescent="0.25">
      <c r="A55" s="1"/>
      <c r="B55" s="1" t="str">
        <f t="shared" si="1"/>
        <v>BAL_BO_</v>
      </c>
      <c r="C55" s="8"/>
      <c r="D55" s="8"/>
      <c r="E55" s="115" t="s">
        <v>150</v>
      </c>
      <c r="F55" s="116"/>
      <c r="G55" s="13"/>
    </row>
    <row r="56" spans="1:7" x14ac:dyDescent="0.25">
      <c r="A56" s="1" t="s">
        <v>151</v>
      </c>
      <c r="B56" s="1" t="str">
        <f t="shared" si="1"/>
        <v>BAL_BO_Pek</v>
      </c>
      <c r="C56" s="8" t="s">
        <v>101</v>
      </c>
      <c r="D56" s="8"/>
      <c r="E56" s="113" t="s">
        <v>150</v>
      </c>
      <c r="F56" s="114"/>
      <c r="G56" s="9">
        <f>INDEX(data_store,MATCH($F$4,regnr_store,0),MATCH(B56,variabel_store,0))</f>
        <v>0</v>
      </c>
    </row>
    <row r="57" spans="1:7" x14ac:dyDescent="0.25">
      <c r="A57" s="1"/>
      <c r="B57" s="1" t="str">
        <f t="shared" si="1"/>
        <v>BAL_BO_</v>
      </c>
      <c r="C57" s="8"/>
      <c r="D57" s="8"/>
      <c r="E57" s="113"/>
      <c r="F57" s="114"/>
      <c r="G57" s="13"/>
    </row>
    <row r="58" spans="1:7" x14ac:dyDescent="0.25">
      <c r="A58" s="1"/>
      <c r="B58" s="1" t="str">
        <f t="shared" si="1"/>
        <v>BAL_BO_</v>
      </c>
      <c r="C58" s="8"/>
      <c r="D58" s="8"/>
      <c r="E58" s="115" t="s">
        <v>152</v>
      </c>
      <c r="F58" s="116"/>
      <c r="G58" s="13"/>
    </row>
    <row r="59" spans="1:7" x14ac:dyDescent="0.25">
      <c r="A59" s="1" t="s">
        <v>153</v>
      </c>
      <c r="B59" s="1" t="str">
        <f t="shared" si="1"/>
        <v>BAL_BO_PEaag</v>
      </c>
      <c r="C59" s="8" t="s">
        <v>104</v>
      </c>
      <c r="D59" s="8"/>
      <c r="E59" s="113" t="s">
        <v>154</v>
      </c>
      <c r="F59" s="114"/>
      <c r="G59" s="9">
        <f t="shared" ref="G59:G74" si="4">INDEX(data_store,MATCH($F$4,regnr_store,0),MATCH(B59,variabel_store,0))</f>
        <v>26252</v>
      </c>
    </row>
    <row r="60" spans="1:7" x14ac:dyDescent="0.25">
      <c r="A60" s="1" t="s">
        <v>155</v>
      </c>
      <c r="B60" s="1" t="str">
        <f t="shared" si="1"/>
        <v>BAL_BO_PEoe</v>
      </c>
      <c r="C60" s="8" t="s">
        <v>107</v>
      </c>
      <c r="D60" s="8"/>
      <c r="E60" s="113" t="s">
        <v>156</v>
      </c>
      <c r="F60" s="114"/>
      <c r="G60" s="9">
        <f t="shared" si="4"/>
        <v>0</v>
      </c>
    </row>
    <row r="61" spans="1:7" x14ac:dyDescent="0.25">
      <c r="A61" s="1" t="s">
        <v>157</v>
      </c>
      <c r="B61" s="1" t="str">
        <f t="shared" si="1"/>
        <v>BAL_BO_PEav</v>
      </c>
      <c r="C61" s="8" t="s">
        <v>110</v>
      </c>
      <c r="D61" s="8"/>
      <c r="E61" s="113" t="s">
        <v>158</v>
      </c>
      <c r="F61" s="114"/>
      <c r="G61" s="9">
        <f t="shared" si="4"/>
        <v>0</v>
      </c>
    </row>
    <row r="62" spans="1:7" x14ac:dyDescent="0.25">
      <c r="A62" s="1" t="s">
        <v>159</v>
      </c>
      <c r="B62" s="1" t="str">
        <f t="shared" si="1"/>
        <v>BAL_BO_PEo</v>
      </c>
      <c r="C62" s="8"/>
      <c r="D62" s="8" t="s">
        <v>160</v>
      </c>
      <c r="E62" s="113" t="s">
        <v>161</v>
      </c>
      <c r="F62" s="114"/>
      <c r="G62" s="9">
        <f t="shared" si="4"/>
        <v>0</v>
      </c>
    </row>
    <row r="63" spans="1:7" x14ac:dyDescent="0.25">
      <c r="A63" s="1" t="s">
        <v>162</v>
      </c>
      <c r="B63" s="1" t="str">
        <f t="shared" si="1"/>
        <v>BAL_BO_PEavu</v>
      </c>
      <c r="C63" s="8"/>
      <c r="D63" s="8" t="s">
        <v>163</v>
      </c>
      <c r="E63" s="113" t="s">
        <v>164</v>
      </c>
      <c r="F63" s="114"/>
      <c r="G63" s="9">
        <f t="shared" si="4"/>
        <v>0</v>
      </c>
    </row>
    <row r="64" spans="1:7" x14ac:dyDescent="0.25">
      <c r="A64" s="1" t="s">
        <v>165</v>
      </c>
      <c r="B64" s="1" t="str">
        <f t="shared" si="1"/>
        <v>BAL_BO_PEavs</v>
      </c>
      <c r="C64" s="8"/>
      <c r="D64" s="8" t="s">
        <v>166</v>
      </c>
      <c r="E64" s="113" t="s">
        <v>167</v>
      </c>
      <c r="F64" s="114"/>
      <c r="G64" s="9">
        <f t="shared" si="4"/>
        <v>0</v>
      </c>
    </row>
    <row r="65" spans="1:7" x14ac:dyDescent="0.25">
      <c r="A65" s="1" t="s">
        <v>168</v>
      </c>
      <c r="B65" s="1" t="str">
        <f t="shared" si="1"/>
        <v>BAL_BO_PEavo</v>
      </c>
      <c r="C65" s="8"/>
      <c r="D65" s="8" t="s">
        <v>169</v>
      </c>
      <c r="E65" s="113" t="s">
        <v>170</v>
      </c>
      <c r="F65" s="114"/>
      <c r="G65" s="9">
        <f t="shared" si="4"/>
        <v>0</v>
      </c>
    </row>
    <row r="66" spans="1:7" x14ac:dyDescent="0.25">
      <c r="A66" s="1" t="s">
        <v>171</v>
      </c>
      <c r="B66" s="1" t="str">
        <f t="shared" si="1"/>
        <v>BAL_BO_PExv</v>
      </c>
      <c r="C66" s="8"/>
      <c r="D66" s="8" t="s">
        <v>172</v>
      </c>
      <c r="E66" s="113" t="s">
        <v>173</v>
      </c>
      <c r="F66" s="114"/>
      <c r="G66" s="9">
        <f t="shared" si="4"/>
        <v>0</v>
      </c>
    </row>
    <row r="67" spans="1:7" x14ac:dyDescent="0.25">
      <c r="A67" s="1" t="s">
        <v>174</v>
      </c>
      <c r="B67" s="1" t="str">
        <f t="shared" si="1"/>
        <v>BAL_BO_PExr</v>
      </c>
      <c r="C67" s="8" t="s">
        <v>175</v>
      </c>
      <c r="D67" s="8"/>
      <c r="E67" s="113" t="s">
        <v>176</v>
      </c>
      <c r="F67" s="114"/>
      <c r="G67" s="9">
        <f t="shared" si="4"/>
        <v>0</v>
      </c>
    </row>
    <row r="68" spans="1:7" x14ac:dyDescent="0.25">
      <c r="A68" s="1" t="s">
        <v>177</v>
      </c>
      <c r="B68" s="1" t="str">
        <f t="shared" si="1"/>
        <v>BAL_BO_PElr</v>
      </c>
      <c r="C68" s="8"/>
      <c r="D68" s="8" t="s">
        <v>178</v>
      </c>
      <c r="E68" s="113" t="s">
        <v>179</v>
      </c>
      <c r="F68" s="114"/>
      <c r="G68" s="9">
        <f t="shared" si="4"/>
        <v>0</v>
      </c>
    </row>
    <row r="69" spans="1:7" x14ac:dyDescent="0.25">
      <c r="A69" s="1" t="s">
        <v>180</v>
      </c>
      <c r="B69" s="1" t="str">
        <f t="shared" si="1"/>
        <v>BAL_BO_PEvr</v>
      </c>
      <c r="C69" s="8"/>
      <c r="D69" s="8" t="s">
        <v>181</v>
      </c>
      <c r="E69" s="113" t="s">
        <v>182</v>
      </c>
      <c r="F69" s="114"/>
      <c r="G69" s="9">
        <f t="shared" si="4"/>
        <v>0</v>
      </c>
    </row>
    <row r="70" spans="1:7" x14ac:dyDescent="0.25">
      <c r="A70" s="1" t="s">
        <v>183</v>
      </c>
      <c r="B70" s="1" t="str">
        <f t="shared" si="1"/>
        <v>BAL_BO_PErs</v>
      </c>
      <c r="C70" s="8"/>
      <c r="D70" s="8" t="s">
        <v>184</v>
      </c>
      <c r="E70" s="113" t="s">
        <v>185</v>
      </c>
      <c r="F70" s="114"/>
      <c r="G70" s="9">
        <f t="shared" si="4"/>
        <v>0</v>
      </c>
    </row>
    <row r="71" spans="1:7" x14ac:dyDescent="0.25">
      <c r="A71" s="1" t="s">
        <v>186</v>
      </c>
      <c r="B71" s="1" t="str">
        <f t="shared" si="1"/>
        <v>BAL_BO_PExs</v>
      </c>
      <c r="C71" s="8"/>
      <c r="D71" s="8" t="s">
        <v>187</v>
      </c>
      <c r="E71" s="113" t="s">
        <v>188</v>
      </c>
      <c r="F71" s="114"/>
      <c r="G71" s="9">
        <f t="shared" si="4"/>
        <v>0</v>
      </c>
    </row>
    <row r="72" spans="1:7" x14ac:dyDescent="0.25">
      <c r="A72" s="1" t="s">
        <v>189</v>
      </c>
      <c r="B72" s="1" t="str">
        <f t="shared" si="1"/>
        <v>BAL_BO_PEou</v>
      </c>
      <c r="C72" s="8" t="s">
        <v>190</v>
      </c>
      <c r="D72" s="8"/>
      <c r="E72" s="113" t="s">
        <v>191</v>
      </c>
      <c r="F72" s="114"/>
      <c r="G72" s="9">
        <f t="shared" si="4"/>
        <v>71138</v>
      </c>
    </row>
    <row r="73" spans="1:7" x14ac:dyDescent="0.25">
      <c r="A73" s="1" t="s">
        <v>192</v>
      </c>
      <c r="B73" s="1" t="str">
        <f t="shared" si="1"/>
        <v>BAL_BO_PEekTot</v>
      </c>
      <c r="C73" s="8"/>
      <c r="D73" s="8"/>
      <c r="E73" s="115" t="s">
        <v>193</v>
      </c>
      <c r="F73" s="116"/>
      <c r="G73" s="9">
        <f t="shared" si="4"/>
        <v>97390</v>
      </c>
    </row>
    <row r="74" spans="1:7" x14ac:dyDescent="0.25">
      <c r="A74" s="1" t="s">
        <v>194</v>
      </c>
      <c r="B74" s="1" t="str">
        <f t="shared" ref="B74" si="5">"BAL_BO_"&amp;A74</f>
        <v>BAL_BO_PTot</v>
      </c>
      <c r="C74" s="8"/>
      <c r="D74" s="8"/>
      <c r="E74" s="115" t="s">
        <v>195</v>
      </c>
      <c r="F74" s="116"/>
      <c r="G74" s="9">
        <f t="shared" si="4"/>
        <v>120711</v>
      </c>
    </row>
    <row r="75" spans="1:7" x14ac:dyDescent="0.25"/>
  </sheetData>
  <sheetProtection algorithmName="SHA-512" hashValue="XLndAlzBYjOShT5nOueYAfj8zvQXLg0gga7ZRW6wiN4ChGpwDrcFMA82CWXkptZiqiUUysC7t3uR7QvePwY9aA==" saltValue="Raz+21eUO0XpTzVpWBrh7A==" spinCount="100000" sheet="1" objects="1" scenarios="1"/>
  <mergeCells count="69">
    <mergeCell ref="C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60:F60"/>
    <mergeCell ref="E61:F61"/>
    <mergeCell ref="E62:F62"/>
    <mergeCell ref="E53:F53"/>
    <mergeCell ref="E54:F54"/>
    <mergeCell ref="E55:F55"/>
    <mergeCell ref="E56:F56"/>
    <mergeCell ref="E57:F57"/>
    <mergeCell ref="E73:F73"/>
    <mergeCell ref="E74:F74"/>
    <mergeCell ref="E8:F8"/>
    <mergeCell ref="E7:F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</mergeCells>
  <dataValidations count="1">
    <dataValidation type="list" allowBlank="1" showInputMessage="1" showErrorMessage="1" sqref="F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rowBreaks count="1" manualBreakCount="1">
    <brk id="30" min="2" max="5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0"/>
  <sheetViews>
    <sheetView showGridLines="0" topLeftCell="C1" zoomScaleNormal="100" workbookViewId="0">
      <selection activeCell="E3" sqref="E3"/>
    </sheetView>
  </sheetViews>
  <sheetFormatPr defaultColWidth="0" defaultRowHeight="15" zeroHeight="1" x14ac:dyDescent="0.25"/>
  <cols>
    <col min="1" max="2" width="9.140625" hidden="1" customWidth="1"/>
    <col min="3" max="3" width="6.5703125" style="44" customWidth="1"/>
    <col min="4" max="4" width="14.42578125" customWidth="1"/>
    <col min="5" max="5" width="42.5703125" customWidth="1"/>
    <col min="6" max="6" width="12.7109375" customWidth="1"/>
    <col min="7" max="7" width="6" customWidth="1"/>
    <col min="8" max="16384" width="9.140625" hidden="1"/>
  </cols>
  <sheetData>
    <row r="1" spans="1:6" x14ac:dyDescent="0.25">
      <c r="A1" s="1"/>
      <c r="B1" s="1"/>
      <c r="C1" s="64" t="s">
        <v>7</v>
      </c>
      <c r="E1" s="1"/>
      <c r="F1" s="1"/>
    </row>
    <row r="2" spans="1:6" s="44" customFormat="1" x14ac:dyDescent="0.25">
      <c r="A2" s="1"/>
      <c r="B2" s="1"/>
      <c r="C2" s="2"/>
      <c r="E2" s="1"/>
      <c r="F2" s="1"/>
    </row>
    <row r="3" spans="1:6" s="38" customFormat="1" ht="36" customHeight="1" x14ac:dyDescent="0.25">
      <c r="A3" s="1"/>
      <c r="B3" s="1"/>
      <c r="C3" s="1"/>
      <c r="D3" s="50" t="s">
        <v>722</v>
      </c>
      <c r="E3" s="77" t="s">
        <v>714</v>
      </c>
      <c r="F3" s="1"/>
    </row>
    <row r="4" spans="1:6" s="38" customFormat="1" x14ac:dyDescent="0.25">
      <c r="A4" s="1"/>
      <c r="B4" s="1"/>
      <c r="C4" s="1"/>
      <c r="D4" s="52" t="s">
        <v>553</v>
      </c>
      <c r="E4" s="51">
        <f>INDEX(drop_regnr_stor,MATCH(E3,Drop_stor,0))</f>
        <v>17102</v>
      </c>
      <c r="F4" s="1"/>
    </row>
    <row r="5" spans="1:6" x14ac:dyDescent="0.25">
      <c r="A5" s="1"/>
      <c r="B5" s="1"/>
      <c r="C5" s="1"/>
      <c r="D5" s="1"/>
      <c r="E5" s="11"/>
      <c r="F5" s="1"/>
    </row>
    <row r="6" spans="1:6" ht="46.5" customHeight="1" x14ac:dyDescent="0.25">
      <c r="A6" s="1" t="s">
        <v>304</v>
      </c>
      <c r="B6" s="1"/>
      <c r="C6" s="34"/>
      <c r="D6" s="84" t="s">
        <v>556</v>
      </c>
      <c r="E6" s="86"/>
      <c r="F6" s="34"/>
    </row>
    <row r="7" spans="1:6" ht="25.5" x14ac:dyDescent="0.25">
      <c r="A7" s="1"/>
      <c r="B7" s="1"/>
      <c r="C7" s="14"/>
      <c r="D7" s="129"/>
      <c r="E7" s="130"/>
      <c r="F7" s="6" t="s">
        <v>61</v>
      </c>
    </row>
    <row r="8" spans="1:6" ht="15" customHeight="1" x14ac:dyDescent="0.25">
      <c r="A8" s="1" t="s">
        <v>305</v>
      </c>
      <c r="B8" s="1" t="str">
        <f>"NoEf_Evf_"&amp;A8</f>
        <v>NoEf_Evf_EvFg</v>
      </c>
      <c r="C8" s="14" t="s">
        <v>306</v>
      </c>
      <c r="D8" s="125" t="s">
        <v>307</v>
      </c>
      <c r="E8" s="126"/>
      <c r="F8" s="9">
        <f>INDEX(data_store,MATCH($E$4,regnr_store,0),MATCH(B8,variabel_store,0))</f>
        <v>0</v>
      </c>
    </row>
    <row r="9" spans="1:6" ht="15" customHeight="1" x14ac:dyDescent="0.25">
      <c r="A9" s="1" t="s">
        <v>308</v>
      </c>
      <c r="B9" s="1" t="str">
        <f t="shared" ref="B9:B18" si="0">"NoEf_Evf_"&amp;A9</f>
        <v>NoEf_Evf_EvTR</v>
      </c>
      <c r="C9" s="14" t="s">
        <v>309</v>
      </c>
      <c r="D9" s="125" t="s">
        <v>310</v>
      </c>
      <c r="E9" s="126"/>
      <c r="F9" s="9">
        <f>INDEX(data_store,MATCH($E$4,regnr_store,0),MATCH(B9,variabel_store,0))</f>
        <v>0</v>
      </c>
    </row>
    <row r="10" spans="1:6" ht="15" customHeight="1" x14ac:dyDescent="0.25">
      <c r="A10" s="1" t="s">
        <v>311</v>
      </c>
      <c r="B10" s="1" t="str">
        <f t="shared" si="0"/>
        <v>NoEf_Evf_EvTK</v>
      </c>
      <c r="C10" s="14" t="s">
        <v>312</v>
      </c>
      <c r="D10" s="125" t="s">
        <v>313</v>
      </c>
      <c r="E10" s="126"/>
      <c r="F10" s="9">
        <f>INDEX(data_store,MATCH($E$4,regnr_store,0),MATCH(B10,variabel_store,0))</f>
        <v>0</v>
      </c>
    </row>
    <row r="11" spans="1:6" ht="15" customHeight="1" x14ac:dyDescent="0.25">
      <c r="A11" s="1" t="s">
        <v>314</v>
      </c>
      <c r="B11" s="1" t="str">
        <f t="shared" si="0"/>
        <v>NoEf_Evf_EvX</v>
      </c>
      <c r="C11" s="14" t="s">
        <v>315</v>
      </c>
      <c r="D11" s="125" t="s">
        <v>316</v>
      </c>
      <c r="E11" s="126"/>
      <c r="F11" s="9">
        <f>INDEX(data_store,MATCH($E$4,regnr_store,0),MATCH(B11,variabel_store,0))</f>
        <v>0</v>
      </c>
    </row>
    <row r="12" spans="1:6" x14ac:dyDescent="0.25">
      <c r="A12" s="1" t="s">
        <v>317</v>
      </c>
      <c r="B12" s="1" t="str">
        <f t="shared" si="0"/>
        <v>NoEf_Evf_EvTot</v>
      </c>
      <c r="C12" s="14"/>
      <c r="D12" s="127" t="s">
        <v>318</v>
      </c>
      <c r="E12" s="128"/>
      <c r="F12" s="9">
        <f>INDEX(data_store,MATCH($E$4,regnr_store,0),MATCH(B12,variabel_store,0))</f>
        <v>0</v>
      </c>
    </row>
    <row r="13" spans="1:6" x14ac:dyDescent="0.25">
      <c r="A13" s="1"/>
      <c r="B13" s="1" t="str">
        <f t="shared" si="0"/>
        <v>NoEf_Evf_</v>
      </c>
      <c r="C13" s="14"/>
      <c r="D13" s="125"/>
      <c r="E13" s="126"/>
      <c r="F13" s="6"/>
    </row>
    <row r="14" spans="1:6" ht="15" customHeight="1" x14ac:dyDescent="0.25">
      <c r="A14" s="1"/>
      <c r="B14" s="1" t="str">
        <f t="shared" si="0"/>
        <v>NoEf_Evf_</v>
      </c>
      <c r="C14" s="14"/>
      <c r="D14" s="125" t="s">
        <v>319</v>
      </c>
      <c r="E14" s="126"/>
      <c r="F14" s="6"/>
    </row>
    <row r="15" spans="1:6" ht="15" customHeight="1" x14ac:dyDescent="0.25">
      <c r="A15" s="1" t="s">
        <v>320</v>
      </c>
      <c r="B15" s="1" t="str">
        <f t="shared" si="0"/>
        <v>NoEf_Evf_XFAuk</v>
      </c>
      <c r="C15" s="14" t="s">
        <v>321</v>
      </c>
      <c r="D15" s="125" t="s">
        <v>322</v>
      </c>
      <c r="E15" s="126"/>
      <c r="F15" s="9">
        <f>INDEX(data_store,MATCH($E$4,regnr_store,0),MATCH(B15,variabel_store,0))</f>
        <v>0</v>
      </c>
    </row>
    <row r="16" spans="1:6" ht="15" customHeight="1" x14ac:dyDescent="0.25">
      <c r="A16" s="1" t="s">
        <v>323</v>
      </c>
      <c r="B16" s="1" t="str">
        <f t="shared" si="0"/>
        <v>NoEf_Evf_XFAust</v>
      </c>
      <c r="C16" s="14" t="s">
        <v>324</v>
      </c>
      <c r="D16" s="125" t="s">
        <v>325</v>
      </c>
      <c r="E16" s="126"/>
      <c r="F16" s="9">
        <f>INDEX(data_store,MATCH($E$4,regnr_store,0),MATCH(B16,variabel_store,0))</f>
        <v>0</v>
      </c>
    </row>
    <row r="17" spans="1:6" x14ac:dyDescent="0.25">
      <c r="A17" s="1" t="s">
        <v>326</v>
      </c>
      <c r="B17" s="1" t="str">
        <f t="shared" si="0"/>
        <v>NoEf_Evf_XFAX</v>
      </c>
      <c r="C17" s="14" t="s">
        <v>327</v>
      </c>
      <c r="D17" s="125" t="s">
        <v>328</v>
      </c>
      <c r="E17" s="126"/>
      <c r="F17" s="9">
        <f>INDEX(data_store,MATCH($E$4,regnr_store,0),MATCH(B17,variabel_store,0))</f>
        <v>0</v>
      </c>
    </row>
    <row r="18" spans="1:6" x14ac:dyDescent="0.25">
      <c r="A18" s="1" t="s">
        <v>329</v>
      </c>
      <c r="B18" s="1" t="str">
        <f t="shared" si="0"/>
        <v>NoEf_Evf_XFATot</v>
      </c>
      <c r="C18" s="14"/>
      <c r="D18" s="127" t="s">
        <v>318</v>
      </c>
      <c r="E18" s="128"/>
      <c r="F18" s="9">
        <f>INDEX(data_store,MATCH($E$4,regnr_store,0),MATCH(B18,variabel_store,0))</f>
        <v>0</v>
      </c>
    </row>
    <row r="19" spans="1:6" x14ac:dyDescent="0.25">
      <c r="A19" s="1"/>
      <c r="B19" s="1"/>
      <c r="C19" s="14"/>
      <c r="D19" s="129"/>
      <c r="E19" s="130"/>
      <c r="F19" s="6"/>
    </row>
    <row r="20" spans="1:6" x14ac:dyDescent="0.25"/>
  </sheetData>
  <sheetProtection algorithmName="SHA-512" hashValue="2Fa7VP2+cODFe1Cm+6+3QicMt3cqjakDZ7dxm2vU7Sg+Kw4lGhsfoYx2q15zo2etKpgNJ5k4bmI8yWaBfKySrA==" saltValue="tu/23Yg60Dho1j/JCFdaKA==" spinCount="100000" sheet="1" objects="1" scenarios="1"/>
  <mergeCells count="14">
    <mergeCell ref="D6:E6"/>
    <mergeCell ref="D7:E7"/>
    <mergeCell ref="D8:E8"/>
    <mergeCell ref="D9:E9"/>
    <mergeCell ref="D10:E10"/>
    <mergeCell ref="D16:E16"/>
    <mergeCell ref="D17:E17"/>
    <mergeCell ref="D18:E18"/>
    <mergeCell ref="D19:E19"/>
    <mergeCell ref="D11:E11"/>
    <mergeCell ref="D12:E12"/>
    <mergeCell ref="D13:E13"/>
    <mergeCell ref="D14:E14"/>
    <mergeCell ref="D15:E15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35"/>
  <sheetViews>
    <sheetView showGridLines="0" zoomScaleNormal="100" workbookViewId="0"/>
  </sheetViews>
  <sheetFormatPr defaultColWidth="0" defaultRowHeight="15" zeroHeight="1" x14ac:dyDescent="0.25"/>
  <cols>
    <col min="1" max="1" width="8.28515625" bestFit="1" customWidth="1"/>
    <col min="2" max="2" width="54.5703125" customWidth="1"/>
    <col min="3" max="3" width="9.140625" customWidth="1"/>
    <col min="4" max="5" width="9.140625" hidden="1" customWidth="1"/>
    <col min="6" max="6" width="44.5703125" hidden="1" customWidth="1"/>
    <col min="7" max="7" width="0" hidden="1" customWidth="1"/>
    <col min="8" max="16384" width="9.140625" hidden="1"/>
  </cols>
  <sheetData>
    <row r="1" spans="1:7" s="63" customFormat="1" x14ac:dyDescent="0.25">
      <c r="A1" s="64" t="s">
        <v>7</v>
      </c>
    </row>
    <row r="2" spans="1:7" x14ac:dyDescent="0.25"/>
    <row r="3" spans="1:7" ht="88.5" customHeight="1" x14ac:dyDescent="0.35">
      <c r="A3" s="109" t="s">
        <v>557</v>
      </c>
      <c r="B3" s="109"/>
    </row>
    <row r="4" spans="1:7" x14ac:dyDescent="0.25">
      <c r="A4" s="56" t="s">
        <v>558</v>
      </c>
      <c r="B4" s="57"/>
    </row>
    <row r="5" spans="1:7" x14ac:dyDescent="0.25">
      <c r="A5" s="57"/>
      <c r="B5" s="56" t="s">
        <v>559</v>
      </c>
      <c r="E5" s="42"/>
      <c r="F5" s="43"/>
      <c r="G5" s="43"/>
    </row>
    <row r="6" spans="1:7" x14ac:dyDescent="0.25">
      <c r="A6" s="57">
        <v>17112</v>
      </c>
      <c r="B6" s="57" t="s">
        <v>723</v>
      </c>
      <c r="E6" s="42"/>
      <c r="F6" s="43"/>
      <c r="G6" s="43"/>
    </row>
    <row r="7" spans="1:7" x14ac:dyDescent="0.25">
      <c r="A7" s="57"/>
      <c r="B7" s="57"/>
      <c r="E7" s="42"/>
      <c r="F7" s="43"/>
      <c r="G7" s="43"/>
    </row>
    <row r="8" spans="1:7" x14ac:dyDescent="0.25">
      <c r="A8" s="57"/>
      <c r="B8" s="56" t="s">
        <v>560</v>
      </c>
      <c r="E8" s="42"/>
      <c r="F8" s="43"/>
      <c r="G8" s="43"/>
    </row>
    <row r="9" spans="1:7" x14ac:dyDescent="0.25">
      <c r="A9" s="57">
        <v>17110</v>
      </c>
      <c r="B9" s="57" t="s">
        <v>561</v>
      </c>
      <c r="E9" s="42"/>
      <c r="F9" s="43"/>
      <c r="G9" s="43"/>
    </row>
    <row r="10" spans="1:7" x14ac:dyDescent="0.25">
      <c r="A10" s="57"/>
      <c r="B10" s="57"/>
      <c r="E10" s="42"/>
      <c r="F10" s="43"/>
      <c r="G10" s="43"/>
    </row>
    <row r="11" spans="1:7" x14ac:dyDescent="0.25">
      <c r="A11" s="57"/>
      <c r="B11" s="56" t="s">
        <v>562</v>
      </c>
      <c r="E11" s="42"/>
      <c r="F11" s="43"/>
      <c r="G11" s="43"/>
    </row>
    <row r="12" spans="1:7" x14ac:dyDescent="0.25">
      <c r="A12" s="57">
        <v>17104</v>
      </c>
      <c r="B12" s="57" t="s">
        <v>724</v>
      </c>
      <c r="E12" s="42"/>
      <c r="F12" s="43"/>
      <c r="G12" s="43"/>
    </row>
    <row r="13" spans="1:7" x14ac:dyDescent="0.25">
      <c r="A13" s="57"/>
      <c r="B13" s="57"/>
      <c r="E13" s="42"/>
      <c r="F13" s="43"/>
      <c r="G13" s="43"/>
    </row>
    <row r="14" spans="1:7" x14ac:dyDescent="0.25">
      <c r="A14" s="57"/>
      <c r="B14" s="56" t="s">
        <v>563</v>
      </c>
      <c r="E14" s="42"/>
      <c r="F14" s="43"/>
      <c r="G14" s="43"/>
    </row>
    <row r="15" spans="1:7" x14ac:dyDescent="0.25">
      <c r="A15" s="57">
        <v>17101</v>
      </c>
      <c r="B15" s="57" t="s">
        <v>564</v>
      </c>
      <c r="E15" s="42"/>
      <c r="F15" s="43"/>
      <c r="G15" s="43"/>
    </row>
    <row r="16" spans="1:7" x14ac:dyDescent="0.25">
      <c r="A16" s="57"/>
      <c r="B16" s="57"/>
    </row>
    <row r="17" spans="1:2" x14ac:dyDescent="0.25">
      <c r="A17" s="57"/>
      <c r="B17" s="56" t="s">
        <v>565</v>
      </c>
    </row>
    <row r="18" spans="1:2" x14ac:dyDescent="0.25">
      <c r="A18" s="57">
        <v>17108</v>
      </c>
      <c r="B18" s="57" t="s">
        <v>566</v>
      </c>
    </row>
    <row r="19" spans="1:2" x14ac:dyDescent="0.25">
      <c r="A19" s="57">
        <v>17107</v>
      </c>
      <c r="B19" s="57" t="s">
        <v>725</v>
      </c>
    </row>
    <row r="20" spans="1:2" x14ac:dyDescent="0.25">
      <c r="A20" s="57"/>
      <c r="B20" s="57"/>
    </row>
    <row r="21" spans="1:2" x14ac:dyDescent="0.25">
      <c r="A21" s="57"/>
      <c r="B21" s="56" t="s">
        <v>567</v>
      </c>
    </row>
    <row r="22" spans="1:2" x14ac:dyDescent="0.25">
      <c r="A22" s="57">
        <v>17106</v>
      </c>
      <c r="B22" s="57" t="s">
        <v>568</v>
      </c>
    </row>
    <row r="23" spans="1:2" s="41" customFormat="1" x14ac:dyDescent="0.25">
      <c r="A23" s="57"/>
      <c r="B23" s="57"/>
    </row>
    <row r="24" spans="1:2" x14ac:dyDescent="0.25">
      <c r="A24" s="57"/>
      <c r="B24" s="56" t="s">
        <v>569</v>
      </c>
    </row>
    <row r="25" spans="1:2" x14ac:dyDescent="0.25">
      <c r="A25" s="57">
        <v>17115</v>
      </c>
      <c r="B25" s="57" t="s">
        <v>570</v>
      </c>
    </row>
    <row r="26" spans="1:2" x14ac:dyDescent="0.25">
      <c r="A26" s="57"/>
      <c r="B26" s="57"/>
    </row>
    <row r="27" spans="1:2" x14ac:dyDescent="0.25">
      <c r="A27" s="57"/>
      <c r="B27" s="56" t="s">
        <v>572</v>
      </c>
    </row>
    <row r="28" spans="1:2" x14ac:dyDescent="0.25">
      <c r="A28" s="57">
        <v>17118</v>
      </c>
      <c r="B28" s="57" t="s">
        <v>573</v>
      </c>
    </row>
    <row r="29" spans="1:2" x14ac:dyDescent="0.25">
      <c r="A29" s="57"/>
      <c r="B29" s="57"/>
    </row>
    <row r="30" spans="1:2" x14ac:dyDescent="0.25">
      <c r="A30" s="57"/>
      <c r="B30" s="56" t="s">
        <v>571</v>
      </c>
    </row>
    <row r="31" spans="1:2" x14ac:dyDescent="0.25">
      <c r="A31" s="57">
        <v>17103</v>
      </c>
      <c r="B31" s="57" t="s">
        <v>726</v>
      </c>
    </row>
    <row r="32" spans="1:2" x14ac:dyDescent="0.25"/>
    <row r="33" hidden="1" x14ac:dyDescent="0.25"/>
    <row r="34" hidden="1" x14ac:dyDescent="0.25"/>
    <row r="35" hidden="1" x14ac:dyDescent="0.25"/>
  </sheetData>
  <mergeCells count="1">
    <mergeCell ref="A3:B3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C1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4.140625" hidden="1" customWidth="1"/>
    <col min="3" max="3" width="6.140625" style="44" customWidth="1"/>
    <col min="4" max="4" width="5.42578125" customWidth="1"/>
    <col min="5" max="5" width="8" customWidth="1"/>
    <col min="6" max="6" width="50.7109375" customWidth="1"/>
    <col min="7" max="7" width="10.42578125" customWidth="1"/>
    <col min="8" max="8" width="5.7109375" customWidth="1"/>
    <col min="9" max="16384" width="9.140625" hidden="1"/>
  </cols>
  <sheetData>
    <row r="1" spans="1:7" x14ac:dyDescent="0.25">
      <c r="C1" s="64" t="s">
        <v>7</v>
      </c>
    </row>
    <row r="2" spans="1:7" s="44" customFormat="1" x14ac:dyDescent="0.25">
      <c r="C2" s="2"/>
    </row>
    <row r="3" spans="1:7" ht="30" customHeight="1" x14ac:dyDescent="0.25">
      <c r="D3" s="135" t="s">
        <v>727</v>
      </c>
      <c r="E3" s="135"/>
      <c r="F3" s="77" t="s">
        <v>564</v>
      </c>
    </row>
    <row r="4" spans="1:7" s="41" customFormat="1" x14ac:dyDescent="0.25">
      <c r="C4" s="44"/>
      <c r="D4" s="136" t="s">
        <v>558</v>
      </c>
      <c r="E4" s="136"/>
      <c r="F4" s="54">
        <f>INDEX(drop_smaa_regnr,MATCH(F3,drop_smaa,0))</f>
        <v>17101</v>
      </c>
    </row>
    <row r="5" spans="1:7" s="41" customFormat="1" x14ac:dyDescent="0.25">
      <c r="C5" s="44"/>
    </row>
    <row r="6" spans="1:7" ht="52.5" customHeight="1" x14ac:dyDescent="0.25">
      <c r="C6" s="98" t="s">
        <v>574</v>
      </c>
      <c r="D6" s="98"/>
      <c r="E6" s="98"/>
      <c r="F6" s="99"/>
      <c r="G6" s="35"/>
    </row>
    <row r="7" spans="1:7" ht="0.75" hidden="1" customHeight="1" x14ac:dyDescent="0.25">
      <c r="A7" t="s">
        <v>482</v>
      </c>
      <c r="C7" s="101"/>
      <c r="D7" s="101"/>
      <c r="E7" s="101"/>
      <c r="F7" s="102"/>
      <c r="G7" s="25"/>
    </row>
    <row r="8" spans="1:7" x14ac:dyDescent="0.25">
      <c r="B8" t="s">
        <v>481</v>
      </c>
      <c r="C8" s="18"/>
      <c r="D8" s="18"/>
      <c r="E8" s="137"/>
      <c r="F8" s="138"/>
      <c r="G8" s="20" t="s">
        <v>460</v>
      </c>
    </row>
    <row r="9" spans="1:7" x14ac:dyDescent="0.25">
      <c r="A9" s="26" t="s">
        <v>462</v>
      </c>
      <c r="B9" t="str">
        <f>$A$7&amp;"_"&amp;$B$8&amp;"_"&amp;A9</f>
        <v>res_Rop_Adg</v>
      </c>
      <c r="C9" s="18" t="s">
        <v>12</v>
      </c>
      <c r="D9" s="18"/>
      <c r="E9" s="133" t="s">
        <v>461</v>
      </c>
      <c r="F9" s="134"/>
      <c r="G9" s="58">
        <f t="shared" ref="G9:G22" si="0">INDEX(data_smaa,MATCH($F$4,Regnr_smaa,0),MATCH(B9,variabel_smaa,0))</f>
        <v>10246</v>
      </c>
    </row>
    <row r="10" spans="1:7" x14ac:dyDescent="0.25">
      <c r="A10" s="26" t="s">
        <v>463</v>
      </c>
      <c r="B10" t="str">
        <f t="shared" ref="B10:B22" si="1">$A$7&amp;"_"&amp;$B$8&amp;"_"&amp;A10</f>
        <v>res_Rop_Xdin</v>
      </c>
      <c r="C10" s="18" t="s">
        <v>15</v>
      </c>
      <c r="D10" s="18"/>
      <c r="E10" s="133" t="s">
        <v>35</v>
      </c>
      <c r="F10" s="134"/>
      <c r="G10" s="58">
        <f t="shared" si="0"/>
        <v>0</v>
      </c>
    </row>
    <row r="11" spans="1:7" x14ac:dyDescent="0.25">
      <c r="A11" s="26" t="s">
        <v>464</v>
      </c>
      <c r="B11" t="str">
        <f t="shared" si="1"/>
        <v>res_Rop_Upa</v>
      </c>
      <c r="C11" s="18" t="s">
        <v>20</v>
      </c>
      <c r="D11" s="18"/>
      <c r="E11" s="133" t="s">
        <v>38</v>
      </c>
      <c r="F11" s="134"/>
      <c r="G11" s="58">
        <f t="shared" si="0"/>
        <v>8378</v>
      </c>
    </row>
    <row r="12" spans="1:7" x14ac:dyDescent="0.25">
      <c r="A12" s="26" t="s">
        <v>466</v>
      </c>
      <c r="B12" t="str">
        <f t="shared" si="1"/>
        <v>res_Rop_Lbd</v>
      </c>
      <c r="C12" s="18"/>
      <c r="D12" s="18" t="s">
        <v>235</v>
      </c>
      <c r="E12" s="133" t="s">
        <v>465</v>
      </c>
      <c r="F12" s="134"/>
      <c r="G12" s="58">
        <f t="shared" si="0"/>
        <v>1387</v>
      </c>
    </row>
    <row r="13" spans="1:7" x14ac:dyDescent="0.25">
      <c r="A13" s="26" t="s">
        <v>467</v>
      </c>
      <c r="B13" t="str">
        <f t="shared" si="1"/>
        <v>res_Rop_Ln</v>
      </c>
      <c r="C13" s="18"/>
      <c r="D13" s="18" t="s">
        <v>237</v>
      </c>
      <c r="E13" s="133" t="s">
        <v>406</v>
      </c>
      <c r="F13" s="134"/>
      <c r="G13" s="58">
        <f t="shared" si="0"/>
        <v>3090</v>
      </c>
    </row>
    <row r="14" spans="1:7" x14ac:dyDescent="0.25">
      <c r="A14" s="26" t="s">
        <v>468</v>
      </c>
      <c r="B14" t="str">
        <f t="shared" si="1"/>
        <v>res_Rop_Anim</v>
      </c>
      <c r="C14" s="18" t="s">
        <v>23</v>
      </c>
      <c r="D14" s="18"/>
      <c r="E14" s="133" t="s">
        <v>41</v>
      </c>
      <c r="F14" s="134"/>
      <c r="G14" s="58">
        <f t="shared" si="0"/>
        <v>5</v>
      </c>
    </row>
    <row r="15" spans="1:7" x14ac:dyDescent="0.25">
      <c r="A15" s="26" t="s">
        <v>469</v>
      </c>
      <c r="B15" t="str">
        <f t="shared" si="1"/>
        <v>res_Rop_Xdud</v>
      </c>
      <c r="C15" s="18" t="s">
        <v>26</v>
      </c>
      <c r="D15" s="18"/>
      <c r="E15" s="133" t="s">
        <v>44</v>
      </c>
      <c r="F15" s="134"/>
      <c r="G15" s="58">
        <f t="shared" si="0"/>
        <v>0</v>
      </c>
    </row>
    <row r="16" spans="1:7" x14ac:dyDescent="0.25">
      <c r="A16" s="26" t="s">
        <v>472</v>
      </c>
      <c r="B16" t="str">
        <f t="shared" si="1"/>
        <v>res_Rop_Rfp</v>
      </c>
      <c r="C16" s="22" t="s">
        <v>470</v>
      </c>
      <c r="D16" s="18"/>
      <c r="E16" s="131" t="s">
        <v>471</v>
      </c>
      <c r="F16" s="132"/>
      <c r="G16" s="58">
        <f t="shared" si="0"/>
        <v>1863</v>
      </c>
    </row>
    <row r="17" spans="1:7" x14ac:dyDescent="0.25">
      <c r="A17" s="26" t="s">
        <v>474</v>
      </c>
      <c r="B17" t="str">
        <f t="shared" si="1"/>
        <v>res_Rop_Find</v>
      </c>
      <c r="C17" s="18" t="s">
        <v>31</v>
      </c>
      <c r="D17" s="18"/>
      <c r="E17" s="133" t="s">
        <v>473</v>
      </c>
      <c r="F17" s="134"/>
      <c r="G17" s="58">
        <f t="shared" si="0"/>
        <v>106</v>
      </c>
    </row>
    <row r="18" spans="1:7" x14ac:dyDescent="0.25">
      <c r="A18" s="26" t="s">
        <v>476</v>
      </c>
      <c r="B18" t="str">
        <f t="shared" si="1"/>
        <v>res_Rop_Fomk</v>
      </c>
      <c r="C18" s="18" t="s">
        <v>34</v>
      </c>
      <c r="D18" s="18"/>
      <c r="E18" s="133" t="s">
        <v>475</v>
      </c>
      <c r="F18" s="134"/>
      <c r="G18" s="58">
        <f t="shared" si="0"/>
        <v>0</v>
      </c>
    </row>
    <row r="19" spans="1:7" x14ac:dyDescent="0.25">
      <c r="A19" s="26" t="s">
        <v>30</v>
      </c>
      <c r="B19" t="str">
        <f t="shared" si="1"/>
        <v>res_Rop_Kreg</v>
      </c>
      <c r="C19" s="18" t="s">
        <v>37</v>
      </c>
      <c r="D19" s="18"/>
      <c r="E19" s="133" t="s">
        <v>32</v>
      </c>
      <c r="F19" s="134"/>
      <c r="G19" s="58">
        <f t="shared" si="0"/>
        <v>-77</v>
      </c>
    </row>
    <row r="20" spans="1:7" x14ac:dyDescent="0.25">
      <c r="A20" s="26" t="s">
        <v>54</v>
      </c>
      <c r="B20" t="str">
        <f t="shared" si="1"/>
        <v>res_Rop_RfS</v>
      </c>
      <c r="C20" s="22" t="s">
        <v>477</v>
      </c>
      <c r="D20" s="18"/>
      <c r="E20" s="131" t="s">
        <v>55</v>
      </c>
      <c r="F20" s="132"/>
      <c r="G20" s="58">
        <f t="shared" si="0"/>
        <v>1892</v>
      </c>
    </row>
    <row r="21" spans="1:7" x14ac:dyDescent="0.25">
      <c r="A21" s="26" t="s">
        <v>56</v>
      </c>
      <c r="B21" t="str">
        <f t="shared" si="1"/>
        <v>res_Rop_Skat</v>
      </c>
      <c r="C21" s="18" t="s">
        <v>40</v>
      </c>
      <c r="D21" s="18"/>
      <c r="E21" s="133" t="s">
        <v>56</v>
      </c>
      <c r="F21" s="134"/>
      <c r="G21" s="58">
        <f t="shared" si="0"/>
        <v>417</v>
      </c>
    </row>
    <row r="22" spans="1:7" x14ac:dyDescent="0.25">
      <c r="A22" s="26" t="s">
        <v>480</v>
      </c>
      <c r="B22" t="str">
        <f t="shared" si="1"/>
        <v>res_Rop_ReS</v>
      </c>
      <c r="C22" s="22" t="s">
        <v>478</v>
      </c>
      <c r="D22" s="18"/>
      <c r="E22" s="131" t="s">
        <v>479</v>
      </c>
      <c r="F22" s="132"/>
      <c r="G22" s="58">
        <f t="shared" si="0"/>
        <v>1475</v>
      </c>
    </row>
    <row r="23" spans="1:7" x14ac:dyDescent="0.25"/>
  </sheetData>
  <sheetProtection algorithmName="SHA-512" hashValue="wbt2kDQA9wIkpF/a8k75wgfcV6RQwtxOVowDflHoW+nvr3snoVyrHtMO0NN3ez0tNIjbGOLvhT0FlO0cYShFqA==" saltValue="ilo/WNvE0cub10gwPwsKyg==" spinCount="100000" sheet="1" objects="1" scenarios="1"/>
  <mergeCells count="18">
    <mergeCell ref="D3:E3"/>
    <mergeCell ref="D4:E4"/>
    <mergeCell ref="C6:F7"/>
    <mergeCell ref="E8:F8"/>
    <mergeCell ref="E9:F9"/>
    <mergeCell ref="E10:F10"/>
    <mergeCell ref="E11:F11"/>
    <mergeCell ref="E12:F12"/>
    <mergeCell ref="E13:F13"/>
    <mergeCell ref="E19:F19"/>
    <mergeCell ref="E20:F20"/>
    <mergeCell ref="E21:F21"/>
    <mergeCell ref="E22:F22"/>
    <mergeCell ref="E14:F14"/>
    <mergeCell ref="E15:F15"/>
    <mergeCell ref="E16:F16"/>
    <mergeCell ref="E17:F17"/>
    <mergeCell ref="E18:F18"/>
  </mergeCells>
  <dataValidations count="1">
    <dataValidation type="list" allowBlank="1" showInputMessage="1" showErrorMessage="1" sqref="F3">
      <formula1>drop_smaa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63"/>
  <sheetViews>
    <sheetView showGridLines="0" topLeftCell="C1" zoomScaleNormal="100" workbookViewId="0">
      <selection activeCell="F3" sqref="F3"/>
    </sheetView>
  </sheetViews>
  <sheetFormatPr defaultColWidth="0" defaultRowHeight="15" zeroHeight="1" x14ac:dyDescent="0.25"/>
  <cols>
    <col min="1" max="1" width="0" style="1" hidden="1" customWidth="1"/>
    <col min="2" max="2" width="14.42578125" style="1" hidden="1" customWidth="1"/>
    <col min="3" max="3" width="6" style="1" customWidth="1"/>
    <col min="4" max="4" width="5.140625" style="1" customWidth="1"/>
    <col min="5" max="5" width="7.7109375" style="1" customWidth="1"/>
    <col min="6" max="6" width="77" style="1" customWidth="1"/>
    <col min="7" max="7" width="11.28515625" style="1" customWidth="1"/>
    <col min="8" max="8" width="6.5703125" style="1" customWidth="1"/>
    <col min="9" max="16384" width="9.140625" style="1" hidden="1"/>
  </cols>
  <sheetData>
    <row r="1" spans="1:7" x14ac:dyDescent="0.25">
      <c r="C1" s="64" t="s">
        <v>7</v>
      </c>
      <c r="D1" s="64"/>
      <c r="E1" s="64"/>
      <c r="F1" s="64"/>
    </row>
    <row r="2" spans="1:7" x14ac:dyDescent="0.25">
      <c r="D2" s="139"/>
      <c r="E2" s="139"/>
      <c r="F2" s="139"/>
    </row>
    <row r="3" spans="1:7" ht="30" customHeight="1" x14ac:dyDescent="0.25">
      <c r="D3" s="140" t="s">
        <v>727</v>
      </c>
      <c r="E3" s="140"/>
      <c r="F3" s="77" t="s">
        <v>564</v>
      </c>
    </row>
    <row r="4" spans="1:7" x14ac:dyDescent="0.25">
      <c r="D4" s="141" t="s">
        <v>558</v>
      </c>
      <c r="E4" s="141"/>
      <c r="F4" s="142">
        <f>INDEX(drop_smaa_regnr,MATCH(F3,drop_smaa,0))</f>
        <v>17101</v>
      </c>
    </row>
    <row r="5" spans="1:7" x14ac:dyDescent="0.25"/>
    <row r="6" spans="1:7" ht="35.25" customHeight="1" x14ac:dyDescent="0.25">
      <c r="C6" s="143" t="s">
        <v>575</v>
      </c>
      <c r="D6" s="144"/>
      <c r="E6" s="144"/>
      <c r="F6" s="145"/>
      <c r="G6" s="34"/>
    </row>
    <row r="7" spans="1:7" ht="22.5" customHeight="1" x14ac:dyDescent="0.25">
      <c r="A7" s="1" t="s">
        <v>542</v>
      </c>
      <c r="C7" s="146"/>
      <c r="D7" s="117"/>
      <c r="E7" s="117"/>
      <c r="F7" s="118"/>
      <c r="G7" s="147"/>
    </row>
    <row r="8" spans="1:7" x14ac:dyDescent="0.25">
      <c r="B8" s="1" t="s">
        <v>543</v>
      </c>
      <c r="C8" s="8"/>
      <c r="D8" s="13"/>
      <c r="E8" s="119" t="s">
        <v>62</v>
      </c>
      <c r="F8" s="120"/>
      <c r="G8" s="6" t="s">
        <v>460</v>
      </c>
    </row>
    <row r="9" spans="1:7" x14ac:dyDescent="0.25">
      <c r="C9" s="8"/>
      <c r="D9" s="8"/>
      <c r="E9" s="119"/>
      <c r="F9" s="120"/>
      <c r="G9" s="6"/>
    </row>
    <row r="10" spans="1:7" x14ac:dyDescent="0.25">
      <c r="A10" s="148" t="s">
        <v>484</v>
      </c>
      <c r="B10" s="1" t="str">
        <f>$A$7&amp;"_"&amp;$B$8&amp;"_"&amp;A10</f>
        <v>bal_bo_Aim</v>
      </c>
      <c r="C10" s="10" t="s">
        <v>470</v>
      </c>
      <c r="D10" s="10"/>
      <c r="E10" s="149" t="s">
        <v>483</v>
      </c>
      <c r="F10" s="150"/>
      <c r="G10" s="151">
        <f t="shared" ref="G10:G28" si="0">INDEX(data_smaa,MATCH($F$4,Regnr_smaa,0),MATCH(B10,variabel_smaa,0))</f>
        <v>0</v>
      </c>
    </row>
    <row r="11" spans="1:7" x14ac:dyDescent="0.25">
      <c r="A11" s="148" t="s">
        <v>486</v>
      </c>
      <c r="B11" s="1" t="str">
        <f t="shared" ref="B11:B28" si="1">$A$7&amp;"_"&amp;$B$8&amp;"_"&amp;A11</f>
        <v>bal_bo_Ama</v>
      </c>
      <c r="C11" s="10" t="s">
        <v>477</v>
      </c>
      <c r="D11" s="10"/>
      <c r="E11" s="149" t="s">
        <v>485</v>
      </c>
      <c r="F11" s="150"/>
      <c r="G11" s="151">
        <f t="shared" si="0"/>
        <v>0</v>
      </c>
    </row>
    <row r="12" spans="1:7" x14ac:dyDescent="0.25">
      <c r="A12" s="148" t="s">
        <v>87</v>
      </c>
      <c r="B12" s="1" t="str">
        <f t="shared" si="1"/>
        <v>bal_bo_AgbTot</v>
      </c>
      <c r="C12" s="8" t="s">
        <v>12</v>
      </c>
      <c r="D12" s="8"/>
      <c r="E12" s="152" t="s">
        <v>487</v>
      </c>
      <c r="F12" s="153"/>
      <c r="G12" s="151">
        <f t="shared" si="0"/>
        <v>0</v>
      </c>
    </row>
    <row r="13" spans="1:7" x14ac:dyDescent="0.25">
      <c r="A13" s="148" t="s">
        <v>488</v>
      </c>
      <c r="B13" s="1" t="str">
        <f t="shared" si="1"/>
        <v>bal_bo_AejdI</v>
      </c>
      <c r="C13" s="8"/>
      <c r="D13" s="8" t="s">
        <v>200</v>
      </c>
      <c r="E13" s="152" t="s">
        <v>91</v>
      </c>
      <c r="F13" s="153"/>
      <c r="G13" s="151">
        <f t="shared" si="0"/>
        <v>0</v>
      </c>
    </row>
    <row r="14" spans="1:7" x14ac:dyDescent="0.25">
      <c r="A14" s="148" t="s">
        <v>490</v>
      </c>
      <c r="B14" s="1" t="str">
        <f t="shared" si="1"/>
        <v>bal_bo_AejdE</v>
      </c>
      <c r="C14" s="8"/>
      <c r="D14" s="8" t="s">
        <v>203</v>
      </c>
      <c r="E14" s="152" t="s">
        <v>489</v>
      </c>
      <c r="F14" s="153"/>
      <c r="G14" s="151">
        <f t="shared" si="0"/>
        <v>0</v>
      </c>
    </row>
    <row r="15" spans="1:7" x14ac:dyDescent="0.25">
      <c r="A15" s="148" t="s">
        <v>492</v>
      </c>
      <c r="B15" s="1" t="str">
        <f t="shared" si="1"/>
        <v>bal_bo_Adi</v>
      </c>
      <c r="C15" s="8" t="s">
        <v>15</v>
      </c>
      <c r="D15" s="8"/>
      <c r="E15" s="152" t="s">
        <v>491</v>
      </c>
      <c r="F15" s="153"/>
      <c r="G15" s="151">
        <f t="shared" si="0"/>
        <v>0</v>
      </c>
    </row>
    <row r="16" spans="1:7" x14ac:dyDescent="0.25">
      <c r="A16" s="148" t="s">
        <v>494</v>
      </c>
      <c r="B16" s="1" t="str">
        <f t="shared" si="1"/>
        <v>bal_bo_AT</v>
      </c>
      <c r="C16" s="10" t="s">
        <v>478</v>
      </c>
      <c r="D16" s="8"/>
      <c r="E16" s="149" t="s">
        <v>493</v>
      </c>
      <c r="F16" s="150"/>
      <c r="G16" s="151">
        <f t="shared" si="0"/>
        <v>150</v>
      </c>
    </row>
    <row r="17" spans="1:7" x14ac:dyDescent="0.25">
      <c r="A17" s="148" t="s">
        <v>496</v>
      </c>
      <c r="B17" s="1" t="str">
        <f t="shared" si="1"/>
        <v>bal_bo_ATfai</v>
      </c>
      <c r="C17" s="8" t="s">
        <v>23</v>
      </c>
      <c r="D17" s="8"/>
      <c r="E17" s="152" t="s">
        <v>495</v>
      </c>
      <c r="F17" s="153"/>
      <c r="G17" s="151">
        <f t="shared" si="0"/>
        <v>0</v>
      </c>
    </row>
    <row r="18" spans="1:7" x14ac:dyDescent="0.25">
      <c r="A18" s="148" t="s">
        <v>497</v>
      </c>
      <c r="B18" s="1" t="str">
        <f t="shared" si="1"/>
        <v>bal_bo_ATas</v>
      </c>
      <c r="C18" s="8" t="s">
        <v>26</v>
      </c>
      <c r="D18" s="8"/>
      <c r="E18" s="152" t="s">
        <v>99</v>
      </c>
      <c r="F18" s="153"/>
      <c r="G18" s="151">
        <f t="shared" si="0"/>
        <v>0</v>
      </c>
    </row>
    <row r="19" spans="1:7" x14ac:dyDescent="0.25">
      <c r="A19" s="148" t="s">
        <v>498</v>
      </c>
      <c r="B19" s="1" t="str">
        <f t="shared" si="1"/>
        <v>bal_bo_ATus</v>
      </c>
      <c r="C19" s="8" t="s">
        <v>31</v>
      </c>
      <c r="D19" s="8"/>
      <c r="E19" s="152" t="s">
        <v>102</v>
      </c>
      <c r="F19" s="153"/>
      <c r="G19" s="151">
        <f t="shared" si="0"/>
        <v>12</v>
      </c>
    </row>
    <row r="20" spans="1:7" x14ac:dyDescent="0.25">
      <c r="A20" s="148" t="s">
        <v>500</v>
      </c>
      <c r="B20" s="1" t="str">
        <f t="shared" si="1"/>
        <v>bal_bo_ATat</v>
      </c>
      <c r="C20" s="8" t="s">
        <v>34</v>
      </c>
      <c r="D20" s="8"/>
      <c r="E20" s="152" t="s">
        <v>499</v>
      </c>
      <c r="F20" s="153"/>
      <c r="G20" s="151">
        <f t="shared" si="0"/>
        <v>138</v>
      </c>
    </row>
    <row r="21" spans="1:7" x14ac:dyDescent="0.25">
      <c r="A21" s="148" t="s">
        <v>501</v>
      </c>
      <c r="B21" s="1" t="str">
        <f t="shared" si="1"/>
        <v>bal_bo_ATpap</v>
      </c>
      <c r="C21" s="8" t="s">
        <v>37</v>
      </c>
      <c r="D21" s="8"/>
      <c r="E21" s="152" t="s">
        <v>111</v>
      </c>
      <c r="F21" s="153"/>
      <c r="G21" s="151">
        <f t="shared" si="0"/>
        <v>0</v>
      </c>
    </row>
    <row r="22" spans="1:7" x14ac:dyDescent="0.25">
      <c r="A22" s="148" t="s">
        <v>504</v>
      </c>
      <c r="B22" s="1" t="str">
        <f t="shared" si="1"/>
        <v>bal_bo_AVK</v>
      </c>
      <c r="C22" s="10" t="s">
        <v>502</v>
      </c>
      <c r="D22" s="8"/>
      <c r="E22" s="149" t="s">
        <v>503</v>
      </c>
      <c r="F22" s="150"/>
      <c r="G22" s="151">
        <f t="shared" si="0"/>
        <v>8353</v>
      </c>
    </row>
    <row r="23" spans="1:7" x14ac:dyDescent="0.25">
      <c r="A23" s="148" t="s">
        <v>505</v>
      </c>
      <c r="B23" s="1" t="str">
        <f t="shared" si="1"/>
        <v>bal_bo_AVKo</v>
      </c>
      <c r="C23" s="8" t="s">
        <v>40</v>
      </c>
      <c r="D23" s="8"/>
      <c r="E23" s="152" t="s">
        <v>337</v>
      </c>
      <c r="F23" s="153"/>
      <c r="G23" s="151">
        <f t="shared" si="0"/>
        <v>8222</v>
      </c>
    </row>
    <row r="24" spans="1:7" x14ac:dyDescent="0.25">
      <c r="A24" s="148" t="s">
        <v>506</v>
      </c>
      <c r="B24" s="1" t="str">
        <f t="shared" si="1"/>
        <v>bal_bo_AVKa</v>
      </c>
      <c r="C24" s="8" t="s">
        <v>43</v>
      </c>
      <c r="D24" s="8"/>
      <c r="E24" s="152" t="s">
        <v>78</v>
      </c>
      <c r="F24" s="153"/>
      <c r="G24" s="151">
        <f t="shared" si="0"/>
        <v>131</v>
      </c>
    </row>
    <row r="25" spans="1:7" x14ac:dyDescent="0.25">
      <c r="A25" s="148" t="s">
        <v>507</v>
      </c>
      <c r="B25" s="1" t="str">
        <f t="shared" si="1"/>
        <v>bal_bo_AVKav</v>
      </c>
      <c r="C25" s="8" t="s">
        <v>46</v>
      </c>
      <c r="D25" s="8"/>
      <c r="E25" s="152" t="s">
        <v>80</v>
      </c>
      <c r="F25" s="153"/>
      <c r="G25" s="151">
        <f t="shared" si="0"/>
        <v>0</v>
      </c>
    </row>
    <row r="26" spans="1:7" x14ac:dyDescent="0.25">
      <c r="A26" s="148" t="s">
        <v>508</v>
      </c>
      <c r="B26" s="1" t="str">
        <f t="shared" si="1"/>
        <v>bal_bo_AVKtv</v>
      </c>
      <c r="C26" s="8" t="s">
        <v>49</v>
      </c>
      <c r="D26" s="8"/>
      <c r="E26" s="152" t="s">
        <v>82</v>
      </c>
      <c r="F26" s="153"/>
      <c r="G26" s="151">
        <f t="shared" si="0"/>
        <v>0</v>
      </c>
    </row>
    <row r="27" spans="1:7" x14ac:dyDescent="0.25">
      <c r="A27" s="148" t="s">
        <v>511</v>
      </c>
      <c r="B27" s="1" t="str">
        <f t="shared" si="1"/>
        <v>bal_bo_AVKlb</v>
      </c>
      <c r="C27" s="10" t="s">
        <v>509</v>
      </c>
      <c r="D27" s="8"/>
      <c r="E27" s="149" t="s">
        <v>510</v>
      </c>
      <c r="F27" s="150"/>
      <c r="G27" s="151">
        <f t="shared" si="0"/>
        <v>3564</v>
      </c>
    </row>
    <row r="28" spans="1:7" x14ac:dyDescent="0.25">
      <c r="A28" s="148" t="s">
        <v>112</v>
      </c>
      <c r="B28" s="1" t="str">
        <f t="shared" si="1"/>
        <v>bal_bo_ATot</v>
      </c>
      <c r="C28" s="8"/>
      <c r="D28" s="8"/>
      <c r="E28" s="115" t="s">
        <v>113</v>
      </c>
      <c r="F28" s="116"/>
      <c r="G28" s="151">
        <f t="shared" si="0"/>
        <v>12066</v>
      </c>
    </row>
    <row r="29" spans="1:7" x14ac:dyDescent="0.25">
      <c r="C29" s="8"/>
      <c r="D29" s="8"/>
      <c r="E29" s="152"/>
      <c r="F29" s="153"/>
      <c r="G29" s="154"/>
    </row>
    <row r="30" spans="1:7" x14ac:dyDescent="0.25">
      <c r="C30" s="8"/>
      <c r="D30" s="8"/>
      <c r="E30" s="149" t="s">
        <v>114</v>
      </c>
      <c r="F30" s="150"/>
      <c r="G30" s="154"/>
    </row>
    <row r="31" spans="1:7" x14ac:dyDescent="0.25">
      <c r="C31" s="8"/>
      <c r="D31" s="8"/>
      <c r="E31" s="152"/>
      <c r="F31" s="153"/>
      <c r="G31" s="154"/>
    </row>
    <row r="32" spans="1:7" x14ac:dyDescent="0.25">
      <c r="C32" s="8"/>
      <c r="D32" s="8"/>
      <c r="E32" s="149" t="s">
        <v>152</v>
      </c>
      <c r="F32" s="150"/>
      <c r="G32" s="154"/>
    </row>
    <row r="33" spans="1:7" x14ac:dyDescent="0.25">
      <c r="A33" s="148" t="s">
        <v>513</v>
      </c>
      <c r="B33" s="1" t="str">
        <f t="shared" ref="B33:B45" si="2">$A$7&amp;"_"&amp;$B$8&amp;"_"&amp;A33</f>
        <v>bal_bo_Pak</v>
      </c>
      <c r="C33" s="8" t="s">
        <v>52</v>
      </c>
      <c r="D33" s="8"/>
      <c r="E33" s="152" t="s">
        <v>512</v>
      </c>
      <c r="F33" s="153"/>
      <c r="G33" s="151">
        <f t="shared" ref="G33:G42" si="3">INDEX(data_smaa,MATCH($F$4,Regnr_smaa,0),MATCH(B33,variabel_smaa,0))</f>
        <v>5000</v>
      </c>
    </row>
    <row r="34" spans="1:7" ht="19.5" customHeight="1" x14ac:dyDescent="0.25">
      <c r="A34" s="148" t="s">
        <v>514</v>
      </c>
      <c r="B34" s="1" t="str">
        <f t="shared" si="2"/>
        <v>bal_bo_Poe</v>
      </c>
      <c r="C34" s="8" t="s">
        <v>57</v>
      </c>
      <c r="D34" s="8"/>
      <c r="E34" s="152" t="s">
        <v>156</v>
      </c>
      <c r="F34" s="153"/>
      <c r="G34" s="151">
        <f t="shared" si="3"/>
        <v>0</v>
      </c>
    </row>
    <row r="35" spans="1:7" x14ac:dyDescent="0.25">
      <c r="A35" s="148" t="s">
        <v>515</v>
      </c>
      <c r="B35" s="1" t="str">
        <f t="shared" si="2"/>
        <v>bal_bo_Pops</v>
      </c>
      <c r="C35" s="8" t="s">
        <v>98</v>
      </c>
      <c r="D35" s="8"/>
      <c r="E35" s="152" t="s">
        <v>161</v>
      </c>
      <c r="F35" s="153"/>
      <c r="G35" s="151">
        <f t="shared" si="3"/>
        <v>0</v>
      </c>
    </row>
    <row r="36" spans="1:7" x14ac:dyDescent="0.25">
      <c r="A36" s="148" t="s">
        <v>516</v>
      </c>
      <c r="B36" s="1" t="str">
        <f t="shared" si="2"/>
        <v>bal_bo_Par</v>
      </c>
      <c r="C36" s="8" t="s">
        <v>101</v>
      </c>
      <c r="D36" s="8"/>
      <c r="E36" s="152" t="s">
        <v>176</v>
      </c>
      <c r="F36" s="153"/>
      <c r="G36" s="151">
        <f t="shared" si="3"/>
        <v>0</v>
      </c>
    </row>
    <row r="37" spans="1:7" x14ac:dyDescent="0.25">
      <c r="A37" s="148" t="s">
        <v>518</v>
      </c>
      <c r="B37" s="1" t="str">
        <f t="shared" si="2"/>
        <v>bal_bo_Plos</v>
      </c>
      <c r="C37" s="8"/>
      <c r="D37" s="8" t="s">
        <v>517</v>
      </c>
      <c r="E37" s="152" t="s">
        <v>179</v>
      </c>
      <c r="F37" s="153"/>
      <c r="G37" s="151">
        <f t="shared" si="3"/>
        <v>0</v>
      </c>
    </row>
    <row r="38" spans="1:7" x14ac:dyDescent="0.25">
      <c r="A38" s="148" t="s">
        <v>520</v>
      </c>
      <c r="B38" s="1" t="str">
        <f t="shared" si="2"/>
        <v>bal_bo_Pvr</v>
      </c>
      <c r="C38" s="8"/>
      <c r="D38" s="8" t="s">
        <v>519</v>
      </c>
      <c r="E38" s="152" t="s">
        <v>182</v>
      </c>
      <c r="F38" s="153"/>
      <c r="G38" s="151">
        <f t="shared" si="3"/>
        <v>0</v>
      </c>
    </row>
    <row r="39" spans="1:7" x14ac:dyDescent="0.25">
      <c r="A39" s="148" t="s">
        <v>522</v>
      </c>
      <c r="B39" s="1" t="str">
        <f t="shared" si="2"/>
        <v>bal_bo_Pxr</v>
      </c>
      <c r="C39" s="8"/>
      <c r="D39" s="8" t="s">
        <v>521</v>
      </c>
      <c r="E39" s="152" t="s">
        <v>188</v>
      </c>
      <c r="F39" s="153"/>
      <c r="G39" s="151">
        <f t="shared" si="3"/>
        <v>0</v>
      </c>
    </row>
    <row r="40" spans="1:7" x14ac:dyDescent="0.25">
      <c r="A40" s="148" t="s">
        <v>523</v>
      </c>
      <c r="B40" s="1" t="str">
        <f t="shared" si="2"/>
        <v>bal_bo_Poou</v>
      </c>
      <c r="C40" s="8" t="s">
        <v>104</v>
      </c>
      <c r="D40" s="8"/>
      <c r="E40" s="152" t="s">
        <v>191</v>
      </c>
      <c r="F40" s="153"/>
      <c r="G40" s="151">
        <f t="shared" si="3"/>
        <v>5441</v>
      </c>
    </row>
    <row r="41" spans="1:7" x14ac:dyDescent="0.25">
      <c r="A41" s="148" t="s">
        <v>524</v>
      </c>
      <c r="B41" s="1" t="str">
        <f t="shared" si="2"/>
        <v>bal_bo_Pfu</v>
      </c>
      <c r="C41" s="8"/>
      <c r="D41" s="8"/>
      <c r="E41" s="152" t="s">
        <v>301</v>
      </c>
      <c r="F41" s="153"/>
      <c r="G41" s="151">
        <f t="shared" si="3"/>
        <v>0</v>
      </c>
    </row>
    <row r="42" spans="1:7" x14ac:dyDescent="0.25">
      <c r="A42" s="148" t="s">
        <v>525</v>
      </c>
      <c r="B42" s="1" t="str">
        <f t="shared" si="2"/>
        <v>bal_bo_PeTot</v>
      </c>
      <c r="C42" s="8"/>
      <c r="D42" s="8"/>
      <c r="E42" s="149" t="s">
        <v>193</v>
      </c>
      <c r="F42" s="150"/>
      <c r="G42" s="151">
        <f t="shared" si="3"/>
        <v>10441</v>
      </c>
    </row>
    <row r="43" spans="1:7" x14ac:dyDescent="0.25">
      <c r="C43" s="8"/>
      <c r="D43" s="8"/>
      <c r="E43" s="152"/>
      <c r="F43" s="153"/>
      <c r="G43" s="155"/>
    </row>
    <row r="44" spans="1:7" x14ac:dyDescent="0.25">
      <c r="A44" s="148" t="s">
        <v>526</v>
      </c>
      <c r="B44" s="1" t="str">
        <f t="shared" si="2"/>
        <v>bal_bo_Pefk</v>
      </c>
      <c r="C44" s="8"/>
      <c r="D44" s="8"/>
      <c r="E44" s="149" t="s">
        <v>150</v>
      </c>
      <c r="F44" s="150"/>
      <c r="G44" s="155"/>
    </row>
    <row r="45" spans="1:7" x14ac:dyDescent="0.25">
      <c r="A45" s="148" t="s">
        <v>526</v>
      </c>
      <c r="B45" s="1" t="str">
        <f t="shared" si="2"/>
        <v>bal_bo_Pefk</v>
      </c>
      <c r="C45" s="8" t="s">
        <v>107</v>
      </c>
      <c r="D45" s="8"/>
      <c r="E45" s="152" t="s">
        <v>150</v>
      </c>
      <c r="F45" s="153"/>
      <c r="G45" s="151">
        <f t="shared" ref="G45" si="4">INDEX(data_smaa,MATCH($F$4,Regnr_smaa,0),MATCH(B45,variabel_smaa,0))</f>
        <v>0</v>
      </c>
    </row>
    <row r="46" spans="1:7" x14ac:dyDescent="0.25">
      <c r="C46" s="8"/>
      <c r="D46" s="8"/>
      <c r="E46" s="152"/>
      <c r="F46" s="153"/>
      <c r="G46" s="155"/>
    </row>
    <row r="47" spans="1:7" x14ac:dyDescent="0.25">
      <c r="C47" s="8"/>
      <c r="D47" s="8"/>
      <c r="E47" s="149" t="s">
        <v>137</v>
      </c>
      <c r="F47" s="150"/>
      <c r="G47" s="155"/>
    </row>
    <row r="48" spans="1:7" x14ac:dyDescent="0.25">
      <c r="A48" s="148" t="s">
        <v>527</v>
      </c>
      <c r="B48" s="1" t="str">
        <f t="shared" ref="B48:B52" si="5">$A$7&amp;"_"&amp;$B$8&amp;"_"&amp;A48</f>
        <v>bal_bo_PHp</v>
      </c>
      <c r="C48" s="8" t="s">
        <v>110</v>
      </c>
      <c r="D48" s="8"/>
      <c r="E48" s="152" t="s">
        <v>139</v>
      </c>
      <c r="F48" s="153"/>
      <c r="G48" s="151">
        <f t="shared" ref="G48:G52" si="6">INDEX(data_smaa,MATCH($F$4,Regnr_smaa,0),MATCH(B48,variabel_smaa,0))</f>
        <v>0</v>
      </c>
    </row>
    <row r="49" spans="1:7" x14ac:dyDescent="0.25">
      <c r="A49" s="148" t="s">
        <v>140</v>
      </c>
      <c r="B49" s="1" t="str">
        <f t="shared" si="5"/>
        <v>bal_bo_PHus</v>
      </c>
      <c r="C49" s="8" t="s">
        <v>175</v>
      </c>
      <c r="D49" s="8"/>
      <c r="E49" s="152" t="s">
        <v>141</v>
      </c>
      <c r="F49" s="153"/>
      <c r="G49" s="151">
        <f t="shared" si="6"/>
        <v>0</v>
      </c>
    </row>
    <row r="50" spans="1:7" x14ac:dyDescent="0.25">
      <c r="A50" s="148" t="s">
        <v>144</v>
      </c>
      <c r="B50" s="1" t="str">
        <f t="shared" si="5"/>
        <v>bal_bo_PHtg</v>
      </c>
      <c r="C50" s="8" t="s">
        <v>190</v>
      </c>
      <c r="D50" s="8"/>
      <c r="E50" s="152" t="s">
        <v>145</v>
      </c>
      <c r="F50" s="153"/>
      <c r="G50" s="151">
        <f t="shared" si="6"/>
        <v>0</v>
      </c>
    </row>
    <row r="51" spans="1:7" x14ac:dyDescent="0.25">
      <c r="A51" s="148" t="s">
        <v>529</v>
      </c>
      <c r="B51" s="1" t="str">
        <f t="shared" si="5"/>
        <v>bal_bo_PHx</v>
      </c>
      <c r="C51" s="8" t="s">
        <v>528</v>
      </c>
      <c r="D51" s="8"/>
      <c r="E51" s="152" t="s">
        <v>147</v>
      </c>
      <c r="F51" s="153"/>
      <c r="G51" s="151">
        <f t="shared" si="6"/>
        <v>0</v>
      </c>
    </row>
    <row r="52" spans="1:7" x14ac:dyDescent="0.25">
      <c r="A52" s="148" t="s">
        <v>148</v>
      </c>
      <c r="B52" s="1" t="str">
        <f t="shared" si="5"/>
        <v>bal_bo_PHTot</v>
      </c>
      <c r="C52" s="8"/>
      <c r="D52" s="8"/>
      <c r="E52" s="149" t="s">
        <v>149</v>
      </c>
      <c r="F52" s="150"/>
      <c r="G52" s="151">
        <f t="shared" si="6"/>
        <v>0</v>
      </c>
    </row>
    <row r="53" spans="1:7" x14ac:dyDescent="0.25">
      <c r="C53" s="8"/>
      <c r="D53" s="8"/>
      <c r="E53" s="152"/>
      <c r="F53" s="153"/>
      <c r="G53" s="155"/>
    </row>
    <row r="54" spans="1:7" x14ac:dyDescent="0.25">
      <c r="C54" s="8"/>
      <c r="D54" s="8"/>
      <c r="E54" s="149" t="s">
        <v>115</v>
      </c>
      <c r="F54" s="150"/>
      <c r="G54" s="155"/>
    </row>
    <row r="55" spans="1:7" x14ac:dyDescent="0.25">
      <c r="A55" s="148" t="s">
        <v>532</v>
      </c>
      <c r="B55" s="1" t="str">
        <f t="shared" ref="B55:B62" si="7">$A$7&amp;"_"&amp;$B$8&amp;"_"&amp;A55</f>
        <v>bal_bo_PGai</v>
      </c>
      <c r="C55" s="8" t="s">
        <v>530</v>
      </c>
      <c r="D55" s="8"/>
      <c r="E55" s="152" t="s">
        <v>531</v>
      </c>
      <c r="F55" s="153"/>
      <c r="G55" s="151">
        <f t="shared" ref="G55:G60" si="8">INDEX(data_smaa,MATCH($F$4,Regnr_smaa,0),MATCH(B55,variabel_smaa,0))</f>
        <v>0</v>
      </c>
    </row>
    <row r="56" spans="1:7" x14ac:dyDescent="0.25">
      <c r="A56" s="148" t="s">
        <v>535</v>
      </c>
      <c r="B56" s="1" t="str">
        <f t="shared" si="7"/>
        <v>bal_bo_PGk</v>
      </c>
      <c r="C56" s="8" t="s">
        <v>533</v>
      </c>
      <c r="D56" s="8"/>
      <c r="E56" s="152" t="s">
        <v>534</v>
      </c>
      <c r="F56" s="153"/>
      <c r="G56" s="151">
        <f t="shared" si="8"/>
        <v>0</v>
      </c>
    </row>
    <row r="57" spans="1:7" x14ac:dyDescent="0.25">
      <c r="A57" s="148" t="s">
        <v>128</v>
      </c>
      <c r="B57" s="1" t="str">
        <f t="shared" si="7"/>
        <v>bal_bo_PGas</v>
      </c>
      <c r="C57" s="8" t="s">
        <v>536</v>
      </c>
      <c r="D57" s="8"/>
      <c r="E57" s="152" t="s">
        <v>129</v>
      </c>
      <c r="F57" s="153"/>
      <c r="G57" s="151">
        <f t="shared" si="8"/>
        <v>0</v>
      </c>
    </row>
    <row r="58" spans="1:7" x14ac:dyDescent="0.25">
      <c r="A58" s="148" t="s">
        <v>539</v>
      </c>
      <c r="B58" s="1" t="str">
        <f t="shared" si="7"/>
        <v>bal_bo_PGxg</v>
      </c>
      <c r="C58" s="8" t="s">
        <v>537</v>
      </c>
      <c r="D58" s="8"/>
      <c r="E58" s="152" t="s">
        <v>538</v>
      </c>
      <c r="F58" s="153"/>
      <c r="G58" s="151">
        <f t="shared" si="8"/>
        <v>1626</v>
      </c>
    </row>
    <row r="59" spans="1:7" x14ac:dyDescent="0.25">
      <c r="A59" s="148" t="s">
        <v>541</v>
      </c>
      <c r="B59" s="1" t="str">
        <f t="shared" si="7"/>
        <v>bal_bo_PGpp</v>
      </c>
      <c r="C59" s="8" t="s">
        <v>540</v>
      </c>
      <c r="D59" s="8"/>
      <c r="E59" s="152" t="s">
        <v>111</v>
      </c>
      <c r="F59" s="153"/>
      <c r="G59" s="151">
        <f t="shared" si="8"/>
        <v>0</v>
      </c>
    </row>
    <row r="60" spans="1:7" x14ac:dyDescent="0.25">
      <c r="A60" s="148" t="s">
        <v>135</v>
      </c>
      <c r="B60" s="1" t="str">
        <f t="shared" si="7"/>
        <v>bal_bo_PGTot</v>
      </c>
      <c r="C60" s="8"/>
      <c r="D60" s="8"/>
      <c r="E60" s="149" t="s">
        <v>136</v>
      </c>
      <c r="F60" s="150"/>
      <c r="G60" s="151">
        <f t="shared" si="8"/>
        <v>1626</v>
      </c>
    </row>
    <row r="61" spans="1:7" x14ac:dyDescent="0.25">
      <c r="C61" s="8"/>
      <c r="D61" s="8"/>
      <c r="E61" s="152"/>
      <c r="F61" s="153"/>
      <c r="G61" s="155"/>
    </row>
    <row r="62" spans="1:7" x14ac:dyDescent="0.25">
      <c r="A62" s="148" t="s">
        <v>194</v>
      </c>
      <c r="B62" s="1" t="str">
        <f t="shared" si="7"/>
        <v>bal_bo_PTot</v>
      </c>
      <c r="C62" s="8"/>
      <c r="D62" s="8"/>
      <c r="E62" s="149" t="s">
        <v>195</v>
      </c>
      <c r="F62" s="150"/>
      <c r="G62" s="151">
        <f t="shared" ref="G62" si="9">INDEX(data_smaa,MATCH($F$4,Regnr_smaa,0),MATCH(B62,variabel_smaa,0))</f>
        <v>12066</v>
      </c>
    </row>
    <row r="63" spans="1:7" x14ac:dyDescent="0.25"/>
  </sheetData>
  <sheetProtection algorithmName="SHA-512" hashValue="wtWM9gvne//IdR5ZNToH5BW5bTy/7z0l6wsqvZ+am7rhMn9zbD5xZTajXIO2rkZEzO2fsebjHGTm3a2a599HnA==" saltValue="sRsVngR69Dtane9kWFvUWg==" spinCount="100000" sheet="1" objects="1" scenarios="1"/>
  <mergeCells count="58">
    <mergeCell ref="D3:E3"/>
    <mergeCell ref="D4:E4"/>
    <mergeCell ref="C6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60:F60"/>
    <mergeCell ref="E61:F61"/>
    <mergeCell ref="E62:F62"/>
    <mergeCell ref="E55:F55"/>
    <mergeCell ref="E56:F56"/>
    <mergeCell ref="E57:F57"/>
    <mergeCell ref="E58:F58"/>
    <mergeCell ref="E59:F59"/>
  </mergeCells>
  <dataValidations count="1">
    <dataValidation type="list" allowBlank="1" showInputMessage="1" showErrorMessage="1" sqref="F3">
      <formula1>drop_smaa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"/>
  <sheetViews>
    <sheetView workbookViewId="0"/>
  </sheetViews>
  <sheetFormatPr defaultRowHeight="15" x14ac:dyDescent="0.25"/>
  <cols>
    <col min="1" max="1" width="8" bestFit="1" customWidth="1"/>
    <col min="2" max="2" width="6" bestFit="1" customWidth="1"/>
    <col min="3" max="3" width="36.28515625" bestFit="1" customWidth="1"/>
    <col min="4" max="4" width="31.5703125" bestFit="1" customWidth="1"/>
    <col min="5" max="5" width="12.28515625" bestFit="1" customWidth="1"/>
    <col min="6" max="6" width="12.7109375" bestFit="1" customWidth="1"/>
    <col min="7" max="7" width="12.28515625" bestFit="1" customWidth="1"/>
    <col min="8" max="8" width="13.140625" bestFit="1" customWidth="1"/>
    <col min="9" max="9" width="11.28515625" bestFit="1" customWidth="1"/>
    <col min="10" max="10" width="11.85546875" bestFit="1" customWidth="1"/>
    <col min="11" max="11" width="13.7109375" bestFit="1" customWidth="1"/>
    <col min="12" max="12" width="12.28515625" bestFit="1" customWidth="1"/>
    <col min="13" max="13" width="11.140625" bestFit="1" customWidth="1"/>
    <col min="14" max="14" width="11.7109375" bestFit="1" customWidth="1"/>
    <col min="15" max="15" width="13.42578125" bestFit="1" customWidth="1"/>
    <col min="16" max="16" width="11.7109375" bestFit="1" customWidth="1"/>
    <col min="17" max="17" width="12" bestFit="1" customWidth="1"/>
    <col min="18" max="19" width="11.140625" bestFit="1" customWidth="1"/>
    <col min="20" max="20" width="12" bestFit="1" customWidth="1"/>
    <col min="21" max="21" width="10.5703125" bestFit="1" customWidth="1"/>
    <col min="22" max="22" width="12.42578125" bestFit="1" customWidth="1"/>
    <col min="23" max="23" width="12.140625" bestFit="1" customWidth="1"/>
    <col min="24" max="24" width="12.42578125" bestFit="1" customWidth="1"/>
    <col min="25" max="25" width="11.85546875" bestFit="1" customWidth="1"/>
    <col min="26" max="26" width="11.5703125" bestFit="1" customWidth="1"/>
    <col min="27" max="27" width="12.28515625" bestFit="1" customWidth="1"/>
    <col min="28" max="28" width="12.42578125" bestFit="1" customWidth="1"/>
    <col min="29" max="29" width="14.7109375" bestFit="1" customWidth="1"/>
    <col min="30" max="30" width="11.28515625" bestFit="1" customWidth="1"/>
    <col min="31" max="31" width="11.85546875" bestFit="1" customWidth="1"/>
    <col min="32" max="32" width="13.42578125" bestFit="1" customWidth="1"/>
    <col min="33" max="33" width="11.42578125" bestFit="1" customWidth="1"/>
    <col min="34" max="34" width="11.5703125" bestFit="1" customWidth="1"/>
    <col min="35" max="35" width="13.5703125" bestFit="1" customWidth="1"/>
    <col min="36" max="36" width="11.5703125" bestFit="1" customWidth="1"/>
    <col min="37" max="37" width="12.85546875" bestFit="1" customWidth="1"/>
    <col min="38" max="38" width="12.42578125" bestFit="1" customWidth="1"/>
    <col min="39" max="39" width="12.5703125" bestFit="1" customWidth="1"/>
    <col min="40" max="40" width="13.42578125" bestFit="1" customWidth="1"/>
    <col min="41" max="41" width="12.42578125" bestFit="1" customWidth="1"/>
    <col min="42" max="42" width="13.7109375" bestFit="1" customWidth="1"/>
    <col min="43" max="43" width="14" bestFit="1" customWidth="1"/>
    <col min="44" max="45" width="13.7109375" bestFit="1" customWidth="1"/>
    <col min="46" max="47" width="12.42578125" bestFit="1" customWidth="1"/>
    <col min="48" max="48" width="13.7109375" bestFit="1" customWidth="1"/>
    <col min="49" max="49" width="11.5703125" bestFit="1" customWidth="1"/>
    <col min="50" max="50" width="13.5703125" bestFit="1" customWidth="1"/>
    <col min="51" max="51" width="12.42578125" bestFit="1" customWidth="1"/>
    <col min="52" max="52" width="11.5703125" bestFit="1" customWidth="1"/>
    <col min="53" max="53" width="12.140625" bestFit="1" customWidth="1"/>
    <col min="54" max="54" width="11.7109375" bestFit="1" customWidth="1"/>
    <col min="55" max="55" width="12.28515625" bestFit="1" customWidth="1"/>
    <col min="56" max="56" width="12.7109375" bestFit="1" customWidth="1"/>
    <col min="57" max="57" width="15.5703125" bestFit="1" customWidth="1"/>
    <col min="58" max="58" width="12.28515625" bestFit="1" customWidth="1"/>
    <col min="59" max="59" width="14.140625" bestFit="1" customWidth="1"/>
    <col min="60" max="61" width="14.28515625" bestFit="1" customWidth="1"/>
    <col min="62" max="62" width="13.28515625" bestFit="1" customWidth="1"/>
    <col min="63" max="63" width="15" bestFit="1" customWidth="1"/>
    <col min="64" max="64" width="15.7109375" bestFit="1" customWidth="1"/>
    <col min="65" max="65" width="16.28515625" bestFit="1" customWidth="1"/>
    <col min="66" max="66" width="14.7109375" bestFit="1" customWidth="1"/>
    <col min="67" max="67" width="16.42578125" bestFit="1" customWidth="1"/>
    <col min="68" max="68" width="11.140625" bestFit="1" customWidth="1"/>
    <col min="69" max="69" width="11.42578125" bestFit="1" customWidth="1"/>
    <col min="70" max="70" width="11.7109375" bestFit="1" customWidth="1"/>
    <col min="71" max="71" width="12.5703125" bestFit="1" customWidth="1"/>
    <col min="72" max="72" width="11.7109375" bestFit="1" customWidth="1"/>
    <col min="73" max="73" width="12.5703125" bestFit="1" customWidth="1"/>
    <col min="74" max="74" width="14.28515625" bestFit="1" customWidth="1"/>
    <col min="75" max="75" width="14.140625" bestFit="1" customWidth="1"/>
    <col min="76" max="76" width="12.5703125" bestFit="1" customWidth="1"/>
    <col min="77" max="77" width="14.42578125" bestFit="1" customWidth="1"/>
    <col min="78" max="78" width="12.5703125" bestFit="1" customWidth="1"/>
    <col min="79" max="79" width="12.7109375" bestFit="1" customWidth="1"/>
    <col min="80" max="80" width="12.28515625" bestFit="1" customWidth="1"/>
    <col min="81" max="81" width="12.7109375" bestFit="1" customWidth="1"/>
    <col min="82" max="82" width="13.7109375" bestFit="1" customWidth="1"/>
    <col min="83" max="83" width="13.42578125" bestFit="1" customWidth="1"/>
    <col min="84" max="84" width="13.7109375" bestFit="1" customWidth="1"/>
    <col min="85" max="85" width="12.42578125" bestFit="1" customWidth="1"/>
    <col min="86" max="86" width="12.140625" bestFit="1" customWidth="1"/>
    <col min="87" max="87" width="12" bestFit="1" customWidth="1"/>
    <col min="88" max="88" width="15.7109375" bestFit="1" customWidth="1"/>
    <col min="89" max="89" width="14.7109375" bestFit="1" customWidth="1"/>
    <col min="90" max="90" width="15.42578125" bestFit="1" customWidth="1"/>
    <col min="91" max="91" width="16" bestFit="1" customWidth="1"/>
  </cols>
  <sheetData>
    <row r="1" spans="1:91" x14ac:dyDescent="0.25">
      <c r="A1" s="65" t="s">
        <v>578</v>
      </c>
      <c r="B1" s="65" t="s">
        <v>576</v>
      </c>
      <c r="C1" s="65" t="s">
        <v>577</v>
      </c>
      <c r="D1" s="65" t="s">
        <v>720</v>
      </c>
      <c r="E1" s="65" t="s">
        <v>579</v>
      </c>
      <c r="F1" s="65" t="s">
        <v>580</v>
      </c>
      <c r="G1" s="65" t="s">
        <v>581</v>
      </c>
      <c r="H1" s="65" t="s">
        <v>582</v>
      </c>
      <c r="I1" s="65" t="s">
        <v>584</v>
      </c>
      <c r="J1" s="65" t="s">
        <v>583</v>
      </c>
      <c r="K1" s="65" t="s">
        <v>585</v>
      </c>
      <c r="L1" s="65" t="s">
        <v>592</v>
      </c>
      <c r="M1" s="65" t="s">
        <v>594</v>
      </c>
      <c r="N1" s="65" t="s">
        <v>595</v>
      </c>
      <c r="O1" s="65" t="s">
        <v>593</v>
      </c>
      <c r="P1" s="65" t="s">
        <v>590</v>
      </c>
      <c r="Q1" s="65" t="s">
        <v>589</v>
      </c>
      <c r="R1" s="65" t="s">
        <v>587</v>
      </c>
      <c r="S1" s="65" t="s">
        <v>588</v>
      </c>
      <c r="T1" s="65" t="s">
        <v>591</v>
      </c>
      <c r="U1" s="65" t="s">
        <v>662</v>
      </c>
      <c r="V1" s="65" t="s">
        <v>663</v>
      </c>
      <c r="W1" s="65" t="s">
        <v>664</v>
      </c>
      <c r="X1" s="65" t="s">
        <v>659</v>
      </c>
      <c r="Y1" s="65" t="s">
        <v>661</v>
      </c>
      <c r="Z1" s="65" t="s">
        <v>658</v>
      </c>
      <c r="AA1" s="65" t="s">
        <v>653</v>
      </c>
      <c r="AB1" s="65" t="s">
        <v>646</v>
      </c>
      <c r="AC1" s="65" t="s">
        <v>651</v>
      </c>
      <c r="AD1" s="65" t="s">
        <v>648</v>
      </c>
      <c r="AE1" s="65" t="s">
        <v>649</v>
      </c>
      <c r="AF1" s="65" t="s">
        <v>650</v>
      </c>
      <c r="AG1" s="65" t="s">
        <v>652</v>
      </c>
      <c r="AH1" s="65" t="s">
        <v>655</v>
      </c>
      <c r="AI1" s="65" t="s">
        <v>656</v>
      </c>
      <c r="AJ1" s="65" t="s">
        <v>643</v>
      </c>
      <c r="AK1" s="65" t="s">
        <v>641</v>
      </c>
      <c r="AL1" s="65" t="s">
        <v>640</v>
      </c>
      <c r="AM1" s="65" t="s">
        <v>644</v>
      </c>
      <c r="AN1" s="65" t="s">
        <v>636</v>
      </c>
      <c r="AO1" s="65" t="s">
        <v>645</v>
      </c>
      <c r="AP1" s="65" t="s">
        <v>638</v>
      </c>
      <c r="AQ1" s="65" t="s">
        <v>629</v>
      </c>
      <c r="AR1" s="65" t="s">
        <v>626</v>
      </c>
      <c r="AS1" s="65" t="s">
        <v>624</v>
      </c>
      <c r="AT1" s="65" t="s">
        <v>634</v>
      </c>
      <c r="AU1" s="65" t="s">
        <v>630</v>
      </c>
      <c r="AV1" s="65" t="s">
        <v>631</v>
      </c>
      <c r="AW1" s="65" t="s">
        <v>627</v>
      </c>
      <c r="AX1" s="65" t="s">
        <v>628</v>
      </c>
      <c r="AY1" s="65" t="s">
        <v>613</v>
      </c>
      <c r="AZ1" s="65" t="s">
        <v>617</v>
      </c>
      <c r="BA1" s="65" t="s">
        <v>611</v>
      </c>
      <c r="BB1" s="65" t="s">
        <v>620</v>
      </c>
      <c r="BC1" s="65" t="s">
        <v>622</v>
      </c>
      <c r="BD1" s="65" t="s">
        <v>616</v>
      </c>
      <c r="BE1" s="65" t="s">
        <v>604</v>
      </c>
      <c r="BF1" s="65" t="s">
        <v>603</v>
      </c>
      <c r="BG1" s="65" t="s">
        <v>600</v>
      </c>
      <c r="BH1" s="65" t="s">
        <v>601</v>
      </c>
      <c r="BI1" s="65" t="s">
        <v>608</v>
      </c>
      <c r="BJ1" s="65" t="s">
        <v>606</v>
      </c>
      <c r="BK1" s="65" t="s">
        <v>605</v>
      </c>
      <c r="BL1" s="65" t="s">
        <v>602</v>
      </c>
      <c r="BM1" s="65" t="s">
        <v>607</v>
      </c>
      <c r="BN1" s="65" t="s">
        <v>609</v>
      </c>
      <c r="BO1" s="65" t="s">
        <v>610</v>
      </c>
      <c r="BP1" s="65" t="s">
        <v>654</v>
      </c>
      <c r="BQ1" s="65" t="s">
        <v>586</v>
      </c>
      <c r="BR1" s="65" t="s">
        <v>665</v>
      </c>
      <c r="BS1" s="65" t="s">
        <v>660</v>
      </c>
      <c r="BT1" s="65" t="s">
        <v>657</v>
      </c>
      <c r="BU1" s="65" t="s">
        <v>647</v>
      </c>
      <c r="BV1" s="65" t="s">
        <v>642</v>
      </c>
      <c r="BW1" s="65" t="s">
        <v>639</v>
      </c>
      <c r="BX1" s="65" t="s">
        <v>637</v>
      </c>
      <c r="BY1" s="65" t="s">
        <v>635</v>
      </c>
      <c r="BZ1" s="65" t="s">
        <v>632</v>
      </c>
      <c r="CA1" s="65" t="s">
        <v>633</v>
      </c>
      <c r="CB1" s="65" t="s">
        <v>625</v>
      </c>
      <c r="CC1" s="65" t="s">
        <v>619</v>
      </c>
      <c r="CD1" s="65" t="s">
        <v>623</v>
      </c>
      <c r="CE1" s="65" t="s">
        <v>618</v>
      </c>
      <c r="CF1" s="65" t="s">
        <v>614</v>
      </c>
      <c r="CG1" s="65" t="s">
        <v>612</v>
      </c>
      <c r="CH1" s="65" t="s">
        <v>621</v>
      </c>
      <c r="CI1" s="65" t="s">
        <v>615</v>
      </c>
      <c r="CJ1" s="65" t="s">
        <v>599</v>
      </c>
      <c r="CK1" s="65" t="s">
        <v>596</v>
      </c>
      <c r="CL1" s="65" t="s">
        <v>598</v>
      </c>
      <c r="CM1" s="65" t="s">
        <v>597</v>
      </c>
    </row>
    <row r="2" spans="1:91" x14ac:dyDescent="0.25">
      <c r="A2" s="66">
        <v>201712</v>
      </c>
      <c r="B2" s="66">
        <v>17102</v>
      </c>
      <c r="C2" s="67" t="s">
        <v>714</v>
      </c>
      <c r="D2" s="67" t="s">
        <v>721</v>
      </c>
      <c r="E2" s="62">
        <v>53</v>
      </c>
      <c r="F2" s="62">
        <v>155</v>
      </c>
      <c r="G2" s="62">
        <v>-102</v>
      </c>
      <c r="H2" s="62">
        <v>0</v>
      </c>
      <c r="I2" s="62">
        <v>175252</v>
      </c>
      <c r="J2" s="62">
        <v>44721</v>
      </c>
      <c r="K2" s="62">
        <v>130429</v>
      </c>
      <c r="L2" s="62">
        <v>6</v>
      </c>
      <c r="M2" s="62">
        <v>0</v>
      </c>
      <c r="N2" s="62">
        <v>64916</v>
      </c>
      <c r="O2" s="62">
        <v>98</v>
      </c>
      <c r="P2" s="62">
        <v>0</v>
      </c>
      <c r="Q2" s="62">
        <v>0</v>
      </c>
      <c r="R2" s="62">
        <v>0</v>
      </c>
      <c r="S2" s="62">
        <v>65421</v>
      </c>
      <c r="T2" s="62">
        <v>14401</v>
      </c>
      <c r="U2" s="62">
        <v>51020</v>
      </c>
      <c r="V2" s="62"/>
      <c r="W2" s="62">
        <v>113004</v>
      </c>
      <c r="X2" s="62"/>
      <c r="Y2" s="62"/>
      <c r="Z2" s="62"/>
      <c r="AA2" s="62"/>
      <c r="AB2" s="62"/>
      <c r="AC2" s="62"/>
      <c r="AD2" s="62"/>
      <c r="AE2" s="62"/>
      <c r="AF2" s="62">
        <v>33</v>
      </c>
      <c r="AG2" s="62"/>
      <c r="AH2" s="62">
        <v>41</v>
      </c>
      <c r="AI2" s="62"/>
      <c r="AJ2" s="62">
        <v>5752</v>
      </c>
      <c r="AK2" s="62">
        <v>1881</v>
      </c>
      <c r="AL2" s="62">
        <v>120711</v>
      </c>
      <c r="AM2" s="62"/>
      <c r="AN2" s="62"/>
      <c r="AO2" s="62"/>
      <c r="AP2" s="62"/>
      <c r="AQ2" s="62">
        <v>18806</v>
      </c>
      <c r="AR2" s="62"/>
      <c r="AS2" s="62">
        <v>23321</v>
      </c>
      <c r="AT2" s="62"/>
      <c r="AU2" s="62"/>
      <c r="AV2" s="62"/>
      <c r="AW2" s="62"/>
      <c r="AX2" s="62">
        <v>26252</v>
      </c>
      <c r="AY2" s="62"/>
      <c r="AZ2" s="62"/>
      <c r="BA2" s="62"/>
      <c r="BB2" s="62"/>
      <c r="BC2" s="62"/>
      <c r="BD2" s="62">
        <v>71138</v>
      </c>
      <c r="BE2" s="62">
        <v>97390</v>
      </c>
      <c r="BF2" s="62">
        <v>120711</v>
      </c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>
        <v>0</v>
      </c>
      <c r="BR2" s="62"/>
      <c r="BS2" s="62"/>
      <c r="BT2" s="62"/>
      <c r="BU2" s="62"/>
      <c r="BV2" s="62"/>
      <c r="BW2" s="62">
        <v>108</v>
      </c>
      <c r="BX2" s="62">
        <v>4407</v>
      </c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</row>
    <row r="3" spans="1:91" x14ac:dyDescent="0.25">
      <c r="A3" s="66">
        <v>201712</v>
      </c>
      <c r="B3" s="66">
        <v>17105</v>
      </c>
      <c r="C3" s="67" t="s">
        <v>715</v>
      </c>
      <c r="D3" s="67" t="s">
        <v>721</v>
      </c>
      <c r="E3" s="62">
        <v>-304</v>
      </c>
      <c r="F3" s="62">
        <v>-1</v>
      </c>
      <c r="G3" s="62">
        <v>-303</v>
      </c>
      <c r="H3" s="62"/>
      <c r="I3" s="62">
        <v>565790</v>
      </c>
      <c r="J3" s="62">
        <v>212347</v>
      </c>
      <c r="K3" s="62">
        <v>353140</v>
      </c>
      <c r="L3" s="62">
        <v>-1487</v>
      </c>
      <c r="M3" s="62"/>
      <c r="N3" s="62">
        <v>177035</v>
      </c>
      <c r="O3" s="62">
        <v>78</v>
      </c>
      <c r="P3" s="62"/>
      <c r="Q3" s="62"/>
      <c r="R3" s="62"/>
      <c r="S3" s="62">
        <v>174540</v>
      </c>
      <c r="T3" s="62">
        <v>38399</v>
      </c>
      <c r="U3" s="62">
        <v>136141</v>
      </c>
      <c r="V3" s="62">
        <v>7</v>
      </c>
      <c r="W3" s="62">
        <v>109517</v>
      </c>
      <c r="X3" s="62"/>
      <c r="Y3" s="62">
        <v>635359</v>
      </c>
      <c r="Z3" s="62">
        <v>1162</v>
      </c>
      <c r="AA3" s="62"/>
      <c r="AB3" s="62"/>
      <c r="AC3" s="62"/>
      <c r="AD3" s="62"/>
      <c r="AE3" s="62"/>
      <c r="AF3" s="62">
        <v>25</v>
      </c>
      <c r="AG3" s="62"/>
      <c r="AH3" s="62">
        <v>550</v>
      </c>
      <c r="AI3" s="62"/>
      <c r="AJ3" s="62">
        <v>33130</v>
      </c>
      <c r="AK3" s="62">
        <v>3964</v>
      </c>
      <c r="AL3" s="62">
        <v>783714</v>
      </c>
      <c r="AM3" s="62"/>
      <c r="AN3" s="62"/>
      <c r="AO3" s="62"/>
      <c r="AP3" s="62"/>
      <c r="AQ3" s="62">
        <v>31613</v>
      </c>
      <c r="AR3" s="62"/>
      <c r="AS3" s="62">
        <v>58967</v>
      </c>
      <c r="AT3" s="62"/>
      <c r="AU3" s="62"/>
      <c r="AV3" s="62"/>
      <c r="AW3" s="62"/>
      <c r="AX3" s="62">
        <v>25000</v>
      </c>
      <c r="AY3" s="62"/>
      <c r="AZ3" s="62"/>
      <c r="BA3" s="62"/>
      <c r="BB3" s="62"/>
      <c r="BC3" s="62"/>
      <c r="BD3" s="62">
        <v>699747</v>
      </c>
      <c r="BE3" s="62">
        <v>724747</v>
      </c>
      <c r="BF3" s="62">
        <v>783714</v>
      </c>
      <c r="BG3" s="62"/>
      <c r="BH3" s="62"/>
      <c r="BI3" s="62"/>
      <c r="BJ3" s="62">
        <v>404</v>
      </c>
      <c r="BK3" s="62">
        <v>404</v>
      </c>
      <c r="BL3" s="62"/>
      <c r="BM3" s="62"/>
      <c r="BN3" s="62"/>
      <c r="BO3" s="62"/>
      <c r="BP3" s="62">
        <v>0</v>
      </c>
      <c r="BQ3" s="62"/>
      <c r="BR3" s="62"/>
      <c r="BS3" s="62"/>
      <c r="BT3" s="62"/>
      <c r="BU3" s="62"/>
      <c r="BV3" s="62"/>
      <c r="BW3" s="62"/>
      <c r="BX3" s="62">
        <v>27354</v>
      </c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</row>
    <row r="4" spans="1:91" x14ac:dyDescent="0.25">
      <c r="A4" s="66">
        <v>201712</v>
      </c>
      <c r="B4" s="66">
        <v>17114</v>
      </c>
      <c r="C4" s="67" t="s">
        <v>716</v>
      </c>
      <c r="D4" s="67" t="s">
        <v>721</v>
      </c>
      <c r="E4" s="62">
        <v>36</v>
      </c>
      <c r="F4" s="62">
        <v>4</v>
      </c>
      <c r="G4" s="62">
        <v>32</v>
      </c>
      <c r="H4" s="62">
        <v>110</v>
      </c>
      <c r="I4" s="62">
        <v>11227</v>
      </c>
      <c r="J4" s="62">
        <v>710</v>
      </c>
      <c r="K4" s="62">
        <v>10659</v>
      </c>
      <c r="L4" s="62">
        <v>588</v>
      </c>
      <c r="M4" s="62">
        <v>0</v>
      </c>
      <c r="N4" s="62">
        <v>6904</v>
      </c>
      <c r="O4" s="62">
        <v>99</v>
      </c>
      <c r="P4" s="62">
        <v>337</v>
      </c>
      <c r="Q4" s="62"/>
      <c r="R4" s="62"/>
      <c r="S4" s="62">
        <v>3907</v>
      </c>
      <c r="T4" s="62">
        <v>893</v>
      </c>
      <c r="U4" s="62">
        <v>3015</v>
      </c>
      <c r="V4" s="62"/>
      <c r="W4" s="62">
        <v>959</v>
      </c>
      <c r="X4" s="62"/>
      <c r="Y4" s="62">
        <v>793</v>
      </c>
      <c r="Z4" s="62">
        <v>6044</v>
      </c>
      <c r="AA4" s="62"/>
      <c r="AB4" s="62"/>
      <c r="AC4" s="62"/>
      <c r="AD4" s="62"/>
      <c r="AE4" s="62"/>
      <c r="AF4" s="62">
        <v>245</v>
      </c>
      <c r="AG4" s="62"/>
      <c r="AH4" s="62"/>
      <c r="AI4" s="62"/>
      <c r="AJ4" s="62">
        <v>1093</v>
      </c>
      <c r="AK4" s="62">
        <v>45</v>
      </c>
      <c r="AL4" s="62">
        <v>9179</v>
      </c>
      <c r="AM4" s="62"/>
      <c r="AN4" s="62"/>
      <c r="AO4" s="62"/>
      <c r="AP4" s="62"/>
      <c r="AQ4" s="62">
        <v>1200</v>
      </c>
      <c r="AR4" s="62"/>
      <c r="AS4" s="62">
        <v>1319</v>
      </c>
      <c r="AT4" s="62"/>
      <c r="AU4" s="62">
        <v>75</v>
      </c>
      <c r="AV4" s="62">
        <v>75</v>
      </c>
      <c r="AW4" s="62"/>
      <c r="AX4" s="62">
        <v>2500</v>
      </c>
      <c r="AY4" s="62"/>
      <c r="AZ4" s="62"/>
      <c r="BA4" s="62"/>
      <c r="BB4" s="62"/>
      <c r="BC4" s="62"/>
      <c r="BD4" s="62">
        <v>5284</v>
      </c>
      <c r="BE4" s="62">
        <v>7784</v>
      </c>
      <c r="BF4" s="62">
        <v>9179</v>
      </c>
      <c r="BG4" s="62"/>
      <c r="BH4" s="62"/>
      <c r="BI4" s="62"/>
      <c r="BJ4" s="62">
        <v>49</v>
      </c>
      <c r="BK4" s="62">
        <v>49</v>
      </c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>
        <v>119</v>
      </c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</row>
    <row r="8" spans="1:9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</row>
    <row r="9" spans="1:91" x14ac:dyDescent="0.25">
      <c r="A9" s="69"/>
      <c r="B9" s="69"/>
      <c r="C9" s="70"/>
      <c r="D9" s="70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</row>
    <row r="10" spans="1:91" x14ac:dyDescent="0.25">
      <c r="A10" s="69"/>
      <c r="B10" s="69"/>
      <c r="C10" s="70"/>
      <c r="D10" s="70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  <row r="11" spans="1:91" x14ac:dyDescent="0.25">
      <c r="A11" s="69"/>
      <c r="B11" s="69"/>
      <c r="C11" s="70"/>
      <c r="D11" s="70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</row>
    <row r="14" spans="1:91" x14ac:dyDescent="0.25"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</row>
    <row r="15" spans="1:91" x14ac:dyDescent="0.25"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</row>
    <row r="16" spans="1:91" x14ac:dyDescent="0.25"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workbookViewId="0"/>
  </sheetViews>
  <sheetFormatPr defaultRowHeight="15" x14ac:dyDescent="0.25"/>
  <cols>
    <col min="1" max="1" width="8" bestFit="1" customWidth="1"/>
    <col min="2" max="2" width="6" bestFit="1" customWidth="1"/>
    <col min="3" max="3" width="44.5703125" bestFit="1" customWidth="1"/>
    <col min="4" max="4" width="31.5703125" bestFit="1" customWidth="1"/>
    <col min="5" max="5" width="13.140625" bestFit="1" customWidth="1"/>
    <col min="6" max="6" width="13.7109375" bestFit="1" customWidth="1"/>
    <col min="7" max="7" width="13.140625" bestFit="1" customWidth="1"/>
    <col min="8" max="8" width="12.7109375" bestFit="1" customWidth="1"/>
    <col min="9" max="9" width="11.5703125" bestFit="1" customWidth="1"/>
    <col min="10" max="10" width="14.42578125" bestFit="1" customWidth="1"/>
    <col min="11" max="11" width="14.28515625" bestFit="1" customWidth="1"/>
    <col min="12" max="12" width="12.5703125" bestFit="1" customWidth="1"/>
    <col min="13" max="13" width="13.5703125" bestFit="1" customWidth="1"/>
    <col min="14" max="14" width="14.5703125" bestFit="1" customWidth="1"/>
    <col min="15" max="15" width="13.7109375" bestFit="1" customWidth="1"/>
    <col min="16" max="16" width="12.42578125" bestFit="1" customWidth="1"/>
    <col min="17" max="17" width="13.42578125" bestFit="1" customWidth="1"/>
    <col min="18" max="18" width="12.85546875" bestFit="1" customWidth="1"/>
    <col min="19" max="19" width="12.28515625" bestFit="1" customWidth="1"/>
    <col min="20" max="20" width="11.28515625" bestFit="1" customWidth="1"/>
    <col min="21" max="21" width="10.5703125" bestFit="1" customWidth="1"/>
    <col min="22" max="22" width="12.85546875" bestFit="1" customWidth="1"/>
    <col min="23" max="23" width="12.42578125" bestFit="1" customWidth="1"/>
    <col min="24" max="24" width="12.5703125" bestFit="1" customWidth="1"/>
    <col min="25" max="25" width="12.28515625" bestFit="1" customWidth="1"/>
    <col min="26" max="26" width="14" bestFit="1" customWidth="1"/>
    <col min="27" max="27" width="12" bestFit="1" customWidth="1"/>
    <col min="28" max="29" width="13.85546875" bestFit="1" customWidth="1"/>
    <col min="30" max="30" width="12.42578125" bestFit="1" customWidth="1"/>
    <col min="31" max="31" width="11.42578125" bestFit="1" customWidth="1"/>
    <col min="32" max="32" width="12.85546875" bestFit="1" customWidth="1"/>
    <col min="33" max="33" width="11.28515625" bestFit="1" customWidth="1"/>
    <col min="34" max="34" width="13.5703125" bestFit="1" customWidth="1"/>
    <col min="35" max="35" width="11.7109375" bestFit="1" customWidth="1"/>
    <col min="36" max="36" width="12.5703125" bestFit="1" customWidth="1"/>
    <col min="37" max="37" width="12.7109375" bestFit="1" customWidth="1"/>
    <col min="38" max="38" width="13.140625" bestFit="1" customWidth="1"/>
    <col min="39" max="39" width="13.7109375" bestFit="1" customWidth="1"/>
    <col min="40" max="40" width="12.28515625" bestFit="1" customWidth="1"/>
    <col min="41" max="41" width="13.28515625" bestFit="1" customWidth="1"/>
    <col min="42" max="42" width="14.7109375" bestFit="1" customWidth="1"/>
    <col min="43" max="43" width="13.5703125" bestFit="1" customWidth="1"/>
    <col min="44" max="44" width="11.140625" bestFit="1" customWidth="1"/>
    <col min="45" max="45" width="12" bestFit="1" customWidth="1"/>
    <col min="46" max="46" width="12.28515625" bestFit="1" customWidth="1"/>
    <col min="47" max="47" width="12.7109375" bestFit="1" customWidth="1"/>
    <col min="48" max="48" width="13.7109375" bestFit="1" customWidth="1"/>
    <col min="49" max="49" width="12.28515625" bestFit="1" customWidth="1"/>
    <col min="50" max="50" width="11.85546875" bestFit="1" customWidth="1"/>
    <col min="51" max="51" width="11.7109375" bestFit="1" customWidth="1"/>
    <col min="52" max="53" width="13.140625" bestFit="1" customWidth="1"/>
    <col min="54" max="54" width="14.140625" bestFit="1" customWidth="1"/>
    <col min="55" max="55" width="12.5703125" bestFit="1" customWidth="1"/>
    <col min="56" max="57" width="11.140625" bestFit="1" customWidth="1"/>
    <col min="58" max="58" width="11.85546875" bestFit="1" customWidth="1"/>
    <col min="59" max="59" width="12.42578125" bestFit="1" customWidth="1"/>
    <col min="60" max="60" width="11.7109375" bestFit="1" customWidth="1"/>
  </cols>
  <sheetData>
    <row r="1" spans="1:60" x14ac:dyDescent="0.25">
      <c r="A1" s="73" t="s">
        <v>578</v>
      </c>
      <c r="B1" s="73" t="s">
        <v>576</v>
      </c>
      <c r="C1" s="73" t="s">
        <v>577</v>
      </c>
      <c r="D1" s="73" t="s">
        <v>720</v>
      </c>
      <c r="E1" s="73" t="s">
        <v>689</v>
      </c>
      <c r="F1" s="73" t="s">
        <v>692</v>
      </c>
      <c r="G1" s="73" t="s">
        <v>681</v>
      </c>
      <c r="H1" s="73" t="s">
        <v>675</v>
      </c>
      <c r="I1" s="73" t="s">
        <v>679</v>
      </c>
      <c r="J1" s="73" t="s">
        <v>685</v>
      </c>
      <c r="K1" s="73" t="s">
        <v>683</v>
      </c>
      <c r="L1" s="73" t="s">
        <v>672</v>
      </c>
      <c r="M1" s="73" t="s">
        <v>677</v>
      </c>
      <c r="N1" s="73" t="s">
        <v>671</v>
      </c>
      <c r="O1" s="73" t="s">
        <v>667</v>
      </c>
      <c r="P1" s="73" t="s">
        <v>673</v>
      </c>
      <c r="Q1" s="73" t="s">
        <v>680</v>
      </c>
      <c r="R1" s="73" t="s">
        <v>669</v>
      </c>
      <c r="S1" s="73" t="s">
        <v>708</v>
      </c>
      <c r="T1" s="73" t="s">
        <v>694</v>
      </c>
      <c r="U1" s="73" t="s">
        <v>691</v>
      </c>
      <c r="V1" s="73" t="s">
        <v>686</v>
      </c>
      <c r="W1" s="73" t="s">
        <v>697</v>
      </c>
      <c r="X1" s="73" t="s">
        <v>682</v>
      </c>
      <c r="Y1" s="73" t="s">
        <v>684</v>
      </c>
      <c r="Z1" s="73" t="s">
        <v>674</v>
      </c>
      <c r="AA1" s="73" t="s">
        <v>688</v>
      </c>
      <c r="AB1" s="73" t="s">
        <v>706</v>
      </c>
      <c r="AC1" s="73" t="s">
        <v>668</v>
      </c>
      <c r="AD1" s="73" t="s">
        <v>640</v>
      </c>
      <c r="AE1" s="73" t="s">
        <v>676</v>
      </c>
      <c r="AF1" s="73" t="s">
        <v>670</v>
      </c>
      <c r="AG1" s="73" t="s">
        <v>687</v>
      </c>
      <c r="AH1" s="73" t="s">
        <v>678</v>
      </c>
      <c r="AI1" s="73" t="s">
        <v>709</v>
      </c>
      <c r="AJ1" s="73" t="s">
        <v>637</v>
      </c>
      <c r="AK1" s="73" t="s">
        <v>666</v>
      </c>
      <c r="AL1" s="73" t="s">
        <v>713</v>
      </c>
      <c r="AM1" s="73" t="s">
        <v>624</v>
      </c>
      <c r="AN1" s="73" t="s">
        <v>603</v>
      </c>
      <c r="AO1" s="73" t="s">
        <v>690</v>
      </c>
      <c r="AP1" s="73" t="s">
        <v>651</v>
      </c>
      <c r="AQ1" s="73" t="s">
        <v>693</v>
      </c>
      <c r="AR1" s="73" t="s">
        <v>707</v>
      </c>
      <c r="AS1" s="73" t="s">
        <v>699</v>
      </c>
      <c r="AT1" s="73" t="s">
        <v>712</v>
      </c>
      <c r="AU1" s="73" t="s">
        <v>633</v>
      </c>
      <c r="AV1" s="73" t="s">
        <v>631</v>
      </c>
      <c r="AW1" s="73" t="s">
        <v>702</v>
      </c>
      <c r="AX1" s="73" t="s">
        <v>704</v>
      </c>
      <c r="AY1" s="73" t="s">
        <v>700</v>
      </c>
      <c r="AZ1" s="73" t="s">
        <v>695</v>
      </c>
      <c r="BA1" s="73" t="s">
        <v>711</v>
      </c>
      <c r="BB1" s="73" t="s">
        <v>696</v>
      </c>
      <c r="BC1" s="73" t="s">
        <v>701</v>
      </c>
      <c r="BD1" s="73" t="s">
        <v>703</v>
      </c>
      <c r="BE1" s="73" t="s">
        <v>705</v>
      </c>
      <c r="BF1" s="73" t="s">
        <v>710</v>
      </c>
      <c r="BG1" s="73" t="s">
        <v>634</v>
      </c>
      <c r="BH1" s="73" t="s">
        <v>698</v>
      </c>
    </row>
    <row r="2" spans="1:60" x14ac:dyDescent="0.25">
      <c r="A2" s="74">
        <v>201712</v>
      </c>
      <c r="B2" s="74">
        <v>17101</v>
      </c>
      <c r="C2" s="75" t="s">
        <v>564</v>
      </c>
      <c r="D2" s="75" t="s">
        <v>721</v>
      </c>
      <c r="E2" s="76">
        <v>10246</v>
      </c>
      <c r="F2" s="76">
        <v>0</v>
      </c>
      <c r="G2" s="76">
        <v>8378</v>
      </c>
      <c r="H2" s="76">
        <v>1387</v>
      </c>
      <c r="I2" s="76">
        <v>3090</v>
      </c>
      <c r="J2" s="76">
        <v>5</v>
      </c>
      <c r="K2" s="76">
        <v>0</v>
      </c>
      <c r="L2" s="76">
        <v>1863</v>
      </c>
      <c r="M2" s="76">
        <v>106</v>
      </c>
      <c r="N2" s="76">
        <v>0</v>
      </c>
      <c r="O2" s="76">
        <v>-77</v>
      </c>
      <c r="P2" s="76">
        <v>1892</v>
      </c>
      <c r="Q2" s="76">
        <v>417</v>
      </c>
      <c r="R2" s="76">
        <v>1475</v>
      </c>
      <c r="S2" s="76">
        <v>0</v>
      </c>
      <c r="T2" s="76">
        <v>0</v>
      </c>
      <c r="U2" s="76">
        <v>150</v>
      </c>
      <c r="V2" s="76">
        <v>0</v>
      </c>
      <c r="W2" s="76">
        <v>0</v>
      </c>
      <c r="X2" s="76">
        <v>12</v>
      </c>
      <c r="Y2" s="76">
        <v>138</v>
      </c>
      <c r="Z2" s="76">
        <v>0</v>
      </c>
      <c r="AA2" s="76">
        <v>8353</v>
      </c>
      <c r="AB2" s="76">
        <v>0</v>
      </c>
      <c r="AC2" s="76">
        <v>3564</v>
      </c>
      <c r="AD2" s="76">
        <v>12066</v>
      </c>
      <c r="AE2" s="76">
        <v>5000</v>
      </c>
      <c r="AF2" s="76">
        <v>5441</v>
      </c>
      <c r="AG2" s="76">
        <v>0</v>
      </c>
      <c r="AH2" s="76">
        <v>10441</v>
      </c>
      <c r="AI2" s="76">
        <v>0</v>
      </c>
      <c r="AJ2" s="76">
        <v>0</v>
      </c>
      <c r="AK2" s="76">
        <v>1626</v>
      </c>
      <c r="AL2" s="76">
        <v>0</v>
      </c>
      <c r="AM2" s="76">
        <v>1626</v>
      </c>
      <c r="AN2" s="76">
        <v>12066</v>
      </c>
      <c r="AO2" s="76">
        <v>8222</v>
      </c>
      <c r="AP2" s="76">
        <v>0</v>
      </c>
      <c r="AQ2" s="76">
        <v>0</v>
      </c>
      <c r="AR2" s="76">
        <v>0</v>
      </c>
      <c r="AS2" s="76">
        <v>0</v>
      </c>
      <c r="AT2" s="76">
        <v>0</v>
      </c>
      <c r="AU2" s="76">
        <v>0</v>
      </c>
      <c r="AV2" s="76">
        <v>0</v>
      </c>
      <c r="AW2" s="76">
        <v>0</v>
      </c>
      <c r="AX2" s="76">
        <v>0</v>
      </c>
      <c r="AY2" s="76">
        <v>0</v>
      </c>
      <c r="AZ2" s="76">
        <v>0</v>
      </c>
      <c r="BA2" s="76">
        <v>131</v>
      </c>
      <c r="BB2" s="76">
        <v>0</v>
      </c>
      <c r="BC2" s="76">
        <v>0</v>
      </c>
      <c r="BD2" s="76">
        <v>0</v>
      </c>
      <c r="BE2" s="76">
        <v>0</v>
      </c>
      <c r="BF2" s="76">
        <v>0</v>
      </c>
      <c r="BG2" s="76">
        <v>0</v>
      </c>
      <c r="BH2" s="76">
        <v>0</v>
      </c>
    </row>
    <row r="3" spans="1:60" x14ac:dyDescent="0.25">
      <c r="A3" s="74">
        <v>201712</v>
      </c>
      <c r="B3" s="74">
        <v>17103</v>
      </c>
      <c r="C3" s="75" t="s">
        <v>726</v>
      </c>
      <c r="D3" s="75" t="s">
        <v>721</v>
      </c>
      <c r="E3" s="76">
        <v>75754</v>
      </c>
      <c r="F3" s="76"/>
      <c r="G3" s="76">
        <v>61784</v>
      </c>
      <c r="H3" s="76"/>
      <c r="I3" s="76">
        <v>15293</v>
      </c>
      <c r="J3" s="76">
        <v>3914</v>
      </c>
      <c r="K3" s="76"/>
      <c r="L3" s="76">
        <v>10056</v>
      </c>
      <c r="M3" s="76">
        <v>426</v>
      </c>
      <c r="N3" s="76">
        <v>92</v>
      </c>
      <c r="O3" s="76">
        <v>-657</v>
      </c>
      <c r="P3" s="76">
        <v>9733</v>
      </c>
      <c r="Q3" s="76">
        <v>2210</v>
      </c>
      <c r="R3" s="76">
        <v>7523</v>
      </c>
      <c r="S3" s="76">
        <v>443</v>
      </c>
      <c r="T3" s="76">
        <v>443</v>
      </c>
      <c r="U3" s="76">
        <v>107130</v>
      </c>
      <c r="V3" s="76">
        <v>104795</v>
      </c>
      <c r="W3" s="76"/>
      <c r="X3" s="76">
        <v>476</v>
      </c>
      <c r="Y3" s="76"/>
      <c r="Z3" s="76">
        <v>1859</v>
      </c>
      <c r="AA3" s="76">
        <v>273</v>
      </c>
      <c r="AB3" s="76"/>
      <c r="AC3" s="76">
        <v>48414</v>
      </c>
      <c r="AD3" s="76">
        <v>157207</v>
      </c>
      <c r="AE3" s="76">
        <v>40000</v>
      </c>
      <c r="AF3" s="76">
        <v>7804</v>
      </c>
      <c r="AG3" s="76">
        <v>7523</v>
      </c>
      <c r="AH3" s="76">
        <v>47804</v>
      </c>
      <c r="AI3" s="76"/>
      <c r="AJ3" s="76">
        <v>2226</v>
      </c>
      <c r="AK3" s="76">
        <v>107177</v>
      </c>
      <c r="AL3" s="76"/>
      <c r="AM3" s="76">
        <v>109403</v>
      </c>
      <c r="AN3" s="76">
        <v>157207</v>
      </c>
      <c r="AO3" s="76"/>
      <c r="AP3" s="76"/>
      <c r="AQ3" s="76"/>
      <c r="AR3" s="76"/>
      <c r="AS3" s="76"/>
      <c r="AT3" s="76"/>
      <c r="AU3" s="76"/>
      <c r="AV3" s="76"/>
      <c r="AW3" s="76"/>
      <c r="AX3" s="76">
        <v>947</v>
      </c>
      <c r="AY3" s="76"/>
      <c r="AZ3" s="76"/>
      <c r="BA3" s="76">
        <v>273</v>
      </c>
      <c r="BB3" s="76"/>
      <c r="BC3" s="76"/>
      <c r="BD3" s="76"/>
      <c r="BE3" s="76"/>
      <c r="BF3" s="76"/>
      <c r="BG3" s="76"/>
      <c r="BH3" s="76"/>
    </row>
    <row r="4" spans="1:60" x14ac:dyDescent="0.25">
      <c r="A4" s="74">
        <v>201712</v>
      </c>
      <c r="B4" s="74">
        <v>17104</v>
      </c>
      <c r="C4" s="75" t="s">
        <v>724</v>
      </c>
      <c r="D4" s="75" t="s">
        <v>721</v>
      </c>
      <c r="E4" s="76">
        <v>344329</v>
      </c>
      <c r="F4" s="76">
        <v>25099</v>
      </c>
      <c r="G4" s="76">
        <v>144889</v>
      </c>
      <c r="H4" s="76">
        <v>3955</v>
      </c>
      <c r="I4" s="76">
        <v>41440</v>
      </c>
      <c r="J4" s="76">
        <v>517</v>
      </c>
      <c r="K4" s="76">
        <v>10</v>
      </c>
      <c r="L4" s="76">
        <v>224012</v>
      </c>
      <c r="M4" s="76">
        <v>41</v>
      </c>
      <c r="N4" s="76">
        <v>315</v>
      </c>
      <c r="O4" s="76">
        <v>-9</v>
      </c>
      <c r="P4" s="76">
        <v>223729</v>
      </c>
      <c r="Q4" s="76">
        <v>44765</v>
      </c>
      <c r="R4" s="76">
        <v>178964</v>
      </c>
      <c r="S4" s="76">
        <v>2282</v>
      </c>
      <c r="T4" s="76">
        <v>2282</v>
      </c>
      <c r="U4" s="76">
        <v>8062</v>
      </c>
      <c r="V4" s="76">
        <v>0</v>
      </c>
      <c r="W4" s="76">
        <v>0</v>
      </c>
      <c r="X4" s="76">
        <v>497</v>
      </c>
      <c r="Y4" s="76">
        <v>2342</v>
      </c>
      <c r="Z4" s="76">
        <v>5223</v>
      </c>
      <c r="AA4" s="76">
        <v>31</v>
      </c>
      <c r="AB4" s="76"/>
      <c r="AC4" s="76">
        <v>96786</v>
      </c>
      <c r="AD4" s="76">
        <v>107161</v>
      </c>
      <c r="AE4" s="76">
        <v>15400</v>
      </c>
      <c r="AF4" s="76">
        <v>42461</v>
      </c>
      <c r="AG4" s="76">
        <v>0</v>
      </c>
      <c r="AH4" s="76">
        <v>57861</v>
      </c>
      <c r="AI4" s="76"/>
      <c r="AJ4" s="76">
        <v>14783</v>
      </c>
      <c r="AK4" s="76">
        <v>29901</v>
      </c>
      <c r="AL4" s="76"/>
      <c r="AM4" s="76">
        <v>49300</v>
      </c>
      <c r="AN4" s="76">
        <v>107161</v>
      </c>
      <c r="AO4" s="76">
        <v>0</v>
      </c>
      <c r="AP4" s="76"/>
      <c r="AQ4" s="76"/>
      <c r="AR4" s="76"/>
      <c r="AS4" s="76"/>
      <c r="AT4" s="76">
        <v>4616</v>
      </c>
      <c r="AU4" s="76"/>
      <c r="AV4" s="76">
        <v>0</v>
      </c>
      <c r="AW4" s="76"/>
      <c r="AX4" s="76">
        <v>0</v>
      </c>
      <c r="AY4" s="76"/>
      <c r="AZ4" s="76"/>
      <c r="BA4" s="76">
        <v>31</v>
      </c>
      <c r="BB4" s="76"/>
      <c r="BC4" s="76"/>
      <c r="BD4" s="76"/>
      <c r="BE4" s="76"/>
      <c r="BF4" s="76"/>
      <c r="BG4" s="76"/>
      <c r="BH4" s="76">
        <v>0</v>
      </c>
    </row>
    <row r="5" spans="1:60" x14ac:dyDescent="0.25">
      <c r="A5" s="74">
        <v>201712</v>
      </c>
      <c r="B5" s="74">
        <v>17106</v>
      </c>
      <c r="C5" s="75" t="s">
        <v>568</v>
      </c>
      <c r="D5" s="75" t="s">
        <v>721</v>
      </c>
      <c r="E5" s="76">
        <v>77121</v>
      </c>
      <c r="F5" s="76">
        <v>0</v>
      </c>
      <c r="G5" s="76">
        <v>67729</v>
      </c>
      <c r="H5" s="76">
        <v>2503</v>
      </c>
      <c r="I5" s="76">
        <v>24107</v>
      </c>
      <c r="J5" s="76">
        <v>3302</v>
      </c>
      <c r="K5" s="76">
        <v>0</v>
      </c>
      <c r="L5" s="76">
        <v>6090</v>
      </c>
      <c r="M5" s="76">
        <v>175</v>
      </c>
      <c r="N5" s="76">
        <v>83</v>
      </c>
      <c r="O5" s="76">
        <v>164</v>
      </c>
      <c r="P5" s="76">
        <v>6346</v>
      </c>
      <c r="Q5" s="76">
        <v>1347</v>
      </c>
      <c r="R5" s="76">
        <v>4999</v>
      </c>
      <c r="S5" s="76">
        <v>71</v>
      </c>
      <c r="T5" s="76">
        <v>71</v>
      </c>
      <c r="U5" s="76">
        <v>67505</v>
      </c>
      <c r="V5" s="76">
        <v>64694</v>
      </c>
      <c r="W5" s="76">
        <v>0</v>
      </c>
      <c r="X5" s="76">
        <v>0</v>
      </c>
      <c r="Y5" s="76">
        <v>855</v>
      </c>
      <c r="Z5" s="76">
        <v>1956</v>
      </c>
      <c r="AA5" s="76">
        <v>272373</v>
      </c>
      <c r="AB5" s="76">
        <v>0</v>
      </c>
      <c r="AC5" s="76">
        <v>12340</v>
      </c>
      <c r="AD5" s="76">
        <v>356876</v>
      </c>
      <c r="AE5" s="76">
        <v>76000</v>
      </c>
      <c r="AF5" s="76">
        <v>8451</v>
      </c>
      <c r="AG5" s="76">
        <v>0</v>
      </c>
      <c r="AH5" s="76">
        <v>284938</v>
      </c>
      <c r="AI5" s="76">
        <v>2528</v>
      </c>
      <c r="AJ5" s="76">
        <v>2072</v>
      </c>
      <c r="AK5" s="76">
        <v>61458</v>
      </c>
      <c r="AL5" s="76">
        <v>0</v>
      </c>
      <c r="AM5" s="76">
        <v>66058</v>
      </c>
      <c r="AN5" s="76">
        <v>356876</v>
      </c>
      <c r="AO5" s="76">
        <v>271172</v>
      </c>
      <c r="AP5" s="76">
        <v>0</v>
      </c>
      <c r="AQ5" s="76">
        <v>0</v>
      </c>
      <c r="AR5" s="76">
        <v>0</v>
      </c>
      <c r="AS5" s="76">
        <v>0</v>
      </c>
      <c r="AT5" s="76">
        <v>0</v>
      </c>
      <c r="AU5" s="76">
        <v>803</v>
      </c>
      <c r="AV5" s="76">
        <v>5880</v>
      </c>
      <c r="AW5" s="76"/>
      <c r="AX5" s="76">
        <v>4587</v>
      </c>
      <c r="AY5" s="76">
        <v>200536</v>
      </c>
      <c r="AZ5" s="76">
        <v>0</v>
      </c>
      <c r="BA5" s="76">
        <v>1201</v>
      </c>
      <c r="BB5" s="76">
        <v>0</v>
      </c>
      <c r="BC5" s="76">
        <v>-49</v>
      </c>
      <c r="BD5" s="76">
        <v>0</v>
      </c>
      <c r="BE5" s="76">
        <v>0</v>
      </c>
      <c r="BF5" s="76">
        <v>5077</v>
      </c>
      <c r="BG5" s="76">
        <v>0</v>
      </c>
      <c r="BH5" s="76">
        <v>0</v>
      </c>
    </row>
    <row r="6" spans="1:60" x14ac:dyDescent="0.25">
      <c r="A6" s="74">
        <v>201712</v>
      </c>
      <c r="B6" s="74">
        <v>17107</v>
      </c>
      <c r="C6" s="75" t="s">
        <v>725</v>
      </c>
      <c r="D6" s="75" t="s">
        <v>721</v>
      </c>
      <c r="E6" s="76">
        <v>35803</v>
      </c>
      <c r="F6" s="76"/>
      <c r="G6" s="76">
        <v>32599</v>
      </c>
      <c r="H6" s="76">
        <v>2885</v>
      </c>
      <c r="I6" s="76">
        <v>14227</v>
      </c>
      <c r="J6" s="76"/>
      <c r="K6" s="76"/>
      <c r="L6" s="76">
        <v>3204</v>
      </c>
      <c r="M6" s="76">
        <v>273</v>
      </c>
      <c r="N6" s="76">
        <v>81</v>
      </c>
      <c r="O6" s="76">
        <v>-266</v>
      </c>
      <c r="P6" s="76">
        <v>3130</v>
      </c>
      <c r="Q6" s="76">
        <v>703</v>
      </c>
      <c r="R6" s="76">
        <v>2427</v>
      </c>
      <c r="S6" s="76"/>
      <c r="T6" s="76"/>
      <c r="U6" s="76">
        <v>1529</v>
      </c>
      <c r="V6" s="76"/>
      <c r="W6" s="76"/>
      <c r="X6" s="76">
        <v>13</v>
      </c>
      <c r="Y6" s="76">
        <v>559</v>
      </c>
      <c r="Z6" s="76">
        <v>957</v>
      </c>
      <c r="AA6" s="76">
        <v>15059</v>
      </c>
      <c r="AB6" s="76"/>
      <c r="AC6" s="76">
        <v>13160</v>
      </c>
      <c r="AD6" s="76">
        <v>29748</v>
      </c>
      <c r="AE6" s="76">
        <v>8500</v>
      </c>
      <c r="AF6" s="76">
        <v>11537</v>
      </c>
      <c r="AG6" s="76"/>
      <c r="AH6" s="76">
        <v>21267</v>
      </c>
      <c r="AI6" s="76"/>
      <c r="AJ6" s="76">
        <v>382</v>
      </c>
      <c r="AK6" s="76"/>
      <c r="AL6" s="76">
        <v>8099</v>
      </c>
      <c r="AM6" s="76">
        <v>8481</v>
      </c>
      <c r="AN6" s="76">
        <v>29748</v>
      </c>
      <c r="AO6" s="76">
        <v>15059</v>
      </c>
      <c r="AP6" s="76"/>
      <c r="AQ6" s="76"/>
      <c r="AR6" s="76"/>
      <c r="AS6" s="76"/>
      <c r="AT6" s="76"/>
      <c r="AU6" s="76"/>
      <c r="AV6" s="76"/>
      <c r="AW6" s="76"/>
      <c r="AX6" s="76"/>
      <c r="AY6" s="76">
        <v>1230</v>
      </c>
      <c r="AZ6" s="76"/>
      <c r="BA6" s="76"/>
      <c r="BB6" s="76"/>
      <c r="BC6" s="76"/>
      <c r="BD6" s="76"/>
      <c r="BE6" s="76"/>
      <c r="BF6" s="76"/>
      <c r="BG6" s="76"/>
      <c r="BH6" s="76"/>
    </row>
    <row r="7" spans="1:60" x14ac:dyDescent="0.25">
      <c r="A7" s="74">
        <v>201712</v>
      </c>
      <c r="B7" s="74">
        <v>17108</v>
      </c>
      <c r="C7" s="75" t="s">
        <v>566</v>
      </c>
      <c r="D7" s="75" t="s">
        <v>721</v>
      </c>
      <c r="E7" s="76">
        <v>18901</v>
      </c>
      <c r="F7" s="76">
        <v>0</v>
      </c>
      <c r="G7" s="76">
        <v>9682</v>
      </c>
      <c r="H7" s="76">
        <v>1356</v>
      </c>
      <c r="I7" s="76">
        <v>8326</v>
      </c>
      <c r="J7" s="76">
        <v>101</v>
      </c>
      <c r="K7" s="76">
        <v>0</v>
      </c>
      <c r="L7" s="76">
        <v>9118</v>
      </c>
      <c r="M7" s="76">
        <v>139</v>
      </c>
      <c r="N7" s="76">
        <v>4</v>
      </c>
      <c r="O7" s="76">
        <v>-155</v>
      </c>
      <c r="P7" s="76">
        <v>9098</v>
      </c>
      <c r="Q7" s="76">
        <v>2006</v>
      </c>
      <c r="R7" s="76">
        <v>7092</v>
      </c>
      <c r="S7" s="76">
        <v>70</v>
      </c>
      <c r="T7" s="76">
        <v>70</v>
      </c>
      <c r="U7" s="76">
        <v>1095</v>
      </c>
      <c r="V7" s="76">
        <v>7</v>
      </c>
      <c r="W7" s="76"/>
      <c r="X7" s="76">
        <v>39</v>
      </c>
      <c r="Y7" s="76">
        <v>335</v>
      </c>
      <c r="Z7" s="76">
        <v>714</v>
      </c>
      <c r="AA7" s="76">
        <v>13970</v>
      </c>
      <c r="AB7" s="76"/>
      <c r="AC7" s="76">
        <v>4039</v>
      </c>
      <c r="AD7" s="76">
        <v>19237</v>
      </c>
      <c r="AE7" s="76">
        <v>2020</v>
      </c>
      <c r="AF7" s="76">
        <v>13343</v>
      </c>
      <c r="AG7" s="76">
        <v>7000</v>
      </c>
      <c r="AH7" s="76">
        <v>15363</v>
      </c>
      <c r="AI7" s="76"/>
      <c r="AJ7" s="76">
        <v>2005</v>
      </c>
      <c r="AK7" s="76">
        <v>1869</v>
      </c>
      <c r="AL7" s="76"/>
      <c r="AM7" s="76">
        <v>3874</v>
      </c>
      <c r="AN7" s="76">
        <v>19237</v>
      </c>
      <c r="AO7" s="76">
        <v>13970</v>
      </c>
      <c r="AP7" s="76"/>
      <c r="AQ7" s="76"/>
      <c r="AR7" s="76"/>
      <c r="AS7" s="76"/>
      <c r="AT7" s="76"/>
      <c r="AU7" s="76"/>
      <c r="AV7" s="76"/>
      <c r="AW7" s="76"/>
      <c r="AX7" s="76">
        <v>63</v>
      </c>
      <c r="AY7" s="76"/>
      <c r="AZ7" s="76"/>
      <c r="BA7" s="76"/>
      <c r="BB7" s="76"/>
      <c r="BC7" s="76"/>
      <c r="BD7" s="76"/>
      <c r="BE7" s="76"/>
      <c r="BF7" s="76"/>
      <c r="BG7" s="76"/>
      <c r="BH7" s="76"/>
    </row>
    <row r="8" spans="1:60" x14ac:dyDescent="0.25">
      <c r="A8" s="74">
        <v>201712</v>
      </c>
      <c r="B8" s="74">
        <v>17110</v>
      </c>
      <c r="C8" s="75" t="s">
        <v>561</v>
      </c>
      <c r="D8" s="75" t="s">
        <v>721</v>
      </c>
      <c r="E8" s="76">
        <v>283988</v>
      </c>
      <c r="F8" s="76"/>
      <c r="G8" s="76">
        <v>124922</v>
      </c>
      <c r="H8" s="76">
        <v>3090</v>
      </c>
      <c r="I8" s="76">
        <v>27208</v>
      </c>
      <c r="J8" s="76"/>
      <c r="K8" s="76"/>
      <c r="L8" s="76">
        <v>159066</v>
      </c>
      <c r="M8" s="76">
        <v>3317</v>
      </c>
      <c r="N8" s="76">
        <v>4489</v>
      </c>
      <c r="O8" s="76">
        <v>-2698</v>
      </c>
      <c r="P8" s="76">
        <v>155196</v>
      </c>
      <c r="Q8" s="76">
        <v>34101</v>
      </c>
      <c r="R8" s="76">
        <v>121095</v>
      </c>
      <c r="S8" s="76"/>
      <c r="T8" s="76"/>
      <c r="U8" s="76">
        <v>93488</v>
      </c>
      <c r="V8" s="76">
        <v>83417</v>
      </c>
      <c r="W8" s="76">
        <v>5987</v>
      </c>
      <c r="X8" s="76">
        <v>144</v>
      </c>
      <c r="Y8" s="76">
        <v>3940</v>
      </c>
      <c r="Z8" s="76"/>
      <c r="AA8" s="76">
        <v>296256</v>
      </c>
      <c r="AB8" s="76"/>
      <c r="AC8" s="76">
        <v>269872</v>
      </c>
      <c r="AD8" s="76">
        <v>659616</v>
      </c>
      <c r="AE8" s="76">
        <v>118000</v>
      </c>
      <c r="AF8" s="76">
        <v>330505</v>
      </c>
      <c r="AG8" s="76">
        <v>275000</v>
      </c>
      <c r="AH8" s="76">
        <v>448505</v>
      </c>
      <c r="AI8" s="76"/>
      <c r="AJ8" s="76"/>
      <c r="AK8" s="76">
        <v>211111</v>
      </c>
      <c r="AL8" s="76"/>
      <c r="AM8" s="76">
        <v>211111</v>
      </c>
      <c r="AN8" s="76">
        <v>659616</v>
      </c>
      <c r="AO8" s="76">
        <v>295033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>
        <v>1223</v>
      </c>
      <c r="BB8" s="76"/>
      <c r="BC8" s="76"/>
      <c r="BD8" s="76"/>
      <c r="BE8" s="76"/>
      <c r="BF8" s="76"/>
      <c r="BG8" s="76"/>
      <c r="BH8" s="76"/>
    </row>
    <row r="9" spans="1:60" x14ac:dyDescent="0.25">
      <c r="A9" s="74">
        <v>201712</v>
      </c>
      <c r="B9" s="74">
        <v>17112</v>
      </c>
      <c r="C9" s="75" t="s">
        <v>723</v>
      </c>
      <c r="D9" s="75" t="s">
        <v>721</v>
      </c>
      <c r="E9" s="76">
        <v>15187</v>
      </c>
      <c r="F9" s="76"/>
      <c r="G9" s="76">
        <v>15000</v>
      </c>
      <c r="H9" s="76">
        <v>4736</v>
      </c>
      <c r="I9" s="76">
        <v>4418</v>
      </c>
      <c r="J9" s="76"/>
      <c r="K9" s="76"/>
      <c r="L9" s="76">
        <v>187</v>
      </c>
      <c r="M9" s="76">
        <v>-54</v>
      </c>
      <c r="N9" s="76"/>
      <c r="O9" s="76">
        <v>0</v>
      </c>
      <c r="P9" s="76">
        <v>133</v>
      </c>
      <c r="Q9" s="76">
        <v>30</v>
      </c>
      <c r="R9" s="76">
        <v>103</v>
      </c>
      <c r="S9" s="76"/>
      <c r="T9" s="76"/>
      <c r="U9" s="76">
        <v>2133</v>
      </c>
      <c r="V9" s="76">
        <v>962</v>
      </c>
      <c r="W9" s="76">
        <v>0</v>
      </c>
      <c r="X9" s="76"/>
      <c r="Y9" s="76">
        <v>637</v>
      </c>
      <c r="Z9" s="76">
        <v>534</v>
      </c>
      <c r="AA9" s="76"/>
      <c r="AB9" s="76"/>
      <c r="AC9" s="76">
        <v>6995</v>
      </c>
      <c r="AD9" s="76">
        <v>9128</v>
      </c>
      <c r="AE9" s="76">
        <v>4000</v>
      </c>
      <c r="AF9" s="76">
        <v>1291</v>
      </c>
      <c r="AG9" s="76">
        <v>0</v>
      </c>
      <c r="AH9" s="76">
        <v>5291</v>
      </c>
      <c r="AI9" s="76"/>
      <c r="AJ9" s="76">
        <v>24</v>
      </c>
      <c r="AK9" s="76">
        <v>3803</v>
      </c>
      <c r="AL9" s="76"/>
      <c r="AM9" s="76">
        <v>3827</v>
      </c>
      <c r="AN9" s="76">
        <v>9128</v>
      </c>
      <c r="AO9" s="76"/>
      <c r="AP9" s="76"/>
      <c r="AQ9" s="76"/>
      <c r="AR9" s="76"/>
      <c r="AS9" s="76"/>
      <c r="AT9" s="76"/>
      <c r="AU9" s="76">
        <v>10</v>
      </c>
      <c r="AV9" s="76">
        <v>10</v>
      </c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</row>
    <row r="10" spans="1:60" x14ac:dyDescent="0.25">
      <c r="A10" s="74">
        <v>201712</v>
      </c>
      <c r="B10" s="74">
        <v>17115</v>
      </c>
      <c r="C10" s="75" t="s">
        <v>570</v>
      </c>
      <c r="D10" s="75" t="s">
        <v>721</v>
      </c>
      <c r="E10" s="76">
        <v>482759</v>
      </c>
      <c r="F10" s="76"/>
      <c r="G10" s="76">
        <v>382201</v>
      </c>
      <c r="H10" s="76"/>
      <c r="I10" s="76"/>
      <c r="J10" s="76"/>
      <c r="K10" s="76"/>
      <c r="L10" s="76">
        <v>100558</v>
      </c>
      <c r="M10" s="76">
        <v>1202</v>
      </c>
      <c r="N10" s="76">
        <v>529</v>
      </c>
      <c r="O10" s="76">
        <v>-792</v>
      </c>
      <c r="P10" s="76">
        <v>100439</v>
      </c>
      <c r="Q10" s="76">
        <v>22330</v>
      </c>
      <c r="R10" s="76">
        <v>78109</v>
      </c>
      <c r="S10" s="76"/>
      <c r="T10" s="76"/>
      <c r="U10" s="76">
        <v>55448</v>
      </c>
      <c r="V10" s="76">
        <v>43134</v>
      </c>
      <c r="W10" s="76"/>
      <c r="X10" s="76"/>
      <c r="Y10" s="76">
        <v>10686</v>
      </c>
      <c r="Z10" s="76">
        <v>1628</v>
      </c>
      <c r="AA10" s="76">
        <v>400182</v>
      </c>
      <c r="AB10" s="76"/>
      <c r="AC10" s="76">
        <v>16262</v>
      </c>
      <c r="AD10" s="76">
        <v>471892</v>
      </c>
      <c r="AE10" s="76">
        <v>10100</v>
      </c>
      <c r="AF10" s="76">
        <v>290657</v>
      </c>
      <c r="AG10" s="76">
        <v>44000</v>
      </c>
      <c r="AH10" s="76">
        <v>300757</v>
      </c>
      <c r="AI10" s="76"/>
      <c r="AJ10" s="76">
        <v>47317</v>
      </c>
      <c r="AK10" s="76">
        <v>123818</v>
      </c>
      <c r="AL10" s="76"/>
      <c r="AM10" s="76">
        <v>171135</v>
      </c>
      <c r="AN10" s="76">
        <v>471892</v>
      </c>
      <c r="AO10" s="76">
        <v>400182</v>
      </c>
      <c r="AP10" s="76"/>
      <c r="AQ10" s="76"/>
      <c r="AR10" s="76">
        <v>0</v>
      </c>
      <c r="AS10" s="76"/>
      <c r="AT10" s="76"/>
      <c r="AU10" s="76"/>
      <c r="AV10" s="76">
        <v>0</v>
      </c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</row>
    <row r="11" spans="1:60" x14ac:dyDescent="0.25">
      <c r="A11" s="74">
        <v>201712</v>
      </c>
      <c r="B11" s="74">
        <v>17118</v>
      </c>
      <c r="C11" s="75" t="s">
        <v>573</v>
      </c>
      <c r="D11" s="75" t="s">
        <v>721</v>
      </c>
      <c r="E11" s="76">
        <v>12875</v>
      </c>
      <c r="F11" s="76">
        <v>0</v>
      </c>
      <c r="G11" s="76">
        <v>8054</v>
      </c>
      <c r="H11" s="76">
        <v>2006</v>
      </c>
      <c r="I11" s="76">
        <v>3395</v>
      </c>
      <c r="J11" s="76">
        <v>236</v>
      </c>
      <c r="K11" s="76">
        <v>0</v>
      </c>
      <c r="L11" s="76">
        <v>4585</v>
      </c>
      <c r="M11" s="76">
        <v>0</v>
      </c>
      <c r="N11" s="76">
        <v>60</v>
      </c>
      <c r="O11" s="76"/>
      <c r="P11" s="76">
        <v>4525</v>
      </c>
      <c r="Q11" s="76">
        <v>1005</v>
      </c>
      <c r="R11" s="76">
        <v>3520</v>
      </c>
      <c r="S11" s="76">
        <v>147</v>
      </c>
      <c r="T11" s="76">
        <v>147</v>
      </c>
      <c r="U11" s="76">
        <v>698</v>
      </c>
      <c r="V11" s="76">
        <v>70</v>
      </c>
      <c r="W11" s="76">
        <v>0</v>
      </c>
      <c r="X11" s="76">
        <v>0</v>
      </c>
      <c r="Y11" s="76">
        <v>198</v>
      </c>
      <c r="Z11" s="76">
        <v>430</v>
      </c>
      <c r="AA11" s="76">
        <v>0</v>
      </c>
      <c r="AB11" s="76">
        <v>0</v>
      </c>
      <c r="AC11" s="76">
        <v>6370</v>
      </c>
      <c r="AD11" s="76">
        <v>7337</v>
      </c>
      <c r="AE11" s="76">
        <v>2201</v>
      </c>
      <c r="AF11" s="76">
        <v>3778</v>
      </c>
      <c r="AG11" s="76">
        <v>3000</v>
      </c>
      <c r="AH11" s="76">
        <v>5979</v>
      </c>
      <c r="AI11" s="76"/>
      <c r="AJ11" s="76">
        <v>192</v>
      </c>
      <c r="AK11" s="76">
        <v>1130</v>
      </c>
      <c r="AL11" s="76">
        <v>20</v>
      </c>
      <c r="AM11" s="76">
        <v>1342</v>
      </c>
      <c r="AN11" s="76">
        <v>7337</v>
      </c>
      <c r="AO11" s="76">
        <v>0</v>
      </c>
      <c r="AP11" s="76">
        <v>0</v>
      </c>
      <c r="AQ11" s="76"/>
      <c r="AR11" s="76">
        <v>0</v>
      </c>
      <c r="AS11" s="76">
        <v>0</v>
      </c>
      <c r="AT11" s="76"/>
      <c r="AU11" s="76">
        <v>16</v>
      </c>
      <c r="AV11" s="76">
        <v>16</v>
      </c>
      <c r="AW11" s="76"/>
      <c r="AX11" s="76">
        <v>122</v>
      </c>
      <c r="AY11" s="76">
        <v>0</v>
      </c>
      <c r="AZ11" s="76"/>
      <c r="BA11" s="76">
        <v>0</v>
      </c>
      <c r="BB11" s="76">
        <v>0</v>
      </c>
      <c r="BC11" s="76">
        <v>0</v>
      </c>
      <c r="BD11" s="76">
        <v>0</v>
      </c>
      <c r="BE11" s="76">
        <v>0</v>
      </c>
      <c r="BF11" s="76"/>
      <c r="BG11" s="76"/>
      <c r="BH11" s="76"/>
    </row>
    <row r="12" spans="1:60" x14ac:dyDescent="0.25">
      <c r="A12" s="45"/>
      <c r="B12" s="45"/>
      <c r="C12" s="46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Navngivne områder</vt:lpstr>
      </vt:variant>
      <vt:variant>
        <vt:i4>25</vt:i4>
      </vt:variant>
    </vt:vector>
  </HeadingPairs>
  <TitlesOfParts>
    <vt:vector size="43" baseType="lpstr">
      <vt:lpstr>Indholdsfortegnelse</vt:lpstr>
      <vt:lpstr>Tabel 1.1</vt:lpstr>
      <vt:lpstr>Tabel 1.2</vt:lpstr>
      <vt:lpstr>Tabel 1.3</vt:lpstr>
      <vt:lpstr>Tabel 1.4</vt:lpstr>
      <vt:lpstr>Tabel 1.5</vt:lpstr>
      <vt:lpstr>Tabel 1.6 </vt:lpstr>
      <vt:lpstr>Tabel 2.1</vt:lpstr>
      <vt:lpstr>Tabel 2.2</vt:lpstr>
      <vt:lpstr>Register med tilladelse</vt:lpstr>
      <vt:lpstr>Tabel 3.1</vt:lpstr>
      <vt:lpstr>Tabel 3.2</vt:lpstr>
      <vt:lpstr>Tabel 3.3</vt:lpstr>
      <vt:lpstr>Register uden tilladelse</vt:lpstr>
      <vt:lpstr>Tabel 4.1</vt:lpstr>
      <vt:lpstr>Tabel 4.2</vt:lpstr>
      <vt:lpstr>Rådata med tilladelse</vt:lpstr>
      <vt:lpstr>Rådata uden tilladelse</vt:lpstr>
      <vt:lpstr>data_smaa</vt:lpstr>
      <vt:lpstr>data_store</vt:lpstr>
      <vt:lpstr>drop_regnr_stor</vt:lpstr>
      <vt:lpstr>drop_smaa</vt:lpstr>
      <vt:lpstr>drop_smaa_regnr</vt:lpstr>
      <vt:lpstr>Drop_stor</vt:lpstr>
      <vt:lpstr>Regnr_smaa</vt:lpstr>
      <vt:lpstr>regnr_store</vt:lpstr>
      <vt:lpstr>Indholdsfortegnelse!Udskriftsområde</vt:lpstr>
      <vt:lpstr>'Register uden tilladelse'!Udskriftsområde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 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variabel_smaa</vt:lpstr>
      <vt:lpstr>variabel_store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Emilie Nøhr Dolmer (FT)</dc:creator>
  <cp:lastModifiedBy>Christian Overgård (FT)</cp:lastModifiedBy>
  <cp:lastPrinted>2017-08-07T07:18:18Z</cp:lastPrinted>
  <dcterms:created xsi:type="dcterms:W3CDTF">2017-07-13T07:28:02Z</dcterms:created>
  <dcterms:modified xsi:type="dcterms:W3CDTF">2018-06-27T14:27:30Z</dcterms:modified>
</cp:coreProperties>
</file>