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MMA\Desktop\"/>
    </mc:Choice>
  </mc:AlternateContent>
  <xr:revisionPtr revIDLastSave="0" documentId="13_ncr:1_{8FDB5842-E816-4F05-85EC-121C72EE2D1C}" xr6:coauthVersionLast="47" xr6:coauthVersionMax="47" xr10:uidLastSave="{00000000-0000-0000-0000-000000000000}"/>
  <bookViews>
    <workbookView xWindow="28680" yWindow="-210" windowWidth="29040" windowHeight="15720" tabRatio="851" firstSheet="7" activeTab="23" xr2:uid="{00000000-000D-0000-FFFF-FFFF00000000}"/>
  </bookViews>
  <sheets>
    <sheet name="Indholdsfortegnelse" sheetId="30" r:id="rId1"/>
    <sheet name="Tabel 1.1" sheetId="23" r:id="rId2"/>
    <sheet name="Tabel 1.2" sheetId="24" r:id="rId3"/>
    <sheet name="Tabel 1.3" sheetId="10" r:id="rId4"/>
    <sheet name="Tabel 1.4" sheetId="11" r:id="rId5"/>
    <sheet name="Tabel 1.5" sheetId="12" r:id="rId6"/>
    <sheet name="Tabel 2.1" sheetId="44" r:id="rId7"/>
    <sheet name="Tabel 2.2" sheetId="45" r:id="rId8"/>
    <sheet name="Tabel 3.1" sheetId="3" r:id="rId9"/>
    <sheet name="Tabel 3.2" sheetId="26" r:id="rId10"/>
    <sheet name="Tabel 3.3" sheetId="5" r:id="rId11"/>
    <sheet name="Tabel 3.4" sheetId="27" r:id="rId12"/>
    <sheet name="Tabel 3.5" sheetId="28" r:id="rId13"/>
    <sheet name="Tabel 3.6" sheetId="29" r:id="rId14"/>
    <sheet name="Tabel 3.7" sheetId="7" r:id="rId15"/>
    <sheet name="Tabel 3.8" sheetId="15" r:id="rId16"/>
    <sheet name="Tabel 3.9" sheetId="16" r:id="rId17"/>
    <sheet name="Tabel 4.1" sheetId="31" r:id="rId18"/>
    <sheet name="Tabel 4.2" sheetId="33" r:id="rId19"/>
    <sheet name="Tabel 5.1" sheetId="46" r:id="rId20"/>
    <sheet name="Tabel 5.2" sheetId="47" r:id="rId21"/>
    <sheet name="Tabel 6.1" sheetId="35" r:id="rId22"/>
    <sheet name="Tabel 6.2" sheetId="36" r:id="rId23"/>
    <sheet name="Bilag" sheetId="32" r:id="rId24"/>
    <sheet name="Data" sheetId="41" state="hidden" r:id="rId25"/>
    <sheet name="Sektor FQRS grp1" sheetId="48" state="hidden" r:id="rId26"/>
    <sheet name="Data gruppe 1 og 2" sheetId="42" state="hidden" r:id="rId27"/>
    <sheet name="Data gruppe 1" sheetId="49" state="hidden" r:id="rId28"/>
    <sheet name="Data gruppe 2" sheetId="43" state="hidden" r:id="rId29"/>
  </sheets>
  <definedNames>
    <definedName name="_AMO_UniqueIdentifier" hidden="1">"'14d13188-abea-465c-9607-be423f079219'"</definedName>
    <definedName name="_xlnm._FilterDatabase" localSheetId="26" hidden="1">'Data gruppe 1 og 2'!$A$1:$DT$58</definedName>
    <definedName name="Data">Data!$1:$1048576</definedName>
    <definedName name="Data_FQRS_grp1">'Sektor FQRS grp1'!$A$1:$UZ$2</definedName>
    <definedName name="Data_inst">'Data gruppe 1 og 2'!$1:$67</definedName>
    <definedName name="Data_institut_grp1">'Data gruppe 1'!$A$1:$UY$82</definedName>
    <definedName name="Data_institutter">'Data gruppe 1 og 2'!$1:$67</definedName>
    <definedName name="dataGr2">'Data gruppe 2'!$1:$1048576</definedName>
    <definedName name="Institutter">'Data gruppe 1 og 2'!$C$2:$C$67</definedName>
    <definedName name="Institutter_grp1">'Data gruppe 1'!$C$2:$C$55</definedName>
    <definedName name="NavnGr2">'Data gruppe 2'!$C$2:$C$12</definedName>
    <definedName name="Regnr">Data!$A:$A</definedName>
    <definedName name="Regnr_inst">Data!$A:$B</definedName>
    <definedName name="Regnr_institut">'Data gruppe 1 og 2'!$B:$B</definedName>
    <definedName name="regnr_institut_grp1">'Data gruppe 1'!$B$1:$B$55</definedName>
    <definedName name="Regnr_institutter">'Data gruppe 1 og 2'!$B$2:$B$67</definedName>
    <definedName name="Reportername">Data!$B:$B</definedName>
    <definedName name="_xlnm.Print_Area" localSheetId="23">Bilag!$A$3:$C$118</definedName>
    <definedName name="_xlnm.Print_Area" localSheetId="0">Indholdsfortegnelse!$B$1:$F$44</definedName>
    <definedName name="_xlnm.Print_Area" localSheetId="1">'Tabel 1.1'!$C$4:$E$43</definedName>
    <definedName name="_xlnm.Print_Area" localSheetId="2">'Tabel 1.2'!$C$4:$E$90</definedName>
    <definedName name="_xlnm.Print_Area" localSheetId="3">'Tabel 1.3'!$C$4:$E$26</definedName>
    <definedName name="_xlnm.Print_Area" localSheetId="4">'Tabel 1.4'!$C$4:$E$26</definedName>
    <definedName name="_xlnm.Print_Area" localSheetId="5">'Tabel 1.5'!$C$4:$E$36</definedName>
    <definedName name="_xlnm.Print_Area" localSheetId="6">'Tabel 2.1'!$A$2:$S$34</definedName>
    <definedName name="_xlnm.Print_Area" localSheetId="7">'Tabel 2.2'!$A$2:$S$30</definedName>
    <definedName name="_xlnm.Print_Area" localSheetId="8">'Tabel 3.1'!$F$4:$K$45</definedName>
    <definedName name="_xlnm.Print_Area" localSheetId="9">'Tabel 3.2'!$F$4:$H$45</definedName>
    <definedName name="_xlnm.Print_Area" localSheetId="10">'Tabel 3.3'!$F$4:$K$45</definedName>
    <definedName name="_xlnm.Print_Area" localSheetId="11">'Tabel 3.4'!$F$4:$H$45</definedName>
    <definedName name="_xlnm.Print_Area" localSheetId="12">'Tabel 3.5'!$F$4:$H$45</definedName>
    <definedName name="_xlnm.Print_Area" localSheetId="13">'Tabel 3.6'!$F$4:$H$45</definedName>
    <definedName name="_xlnm.Print_Area" localSheetId="14">'Tabel 3.7'!$F$4:$K$10</definedName>
    <definedName name="_xlnm.Print_Area" localSheetId="15">'Tabel 3.8'!$C$4:$E$29</definedName>
    <definedName name="_xlnm.Print_Area" localSheetId="16">'Tabel 3.9'!$C$4:$E$31</definedName>
    <definedName name="_xlnm.Print_Area" localSheetId="17">'Tabel 4.1'!$C$4:$E$46</definedName>
    <definedName name="_xlnm.Print_Area" localSheetId="18">'Tabel 4.2'!$C$4:$E$94</definedName>
    <definedName name="_xlnm.Print_Area" localSheetId="19">'Tabel 5.1'!$A$3:$S$39</definedName>
    <definedName name="_xlnm.Print_Area" localSheetId="20">'Tabel 5.2'!$A$3:$S$35</definedName>
    <definedName name="_xlnm.Print_Area" localSheetId="21">'Tabel 6.1'!$C$4:$E$49</definedName>
    <definedName name="_xlnm.Print_Area" localSheetId="22">'Tabel 6.2'!$C$4:$E$49</definedName>
    <definedName name="VarGr2">'Data gruppe 2'!$1:$1</definedName>
    <definedName name="Variabel">Data!$1:$1</definedName>
    <definedName name="Variabel_FQRS">'Sektor FQRS grp1'!$1:$1</definedName>
    <definedName name="Variabel_institut_grp1">'Data gruppe 1'!$1:$1</definedName>
    <definedName name="Variabel_institutter">'Data gruppe 1 og 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4" l="1"/>
  <c r="I9" i="44"/>
  <c r="J9" i="44"/>
  <c r="K9" i="44"/>
  <c r="L9" i="44"/>
  <c r="M9" i="44"/>
  <c r="N9" i="44"/>
  <c r="S9" i="44"/>
  <c r="E7" i="23"/>
  <c r="C9" i="44" l="1"/>
  <c r="C9" i="45"/>
  <c r="C8" i="45"/>
  <c r="C18" i="44" l="1"/>
  <c r="C19" i="44"/>
  <c r="D8" i="45" l="1"/>
  <c r="E8" i="45"/>
  <c r="F8" i="45"/>
  <c r="G8" i="45"/>
  <c r="H8" i="45"/>
  <c r="I8" i="45"/>
  <c r="J8" i="45"/>
  <c r="K8" i="45"/>
  <c r="L8" i="45"/>
  <c r="M8" i="45"/>
  <c r="N8" i="45"/>
  <c r="O8" i="45"/>
  <c r="P8" i="45"/>
  <c r="Q8" i="45"/>
  <c r="R8" i="45"/>
  <c r="S8" i="45"/>
  <c r="D9" i="45"/>
  <c r="E9" i="45"/>
  <c r="F9" i="45"/>
  <c r="G9" i="45"/>
  <c r="H9" i="45"/>
  <c r="I9" i="45"/>
  <c r="J9" i="45"/>
  <c r="K9" i="45"/>
  <c r="L9" i="45"/>
  <c r="M9" i="45"/>
  <c r="N9" i="45"/>
  <c r="O9" i="45"/>
  <c r="P9" i="45"/>
  <c r="Q9" i="45"/>
  <c r="R9" i="45"/>
  <c r="S9" i="45"/>
  <c r="D13" i="45"/>
  <c r="E13" i="45"/>
  <c r="F13" i="45"/>
  <c r="G13" i="45"/>
  <c r="H13" i="45"/>
  <c r="I13" i="45"/>
  <c r="J13" i="45"/>
  <c r="K13" i="45"/>
  <c r="L13" i="45"/>
  <c r="M13" i="45"/>
  <c r="N13" i="45"/>
  <c r="O13" i="45"/>
  <c r="P13" i="45"/>
  <c r="Q13" i="45"/>
  <c r="R13" i="45"/>
  <c r="S13" i="45"/>
  <c r="D14" i="45"/>
  <c r="E14" i="45"/>
  <c r="F14" i="45"/>
  <c r="G14" i="45"/>
  <c r="H14" i="45"/>
  <c r="I14" i="45"/>
  <c r="J14" i="45"/>
  <c r="K14" i="45"/>
  <c r="L14" i="45"/>
  <c r="M14" i="45"/>
  <c r="N14" i="45"/>
  <c r="O14" i="45"/>
  <c r="P14" i="45"/>
  <c r="Q14" i="45"/>
  <c r="R14" i="45"/>
  <c r="S14" i="45"/>
  <c r="D15" i="45"/>
  <c r="E15" i="45"/>
  <c r="F15" i="45"/>
  <c r="G15" i="45"/>
  <c r="H15" i="45"/>
  <c r="I15" i="45"/>
  <c r="J15" i="45"/>
  <c r="K15" i="45"/>
  <c r="L15" i="45"/>
  <c r="M15" i="45"/>
  <c r="N15" i="45"/>
  <c r="O15" i="45"/>
  <c r="P15" i="45"/>
  <c r="Q15" i="45"/>
  <c r="R15" i="45"/>
  <c r="S15" i="45"/>
  <c r="D17" i="45"/>
  <c r="E17" i="45"/>
  <c r="F17" i="45"/>
  <c r="G17" i="45"/>
  <c r="H17" i="45"/>
  <c r="I17" i="45"/>
  <c r="J17" i="45"/>
  <c r="K17" i="45"/>
  <c r="L17" i="45"/>
  <c r="M17" i="45"/>
  <c r="N17" i="45"/>
  <c r="O17" i="45"/>
  <c r="P17" i="45"/>
  <c r="Q17" i="45"/>
  <c r="R17" i="45"/>
  <c r="S17" i="45"/>
  <c r="D18" i="45"/>
  <c r="E18" i="45"/>
  <c r="F18" i="45"/>
  <c r="G18" i="45"/>
  <c r="H18" i="45"/>
  <c r="I18" i="45"/>
  <c r="J18" i="45"/>
  <c r="K18" i="45"/>
  <c r="L18" i="45"/>
  <c r="M18" i="45"/>
  <c r="N18" i="45"/>
  <c r="O18" i="45"/>
  <c r="P18" i="45"/>
  <c r="Q18" i="45"/>
  <c r="R18" i="45"/>
  <c r="S18" i="45"/>
  <c r="D19" i="45"/>
  <c r="E19" i="45"/>
  <c r="F19" i="45"/>
  <c r="G19" i="45"/>
  <c r="H19" i="45"/>
  <c r="I19" i="45"/>
  <c r="J19" i="45"/>
  <c r="K19" i="45"/>
  <c r="L19" i="45"/>
  <c r="M19" i="45"/>
  <c r="N19" i="45"/>
  <c r="O19" i="45"/>
  <c r="P19" i="45"/>
  <c r="Q19" i="45"/>
  <c r="R19" i="45"/>
  <c r="S19" i="45"/>
  <c r="D20" i="45"/>
  <c r="E20" i="45"/>
  <c r="F20" i="45"/>
  <c r="G20" i="45"/>
  <c r="H20" i="45"/>
  <c r="I20" i="45"/>
  <c r="J20" i="45"/>
  <c r="K20" i="45"/>
  <c r="L20" i="45"/>
  <c r="M20" i="45"/>
  <c r="N20" i="45"/>
  <c r="O20" i="45"/>
  <c r="P20" i="45"/>
  <c r="Q20" i="45"/>
  <c r="R20" i="45"/>
  <c r="S20" i="45"/>
  <c r="D21" i="45"/>
  <c r="E21" i="45"/>
  <c r="F21" i="45"/>
  <c r="G21" i="45"/>
  <c r="H21" i="45"/>
  <c r="I21" i="45"/>
  <c r="J21" i="45"/>
  <c r="K21" i="45"/>
  <c r="L21" i="45"/>
  <c r="M21" i="45"/>
  <c r="N21" i="45"/>
  <c r="O21" i="45"/>
  <c r="P21" i="45"/>
  <c r="Q21" i="45"/>
  <c r="R21" i="45"/>
  <c r="S21" i="45"/>
  <c r="D22" i="45"/>
  <c r="E22" i="45"/>
  <c r="F22" i="45"/>
  <c r="G22" i="45"/>
  <c r="H22" i="45"/>
  <c r="I22" i="45"/>
  <c r="J22" i="45"/>
  <c r="K22" i="45"/>
  <c r="L22" i="45"/>
  <c r="M22" i="45"/>
  <c r="N22" i="45"/>
  <c r="O22" i="45"/>
  <c r="P22" i="45"/>
  <c r="Q22" i="45"/>
  <c r="R22" i="45"/>
  <c r="S22" i="45"/>
  <c r="D24" i="45"/>
  <c r="E24" i="45"/>
  <c r="F24" i="45"/>
  <c r="G24" i="45"/>
  <c r="H24" i="45"/>
  <c r="I24" i="45"/>
  <c r="J24" i="45"/>
  <c r="K24" i="45"/>
  <c r="L24" i="45"/>
  <c r="M24" i="45"/>
  <c r="N24" i="45"/>
  <c r="O24" i="45"/>
  <c r="P24" i="45"/>
  <c r="Q24" i="45"/>
  <c r="R24" i="45"/>
  <c r="S24" i="45"/>
  <c r="D25" i="45"/>
  <c r="E25" i="45"/>
  <c r="F25" i="45"/>
  <c r="G25" i="45"/>
  <c r="H25" i="45"/>
  <c r="I25" i="45"/>
  <c r="J25" i="45"/>
  <c r="K25" i="45"/>
  <c r="L25" i="45"/>
  <c r="M25" i="45"/>
  <c r="N25" i="45"/>
  <c r="O25" i="45"/>
  <c r="P25" i="45"/>
  <c r="Q25" i="45"/>
  <c r="R25" i="45"/>
  <c r="S25" i="45"/>
  <c r="D26" i="45"/>
  <c r="E26" i="45"/>
  <c r="F26" i="45"/>
  <c r="G26" i="45"/>
  <c r="H26" i="45"/>
  <c r="I26" i="45"/>
  <c r="J26" i="45"/>
  <c r="K26" i="45"/>
  <c r="L26" i="45"/>
  <c r="M26" i="45"/>
  <c r="N26" i="45"/>
  <c r="O26" i="45"/>
  <c r="P26" i="45"/>
  <c r="Q26" i="45"/>
  <c r="R26" i="45"/>
  <c r="S26" i="45"/>
  <c r="D28" i="45"/>
  <c r="E28" i="45"/>
  <c r="F28" i="45"/>
  <c r="G28" i="45"/>
  <c r="H28" i="45"/>
  <c r="I28" i="45"/>
  <c r="J28" i="45"/>
  <c r="K28" i="45"/>
  <c r="L28" i="45"/>
  <c r="M28" i="45"/>
  <c r="N28" i="45"/>
  <c r="O28" i="45"/>
  <c r="P28" i="45"/>
  <c r="Q28" i="45"/>
  <c r="R28" i="45"/>
  <c r="S28" i="45"/>
  <c r="D29" i="45"/>
  <c r="E29" i="45"/>
  <c r="F29" i="45"/>
  <c r="G29" i="45"/>
  <c r="H29" i="45"/>
  <c r="I29" i="45"/>
  <c r="J29" i="45"/>
  <c r="K29" i="45"/>
  <c r="L29" i="45"/>
  <c r="M29" i="45"/>
  <c r="N29" i="45"/>
  <c r="O29" i="45"/>
  <c r="P29" i="45"/>
  <c r="Q29" i="45"/>
  <c r="R29" i="45"/>
  <c r="S29" i="45"/>
  <c r="D30" i="45"/>
  <c r="E30" i="45"/>
  <c r="F30" i="45"/>
  <c r="G30" i="45"/>
  <c r="H30" i="45"/>
  <c r="I30" i="45"/>
  <c r="J30" i="45"/>
  <c r="K30" i="45"/>
  <c r="L30" i="45"/>
  <c r="M30" i="45"/>
  <c r="N30" i="45"/>
  <c r="O30" i="45"/>
  <c r="P30" i="45"/>
  <c r="Q30" i="45"/>
  <c r="R30" i="45"/>
  <c r="S30" i="45"/>
  <c r="C13" i="45"/>
  <c r="C14" i="45"/>
  <c r="C15" i="45"/>
  <c r="C17" i="45"/>
  <c r="C18" i="45"/>
  <c r="C19" i="45"/>
  <c r="C20" i="45"/>
  <c r="C21" i="45"/>
  <c r="C22" i="45"/>
  <c r="C24" i="45"/>
  <c r="C25" i="45"/>
  <c r="C26" i="45"/>
  <c r="C28" i="45"/>
  <c r="C29" i="45"/>
  <c r="C30" i="45"/>
  <c r="S33" i="44"/>
  <c r="S34" i="44"/>
  <c r="S27" i="44"/>
  <c r="S28" i="44"/>
  <c r="O29" i="44"/>
  <c r="P29" i="44"/>
  <c r="Q29" i="44"/>
  <c r="R29" i="44"/>
  <c r="S29" i="44"/>
  <c r="O30" i="44"/>
  <c r="P30" i="44"/>
  <c r="Q30" i="44"/>
  <c r="R30" i="44"/>
  <c r="S30" i="44"/>
  <c r="O31" i="44"/>
  <c r="P31" i="44"/>
  <c r="Q31" i="44"/>
  <c r="R31" i="44"/>
  <c r="S31" i="44"/>
  <c r="O32" i="44"/>
  <c r="P32" i="44"/>
  <c r="Q32" i="44"/>
  <c r="R32" i="44"/>
  <c r="S32" i="44"/>
  <c r="S21" i="44"/>
  <c r="S22" i="44"/>
  <c r="O23" i="44"/>
  <c r="P23" i="44"/>
  <c r="Q23" i="44"/>
  <c r="R23" i="44"/>
  <c r="S23" i="44"/>
  <c r="O24" i="44"/>
  <c r="P24" i="44"/>
  <c r="Q24" i="44"/>
  <c r="R24" i="44"/>
  <c r="S24" i="44"/>
  <c r="O25" i="44"/>
  <c r="P25" i="44"/>
  <c r="Q25" i="44"/>
  <c r="R25" i="44"/>
  <c r="S25" i="44"/>
  <c r="S15" i="44"/>
  <c r="S16" i="44"/>
  <c r="O17" i="44"/>
  <c r="P17" i="44"/>
  <c r="Q17" i="44"/>
  <c r="R17" i="44"/>
  <c r="S17" i="44"/>
  <c r="O18" i="44"/>
  <c r="P18" i="44"/>
  <c r="Q18" i="44"/>
  <c r="R18" i="44"/>
  <c r="S18" i="44"/>
  <c r="O19" i="44"/>
  <c r="P19" i="44"/>
  <c r="Q19" i="44"/>
  <c r="R19" i="44"/>
  <c r="S19" i="44"/>
  <c r="S10" i="44"/>
  <c r="O11" i="44"/>
  <c r="P11" i="44"/>
  <c r="Q11" i="44"/>
  <c r="R11" i="44"/>
  <c r="S11" i="44"/>
  <c r="O12" i="44"/>
  <c r="P12" i="44"/>
  <c r="Q12" i="44"/>
  <c r="R12" i="44"/>
  <c r="S12" i="44"/>
  <c r="O13" i="44"/>
  <c r="P13" i="44"/>
  <c r="Q13" i="44"/>
  <c r="R13" i="44"/>
  <c r="S13" i="44"/>
  <c r="N32" i="44"/>
  <c r="M32" i="44"/>
  <c r="L32" i="44"/>
  <c r="K32" i="44"/>
  <c r="J32" i="44"/>
  <c r="I32" i="44"/>
  <c r="H32" i="44"/>
  <c r="G32" i="44"/>
  <c r="F32" i="44"/>
  <c r="E32" i="44"/>
  <c r="D32" i="44"/>
  <c r="C32" i="44"/>
  <c r="N31" i="44"/>
  <c r="M31" i="44"/>
  <c r="L31" i="44"/>
  <c r="K31" i="44"/>
  <c r="J31" i="44"/>
  <c r="I31" i="44"/>
  <c r="H31" i="44"/>
  <c r="G31" i="44"/>
  <c r="F31" i="44"/>
  <c r="E31" i="44"/>
  <c r="D31" i="44"/>
  <c r="C31" i="44"/>
  <c r="N30" i="44"/>
  <c r="M30" i="44"/>
  <c r="L30" i="44"/>
  <c r="K30" i="44"/>
  <c r="J30" i="44"/>
  <c r="I30" i="44"/>
  <c r="H30" i="44"/>
  <c r="G30" i="44"/>
  <c r="F30" i="44"/>
  <c r="E30" i="44"/>
  <c r="D30" i="44"/>
  <c r="C30" i="44"/>
  <c r="N28" i="44"/>
  <c r="M28" i="44"/>
  <c r="L28" i="44"/>
  <c r="K28" i="44"/>
  <c r="J28" i="44"/>
  <c r="I28" i="44"/>
  <c r="H28" i="44"/>
  <c r="G28" i="44"/>
  <c r="F28" i="44"/>
  <c r="E28" i="44"/>
  <c r="D28" i="44"/>
  <c r="C28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N25" i="44"/>
  <c r="M25" i="44"/>
  <c r="L25" i="44"/>
  <c r="K25" i="44"/>
  <c r="J25" i="44"/>
  <c r="I25" i="44"/>
  <c r="H25" i="44"/>
  <c r="G25" i="44"/>
  <c r="F25" i="44"/>
  <c r="E25" i="44"/>
  <c r="D25" i="44"/>
  <c r="C25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N22" i="44"/>
  <c r="M22" i="44"/>
  <c r="L22" i="44"/>
  <c r="K22" i="44"/>
  <c r="J22" i="44"/>
  <c r="I22" i="44"/>
  <c r="H22" i="44"/>
  <c r="G22" i="44"/>
  <c r="F22" i="44"/>
  <c r="E22" i="44"/>
  <c r="D22" i="44"/>
  <c r="C22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N19" i="44"/>
  <c r="M19" i="44"/>
  <c r="L19" i="44"/>
  <c r="K19" i="44"/>
  <c r="J19" i="44"/>
  <c r="I19" i="44"/>
  <c r="H19" i="44"/>
  <c r="G19" i="44"/>
  <c r="F19" i="44"/>
  <c r="E19" i="44"/>
  <c r="D19" i="44"/>
  <c r="N18" i="44"/>
  <c r="M18" i="44"/>
  <c r="L18" i="44"/>
  <c r="K18" i="44"/>
  <c r="J18" i="44"/>
  <c r="I18" i="44"/>
  <c r="H18" i="44"/>
  <c r="G18" i="44"/>
  <c r="F18" i="44"/>
  <c r="E18" i="44"/>
  <c r="D18" i="44"/>
  <c r="N16" i="44"/>
  <c r="M16" i="44"/>
  <c r="L16" i="44"/>
  <c r="K16" i="44"/>
  <c r="J16" i="44"/>
  <c r="I16" i="44"/>
  <c r="H16" i="44"/>
  <c r="G16" i="44"/>
  <c r="F16" i="44"/>
  <c r="E16" i="44"/>
  <c r="D16" i="44"/>
  <c r="C16" i="44"/>
  <c r="N15" i="44"/>
  <c r="M15" i="44"/>
  <c r="L15" i="44"/>
  <c r="K15" i="44"/>
  <c r="J15" i="44"/>
  <c r="I15" i="44"/>
  <c r="H15" i="44"/>
  <c r="G15" i="44"/>
  <c r="F15" i="44"/>
  <c r="E15" i="44"/>
  <c r="D15" i="44"/>
  <c r="C15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N12" i="44"/>
  <c r="M12" i="44"/>
  <c r="L12" i="44"/>
  <c r="K12" i="44"/>
  <c r="J12" i="44"/>
  <c r="I12" i="44"/>
  <c r="H12" i="44"/>
  <c r="G12" i="44"/>
  <c r="F12" i="44"/>
  <c r="E12" i="44"/>
  <c r="D12" i="44"/>
  <c r="C12" i="44"/>
  <c r="N10" i="44"/>
  <c r="M10" i="44"/>
  <c r="L10" i="44"/>
  <c r="K10" i="44"/>
  <c r="J10" i="44"/>
  <c r="I10" i="44"/>
  <c r="H10" i="44"/>
  <c r="G10" i="44"/>
  <c r="F10" i="44"/>
  <c r="E10" i="44"/>
  <c r="D10" i="44"/>
  <c r="C10" i="44"/>
  <c r="D9" i="44"/>
  <c r="E9" i="44"/>
  <c r="F9" i="44"/>
  <c r="G9" i="44"/>
  <c r="B6" i="47" l="1"/>
  <c r="E13" i="47" l="1"/>
  <c r="M13" i="47"/>
  <c r="E14" i="47"/>
  <c r="M14" i="47"/>
  <c r="E18" i="47"/>
  <c r="M18" i="47"/>
  <c r="E19" i="47"/>
  <c r="M19" i="47"/>
  <c r="E20" i="47"/>
  <c r="M20" i="47"/>
  <c r="E22" i="47"/>
  <c r="M22" i="47"/>
  <c r="E23" i="47"/>
  <c r="M23" i="47"/>
  <c r="E24" i="47"/>
  <c r="M24" i="47"/>
  <c r="E25" i="47"/>
  <c r="M25" i="47"/>
  <c r="E26" i="47"/>
  <c r="M26" i="47"/>
  <c r="E27" i="47"/>
  <c r="M27" i="47"/>
  <c r="E29" i="47"/>
  <c r="M29" i="47"/>
  <c r="E30" i="47"/>
  <c r="M30" i="47"/>
  <c r="E31" i="47"/>
  <c r="M31" i="47"/>
  <c r="E33" i="47"/>
  <c r="M33" i="47"/>
  <c r="E34" i="47"/>
  <c r="M34" i="47"/>
  <c r="E35" i="47"/>
  <c r="M35" i="47"/>
  <c r="C18" i="47"/>
  <c r="C27" i="47"/>
  <c r="F13" i="47"/>
  <c r="N13" i="47"/>
  <c r="F14" i="47"/>
  <c r="N14" i="47"/>
  <c r="F18" i="47"/>
  <c r="N18" i="47"/>
  <c r="F19" i="47"/>
  <c r="N19" i="47"/>
  <c r="F20" i="47"/>
  <c r="N20" i="47"/>
  <c r="F22" i="47"/>
  <c r="N22" i="47"/>
  <c r="F23" i="47"/>
  <c r="N23" i="47"/>
  <c r="F24" i="47"/>
  <c r="N24" i="47"/>
  <c r="F25" i="47"/>
  <c r="N25" i="47"/>
  <c r="F26" i="47"/>
  <c r="N26" i="47"/>
  <c r="F27" i="47"/>
  <c r="N27" i="47"/>
  <c r="F29" i="47"/>
  <c r="N29" i="47"/>
  <c r="F30" i="47"/>
  <c r="N30" i="47"/>
  <c r="F31" i="47"/>
  <c r="N31" i="47"/>
  <c r="F33" i="47"/>
  <c r="N33" i="47"/>
  <c r="F34" i="47"/>
  <c r="N34" i="47"/>
  <c r="F35" i="47"/>
  <c r="N35" i="47"/>
  <c r="C19" i="47"/>
  <c r="C29" i="47"/>
  <c r="P13" i="47"/>
  <c r="H14" i="47"/>
  <c r="P14" i="47"/>
  <c r="H18" i="47"/>
  <c r="P18" i="47"/>
  <c r="P19" i="47"/>
  <c r="H20" i="47"/>
  <c r="H22" i="47"/>
  <c r="H23" i="47"/>
  <c r="H24" i="47"/>
  <c r="H25" i="47"/>
  <c r="H26" i="47"/>
  <c r="H27" i="47"/>
  <c r="H29" i="47"/>
  <c r="G13" i="47"/>
  <c r="O13" i="47"/>
  <c r="G14" i="47"/>
  <c r="O14" i="47"/>
  <c r="G18" i="47"/>
  <c r="O18" i="47"/>
  <c r="G19" i="47"/>
  <c r="O19" i="47"/>
  <c r="G20" i="47"/>
  <c r="O20" i="47"/>
  <c r="G22" i="47"/>
  <c r="O22" i="47"/>
  <c r="G23" i="47"/>
  <c r="O23" i="47"/>
  <c r="G24" i="47"/>
  <c r="O24" i="47"/>
  <c r="G25" i="47"/>
  <c r="O25" i="47"/>
  <c r="G26" i="47"/>
  <c r="O26" i="47"/>
  <c r="G27" i="47"/>
  <c r="O27" i="47"/>
  <c r="G29" i="47"/>
  <c r="O29" i="47"/>
  <c r="G30" i="47"/>
  <c r="O30" i="47"/>
  <c r="G31" i="47"/>
  <c r="O31" i="47"/>
  <c r="G33" i="47"/>
  <c r="O33" i="47"/>
  <c r="G34" i="47"/>
  <c r="O34" i="47"/>
  <c r="G35" i="47"/>
  <c r="O35" i="47"/>
  <c r="C20" i="47"/>
  <c r="C30" i="47"/>
  <c r="H13" i="47"/>
  <c r="H19" i="47"/>
  <c r="P20" i="47"/>
  <c r="P22" i="47"/>
  <c r="P23" i="47"/>
  <c r="P24" i="47"/>
  <c r="P25" i="47"/>
  <c r="P26" i="47"/>
  <c r="P27" i="47"/>
  <c r="P29" i="47"/>
  <c r="J13" i="47"/>
  <c r="R13" i="47"/>
  <c r="J14" i="47"/>
  <c r="R14" i="47"/>
  <c r="J18" i="47"/>
  <c r="R18" i="47"/>
  <c r="J19" i="47"/>
  <c r="R19" i="47"/>
  <c r="J20" i="47"/>
  <c r="R20" i="47"/>
  <c r="J22" i="47"/>
  <c r="R22" i="47"/>
  <c r="J23" i="47"/>
  <c r="R23" i="47"/>
  <c r="J24" i="47"/>
  <c r="R24" i="47"/>
  <c r="J25" i="47"/>
  <c r="R25" i="47"/>
  <c r="J26" i="47"/>
  <c r="R26" i="47"/>
  <c r="J27" i="47"/>
  <c r="R27" i="47"/>
  <c r="J29" i="47"/>
  <c r="R29" i="47"/>
  <c r="J30" i="47"/>
  <c r="R30" i="47"/>
  <c r="J31" i="47"/>
  <c r="R31" i="47"/>
  <c r="J33" i="47"/>
  <c r="R33" i="47"/>
  <c r="J34" i="47"/>
  <c r="R34" i="47"/>
  <c r="J35" i="47"/>
  <c r="R35" i="47"/>
  <c r="C24" i="47"/>
  <c r="C34" i="47"/>
  <c r="K13" i="47"/>
  <c r="S13" i="47"/>
  <c r="K14" i="47"/>
  <c r="S14" i="47"/>
  <c r="K18" i="47"/>
  <c r="S18" i="47"/>
  <c r="K19" i="47"/>
  <c r="S19" i="47"/>
  <c r="K20" i="47"/>
  <c r="S20" i="47"/>
  <c r="K22" i="47"/>
  <c r="S22" i="47"/>
  <c r="K23" i="47"/>
  <c r="S23" i="47"/>
  <c r="K24" i="47"/>
  <c r="S24" i="47"/>
  <c r="K25" i="47"/>
  <c r="S25" i="47"/>
  <c r="K26" i="47"/>
  <c r="S26" i="47"/>
  <c r="K27" i="47"/>
  <c r="S27" i="47"/>
  <c r="K29" i="47"/>
  <c r="S29" i="47"/>
  <c r="K30" i="47"/>
  <c r="S30" i="47"/>
  <c r="K31" i="47"/>
  <c r="S31" i="47"/>
  <c r="K33" i="47"/>
  <c r="S33" i="47"/>
  <c r="K34" i="47"/>
  <c r="S34" i="47"/>
  <c r="K35" i="47"/>
  <c r="S35" i="47"/>
  <c r="C25" i="47"/>
  <c r="C35" i="47"/>
  <c r="D13" i="47"/>
  <c r="L13" i="47"/>
  <c r="D14" i="47"/>
  <c r="L14" i="47"/>
  <c r="D18" i="47"/>
  <c r="L18" i="47"/>
  <c r="D19" i="47"/>
  <c r="L19" i="47"/>
  <c r="D20" i="47"/>
  <c r="L20" i="47"/>
  <c r="D22" i="47"/>
  <c r="L22" i="47"/>
  <c r="D23" i="47"/>
  <c r="L23" i="47"/>
  <c r="Q13" i="47"/>
  <c r="Q20" i="47"/>
  <c r="Q24" i="47"/>
  <c r="Q26" i="47"/>
  <c r="Q29" i="47"/>
  <c r="H31" i="47"/>
  <c r="L33" i="47"/>
  <c r="Q34" i="47"/>
  <c r="C22" i="47"/>
  <c r="D27" i="47"/>
  <c r="Q14" i="47"/>
  <c r="Q22" i="47"/>
  <c r="I25" i="47"/>
  <c r="I27" i="47"/>
  <c r="H30" i="47"/>
  <c r="L31" i="47"/>
  <c r="Q33" i="47"/>
  <c r="H35" i="47"/>
  <c r="C26" i="47"/>
  <c r="I18" i="47"/>
  <c r="I23" i="47"/>
  <c r="L25" i="47"/>
  <c r="L27" i="47"/>
  <c r="I30" i="47"/>
  <c r="P31" i="47"/>
  <c r="D34" i="47"/>
  <c r="I35" i="47"/>
  <c r="C31" i="47"/>
  <c r="D25" i="47"/>
  <c r="Q18" i="47"/>
  <c r="Q23" i="47"/>
  <c r="Q25" i="47"/>
  <c r="Q27" i="47"/>
  <c r="L30" i="47"/>
  <c r="Q31" i="47"/>
  <c r="H34" i="47"/>
  <c r="L35" i="47"/>
  <c r="C33" i="47"/>
  <c r="I24" i="47"/>
  <c r="I26" i="47"/>
  <c r="Q30" i="47"/>
  <c r="L34" i="47"/>
  <c r="I20" i="47"/>
  <c r="L24" i="47"/>
  <c r="L29" i="47"/>
  <c r="I33" i="47"/>
  <c r="C14" i="47"/>
  <c r="I14" i="47"/>
  <c r="I31" i="47"/>
  <c r="D35" i="47"/>
  <c r="I19" i="47"/>
  <c r="D24" i="47"/>
  <c r="D26" i="47"/>
  <c r="D29" i="47"/>
  <c r="P30" i="47"/>
  <c r="D33" i="47"/>
  <c r="I34" i="47"/>
  <c r="P35" i="47"/>
  <c r="C13" i="47"/>
  <c r="Q19" i="47"/>
  <c r="I29" i="47"/>
  <c r="H33" i="47"/>
  <c r="Q35" i="47"/>
  <c r="I13" i="47"/>
  <c r="L26" i="47"/>
  <c r="D31" i="47"/>
  <c r="P34" i="47"/>
  <c r="I22" i="47"/>
  <c r="D30" i="47"/>
  <c r="P33" i="47"/>
  <c r="C23" i="47"/>
  <c r="B6" i="46"/>
  <c r="O34" i="46" l="1"/>
  <c r="O22" i="46"/>
  <c r="S14" i="46"/>
  <c r="S27" i="46"/>
  <c r="S34" i="46"/>
  <c r="Q36" i="46"/>
  <c r="Q29" i="46"/>
  <c r="O23" i="46"/>
  <c r="S24" i="46"/>
  <c r="Q18" i="46"/>
  <c r="I14" i="46"/>
  <c r="F15" i="46"/>
  <c r="N15" i="46"/>
  <c r="K17" i="46"/>
  <c r="H18" i="46"/>
  <c r="E20" i="46"/>
  <c r="M20" i="46"/>
  <c r="J21" i="46"/>
  <c r="P34" i="46"/>
  <c r="P22" i="46"/>
  <c r="S15" i="46"/>
  <c r="S28" i="46"/>
  <c r="O35" i="46"/>
  <c r="R36" i="46"/>
  <c r="R29" i="46"/>
  <c r="P23" i="46"/>
  <c r="O17" i="46"/>
  <c r="R18" i="46"/>
  <c r="J14" i="46"/>
  <c r="G15" i="46"/>
  <c r="D17" i="46"/>
  <c r="L17" i="46"/>
  <c r="I18" i="46"/>
  <c r="F20" i="46"/>
  <c r="N20" i="46"/>
  <c r="K21" i="46"/>
  <c r="H23" i="46"/>
  <c r="E24" i="46"/>
  <c r="M24" i="46"/>
  <c r="J26" i="46"/>
  <c r="G27" i="46"/>
  <c r="D29" i="46"/>
  <c r="L29" i="46"/>
  <c r="I30" i="46"/>
  <c r="F32" i="46"/>
  <c r="N32" i="46"/>
  <c r="K33" i="46"/>
  <c r="H35" i="46"/>
  <c r="E36" i="46"/>
  <c r="M36" i="46"/>
  <c r="J37" i="46"/>
  <c r="C20" i="46"/>
  <c r="C32" i="46"/>
  <c r="Q34" i="46"/>
  <c r="Q22" i="46"/>
  <c r="S16" i="46"/>
  <c r="S36" i="46"/>
  <c r="P35" i="46"/>
  <c r="O37" i="46"/>
  <c r="S29" i="46"/>
  <c r="Q23" i="46"/>
  <c r="P17" i="46"/>
  <c r="S18" i="46"/>
  <c r="K14" i="46"/>
  <c r="H15" i="46"/>
  <c r="E17" i="46"/>
  <c r="M17" i="46"/>
  <c r="J18" i="46"/>
  <c r="G20" i="46"/>
  <c r="D21" i="46"/>
  <c r="L21" i="46"/>
  <c r="I23" i="46"/>
  <c r="F24" i="46"/>
  <c r="N24" i="46"/>
  <c r="K26" i="46"/>
  <c r="H27" i="46"/>
  <c r="E29" i="46"/>
  <c r="M29" i="46"/>
  <c r="J30" i="46"/>
  <c r="G32" i="46"/>
  <c r="D33" i="46"/>
  <c r="L33" i="46"/>
  <c r="I35" i="46"/>
  <c r="F36" i="46"/>
  <c r="N36" i="46"/>
  <c r="K37" i="46"/>
  <c r="C21" i="46"/>
  <c r="C33" i="46"/>
  <c r="P28" i="46"/>
  <c r="P16" i="46"/>
  <c r="S22" i="46"/>
  <c r="S39" i="46"/>
  <c r="S35" i="46"/>
  <c r="R37" i="46"/>
  <c r="Q30" i="46"/>
  <c r="P24" i="46"/>
  <c r="S17" i="46"/>
  <c r="F14" i="46"/>
  <c r="N14" i="46"/>
  <c r="K15" i="46"/>
  <c r="H17" i="46"/>
  <c r="E18" i="46"/>
  <c r="M18" i="46"/>
  <c r="J20" i="46"/>
  <c r="G21" i="46"/>
  <c r="Q28" i="46"/>
  <c r="Q16" i="46"/>
  <c r="S23" i="46"/>
  <c r="S32" i="46"/>
  <c r="O36" i="46"/>
  <c r="O29" i="46"/>
  <c r="R30" i="46"/>
  <c r="Q24" i="46"/>
  <c r="O18" i="46"/>
  <c r="G14" i="46"/>
  <c r="D15" i="46"/>
  <c r="L15" i="46"/>
  <c r="I17" i="46"/>
  <c r="F18" i="46"/>
  <c r="N18" i="46"/>
  <c r="K20" i="46"/>
  <c r="H21" i="46"/>
  <c r="E23" i="46"/>
  <c r="M23" i="46"/>
  <c r="J24" i="46"/>
  <c r="G26" i="46"/>
  <c r="D27" i="46"/>
  <c r="L27" i="46"/>
  <c r="I29" i="46"/>
  <c r="F30" i="46"/>
  <c r="N30" i="46"/>
  <c r="K32" i="46"/>
  <c r="H33" i="46"/>
  <c r="E35" i="46"/>
  <c r="M35" i="46"/>
  <c r="J36" i="46"/>
  <c r="G37" i="46"/>
  <c r="C15" i="46"/>
  <c r="C27" i="46"/>
  <c r="C14" i="46"/>
  <c r="R28" i="46"/>
  <c r="S38" i="46"/>
  <c r="O30" i="46"/>
  <c r="P18" i="46"/>
  <c r="J15" i="46"/>
  <c r="K18" i="46"/>
  <c r="I21" i="46"/>
  <c r="L23" i="46"/>
  <c r="D26" i="46"/>
  <c r="E27" i="46"/>
  <c r="G29" i="46"/>
  <c r="H30" i="46"/>
  <c r="M33" i="46"/>
  <c r="E37" i="46"/>
  <c r="C37" i="46"/>
  <c r="D14" i="46"/>
  <c r="E26" i="46"/>
  <c r="N33" i="46"/>
  <c r="C23" i="46"/>
  <c r="O16" i="46"/>
  <c r="Q35" i="46"/>
  <c r="S30" i="46"/>
  <c r="E14" i="46"/>
  <c r="F17" i="46"/>
  <c r="D20" i="46"/>
  <c r="N21" i="46"/>
  <c r="D24" i="46"/>
  <c r="F26" i="46"/>
  <c r="I27" i="46"/>
  <c r="J29" i="46"/>
  <c r="L30" i="46"/>
  <c r="M32" i="46"/>
  <c r="D35" i="46"/>
  <c r="G36" i="46"/>
  <c r="H37" i="46"/>
  <c r="C24" i="46"/>
  <c r="R16" i="46"/>
  <c r="R35" i="46"/>
  <c r="R23" i="46"/>
  <c r="H14" i="46"/>
  <c r="G17" i="46"/>
  <c r="H20" i="46"/>
  <c r="D23" i="46"/>
  <c r="G24" i="46"/>
  <c r="H26" i="46"/>
  <c r="J27" i="46"/>
  <c r="K29" i="46"/>
  <c r="M30" i="46"/>
  <c r="E33" i="46"/>
  <c r="F35" i="46"/>
  <c r="H36" i="46"/>
  <c r="I37" i="46"/>
  <c r="C26" i="46"/>
  <c r="C36" i="46"/>
  <c r="C18" i="46"/>
  <c r="R22" i="46"/>
  <c r="M21" i="46"/>
  <c r="H29" i="46"/>
  <c r="F37" i="46"/>
  <c r="S20" i="46"/>
  <c r="P36" i="46"/>
  <c r="O24" i="46"/>
  <c r="L14" i="46"/>
  <c r="J17" i="46"/>
  <c r="I20" i="46"/>
  <c r="F23" i="46"/>
  <c r="H24" i="46"/>
  <c r="I26" i="46"/>
  <c r="K27" i="46"/>
  <c r="N29" i="46"/>
  <c r="D32" i="46"/>
  <c r="F33" i="46"/>
  <c r="G35" i="46"/>
  <c r="I36" i="46"/>
  <c r="L37" i="46"/>
  <c r="C29" i="46"/>
  <c r="R34" i="46"/>
  <c r="Q37" i="46"/>
  <c r="E15" i="46"/>
  <c r="E21" i="46"/>
  <c r="K24" i="46"/>
  <c r="N27" i="46"/>
  <c r="H32" i="46"/>
  <c r="K35" i="46"/>
  <c r="S37" i="46"/>
  <c r="P29" i="46"/>
  <c r="I15" i="46"/>
  <c r="F21" i="46"/>
  <c r="K23" i="46"/>
  <c r="N26" i="46"/>
  <c r="G30" i="46"/>
  <c r="J33" i="46"/>
  <c r="D37" i="46"/>
  <c r="C17" i="46"/>
  <c r="N35" i="46"/>
  <c r="S33" i="46"/>
  <c r="M15" i="46"/>
  <c r="N23" i="46"/>
  <c r="K30" i="46"/>
  <c r="S21" i="46"/>
  <c r="P37" i="46"/>
  <c r="R24" i="46"/>
  <c r="M14" i="46"/>
  <c r="N17" i="46"/>
  <c r="L20" i="46"/>
  <c r="G23" i="46"/>
  <c r="I24" i="46"/>
  <c r="L26" i="46"/>
  <c r="M27" i="46"/>
  <c r="D30" i="46"/>
  <c r="E32" i="46"/>
  <c r="G33" i="46"/>
  <c r="J35" i="46"/>
  <c r="K36" i="46"/>
  <c r="M37" i="46"/>
  <c r="C30" i="46"/>
  <c r="S26" i="46"/>
  <c r="Q17" i="46"/>
  <c r="D18" i="46"/>
  <c r="J23" i="46"/>
  <c r="M26" i="46"/>
  <c r="E30" i="46"/>
  <c r="I33" i="46"/>
  <c r="L36" i="46"/>
  <c r="N37" i="46"/>
  <c r="C35" i="46"/>
  <c r="O28" i="46"/>
  <c r="R17" i="46"/>
  <c r="G18" i="46"/>
  <c r="L24" i="46"/>
  <c r="F29" i="46"/>
  <c r="I32" i="46"/>
  <c r="L35" i="46"/>
  <c r="J32" i="46"/>
  <c r="P30" i="46"/>
  <c r="L18" i="46"/>
  <c r="F27" i="46"/>
  <c r="L32" i="46"/>
  <c r="D36" i="46"/>
  <c r="D7" i="36"/>
  <c r="D7" i="35"/>
  <c r="B28" i="23" l="1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7" i="23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11" i="31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57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12" i="33"/>
  <c r="D7" i="33"/>
  <c r="D7" i="31"/>
  <c r="E12" i="31" l="1"/>
  <c r="E59" i="33"/>
  <c r="E54" i="33"/>
  <c r="E11" i="31"/>
  <c r="E12" i="33"/>
  <c r="E52" i="33"/>
  <c r="E48" i="33"/>
  <c r="E44" i="33"/>
  <c r="E40" i="33"/>
  <c r="E36" i="33"/>
  <c r="E32" i="33"/>
  <c r="E28" i="33"/>
  <c r="E24" i="33"/>
  <c r="E20" i="33"/>
  <c r="E16" i="33"/>
  <c r="E94" i="33"/>
  <c r="E88" i="33"/>
  <c r="E83" i="33"/>
  <c r="E78" i="33"/>
  <c r="E72" i="33"/>
  <c r="E67" i="33"/>
  <c r="E62" i="33"/>
  <c r="E57" i="33"/>
  <c r="E53" i="33"/>
  <c r="E45" i="33"/>
  <c r="E41" i="33"/>
  <c r="E33" i="33"/>
  <c r="E25" i="33"/>
  <c r="E17" i="33"/>
  <c r="E84" i="33"/>
  <c r="E74" i="33"/>
  <c r="E58" i="33"/>
  <c r="E89" i="33"/>
  <c r="E81" i="33"/>
  <c r="E73" i="33"/>
  <c r="E65" i="33"/>
  <c r="E51" i="33"/>
  <c r="E47" i="33"/>
  <c r="E43" i="33"/>
  <c r="E39" i="33"/>
  <c r="E35" i="33"/>
  <c r="E31" i="33"/>
  <c r="E27" i="33"/>
  <c r="E23" i="33"/>
  <c r="E19" i="33"/>
  <c r="E15" i="33"/>
  <c r="E92" i="33"/>
  <c r="E87" i="33"/>
  <c r="E82" i="33"/>
  <c r="E76" i="33"/>
  <c r="E71" i="33"/>
  <c r="E66" i="33"/>
  <c r="E60" i="33"/>
  <c r="E49" i="33"/>
  <c r="E37" i="33"/>
  <c r="E29" i="33"/>
  <c r="E21" i="33"/>
  <c r="E13" i="33"/>
  <c r="E90" i="33"/>
  <c r="E79" i="33"/>
  <c r="E68" i="33"/>
  <c r="E63" i="33"/>
  <c r="E93" i="33"/>
  <c r="E85" i="33"/>
  <c r="E77" i="33"/>
  <c r="E69" i="33"/>
  <c r="E61" i="33"/>
  <c r="E50" i="33"/>
  <c r="E46" i="33"/>
  <c r="E42" i="33"/>
  <c r="E38" i="33"/>
  <c r="E34" i="33"/>
  <c r="E30" i="33"/>
  <c r="E26" i="33"/>
  <c r="E22" i="33"/>
  <c r="E18" i="33"/>
  <c r="E14" i="33"/>
  <c r="E91" i="33"/>
  <c r="E86" i="33"/>
  <c r="E80" i="33"/>
  <c r="E75" i="33"/>
  <c r="E70" i="33"/>
  <c r="E64" i="33"/>
  <c r="E45" i="31"/>
  <c r="E41" i="31"/>
  <c r="E37" i="31"/>
  <c r="E33" i="31"/>
  <c r="E29" i="31"/>
  <c r="E25" i="31"/>
  <c r="E21" i="31"/>
  <c r="E17" i="31"/>
  <c r="E13" i="31"/>
  <c r="E43" i="31"/>
  <c r="E39" i="31"/>
  <c r="E35" i="31"/>
  <c r="E31" i="31"/>
  <c r="E27" i="31"/>
  <c r="E23" i="31"/>
  <c r="E19" i="31"/>
  <c r="E15" i="31"/>
  <c r="E46" i="31"/>
  <c r="E42" i="31"/>
  <c r="E38" i="31"/>
  <c r="E34" i="31"/>
  <c r="E30" i="31"/>
  <c r="E26" i="31"/>
  <c r="E22" i="31"/>
  <c r="E18" i="31"/>
  <c r="E14" i="31"/>
  <c r="E44" i="31"/>
  <c r="E40" i="31"/>
  <c r="E36" i="31"/>
  <c r="E32" i="31"/>
  <c r="E28" i="31"/>
  <c r="E24" i="31"/>
  <c r="E20" i="31"/>
  <c r="E16" i="31"/>
  <c r="I9" i="3" l="1"/>
  <c r="K11" i="3"/>
  <c r="K13" i="3"/>
  <c r="K15" i="3"/>
  <c r="J16" i="3"/>
  <c r="K21" i="3"/>
  <c r="K23" i="3"/>
  <c r="K25" i="3"/>
  <c r="J28" i="3"/>
  <c r="K31" i="3"/>
  <c r="K35" i="3"/>
  <c r="K37" i="3"/>
  <c r="J38" i="3"/>
  <c r="K41" i="3"/>
  <c r="K43" i="3"/>
  <c r="K45" i="3"/>
  <c r="D9" i="3"/>
  <c r="J9" i="3" s="1"/>
  <c r="E9" i="3"/>
  <c r="K9" i="3" s="1"/>
  <c r="E10" i="3"/>
  <c r="K10" i="3" s="1"/>
  <c r="E11" i="3"/>
  <c r="E12" i="3"/>
  <c r="K12" i="3" s="1"/>
  <c r="E13" i="3"/>
  <c r="E14" i="3"/>
  <c r="K14" i="3" s="1"/>
  <c r="E15" i="3"/>
  <c r="E16" i="3"/>
  <c r="K16" i="3" s="1"/>
  <c r="E17" i="3"/>
  <c r="K17" i="3" s="1"/>
  <c r="E20" i="3"/>
  <c r="K20" i="3" s="1"/>
  <c r="E21" i="3"/>
  <c r="E22" i="3"/>
  <c r="K22" i="3" s="1"/>
  <c r="E23" i="3"/>
  <c r="E24" i="3"/>
  <c r="K24" i="3" s="1"/>
  <c r="E25" i="3"/>
  <c r="E28" i="3"/>
  <c r="K28" i="3" s="1"/>
  <c r="E29" i="3"/>
  <c r="K29" i="3" s="1"/>
  <c r="E30" i="3"/>
  <c r="K30" i="3" s="1"/>
  <c r="E31" i="3"/>
  <c r="E34" i="3"/>
  <c r="K34" i="3" s="1"/>
  <c r="E35" i="3"/>
  <c r="E36" i="3"/>
  <c r="K36" i="3" s="1"/>
  <c r="E37" i="3"/>
  <c r="E38" i="3"/>
  <c r="K38" i="3" s="1"/>
  <c r="E39" i="3"/>
  <c r="K39" i="3" s="1"/>
  <c r="E40" i="3"/>
  <c r="K40" i="3" s="1"/>
  <c r="E41" i="3"/>
  <c r="E42" i="3"/>
  <c r="K42" i="3" s="1"/>
  <c r="E43" i="3"/>
  <c r="E44" i="3"/>
  <c r="K44" i="3" s="1"/>
  <c r="E45" i="3"/>
  <c r="D10" i="3"/>
  <c r="J10" i="3" s="1"/>
  <c r="D11" i="3"/>
  <c r="J11" i="3" s="1"/>
  <c r="D12" i="3"/>
  <c r="J12" i="3" s="1"/>
  <c r="D13" i="3"/>
  <c r="J13" i="3" s="1"/>
  <c r="D14" i="3"/>
  <c r="J14" i="3" s="1"/>
  <c r="D15" i="3"/>
  <c r="J15" i="3" s="1"/>
  <c r="D16" i="3"/>
  <c r="D17" i="3"/>
  <c r="J17" i="3" s="1"/>
  <c r="D20" i="3"/>
  <c r="J20" i="3" s="1"/>
  <c r="D21" i="3"/>
  <c r="J21" i="3" s="1"/>
  <c r="D22" i="3"/>
  <c r="J22" i="3" s="1"/>
  <c r="D23" i="3"/>
  <c r="J23" i="3" s="1"/>
  <c r="D24" i="3"/>
  <c r="J24" i="3" s="1"/>
  <c r="D25" i="3"/>
  <c r="J25" i="3" s="1"/>
  <c r="D28" i="3"/>
  <c r="D29" i="3"/>
  <c r="J29" i="3" s="1"/>
  <c r="D30" i="3"/>
  <c r="J30" i="3" s="1"/>
  <c r="D31" i="3"/>
  <c r="J31" i="3" s="1"/>
  <c r="D34" i="3"/>
  <c r="J34" i="3" s="1"/>
  <c r="D35" i="3"/>
  <c r="J35" i="3" s="1"/>
  <c r="D36" i="3"/>
  <c r="J36" i="3" s="1"/>
  <c r="D37" i="3"/>
  <c r="J37" i="3" s="1"/>
  <c r="D38" i="3"/>
  <c r="D39" i="3"/>
  <c r="J39" i="3" s="1"/>
  <c r="D40" i="3"/>
  <c r="J40" i="3" s="1"/>
  <c r="D41" i="3"/>
  <c r="J41" i="3" s="1"/>
  <c r="D42" i="3"/>
  <c r="J42" i="3" s="1"/>
  <c r="D43" i="3"/>
  <c r="J43" i="3" s="1"/>
  <c r="D44" i="3"/>
  <c r="J44" i="3" s="1"/>
  <c r="D45" i="3"/>
  <c r="J45" i="3" s="1"/>
  <c r="C9" i="3"/>
  <c r="B49" i="36" l="1"/>
  <c r="E49" i="36" s="1"/>
  <c r="B48" i="36"/>
  <c r="E48" i="36" s="1"/>
  <c r="B47" i="36"/>
  <c r="E47" i="36" s="1"/>
  <c r="B46" i="36"/>
  <c r="E46" i="36" s="1"/>
  <c r="B45" i="36"/>
  <c r="E45" i="36" s="1"/>
  <c r="B44" i="36"/>
  <c r="E44" i="36" s="1"/>
  <c r="B43" i="36"/>
  <c r="E43" i="36" s="1"/>
  <c r="B42" i="36"/>
  <c r="E42" i="36" s="1"/>
  <c r="B41" i="36"/>
  <c r="E41" i="36" s="1"/>
  <c r="B40" i="36"/>
  <c r="E40" i="36" s="1"/>
  <c r="B39" i="36"/>
  <c r="E39" i="36" s="1"/>
  <c r="B38" i="36"/>
  <c r="E38" i="36" s="1"/>
  <c r="B37" i="36"/>
  <c r="B36" i="36"/>
  <c r="B35" i="36"/>
  <c r="E35" i="36" s="1"/>
  <c r="B34" i="36"/>
  <c r="E34" i="36" s="1"/>
  <c r="B33" i="36"/>
  <c r="E33" i="36" s="1"/>
  <c r="B32" i="36"/>
  <c r="E32" i="36" s="1"/>
  <c r="B31" i="36"/>
  <c r="B30" i="36"/>
  <c r="B29" i="36"/>
  <c r="E29" i="36" s="1"/>
  <c r="B28" i="36"/>
  <c r="E28" i="36" s="1"/>
  <c r="B27" i="36"/>
  <c r="E27" i="36" s="1"/>
  <c r="B26" i="36"/>
  <c r="E26" i="36" s="1"/>
  <c r="B25" i="36"/>
  <c r="E25" i="36" s="1"/>
  <c r="B24" i="36"/>
  <c r="E24" i="36" s="1"/>
  <c r="B23" i="36"/>
  <c r="B22" i="36"/>
  <c r="B21" i="36"/>
  <c r="E21" i="36" s="1"/>
  <c r="B20" i="36"/>
  <c r="E20" i="36" s="1"/>
  <c r="B19" i="36"/>
  <c r="E19" i="36" s="1"/>
  <c r="B18" i="36"/>
  <c r="E18" i="36" s="1"/>
  <c r="B17" i="36"/>
  <c r="E17" i="36" s="1"/>
  <c r="B16" i="36"/>
  <c r="E16" i="36" s="1"/>
  <c r="B15" i="36"/>
  <c r="E15" i="36" s="1"/>
  <c r="B14" i="36"/>
  <c r="E14" i="36" s="1"/>
  <c r="B13" i="36"/>
  <c r="E13" i="36" s="1"/>
  <c r="B12" i="36"/>
  <c r="B49" i="35"/>
  <c r="E49" i="35" s="1"/>
  <c r="B48" i="35"/>
  <c r="E48" i="35" s="1"/>
  <c r="B47" i="35"/>
  <c r="E47" i="35" s="1"/>
  <c r="B46" i="35"/>
  <c r="E46" i="35" s="1"/>
  <c r="B45" i="35"/>
  <c r="E45" i="35" s="1"/>
  <c r="B44" i="35"/>
  <c r="E44" i="35" s="1"/>
  <c r="B43" i="35"/>
  <c r="E43" i="35" s="1"/>
  <c r="B42" i="35"/>
  <c r="E42" i="35" s="1"/>
  <c r="B41" i="35"/>
  <c r="E41" i="35" s="1"/>
  <c r="B40" i="35"/>
  <c r="E40" i="35" s="1"/>
  <c r="B39" i="35"/>
  <c r="E39" i="35" s="1"/>
  <c r="B38" i="35"/>
  <c r="E38" i="35" s="1"/>
  <c r="B35" i="35"/>
  <c r="E35" i="35" s="1"/>
  <c r="B34" i="35"/>
  <c r="E34" i="35" s="1"/>
  <c r="B33" i="35"/>
  <c r="E33" i="35" s="1"/>
  <c r="B32" i="35"/>
  <c r="E32" i="35" s="1"/>
  <c r="B29" i="35"/>
  <c r="E29" i="35" s="1"/>
  <c r="B28" i="35"/>
  <c r="E28" i="35" s="1"/>
  <c r="B27" i="35"/>
  <c r="E27" i="35" s="1"/>
  <c r="B26" i="35"/>
  <c r="E26" i="35" s="1"/>
  <c r="B25" i="35"/>
  <c r="E25" i="35" s="1"/>
  <c r="B24" i="35"/>
  <c r="E24" i="35" s="1"/>
  <c r="B21" i="35"/>
  <c r="E21" i="35" s="1"/>
  <c r="B20" i="35"/>
  <c r="E20" i="35" s="1"/>
  <c r="B19" i="35"/>
  <c r="E19" i="35" s="1"/>
  <c r="B18" i="35"/>
  <c r="E18" i="35" s="1"/>
  <c r="B17" i="35"/>
  <c r="E17" i="35" s="1"/>
  <c r="B16" i="35"/>
  <c r="E16" i="35" s="1"/>
  <c r="B15" i="35"/>
  <c r="E15" i="35" s="1"/>
  <c r="B14" i="35"/>
  <c r="E14" i="35" s="1"/>
  <c r="B13" i="35"/>
  <c r="E13" i="35" s="1"/>
  <c r="B9" i="7"/>
  <c r="H9" i="7" s="1"/>
  <c r="C9" i="7"/>
  <c r="I9" i="7" s="1"/>
  <c r="D9" i="7"/>
  <c r="J9" i="7" s="1"/>
  <c r="E9" i="7"/>
  <c r="K9" i="7" s="1"/>
  <c r="B10" i="7"/>
  <c r="H10" i="7" s="1"/>
  <c r="C10" i="7"/>
  <c r="I10" i="7" s="1"/>
  <c r="D10" i="7"/>
  <c r="J10" i="7" s="1"/>
  <c r="E10" i="7"/>
  <c r="K10" i="7" s="1"/>
  <c r="C8" i="7"/>
  <c r="I8" i="7" s="1"/>
  <c r="D8" i="7"/>
  <c r="J8" i="7" s="1"/>
  <c r="E8" i="7"/>
  <c r="K8" i="7" s="1"/>
  <c r="B8" i="7"/>
  <c r="H8" i="7" s="1"/>
  <c r="B10" i="11"/>
  <c r="E10" i="11" s="1"/>
  <c r="B11" i="11"/>
  <c r="E11" i="11" s="1"/>
  <c r="B12" i="11"/>
  <c r="E12" i="11" s="1"/>
  <c r="B13" i="11"/>
  <c r="E13" i="11" s="1"/>
  <c r="B14" i="11"/>
  <c r="E14" i="11" s="1"/>
  <c r="B17" i="11"/>
  <c r="E17" i="11" s="1"/>
  <c r="B18" i="11"/>
  <c r="E18" i="11" s="1"/>
  <c r="B19" i="11"/>
  <c r="E19" i="11" s="1"/>
  <c r="B22" i="11"/>
  <c r="E22" i="11" s="1"/>
  <c r="B25" i="11"/>
  <c r="E25" i="11" s="1"/>
  <c r="B26" i="11"/>
  <c r="E26" i="11" s="1"/>
  <c r="B7" i="11"/>
  <c r="E7" i="11" s="1"/>
  <c r="B13" i="10"/>
  <c r="E13" i="10" s="1"/>
  <c r="B14" i="10"/>
  <c r="E14" i="10" s="1"/>
  <c r="B15" i="10"/>
  <c r="E15" i="10" s="1"/>
  <c r="B16" i="10"/>
  <c r="E16" i="10" s="1"/>
  <c r="B17" i="10"/>
  <c r="E17" i="10" s="1"/>
  <c r="B18" i="10"/>
  <c r="E18" i="10" s="1"/>
  <c r="B19" i="10"/>
  <c r="E19" i="10" s="1"/>
  <c r="B20" i="10"/>
  <c r="E20" i="10" s="1"/>
  <c r="B21" i="10"/>
  <c r="E21" i="10" s="1"/>
  <c r="B22" i="10"/>
  <c r="E22" i="10" s="1"/>
  <c r="B23" i="10"/>
  <c r="E23" i="10" s="1"/>
  <c r="B26" i="10"/>
  <c r="E26" i="10" s="1"/>
  <c r="B8" i="10"/>
  <c r="E8" i="10" s="1"/>
  <c r="B9" i="10"/>
  <c r="E9" i="10" s="1"/>
  <c r="B10" i="10"/>
  <c r="E10" i="10" s="1"/>
  <c r="B7" i="10"/>
  <c r="E7" i="10" s="1"/>
  <c r="B17" i="16"/>
  <c r="E17" i="16" s="1"/>
  <c r="B18" i="16"/>
  <c r="E18" i="16" s="1"/>
  <c r="B19" i="16"/>
  <c r="E19" i="16" s="1"/>
  <c r="B20" i="16"/>
  <c r="E20" i="16" s="1"/>
  <c r="B21" i="16"/>
  <c r="E21" i="16" s="1"/>
  <c r="B22" i="16"/>
  <c r="E22" i="16" s="1"/>
  <c r="B25" i="16"/>
  <c r="E25" i="16" s="1"/>
  <c r="B26" i="16"/>
  <c r="E26" i="16" s="1"/>
  <c r="B27" i="16"/>
  <c r="E27" i="16" s="1"/>
  <c r="B28" i="16"/>
  <c r="E28" i="16" s="1"/>
  <c r="B30" i="16"/>
  <c r="E30" i="16" s="1"/>
  <c r="B31" i="16"/>
  <c r="E31" i="16" s="1"/>
  <c r="B9" i="16"/>
  <c r="E9" i="16" s="1"/>
  <c r="B10" i="16"/>
  <c r="E10" i="16" s="1"/>
  <c r="B11" i="16"/>
  <c r="E11" i="16" s="1"/>
  <c r="B12" i="16"/>
  <c r="E12" i="16" s="1"/>
  <c r="B13" i="16"/>
  <c r="E13" i="16" s="1"/>
  <c r="B14" i="16"/>
  <c r="E14" i="16" s="1"/>
  <c r="B8" i="16"/>
  <c r="E8" i="16" s="1"/>
  <c r="B9" i="15"/>
  <c r="E9" i="15" s="1"/>
  <c r="B10" i="15"/>
  <c r="E10" i="15" s="1"/>
  <c r="B11" i="15"/>
  <c r="E11" i="15" s="1"/>
  <c r="B12" i="15"/>
  <c r="E12" i="15" s="1"/>
  <c r="B13" i="15"/>
  <c r="E13" i="15" s="1"/>
  <c r="B14" i="15"/>
  <c r="E14" i="15" s="1"/>
  <c r="B15" i="15"/>
  <c r="E15" i="15" s="1"/>
  <c r="B16" i="15"/>
  <c r="E16" i="15" s="1"/>
  <c r="B17" i="15"/>
  <c r="E17" i="15" s="1"/>
  <c r="B20" i="15"/>
  <c r="E20" i="15" s="1"/>
  <c r="B21" i="15"/>
  <c r="E21" i="15" s="1"/>
  <c r="B22" i="15"/>
  <c r="E22" i="15" s="1"/>
  <c r="B23" i="15"/>
  <c r="E23" i="15" s="1"/>
  <c r="B24" i="15"/>
  <c r="E24" i="15" s="1"/>
  <c r="B25" i="15"/>
  <c r="E25" i="15" s="1"/>
  <c r="B26" i="15"/>
  <c r="E26" i="15" s="1"/>
  <c r="B27" i="15"/>
  <c r="E27" i="15" s="1"/>
  <c r="B28" i="15"/>
  <c r="E28" i="15" s="1"/>
  <c r="B29" i="15"/>
  <c r="E29" i="15" s="1"/>
  <c r="B8" i="15"/>
  <c r="E8" i="15" s="1"/>
  <c r="B24" i="12"/>
  <c r="E24" i="12" s="1"/>
  <c r="B25" i="12"/>
  <c r="E25" i="12" s="1"/>
  <c r="B26" i="12"/>
  <c r="E26" i="12" s="1"/>
  <c r="B27" i="12"/>
  <c r="E27" i="12" s="1"/>
  <c r="B28" i="12"/>
  <c r="E28" i="12" s="1"/>
  <c r="B29" i="12"/>
  <c r="E29" i="12" s="1"/>
  <c r="B30" i="12"/>
  <c r="E30" i="12" s="1"/>
  <c r="B31" i="12"/>
  <c r="E31" i="12" s="1"/>
  <c r="B32" i="12"/>
  <c r="E32" i="12" s="1"/>
  <c r="B33" i="12"/>
  <c r="E33" i="12" s="1"/>
  <c r="B34" i="12"/>
  <c r="E34" i="12" s="1"/>
  <c r="B35" i="12"/>
  <c r="E35" i="12" s="1"/>
  <c r="B36" i="12"/>
  <c r="E36" i="12" s="1"/>
  <c r="B9" i="12"/>
  <c r="E9" i="12" s="1"/>
  <c r="B10" i="12"/>
  <c r="E10" i="12" s="1"/>
  <c r="B11" i="12"/>
  <c r="E11" i="12" s="1"/>
  <c r="B12" i="12"/>
  <c r="E12" i="12" s="1"/>
  <c r="B13" i="12"/>
  <c r="E13" i="12" s="1"/>
  <c r="B14" i="12"/>
  <c r="E14" i="12" s="1"/>
  <c r="B15" i="12"/>
  <c r="E15" i="12" s="1"/>
  <c r="B16" i="12"/>
  <c r="E16" i="12" s="1"/>
  <c r="B17" i="12"/>
  <c r="E17" i="12" s="1"/>
  <c r="B18" i="12"/>
  <c r="E18" i="12" s="1"/>
  <c r="B19" i="12"/>
  <c r="E19" i="12" s="1"/>
  <c r="B20" i="12"/>
  <c r="E20" i="12" s="1"/>
  <c r="B21" i="12"/>
  <c r="E21" i="12" s="1"/>
  <c r="B8" i="12"/>
  <c r="E8" i="12" s="1"/>
  <c r="D45" i="29"/>
  <c r="B45" i="29"/>
  <c r="E45" i="29" s="1"/>
  <c r="H45" i="29" s="1"/>
  <c r="D44" i="29"/>
  <c r="B44" i="29"/>
  <c r="D43" i="29"/>
  <c r="B43" i="29"/>
  <c r="E43" i="29" s="1"/>
  <c r="H43" i="29" s="1"/>
  <c r="D42" i="29"/>
  <c r="B42" i="29"/>
  <c r="E42" i="29" s="1"/>
  <c r="H42" i="29" s="1"/>
  <c r="D41" i="29"/>
  <c r="B41" i="29"/>
  <c r="E41" i="29" s="1"/>
  <c r="H41" i="29" s="1"/>
  <c r="D40" i="29"/>
  <c r="B40" i="29"/>
  <c r="D39" i="29"/>
  <c r="B39" i="29"/>
  <c r="E39" i="29" s="1"/>
  <c r="H39" i="29" s="1"/>
  <c r="D38" i="29"/>
  <c r="B38" i="29"/>
  <c r="E38" i="29" s="1"/>
  <c r="H38" i="29" s="1"/>
  <c r="D37" i="29"/>
  <c r="B37" i="29"/>
  <c r="E37" i="29" s="1"/>
  <c r="H37" i="29" s="1"/>
  <c r="D36" i="29"/>
  <c r="B36" i="29"/>
  <c r="D35" i="29"/>
  <c r="B35" i="29"/>
  <c r="E35" i="29" s="1"/>
  <c r="H35" i="29" s="1"/>
  <c r="D34" i="29"/>
  <c r="B34" i="29"/>
  <c r="E34" i="29" s="1"/>
  <c r="H34" i="29" s="1"/>
  <c r="D33" i="29"/>
  <c r="B33" i="29"/>
  <c r="D32" i="29"/>
  <c r="B32" i="29"/>
  <c r="D31" i="29"/>
  <c r="B31" i="29"/>
  <c r="E31" i="29" s="1"/>
  <c r="H31" i="29" s="1"/>
  <c r="D30" i="29"/>
  <c r="B30" i="29"/>
  <c r="E30" i="29" s="1"/>
  <c r="H30" i="29" s="1"/>
  <c r="D29" i="29"/>
  <c r="B29" i="29"/>
  <c r="E29" i="29" s="1"/>
  <c r="H29" i="29" s="1"/>
  <c r="D28" i="29"/>
  <c r="B28" i="29"/>
  <c r="D27" i="29"/>
  <c r="B27" i="29"/>
  <c r="D26" i="29"/>
  <c r="B26" i="29"/>
  <c r="D25" i="29"/>
  <c r="B25" i="29"/>
  <c r="E25" i="29" s="1"/>
  <c r="H25" i="29" s="1"/>
  <c r="D24" i="29"/>
  <c r="B24" i="29"/>
  <c r="D23" i="29"/>
  <c r="B23" i="29"/>
  <c r="E23" i="29" s="1"/>
  <c r="H23" i="29" s="1"/>
  <c r="D22" i="29"/>
  <c r="B22" i="29"/>
  <c r="E22" i="29" s="1"/>
  <c r="H22" i="29" s="1"/>
  <c r="D21" i="29"/>
  <c r="B21" i="29"/>
  <c r="E21" i="29" s="1"/>
  <c r="H21" i="29" s="1"/>
  <c r="D20" i="29"/>
  <c r="B20" i="29"/>
  <c r="D19" i="29"/>
  <c r="B19" i="29"/>
  <c r="D18" i="29"/>
  <c r="B18" i="29"/>
  <c r="D17" i="29"/>
  <c r="B17" i="29"/>
  <c r="E17" i="29" s="1"/>
  <c r="H17" i="29" s="1"/>
  <c r="D16" i="29"/>
  <c r="B16" i="29"/>
  <c r="D15" i="29"/>
  <c r="B15" i="29"/>
  <c r="E15" i="29" s="1"/>
  <c r="H15" i="29" s="1"/>
  <c r="D14" i="29"/>
  <c r="B14" i="29"/>
  <c r="E14" i="29" s="1"/>
  <c r="H14" i="29" s="1"/>
  <c r="D13" i="29"/>
  <c r="B13" i="29"/>
  <c r="E13" i="29" s="1"/>
  <c r="H13" i="29" s="1"/>
  <c r="D12" i="29"/>
  <c r="B12" i="29"/>
  <c r="D11" i="29"/>
  <c r="B11" i="29"/>
  <c r="E11" i="29" s="1"/>
  <c r="H11" i="29" s="1"/>
  <c r="D10" i="29"/>
  <c r="B10" i="29"/>
  <c r="E10" i="29" s="1"/>
  <c r="H10" i="29" s="1"/>
  <c r="D9" i="29"/>
  <c r="B9" i="29"/>
  <c r="E9" i="29" s="1"/>
  <c r="H9" i="29" s="1"/>
  <c r="D8" i="29"/>
  <c r="B8" i="29"/>
  <c r="D45" i="28"/>
  <c r="B45" i="28"/>
  <c r="D44" i="28"/>
  <c r="B44" i="28"/>
  <c r="E44" i="28" s="1"/>
  <c r="H44" i="28" s="1"/>
  <c r="D43" i="28"/>
  <c r="B43" i="28"/>
  <c r="D42" i="28"/>
  <c r="B42" i="28"/>
  <c r="D41" i="28"/>
  <c r="B41" i="28"/>
  <c r="D40" i="28"/>
  <c r="B40" i="28"/>
  <c r="E40" i="28" s="1"/>
  <c r="H40" i="28" s="1"/>
  <c r="D39" i="28"/>
  <c r="B39" i="28"/>
  <c r="D38" i="28"/>
  <c r="B38" i="28"/>
  <c r="D37" i="28"/>
  <c r="B37" i="28"/>
  <c r="D36" i="28"/>
  <c r="B36" i="28"/>
  <c r="E36" i="28" s="1"/>
  <c r="H36" i="28" s="1"/>
  <c r="D35" i="28"/>
  <c r="B35" i="28"/>
  <c r="D34" i="28"/>
  <c r="B34" i="28"/>
  <c r="D33" i="28"/>
  <c r="B33" i="28"/>
  <c r="D32" i="28"/>
  <c r="B32" i="28"/>
  <c r="D31" i="28"/>
  <c r="B31" i="28"/>
  <c r="D30" i="28"/>
  <c r="B30" i="28"/>
  <c r="D29" i="28"/>
  <c r="B29" i="28"/>
  <c r="D28" i="28"/>
  <c r="B28" i="28"/>
  <c r="E28" i="28" s="1"/>
  <c r="H28" i="28" s="1"/>
  <c r="D27" i="28"/>
  <c r="B27" i="28"/>
  <c r="D26" i="28"/>
  <c r="B26" i="28"/>
  <c r="D25" i="28"/>
  <c r="B25" i="28"/>
  <c r="D24" i="28"/>
  <c r="B24" i="28"/>
  <c r="E24" i="28" s="1"/>
  <c r="H24" i="28" s="1"/>
  <c r="D23" i="28"/>
  <c r="B23" i="28"/>
  <c r="D22" i="28"/>
  <c r="B22" i="28"/>
  <c r="D21" i="28"/>
  <c r="B21" i="28"/>
  <c r="D20" i="28"/>
  <c r="B20" i="28"/>
  <c r="E20" i="28" s="1"/>
  <c r="H20" i="28" s="1"/>
  <c r="D19" i="28"/>
  <c r="B19" i="28"/>
  <c r="D18" i="28"/>
  <c r="B18" i="28"/>
  <c r="D17" i="28"/>
  <c r="B17" i="28"/>
  <c r="E17" i="28" s="1"/>
  <c r="H17" i="28" s="1"/>
  <c r="D16" i="28"/>
  <c r="B16" i="28"/>
  <c r="E16" i="28" s="1"/>
  <c r="H16" i="28" s="1"/>
  <c r="D15" i="28"/>
  <c r="B15" i="28"/>
  <c r="E15" i="28" s="1"/>
  <c r="H15" i="28" s="1"/>
  <c r="D14" i="28"/>
  <c r="B14" i="28"/>
  <c r="D13" i="28"/>
  <c r="B13" i="28"/>
  <c r="E13" i="28" s="1"/>
  <c r="H13" i="28" s="1"/>
  <c r="D12" i="28"/>
  <c r="B12" i="28"/>
  <c r="E12" i="28" s="1"/>
  <c r="H12" i="28" s="1"/>
  <c r="D11" i="28"/>
  <c r="B11" i="28"/>
  <c r="E11" i="28" s="1"/>
  <c r="H11" i="28" s="1"/>
  <c r="D10" i="28"/>
  <c r="B10" i="28"/>
  <c r="D9" i="28"/>
  <c r="B9" i="28"/>
  <c r="E9" i="28" s="1"/>
  <c r="H9" i="28" s="1"/>
  <c r="D8" i="28"/>
  <c r="B8" i="28"/>
  <c r="D45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8" i="27"/>
  <c r="B8" i="27"/>
  <c r="B9" i="27"/>
  <c r="B10" i="27"/>
  <c r="B11" i="27"/>
  <c r="E11" i="27" s="1"/>
  <c r="H11" i="27" s="1"/>
  <c r="B12" i="27"/>
  <c r="E12" i="27" s="1"/>
  <c r="H12" i="27" s="1"/>
  <c r="B13" i="27"/>
  <c r="B14" i="27"/>
  <c r="B15" i="27"/>
  <c r="B16" i="27"/>
  <c r="E16" i="27" s="1"/>
  <c r="H16" i="27" s="1"/>
  <c r="B17" i="27"/>
  <c r="B18" i="27"/>
  <c r="B19" i="27"/>
  <c r="E19" i="27" s="1"/>
  <c r="B20" i="27"/>
  <c r="E20" i="27" s="1"/>
  <c r="H20" i="27" s="1"/>
  <c r="B21" i="27"/>
  <c r="B22" i="27"/>
  <c r="B23" i="27"/>
  <c r="B24" i="27"/>
  <c r="E24" i="27" s="1"/>
  <c r="H24" i="27" s="1"/>
  <c r="B25" i="27"/>
  <c r="B26" i="27"/>
  <c r="B27" i="27"/>
  <c r="E27" i="27" s="1"/>
  <c r="B28" i="27"/>
  <c r="E28" i="27" s="1"/>
  <c r="H28" i="27" s="1"/>
  <c r="B29" i="27"/>
  <c r="B30" i="27"/>
  <c r="B31" i="27"/>
  <c r="B32" i="27"/>
  <c r="E32" i="27" s="1"/>
  <c r="B33" i="27"/>
  <c r="B34" i="27"/>
  <c r="B35" i="27"/>
  <c r="E35" i="27" s="1"/>
  <c r="H35" i="27" s="1"/>
  <c r="B36" i="27"/>
  <c r="E36" i="27" s="1"/>
  <c r="H36" i="27" s="1"/>
  <c r="B37" i="27"/>
  <c r="B38" i="27"/>
  <c r="B39" i="27"/>
  <c r="B40" i="27"/>
  <c r="E40" i="27" s="1"/>
  <c r="H40" i="27" s="1"/>
  <c r="B41" i="27"/>
  <c r="B42" i="27"/>
  <c r="B43" i="27"/>
  <c r="E43" i="27" s="1"/>
  <c r="H43" i="27" s="1"/>
  <c r="B44" i="27"/>
  <c r="E44" i="27" s="1"/>
  <c r="H44" i="27" s="1"/>
  <c r="B45" i="27"/>
  <c r="E45" i="27" s="1"/>
  <c r="H45" i="27" s="1"/>
  <c r="C8" i="5"/>
  <c r="D8" i="5"/>
  <c r="E8" i="5"/>
  <c r="C9" i="5"/>
  <c r="I9" i="5" s="1"/>
  <c r="D9" i="5"/>
  <c r="J9" i="5" s="1"/>
  <c r="E9" i="5"/>
  <c r="K9" i="5" s="1"/>
  <c r="C10" i="5"/>
  <c r="I10" i="5" s="1"/>
  <c r="D10" i="5"/>
  <c r="J10" i="5" s="1"/>
  <c r="E10" i="5"/>
  <c r="K10" i="5" s="1"/>
  <c r="C11" i="5"/>
  <c r="I11" i="5" s="1"/>
  <c r="D11" i="5"/>
  <c r="J11" i="5" s="1"/>
  <c r="E11" i="5"/>
  <c r="K11" i="5" s="1"/>
  <c r="C12" i="5"/>
  <c r="I12" i="5" s="1"/>
  <c r="D12" i="5"/>
  <c r="J12" i="5" s="1"/>
  <c r="E12" i="5"/>
  <c r="K12" i="5" s="1"/>
  <c r="C13" i="5"/>
  <c r="I13" i="5" s="1"/>
  <c r="D13" i="5"/>
  <c r="J13" i="5" s="1"/>
  <c r="E13" i="5"/>
  <c r="K13" i="5" s="1"/>
  <c r="C14" i="5"/>
  <c r="I14" i="5" s="1"/>
  <c r="D14" i="5"/>
  <c r="J14" i="5" s="1"/>
  <c r="E14" i="5"/>
  <c r="K14" i="5" s="1"/>
  <c r="C15" i="5"/>
  <c r="I15" i="5" s="1"/>
  <c r="D15" i="5"/>
  <c r="J15" i="5" s="1"/>
  <c r="E15" i="5"/>
  <c r="K15" i="5" s="1"/>
  <c r="C16" i="5"/>
  <c r="I16" i="5" s="1"/>
  <c r="D16" i="5"/>
  <c r="J16" i="5" s="1"/>
  <c r="E16" i="5"/>
  <c r="K16" i="5" s="1"/>
  <c r="C17" i="5"/>
  <c r="I17" i="5" s="1"/>
  <c r="D17" i="5"/>
  <c r="J17" i="5" s="1"/>
  <c r="E17" i="5"/>
  <c r="K17" i="5" s="1"/>
  <c r="C18" i="5"/>
  <c r="D18" i="5"/>
  <c r="E18" i="5"/>
  <c r="C19" i="5"/>
  <c r="D19" i="5"/>
  <c r="E19" i="5"/>
  <c r="C20" i="5"/>
  <c r="I20" i="5" s="1"/>
  <c r="D20" i="5"/>
  <c r="J20" i="5" s="1"/>
  <c r="E20" i="5"/>
  <c r="K20" i="5" s="1"/>
  <c r="C21" i="5"/>
  <c r="I21" i="5" s="1"/>
  <c r="D21" i="5"/>
  <c r="J21" i="5" s="1"/>
  <c r="E21" i="5"/>
  <c r="K21" i="5" s="1"/>
  <c r="C22" i="5"/>
  <c r="I22" i="5" s="1"/>
  <c r="D22" i="5"/>
  <c r="J22" i="5" s="1"/>
  <c r="E22" i="5"/>
  <c r="K22" i="5" s="1"/>
  <c r="C23" i="5"/>
  <c r="I23" i="5" s="1"/>
  <c r="D23" i="5"/>
  <c r="J23" i="5" s="1"/>
  <c r="E23" i="5"/>
  <c r="K23" i="5" s="1"/>
  <c r="C24" i="5"/>
  <c r="I24" i="5" s="1"/>
  <c r="D24" i="5"/>
  <c r="J24" i="5" s="1"/>
  <c r="E24" i="5"/>
  <c r="K24" i="5" s="1"/>
  <c r="C25" i="5"/>
  <c r="I25" i="5" s="1"/>
  <c r="D25" i="5"/>
  <c r="J25" i="5" s="1"/>
  <c r="E25" i="5"/>
  <c r="K25" i="5" s="1"/>
  <c r="C26" i="5"/>
  <c r="D26" i="5"/>
  <c r="E26" i="5"/>
  <c r="C27" i="5"/>
  <c r="D27" i="5"/>
  <c r="E27" i="5"/>
  <c r="C28" i="5"/>
  <c r="I28" i="5" s="1"/>
  <c r="D28" i="5"/>
  <c r="J28" i="5" s="1"/>
  <c r="E28" i="5"/>
  <c r="K28" i="5" s="1"/>
  <c r="C29" i="5"/>
  <c r="I29" i="5" s="1"/>
  <c r="D29" i="5"/>
  <c r="J29" i="5" s="1"/>
  <c r="E29" i="5"/>
  <c r="K29" i="5" s="1"/>
  <c r="C30" i="5"/>
  <c r="I30" i="5" s="1"/>
  <c r="D30" i="5"/>
  <c r="J30" i="5" s="1"/>
  <c r="E30" i="5"/>
  <c r="K30" i="5" s="1"/>
  <c r="C31" i="5"/>
  <c r="I31" i="5" s="1"/>
  <c r="D31" i="5"/>
  <c r="J31" i="5" s="1"/>
  <c r="E31" i="5"/>
  <c r="K31" i="5" s="1"/>
  <c r="C32" i="5"/>
  <c r="D32" i="5"/>
  <c r="E32" i="5"/>
  <c r="C33" i="5"/>
  <c r="D33" i="5"/>
  <c r="E33" i="5"/>
  <c r="C34" i="5"/>
  <c r="I34" i="5" s="1"/>
  <c r="D34" i="5"/>
  <c r="J34" i="5" s="1"/>
  <c r="E34" i="5"/>
  <c r="K34" i="5" s="1"/>
  <c r="C35" i="5"/>
  <c r="I35" i="5" s="1"/>
  <c r="D35" i="5"/>
  <c r="J35" i="5" s="1"/>
  <c r="E35" i="5"/>
  <c r="K35" i="5" s="1"/>
  <c r="C36" i="5"/>
  <c r="I36" i="5" s="1"/>
  <c r="D36" i="5"/>
  <c r="J36" i="5" s="1"/>
  <c r="E36" i="5"/>
  <c r="K36" i="5" s="1"/>
  <c r="C37" i="5"/>
  <c r="I37" i="5" s="1"/>
  <c r="D37" i="5"/>
  <c r="J37" i="5" s="1"/>
  <c r="E37" i="5"/>
  <c r="K37" i="5" s="1"/>
  <c r="C38" i="5"/>
  <c r="I38" i="5" s="1"/>
  <c r="D38" i="5"/>
  <c r="J38" i="5" s="1"/>
  <c r="E38" i="5"/>
  <c r="K38" i="5" s="1"/>
  <c r="C39" i="5"/>
  <c r="I39" i="5" s="1"/>
  <c r="D39" i="5"/>
  <c r="J39" i="5" s="1"/>
  <c r="E39" i="5"/>
  <c r="K39" i="5" s="1"/>
  <c r="C40" i="5"/>
  <c r="I40" i="5" s="1"/>
  <c r="D40" i="5"/>
  <c r="J40" i="5" s="1"/>
  <c r="E40" i="5"/>
  <c r="K40" i="5" s="1"/>
  <c r="C41" i="5"/>
  <c r="I41" i="5" s="1"/>
  <c r="D41" i="5"/>
  <c r="J41" i="5" s="1"/>
  <c r="E41" i="5"/>
  <c r="K41" i="5" s="1"/>
  <c r="C42" i="5"/>
  <c r="I42" i="5" s="1"/>
  <c r="D42" i="5"/>
  <c r="J42" i="5" s="1"/>
  <c r="E42" i="5"/>
  <c r="K42" i="5" s="1"/>
  <c r="C43" i="5"/>
  <c r="I43" i="5" s="1"/>
  <c r="D43" i="5"/>
  <c r="J43" i="5" s="1"/>
  <c r="E43" i="5"/>
  <c r="K43" i="5" s="1"/>
  <c r="C44" i="5"/>
  <c r="I44" i="5" s="1"/>
  <c r="D44" i="5"/>
  <c r="J44" i="5" s="1"/>
  <c r="E44" i="5"/>
  <c r="K44" i="5" s="1"/>
  <c r="C45" i="5"/>
  <c r="I45" i="5" s="1"/>
  <c r="D45" i="5"/>
  <c r="J45" i="5" s="1"/>
  <c r="E45" i="5"/>
  <c r="K45" i="5" s="1"/>
  <c r="B9" i="5"/>
  <c r="H9" i="5" s="1"/>
  <c r="B10" i="5"/>
  <c r="H10" i="5" s="1"/>
  <c r="B11" i="5"/>
  <c r="H11" i="5" s="1"/>
  <c r="B12" i="5"/>
  <c r="H12" i="5" s="1"/>
  <c r="B13" i="5"/>
  <c r="H13" i="5" s="1"/>
  <c r="B14" i="5"/>
  <c r="H14" i="5" s="1"/>
  <c r="B15" i="5"/>
  <c r="H15" i="5" s="1"/>
  <c r="B16" i="5"/>
  <c r="H16" i="5" s="1"/>
  <c r="B17" i="5"/>
  <c r="H17" i="5" s="1"/>
  <c r="B18" i="5"/>
  <c r="B19" i="5"/>
  <c r="B20" i="5"/>
  <c r="H20" i="5" s="1"/>
  <c r="B21" i="5"/>
  <c r="H21" i="5" s="1"/>
  <c r="B22" i="5"/>
  <c r="H22" i="5" s="1"/>
  <c r="B23" i="5"/>
  <c r="H23" i="5" s="1"/>
  <c r="B24" i="5"/>
  <c r="H24" i="5" s="1"/>
  <c r="B25" i="5"/>
  <c r="H25" i="5" s="1"/>
  <c r="B26" i="5"/>
  <c r="B27" i="5"/>
  <c r="B28" i="5"/>
  <c r="H28" i="5" s="1"/>
  <c r="B29" i="5"/>
  <c r="H29" i="5" s="1"/>
  <c r="B30" i="5"/>
  <c r="H30" i="5" s="1"/>
  <c r="B31" i="5"/>
  <c r="H31" i="5" s="1"/>
  <c r="B32" i="5"/>
  <c r="B33" i="5"/>
  <c r="B34" i="5"/>
  <c r="H34" i="5" s="1"/>
  <c r="B35" i="5"/>
  <c r="H35" i="5" s="1"/>
  <c r="B36" i="5"/>
  <c r="H36" i="5" s="1"/>
  <c r="B37" i="5"/>
  <c r="H37" i="5" s="1"/>
  <c r="B38" i="5"/>
  <c r="H38" i="5" s="1"/>
  <c r="B39" i="5"/>
  <c r="H39" i="5" s="1"/>
  <c r="B40" i="5"/>
  <c r="H40" i="5" s="1"/>
  <c r="B41" i="5"/>
  <c r="H41" i="5" s="1"/>
  <c r="B42" i="5"/>
  <c r="H42" i="5" s="1"/>
  <c r="B43" i="5"/>
  <c r="H43" i="5" s="1"/>
  <c r="B44" i="5"/>
  <c r="H44" i="5" s="1"/>
  <c r="B45" i="5"/>
  <c r="H45" i="5" s="1"/>
  <c r="B8" i="5"/>
  <c r="B9" i="3"/>
  <c r="H9" i="3" s="1"/>
  <c r="B10" i="3"/>
  <c r="H10" i="3" s="1"/>
  <c r="B11" i="3"/>
  <c r="H11" i="3" s="1"/>
  <c r="B12" i="3"/>
  <c r="H12" i="3" s="1"/>
  <c r="B13" i="3"/>
  <c r="H13" i="3" s="1"/>
  <c r="B14" i="3"/>
  <c r="H14" i="3" s="1"/>
  <c r="B15" i="3"/>
  <c r="H15" i="3" s="1"/>
  <c r="B16" i="3"/>
  <c r="H16" i="3" s="1"/>
  <c r="B17" i="3"/>
  <c r="H17" i="3" s="1"/>
  <c r="B20" i="3"/>
  <c r="H20" i="3" s="1"/>
  <c r="B21" i="3"/>
  <c r="H21" i="3" s="1"/>
  <c r="B22" i="3"/>
  <c r="H22" i="3" s="1"/>
  <c r="B23" i="3"/>
  <c r="H23" i="3" s="1"/>
  <c r="B24" i="3"/>
  <c r="H24" i="3" s="1"/>
  <c r="B25" i="3"/>
  <c r="H25" i="3" s="1"/>
  <c r="B28" i="3"/>
  <c r="H28" i="3" s="1"/>
  <c r="B29" i="3"/>
  <c r="H29" i="3" s="1"/>
  <c r="B30" i="3"/>
  <c r="H30" i="3" s="1"/>
  <c r="B31" i="3"/>
  <c r="H31" i="3" s="1"/>
  <c r="B34" i="3"/>
  <c r="H34" i="3" s="1"/>
  <c r="B35" i="3"/>
  <c r="H35" i="3" s="1"/>
  <c r="B36" i="3"/>
  <c r="H36" i="3" s="1"/>
  <c r="B37" i="3"/>
  <c r="H37" i="3" s="1"/>
  <c r="B38" i="3"/>
  <c r="H38" i="3" s="1"/>
  <c r="B39" i="3"/>
  <c r="H39" i="3" s="1"/>
  <c r="B40" i="3"/>
  <c r="H40" i="3" s="1"/>
  <c r="B41" i="3"/>
  <c r="H41" i="3" s="1"/>
  <c r="B42" i="3"/>
  <c r="H42" i="3" s="1"/>
  <c r="B43" i="3"/>
  <c r="H43" i="3" s="1"/>
  <c r="B44" i="3"/>
  <c r="H44" i="3" s="1"/>
  <c r="B45" i="3"/>
  <c r="H45" i="3" s="1"/>
  <c r="C34" i="3"/>
  <c r="I34" i="3" s="1"/>
  <c r="C35" i="3"/>
  <c r="I35" i="3" s="1"/>
  <c r="C36" i="3"/>
  <c r="I36" i="3" s="1"/>
  <c r="C37" i="3"/>
  <c r="I37" i="3" s="1"/>
  <c r="C38" i="3"/>
  <c r="I38" i="3" s="1"/>
  <c r="C39" i="3"/>
  <c r="I39" i="3" s="1"/>
  <c r="C40" i="3"/>
  <c r="I40" i="3" s="1"/>
  <c r="C41" i="3"/>
  <c r="I41" i="3" s="1"/>
  <c r="C42" i="3"/>
  <c r="I42" i="3" s="1"/>
  <c r="C43" i="3"/>
  <c r="I43" i="3" s="1"/>
  <c r="C44" i="3"/>
  <c r="I44" i="3" s="1"/>
  <c r="C45" i="3"/>
  <c r="I45" i="3" s="1"/>
  <c r="C28" i="3"/>
  <c r="I28" i="3" s="1"/>
  <c r="C29" i="3"/>
  <c r="I29" i="3" s="1"/>
  <c r="C30" i="3"/>
  <c r="I30" i="3" s="1"/>
  <c r="C31" i="3"/>
  <c r="I31" i="3" s="1"/>
  <c r="C20" i="3"/>
  <c r="I20" i="3" s="1"/>
  <c r="C21" i="3"/>
  <c r="I21" i="3" s="1"/>
  <c r="C22" i="3"/>
  <c r="I22" i="3" s="1"/>
  <c r="C23" i="3"/>
  <c r="I23" i="3" s="1"/>
  <c r="C24" i="3"/>
  <c r="I24" i="3" s="1"/>
  <c r="C25" i="3"/>
  <c r="I25" i="3" s="1"/>
  <c r="C10" i="3"/>
  <c r="I10" i="3" s="1"/>
  <c r="C11" i="3"/>
  <c r="I11" i="3" s="1"/>
  <c r="C12" i="3"/>
  <c r="I12" i="3" s="1"/>
  <c r="C13" i="3"/>
  <c r="I13" i="3" s="1"/>
  <c r="C14" i="3"/>
  <c r="I14" i="3" s="1"/>
  <c r="C15" i="3"/>
  <c r="I15" i="3" s="1"/>
  <c r="C16" i="3"/>
  <c r="I16" i="3" s="1"/>
  <c r="C17" i="3"/>
  <c r="I17" i="3" s="1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8" i="26"/>
  <c r="B9" i="26"/>
  <c r="B10" i="26"/>
  <c r="B11" i="26"/>
  <c r="E11" i="26" s="1"/>
  <c r="B12" i="26"/>
  <c r="E12" i="26" s="1"/>
  <c r="B13" i="26"/>
  <c r="B14" i="26"/>
  <c r="B15" i="26"/>
  <c r="B16" i="26"/>
  <c r="B17" i="26"/>
  <c r="B18" i="26"/>
  <c r="B19" i="26"/>
  <c r="E19" i="26" s="1"/>
  <c r="B20" i="26"/>
  <c r="E20" i="26" s="1"/>
  <c r="B21" i="26"/>
  <c r="B22" i="26"/>
  <c r="B23" i="26"/>
  <c r="B24" i="26"/>
  <c r="B25" i="26"/>
  <c r="B26" i="26"/>
  <c r="B27" i="26"/>
  <c r="E27" i="26" s="1"/>
  <c r="B28" i="26"/>
  <c r="E28" i="26" s="1"/>
  <c r="B29" i="26"/>
  <c r="B30" i="26"/>
  <c r="B31" i="26"/>
  <c r="B32" i="26"/>
  <c r="B33" i="26"/>
  <c r="B34" i="26"/>
  <c r="B35" i="26"/>
  <c r="E35" i="26" s="1"/>
  <c r="B36" i="26"/>
  <c r="E36" i="26" s="1"/>
  <c r="B37" i="26"/>
  <c r="B38" i="26"/>
  <c r="B39" i="26"/>
  <c r="B40" i="26"/>
  <c r="B41" i="26"/>
  <c r="B42" i="26"/>
  <c r="B43" i="26"/>
  <c r="E43" i="26" s="1"/>
  <c r="B44" i="26"/>
  <c r="E44" i="26" s="1"/>
  <c r="B45" i="26"/>
  <c r="B8" i="26"/>
  <c r="E42" i="27" l="1"/>
  <c r="H42" i="27" s="1"/>
  <c r="E34" i="27"/>
  <c r="H34" i="27" s="1"/>
  <c r="E26" i="27"/>
  <c r="E18" i="27"/>
  <c r="E10" i="27"/>
  <c r="H10" i="27" s="1"/>
  <c r="E41" i="26"/>
  <c r="H41" i="26" s="1"/>
  <c r="E25" i="26"/>
  <c r="E16" i="26"/>
  <c r="H16" i="26" s="1"/>
  <c r="E34" i="26"/>
  <c r="H34" i="26" s="1"/>
  <c r="E18" i="26"/>
  <c r="E40" i="26"/>
  <c r="E31" i="26"/>
  <c r="E39" i="27"/>
  <c r="H39" i="27" s="1"/>
  <c r="E26" i="26"/>
  <c r="E33" i="26"/>
  <c r="E9" i="26"/>
  <c r="H9" i="26" s="1"/>
  <c r="E41" i="27"/>
  <c r="H41" i="27" s="1"/>
  <c r="E24" i="26"/>
  <c r="H24" i="26" s="1"/>
  <c r="E39" i="26"/>
  <c r="H39" i="26" s="1"/>
  <c r="E15" i="26"/>
  <c r="H15" i="26" s="1"/>
  <c r="E23" i="27"/>
  <c r="H23" i="27" s="1"/>
  <c r="E30" i="26"/>
  <c r="E14" i="26"/>
  <c r="E38" i="27"/>
  <c r="H38" i="27" s="1"/>
  <c r="E30" i="27"/>
  <c r="H30" i="27" s="1"/>
  <c r="E22" i="27"/>
  <c r="H22" i="27" s="1"/>
  <c r="E14" i="27"/>
  <c r="H14" i="27" s="1"/>
  <c r="E42" i="26"/>
  <c r="H42" i="26" s="1"/>
  <c r="E10" i="26"/>
  <c r="H10" i="26" s="1"/>
  <c r="E17" i="26"/>
  <c r="H17" i="26" s="1"/>
  <c r="E33" i="27"/>
  <c r="E25" i="27"/>
  <c r="H25" i="27" s="1"/>
  <c r="E17" i="27"/>
  <c r="H17" i="27" s="1"/>
  <c r="E9" i="27"/>
  <c r="H9" i="27" s="1"/>
  <c r="E32" i="26"/>
  <c r="E23" i="26"/>
  <c r="H23" i="26" s="1"/>
  <c r="E31" i="27"/>
  <c r="H31" i="27" s="1"/>
  <c r="E15" i="27"/>
  <c r="H15" i="27" s="1"/>
  <c r="E38" i="26"/>
  <c r="E22" i="26"/>
  <c r="H22" i="26" s="1"/>
  <c r="E45" i="26"/>
  <c r="H45" i="26" s="1"/>
  <c r="E37" i="26"/>
  <c r="E29" i="26"/>
  <c r="H29" i="26" s="1"/>
  <c r="E21" i="26"/>
  <c r="H21" i="26" s="1"/>
  <c r="E13" i="26"/>
  <c r="H13" i="26" s="1"/>
  <c r="E37" i="27"/>
  <c r="H37" i="27" s="1"/>
  <c r="E29" i="27"/>
  <c r="H29" i="27" s="1"/>
  <c r="E21" i="27"/>
  <c r="H21" i="27" s="1"/>
  <c r="E13" i="27"/>
  <c r="H13" i="27" s="1"/>
  <c r="E10" i="28"/>
  <c r="H10" i="28" s="1"/>
  <c r="E14" i="28"/>
  <c r="H14" i="28" s="1"/>
  <c r="E22" i="28"/>
  <c r="H22" i="28" s="1"/>
  <c r="E30" i="28"/>
  <c r="H30" i="28" s="1"/>
  <c r="E34" i="28"/>
  <c r="H34" i="28" s="1"/>
  <c r="E38" i="28"/>
  <c r="H38" i="28" s="1"/>
  <c r="E42" i="28"/>
  <c r="H42" i="28" s="1"/>
  <c r="E12" i="29"/>
  <c r="H12" i="29" s="1"/>
  <c r="E16" i="29"/>
  <c r="H16" i="29" s="1"/>
  <c r="E20" i="29"/>
  <c r="H20" i="29" s="1"/>
  <c r="E24" i="29"/>
  <c r="H24" i="29" s="1"/>
  <c r="E28" i="29"/>
  <c r="H28" i="29" s="1"/>
  <c r="E36" i="29"/>
  <c r="H36" i="29" s="1"/>
  <c r="E40" i="29"/>
  <c r="H40" i="29" s="1"/>
  <c r="E44" i="29"/>
  <c r="H44" i="29" s="1"/>
  <c r="H20" i="26"/>
  <c r="H14" i="26"/>
  <c r="H25" i="26"/>
  <c r="H12" i="26"/>
  <c r="H11" i="26"/>
  <c r="H38" i="26"/>
  <c r="H30" i="26"/>
  <c r="H37" i="26"/>
  <c r="H44" i="26"/>
  <c r="H43" i="26"/>
  <c r="H35" i="26"/>
  <c r="H31" i="26"/>
  <c r="E21" i="28"/>
  <c r="H21" i="28" s="1"/>
  <c r="E23" i="28"/>
  <c r="H23" i="28" s="1"/>
  <c r="E25" i="28"/>
  <c r="H25" i="28" s="1"/>
  <c r="E29" i="28"/>
  <c r="H29" i="28" s="1"/>
  <c r="E31" i="28"/>
  <c r="H31" i="28" s="1"/>
  <c r="E35" i="28"/>
  <c r="H35" i="28" s="1"/>
  <c r="E37" i="28"/>
  <c r="H37" i="28" s="1"/>
  <c r="E39" i="28"/>
  <c r="H39" i="28" s="1"/>
  <c r="E41" i="28"/>
  <c r="H41" i="28" s="1"/>
  <c r="E43" i="28"/>
  <c r="H43" i="28" s="1"/>
  <c r="E45" i="28"/>
  <c r="H45" i="28" s="1"/>
  <c r="H40" i="26"/>
  <c r="H36" i="26"/>
  <c r="H28" i="26"/>
  <c r="B54" i="24"/>
  <c r="E54" i="24" s="1"/>
  <c r="B55" i="24"/>
  <c r="E55" i="24" s="1"/>
  <c r="B56" i="24"/>
  <c r="E56" i="24" s="1"/>
  <c r="B57" i="24"/>
  <c r="E57" i="24" s="1"/>
  <c r="B58" i="24"/>
  <c r="E58" i="24" s="1"/>
  <c r="B59" i="24"/>
  <c r="E59" i="24" s="1"/>
  <c r="B60" i="24"/>
  <c r="E60" i="24" s="1"/>
  <c r="B61" i="24"/>
  <c r="E61" i="24" s="1"/>
  <c r="B62" i="24"/>
  <c r="E62" i="24" s="1"/>
  <c r="B63" i="24"/>
  <c r="E63" i="24" s="1"/>
  <c r="B64" i="24"/>
  <c r="E64" i="24" s="1"/>
  <c r="B65" i="24"/>
  <c r="E65" i="24" s="1"/>
  <c r="B66" i="24"/>
  <c r="E66" i="24" s="1"/>
  <c r="B67" i="24"/>
  <c r="E67" i="24" s="1"/>
  <c r="B68" i="24"/>
  <c r="E68" i="24" s="1"/>
  <c r="B69" i="24"/>
  <c r="E69" i="24" s="1"/>
  <c r="B70" i="24"/>
  <c r="E70" i="24" s="1"/>
  <c r="B71" i="24"/>
  <c r="E71" i="24" s="1"/>
  <c r="B72" i="24"/>
  <c r="E72" i="24" s="1"/>
  <c r="B73" i="24"/>
  <c r="E73" i="24" s="1"/>
  <c r="B74" i="24"/>
  <c r="E74" i="24" s="1"/>
  <c r="B75" i="24"/>
  <c r="E75" i="24" s="1"/>
  <c r="B76" i="24"/>
  <c r="E76" i="24" s="1"/>
  <c r="B77" i="24"/>
  <c r="E77" i="24" s="1"/>
  <c r="B78" i="24"/>
  <c r="E78" i="24" s="1"/>
  <c r="B79" i="24"/>
  <c r="E79" i="24" s="1"/>
  <c r="B80" i="24"/>
  <c r="E80" i="24" s="1"/>
  <c r="B81" i="24"/>
  <c r="E81" i="24" s="1"/>
  <c r="B82" i="24"/>
  <c r="E82" i="24" s="1"/>
  <c r="B83" i="24"/>
  <c r="E83" i="24" s="1"/>
  <c r="B84" i="24"/>
  <c r="E84" i="24" s="1"/>
  <c r="B85" i="24"/>
  <c r="E85" i="24" s="1"/>
  <c r="B86" i="24"/>
  <c r="E86" i="24" s="1"/>
  <c r="B87" i="24"/>
  <c r="E87" i="24" s="1"/>
  <c r="B88" i="24"/>
  <c r="E88" i="24" s="1"/>
  <c r="B89" i="24"/>
  <c r="E89" i="24" s="1"/>
  <c r="B90" i="24"/>
  <c r="E90" i="24" s="1"/>
  <c r="B53" i="24"/>
  <c r="E53" i="24" s="1"/>
  <c r="B9" i="24"/>
  <c r="E9" i="24" s="1"/>
  <c r="B10" i="24"/>
  <c r="E10" i="24" s="1"/>
  <c r="B11" i="24"/>
  <c r="E11" i="24" s="1"/>
  <c r="B12" i="24"/>
  <c r="E12" i="24" s="1"/>
  <c r="B13" i="24"/>
  <c r="E13" i="24" s="1"/>
  <c r="B14" i="24"/>
  <c r="E14" i="24" s="1"/>
  <c r="B15" i="24"/>
  <c r="E15" i="24" s="1"/>
  <c r="B16" i="24"/>
  <c r="E16" i="24" s="1"/>
  <c r="B17" i="24"/>
  <c r="E17" i="24" s="1"/>
  <c r="B18" i="24"/>
  <c r="E18" i="24" s="1"/>
  <c r="B19" i="24"/>
  <c r="E19" i="24" s="1"/>
  <c r="B20" i="24"/>
  <c r="E20" i="24" s="1"/>
  <c r="B21" i="24"/>
  <c r="E21" i="24" s="1"/>
  <c r="B22" i="24"/>
  <c r="E22" i="24" s="1"/>
  <c r="B23" i="24"/>
  <c r="E23" i="24" s="1"/>
  <c r="B24" i="24"/>
  <c r="E24" i="24" s="1"/>
  <c r="B25" i="24"/>
  <c r="E25" i="24" s="1"/>
  <c r="B26" i="24"/>
  <c r="E26" i="24" s="1"/>
  <c r="B27" i="24"/>
  <c r="E27" i="24" s="1"/>
  <c r="B28" i="24"/>
  <c r="E28" i="24" s="1"/>
  <c r="B29" i="24"/>
  <c r="E29" i="24" s="1"/>
  <c r="B30" i="24"/>
  <c r="E30" i="24" s="1"/>
  <c r="B31" i="24"/>
  <c r="E31" i="24" s="1"/>
  <c r="B32" i="24"/>
  <c r="E32" i="24" s="1"/>
  <c r="B33" i="24"/>
  <c r="E33" i="24" s="1"/>
  <c r="B34" i="24"/>
  <c r="E34" i="24" s="1"/>
  <c r="B35" i="24"/>
  <c r="E35" i="24" s="1"/>
  <c r="B36" i="24"/>
  <c r="E36" i="24" s="1"/>
  <c r="B37" i="24"/>
  <c r="E37" i="24" s="1"/>
  <c r="B38" i="24"/>
  <c r="E38" i="24" s="1"/>
  <c r="B39" i="24"/>
  <c r="E39" i="24" s="1"/>
  <c r="B40" i="24"/>
  <c r="E40" i="24" s="1"/>
  <c r="B41" i="24"/>
  <c r="E41" i="24" s="1"/>
  <c r="B42" i="24"/>
  <c r="E42" i="24" s="1"/>
  <c r="B43" i="24"/>
  <c r="E43" i="24" s="1"/>
  <c r="B44" i="24"/>
  <c r="E44" i="24" s="1"/>
  <c r="B45" i="24"/>
  <c r="E45" i="24" s="1"/>
  <c r="B46" i="24"/>
  <c r="E46" i="24" s="1"/>
  <c r="B47" i="24"/>
  <c r="E47" i="24" s="1"/>
  <c r="B48" i="24"/>
  <c r="E48" i="24" s="1"/>
  <c r="B49" i="24"/>
  <c r="E49" i="24" s="1"/>
  <c r="B50" i="24"/>
  <c r="E50" i="24" s="1"/>
  <c r="B8" i="24"/>
  <c r="E8" i="24" s="1"/>
  <c r="E38" i="23"/>
  <c r="E40" i="23"/>
  <c r="E41" i="23"/>
  <c r="E18" i="23"/>
  <c r="E14" i="23"/>
  <c r="E13" i="23"/>
  <c r="E9" i="23"/>
  <c r="E25" i="23"/>
  <c r="E24" i="23"/>
  <c r="E35" i="23"/>
  <c r="E8" i="23"/>
  <c r="E34" i="23"/>
  <c r="E28" i="23"/>
  <c r="E22" i="23"/>
  <c r="E30" i="23"/>
  <c r="E21" i="23"/>
  <c r="E20" i="23"/>
  <c r="E10" i="23"/>
  <c r="E31" i="23"/>
  <c r="E33" i="23"/>
  <c r="E39" i="23"/>
  <c r="E19" i="23"/>
  <c r="E16" i="23"/>
  <c r="E32" i="23"/>
  <c r="E27" i="23"/>
  <c r="E26" i="23"/>
  <c r="E23" i="23"/>
  <c r="E42" i="23"/>
  <c r="E11" i="23"/>
  <c r="E37" i="23"/>
  <c r="E36" i="23"/>
  <c r="E17" i="23"/>
  <c r="E29" i="23"/>
  <c r="E15" i="23"/>
  <c r="E12" i="23"/>
</calcChain>
</file>

<file path=xl/sharedStrings.xml><?xml version="1.0" encoding="utf-8"?>
<sst xmlns="http://schemas.openxmlformats.org/spreadsheetml/2006/main" count="5375" uniqueCount="2715">
  <si>
    <t>Resultatopgørelse</t>
  </si>
  <si>
    <t>1.000 kr.</t>
  </si>
  <si>
    <t>Bruttopræmier</t>
  </si>
  <si>
    <t>Afgivne forsikringspræmier</t>
  </si>
  <si>
    <t>Ændring i præmiehensættelser</t>
  </si>
  <si>
    <t>Ændring i genforsikringsandel af præmiehensættelser</t>
  </si>
  <si>
    <t>Forsikringsteknisk rente</t>
  </si>
  <si>
    <t>Udbetalte erstatninger</t>
  </si>
  <si>
    <t>Modtaget genforsikringsdækning</t>
  </si>
  <si>
    <t>Ændring i erstatningshensættelser</t>
  </si>
  <si>
    <t>Ændring i genforsikringsandel af erstatningshensættelser</t>
  </si>
  <si>
    <t>Bonus og præmierabatter</t>
  </si>
  <si>
    <t>Erhvervelsesomkostninger</t>
  </si>
  <si>
    <t>Administrationsomkostninger</t>
  </si>
  <si>
    <t>Refusion fra tilknyttede virksomheder</t>
  </si>
  <si>
    <t>Provisioner og gevinstandele fra genforsikringsselskaber</t>
  </si>
  <si>
    <t>Indtægter fra tilknyttede virksomheder</t>
  </si>
  <si>
    <t>Indtægter fra associerede virksomheder</t>
  </si>
  <si>
    <t>Renteindtægter og udbytter mv.</t>
  </si>
  <si>
    <t>Kursreguleringer</t>
  </si>
  <si>
    <t>Renteudgifter</t>
  </si>
  <si>
    <t>Administrationsomkostninger i forbindelse med investeringsvirksomhed</t>
  </si>
  <si>
    <t>Forrentning af forsikringsmæssige hensættelser</t>
  </si>
  <si>
    <t>Andre indtægter</t>
  </si>
  <si>
    <t>Andre omkostninger</t>
  </si>
  <si>
    <t>Resultat af ophørte aktiviteter</t>
  </si>
  <si>
    <t>Skat</t>
  </si>
  <si>
    <t>BoPr</t>
  </si>
  <si>
    <t>ITV</t>
  </si>
  <si>
    <t>IAV</t>
  </si>
  <si>
    <t>FFH</t>
  </si>
  <si>
    <t>Gruppenavn</t>
  </si>
  <si>
    <t>Aktiver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</si>
  <si>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</si>
  <si>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</si>
  <si>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</si>
  <si>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</si>
  <si>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</si>
  <si>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</si>
  <si>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</si>
  <si>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</si>
  <si>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</si>
  <si>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</si>
  <si>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</si>
  <si>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</si>
  <si>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</si>
  <si>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</si>
  <si>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</si>
  <si>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</si>
  <si>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</si>
  <si>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</si>
  <si>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</si>
  <si>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</si>
  <si>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</si>
  <si>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</si>
  <si>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</si>
  <si>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</si>
  <si>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</si>
  <si>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</si>
  <si>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</si>
  <si>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</si>
  <si>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</si>
  <si>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</si>
  <si>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</si>
  <si>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</si>
  <si>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</si>
  <si>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</si>
  <si>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</si>
  <si>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</si>
  <si>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</si>
  <si>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</si>
  <si>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</si>
  <si>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</si>
  <si>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</si>
  <si>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</si>
  <si>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</si>
  <si>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Immaterielle aktiver</t>
  </si>
  <si>
    <t>Driftsmidler</t>
  </si>
  <si>
    <t>Domicilejendomme</t>
  </si>
  <si>
    <t>I alt materielle aktiver (2 + 3)</t>
  </si>
  <si>
    <t>Investeringsejendomme</t>
  </si>
  <si>
    <t>Kapitalandele i tilknyttede virksomheder</t>
  </si>
  <si>
    <t>Udlån til tilknyttede virksomheder</t>
  </si>
  <si>
    <t>Kapitalandele i associerede virksomheder</t>
  </si>
  <si>
    <t>I alt investeringer i tilknyttede og associerede virksomheder (6 + 7 + 8 + 9)</t>
  </si>
  <si>
    <t>Kapitalandele</t>
  </si>
  <si>
    <t>Investeringsforeningsandele</t>
  </si>
  <si>
    <t>Obligationer</t>
  </si>
  <si>
    <t>Andele i kollektive investeringer</t>
  </si>
  <si>
    <t>Pantesikrede udlån</t>
  </si>
  <si>
    <t>Andre udlån</t>
  </si>
  <si>
    <t>Indlån i kreditinstitutter</t>
  </si>
  <si>
    <t>Øvrige</t>
  </si>
  <si>
    <t>Genforsikringsdepoter</t>
  </si>
  <si>
    <t>I alt investeringsaktiver (5 + 10 + 19 + 20)</t>
  </si>
  <si>
    <t>Genforsikringsandele af præmiehensættelser</t>
  </si>
  <si>
    <t>Genforsikringsandele af erstatningshensættelser</t>
  </si>
  <si>
    <t>Genforsikringsandele af øvrige</t>
  </si>
  <si>
    <t>Tilgodehavender hos forsikringstagere</t>
  </si>
  <si>
    <t>Tilgodehavender hos forsikringsmæglere</t>
  </si>
  <si>
    <t>I alt tilgodehavender i forbindelse med direkte forsikringskontrakter (26 + 27)</t>
  </si>
  <si>
    <t>Tilgodehavender hos forsikringsvirksomheder</t>
  </si>
  <si>
    <t>Tilgodehavender hos tilknyttede virksomheder</t>
  </si>
  <si>
    <t>Tilgodehavender hos associerede virksomheder</t>
  </si>
  <si>
    <t>Andre tilgodehavender</t>
  </si>
  <si>
    <t>I alt tilgodehavender (25 + 28 + 29 + 30 + 31 + 32)</t>
  </si>
  <si>
    <t>Midlertidigt overtagne aktiver</t>
  </si>
  <si>
    <t>Aktuelle skatteaktiver</t>
  </si>
  <si>
    <t>Udskudte skatteaktiver</t>
  </si>
  <si>
    <t>Likvide beholdninger</t>
  </si>
  <si>
    <t>I alt andre aktiver (34 + 35 + 36 + 37 + 38)</t>
  </si>
  <si>
    <t>Andre periodeafgrænsningsposter</t>
  </si>
  <si>
    <t>I alt periodeafgrænsningsposter (40 + 41)</t>
  </si>
  <si>
    <t>I alt aktiver (1 + 4 + 21 + 33 + 39 + 42)</t>
  </si>
  <si>
    <t>Passiver</t>
  </si>
  <si>
    <t>Aktie- eller garantikapital</t>
  </si>
  <si>
    <t>Overkurs ved emission</t>
  </si>
  <si>
    <t>Opskrivningshenlæggelser</t>
  </si>
  <si>
    <t>Sikkerhedsfond</t>
  </si>
  <si>
    <t>Vedtægtsmæssige henlæggelser</t>
  </si>
  <si>
    <t>Andre henlæggelser</t>
  </si>
  <si>
    <t>Overført overskud eller underskud</t>
  </si>
  <si>
    <t>Heraf foreslået udbytte</t>
  </si>
  <si>
    <t>Præmiehensættelser</t>
  </si>
  <si>
    <t>Erstatningshensættelser</t>
  </si>
  <si>
    <t>Xind</t>
  </si>
  <si>
    <t>Hensættelser til bonus og præmierabatter</t>
  </si>
  <si>
    <t>Pensioner og lignende forpligtelser</t>
  </si>
  <si>
    <t>Udskudte skatteforpligtelser</t>
  </si>
  <si>
    <t>Andre hensættelser</t>
  </si>
  <si>
    <t>Gæld i forbindelse med direkte forsikring</t>
  </si>
  <si>
    <t>Gæld i forbindelse med genforsikring</t>
  </si>
  <si>
    <t>Obligationslån</t>
  </si>
  <si>
    <t>Konvertible gældsbreve</t>
  </si>
  <si>
    <t>Udbyttegivende gældsbreve</t>
  </si>
  <si>
    <t>Gæld til kreditinstitutter</t>
  </si>
  <si>
    <t>Gæld til tilknyttede virksomheder</t>
  </si>
  <si>
    <t>Gæld til associerede virksomheder</t>
  </si>
  <si>
    <t>Aktuelle skatteforpligtelser</t>
  </si>
  <si>
    <t>Midlertidigt overtagne forpligtelser</t>
  </si>
  <si>
    <t>Anden gæld</t>
  </si>
  <si>
    <t>Periodeafgrænsningsposter</t>
  </si>
  <si>
    <t>BO</t>
  </si>
  <si>
    <t>EuTot</t>
  </si>
  <si>
    <t>PGG</t>
  </si>
  <si>
    <t>FDTot</t>
  </si>
  <si>
    <t>FRes</t>
  </si>
  <si>
    <t>RfS</t>
  </si>
  <si>
    <t>ReS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</si>
  <si>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</si>
  <si>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</si>
  <si>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</si>
  <si>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</si>
  <si>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</si>
  <si>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</si>
  <si>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</si>
  <si>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</si>
  <si>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</si>
  <si>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</si>
  <si>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</si>
  <si>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</si>
  <si>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</si>
  <si>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</si>
  <si>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</si>
  <si>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</si>
  <si>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</si>
  <si>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</si>
  <si>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</si>
  <si>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</si>
  <si>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</si>
  <si>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</si>
  <si>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</si>
  <si>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</si>
  <si>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</si>
  <si>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</si>
  <si>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</si>
  <si>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</si>
  <si>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</si>
  <si>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</si>
  <si>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</si>
  <si>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</si>
  <si>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</si>
  <si>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</si>
  <si>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</si>
  <si>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</si>
  <si>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</si>
  <si>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</si>
  <si>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Erhvervsforsikring</t>
  </si>
  <si>
    <t>Arbejdsskadeforsikring</t>
  </si>
  <si>
    <t>Bygningsforsikring</t>
  </si>
  <si>
    <t>Byggeskadeforsikring</t>
  </si>
  <si>
    <t>Løsøreforsikring mv.</t>
  </si>
  <si>
    <t>Erhvervsansvarsforsikring</t>
  </si>
  <si>
    <t>Sø- og transportforsikring</t>
  </si>
  <si>
    <t>Luftfartsforsikring</t>
  </si>
  <si>
    <t>Anden erhvervsforsikring</t>
  </si>
  <si>
    <t>I alt erhvervsforsikring</t>
  </si>
  <si>
    <t>Privatforsikring</t>
  </si>
  <si>
    <t>Familieforsikring</t>
  </si>
  <si>
    <t>Grundejerforsikring</t>
  </si>
  <si>
    <t>Fritidshusforsikring</t>
  </si>
  <si>
    <t>Ejerskifteforsikring</t>
  </si>
  <si>
    <t>Anden privatforsikring</t>
  </si>
  <si>
    <t>I alt privatforsikring</t>
  </si>
  <si>
    <t>Personulykkeforsikring</t>
  </si>
  <si>
    <t>Sundhedsforsikring</t>
  </si>
  <si>
    <t>Enkelt ulykke- og sygeforsikring</t>
  </si>
  <si>
    <t>Erhvervsudygtighedsforsikring</t>
  </si>
  <si>
    <t>I alt personulykkesforsikring</t>
  </si>
  <si>
    <t>Motorkøretøjsforsikring</t>
  </si>
  <si>
    <t>Ansvar</t>
  </si>
  <si>
    <t>Kasko</t>
  </si>
  <si>
    <t>I alt motorkøretøjsforsikring</t>
  </si>
  <si>
    <t>Kredit- og kautionsforsikring</t>
  </si>
  <si>
    <t>Turistassistanceforsikring</t>
  </si>
  <si>
    <t>Retshjælpsforsikring</t>
  </si>
  <si>
    <t>I alt direkte forsikring</t>
  </si>
  <si>
    <t>Proportional indirekte skadesforsikring</t>
  </si>
  <si>
    <t>Ikke-proportional indirekte skadesforsikring</t>
  </si>
  <si>
    <t>Indirekte livsforsikring</t>
  </si>
  <si>
    <t>I alt indirekte forsikring</t>
  </si>
  <si>
    <t>I alt forsikring</t>
  </si>
  <si>
    <t>Fra filialer</t>
  </si>
  <si>
    <t>Tjenesteydelses-forretning</t>
  </si>
  <si>
    <t>Heraf udenlandsk forretning</t>
  </si>
  <si>
    <t>Alle beløb oplyses i 1.000 kr.</t>
  </si>
  <si>
    <t>Erstatningshen-sættelser ultimo</t>
  </si>
  <si>
    <t>EØS-lande</t>
  </si>
  <si>
    <t>EU-lande</t>
  </si>
  <si>
    <t>Øvrige lande</t>
  </si>
  <si>
    <t>I alt</t>
  </si>
  <si>
    <t>Tjenesteydelsesforretning</t>
  </si>
  <si>
    <t>I alt (1 + 2)</t>
  </si>
  <si>
    <t>Overført til forsikringsteknisk rente</t>
  </si>
  <si>
    <t>Heraf rente af genforsikringsdepoter</t>
  </si>
  <si>
    <t>Ændring i hensættelser som følge af diskontering</t>
  </si>
  <si>
    <t>Forsikringsteknisk rente (1 + 3)</t>
  </si>
  <si>
    <t>Specifikation af forsikringsmæssige driftsomkostninger f.e.r.</t>
  </si>
  <si>
    <t>Provisioner til salgsmedarbejdere mv.</t>
  </si>
  <si>
    <t>Provisioner til andre forsikringsselskaber</t>
  </si>
  <si>
    <t>Personaleudgifter</t>
  </si>
  <si>
    <t>Administrationsvederlag</t>
  </si>
  <si>
    <t>Husleje</t>
  </si>
  <si>
    <t>Driftsomkostninger vedrørende domicilejendomme</t>
  </si>
  <si>
    <t>Af- og nedskrivninger</t>
  </si>
  <si>
    <t>Andre erhvervelses- og administrationsomkostninger</t>
  </si>
  <si>
    <t>I alt forsikringsmæssige driftesomkostninger f.e.r. (5+6+7+8+9+10+11+12+13+14)</t>
  </si>
  <si>
    <t>Udgifter til besigtelse, vurdering, bekæmpelse, begrænsning og behandling af skader</t>
  </si>
  <si>
    <t>Udgifter til besigtelse, vurdering, bekæmpelse, begrænsning og behandling af skader (indeholdt i udbetalte erstatninger)</t>
  </si>
  <si>
    <t>Gennemsnitlig antal heltidsbeskæftigede i regnskabsåret</t>
  </si>
  <si>
    <t>Samlede lønninger og vederlag mv.:</t>
  </si>
  <si>
    <t>Løn</t>
  </si>
  <si>
    <t>Pension</t>
  </si>
  <si>
    <t>Andre udgifter til social sikring</t>
  </si>
  <si>
    <t>Afgifter beregnet på grundlag af personaleantallet eller lønsummen</t>
  </si>
  <si>
    <t>I alt personaleudgifter mv. (2+3+4+5)</t>
  </si>
  <si>
    <t>Heraf lønninger og vederlag til:</t>
  </si>
  <si>
    <t>Repræsentantskab</t>
  </si>
  <si>
    <t>Bestyrelse</t>
  </si>
  <si>
    <t>Direktion</t>
  </si>
  <si>
    <t>Heraf tantieme til:</t>
  </si>
  <si>
    <t>Bestyrelsen</t>
  </si>
  <si>
    <t>Specifikation af renter og udbytter mv.</t>
  </si>
  <si>
    <t>Renter af udlån til tilknyttede virksomheder</t>
  </si>
  <si>
    <t>Renter af udlån til associerede virksomheder</t>
  </si>
  <si>
    <t>Udbytter af kapitalandele</t>
  </si>
  <si>
    <t>Udbytter af investeringsforeningsandele</t>
  </si>
  <si>
    <t>Renteindtægter af obligationer</t>
  </si>
  <si>
    <t>Indeksregulering af indeksobligationer</t>
  </si>
  <si>
    <t>Renteindtægter af andele i kollektive investeringer</t>
  </si>
  <si>
    <t>Renteindtægter af pantesikrede udlån</t>
  </si>
  <si>
    <t>Renteindtægter af andre udlån</t>
  </si>
  <si>
    <t>Renteindtægter af indlån i kreditinstitutter</t>
  </si>
  <si>
    <t>Renteindtægter af genforsikringsdepoter</t>
  </si>
  <si>
    <t>Renteindtægter af tilgodehavender</t>
  </si>
  <si>
    <t>Øvrige renter og udbytter</t>
  </si>
  <si>
    <t>I alt renter og udbytter mv. (1+2+3+4+5+6+7+8+9+10+11+12+13)</t>
  </si>
  <si>
    <t>Specifikation af kursreguleringer</t>
  </si>
  <si>
    <t>Afledte finansielle instrumenter</t>
  </si>
  <si>
    <t>I alt kursreguleringer (15+16+17+18+19+20+21+22+23+24+25+26)</t>
  </si>
  <si>
    <t>Ado</t>
  </si>
  <si>
    <t>AmaTot</t>
  </si>
  <si>
    <t>Aktv</t>
  </si>
  <si>
    <t>Autv</t>
  </si>
  <si>
    <t>Akav</t>
  </si>
  <si>
    <t>Auav</t>
  </si>
  <si>
    <t>Akap</t>
  </si>
  <si>
    <t>Aobl</t>
  </si>
  <si>
    <t>Aaki</t>
  </si>
  <si>
    <t>Apud</t>
  </si>
  <si>
    <t>Agph</t>
  </si>
  <si>
    <t>Ageh</t>
  </si>
  <si>
    <t>Agx</t>
  </si>
  <si>
    <t>Atfm</t>
  </si>
  <si>
    <t>Atfv</t>
  </si>
  <si>
    <t>Attv</t>
  </si>
  <si>
    <t>Atav</t>
  </si>
  <si>
    <t>AtTot</t>
  </si>
  <si>
    <t>Amoa</t>
  </si>
  <si>
    <t>Aask</t>
  </si>
  <si>
    <t>Alib</t>
  </si>
  <si>
    <t>Ax</t>
  </si>
  <si>
    <t>Atro</t>
  </si>
  <si>
    <t>Poe</t>
  </si>
  <si>
    <t>Psf</t>
  </si>
  <si>
    <t>Pvh</t>
  </si>
  <si>
    <t>Pxh</t>
  </si>
  <si>
    <t>PrTot</t>
  </si>
  <si>
    <t>Poou</t>
  </si>
  <si>
    <t>PekTot</t>
  </si>
  <si>
    <t>Pph</t>
  </si>
  <si>
    <t>Perh</t>
  </si>
  <si>
    <t>Phbp</t>
  </si>
  <si>
    <t>PhfTot</t>
  </si>
  <si>
    <t>Pgfd</t>
  </si>
  <si>
    <t>Pgdf</t>
  </si>
  <si>
    <t>Pgg</t>
  </si>
  <si>
    <t>Pobl</t>
  </si>
  <si>
    <t>Pkg</t>
  </si>
  <si>
    <t>Pgkr</t>
  </si>
  <si>
    <t>Pgtv</t>
  </si>
  <si>
    <t>Pgav</t>
  </si>
  <si>
    <t>Pask</t>
  </si>
  <si>
    <t>Pmof</t>
  </si>
  <si>
    <t>Pxg</t>
  </si>
  <si>
    <t>PgTot</t>
  </si>
  <si>
    <t>PTot</t>
  </si>
  <si>
    <t>Axud</t>
  </si>
  <si>
    <t>Kapitalandele fordelt efter notering mv.</t>
  </si>
  <si>
    <t>Aktier i danske selskaber noteret på Nasdaq OMX Copenhagen A/S</t>
  </si>
  <si>
    <t>Aktier i danske selskaber noteret på udenlandsk fondsbørs</t>
  </si>
  <si>
    <t>Unoterede kapitalandele i danske virksomheder</t>
  </si>
  <si>
    <t>I alt danske kapitalandele (1+2+3)</t>
  </si>
  <si>
    <t>Aktier i udenlandske selskaber noteret på Nasdaq OMX Copenhagen A/S</t>
  </si>
  <si>
    <t>Aktier i udenlandske selskaber noteret på udenlandsk fondsbørs</t>
  </si>
  <si>
    <t>Unoterede kapitalandele i udenlandske virksomheder</t>
  </si>
  <si>
    <t>I alt udenlandske kapitalandele (5+6+7)</t>
  </si>
  <si>
    <t>I øvrigt</t>
  </si>
  <si>
    <t>I alt kapitalandele (4+8+9)</t>
  </si>
  <si>
    <t>Investeringsforeningsandele fordelt efter notering mv.</t>
  </si>
  <si>
    <t>Andele i danske investeringsforeninger noteret på Nasdaq OMX Copenhagen A/S</t>
  </si>
  <si>
    <t>Andele i danske investeringsforeninger noteret på udenlandsk fondsbørs</t>
  </si>
  <si>
    <t>Andele i danske unoterede investeringsforeninger</t>
  </si>
  <si>
    <t>I alt andele i danske investeringsforeninger (11+12+13)</t>
  </si>
  <si>
    <t>Andele i udenlandske investeringsforeninger noteret på Nasdaq OMX Copenhagen A/S</t>
  </si>
  <si>
    <t>Andele i udenlandske investeringsforeninger noteret på udenlandsk fondsbørs</t>
  </si>
  <si>
    <t>Andele i udenlandske unoterede investeringsforeninger</t>
  </si>
  <si>
    <t>I alt andele i udenlandske investeringsforeninger (15+16+17)</t>
  </si>
  <si>
    <t>I alt andele i investeringsforeninger (14+18+19)</t>
  </si>
  <si>
    <t>Dagsværdi 1.000 kr.</t>
  </si>
  <si>
    <t>Obligationer mv. fordelt efter udsteder</t>
  </si>
  <si>
    <t>Obligationer udstedt af den danske stat</t>
  </si>
  <si>
    <t>Obligationer udstedt af andre danske myndigheder</t>
  </si>
  <si>
    <t>Obligationer udstedt af danske realkreditinstitutter</t>
  </si>
  <si>
    <t>Obligationer udstedt af danske erhvervsvirksomheder</t>
  </si>
  <si>
    <t>I alt obligationer udstedt af danske udstedere (1+2+3+4)</t>
  </si>
  <si>
    <t>Obligationer udstedt af offentlige udenlandste udstedere</t>
  </si>
  <si>
    <t>Obligationer udstedt af private udenlandske udstedere</t>
  </si>
  <si>
    <t>Obligationer mv. fordelt efter type</t>
  </si>
  <si>
    <t>Fastforrentede kroneobligationer</t>
  </si>
  <si>
    <t>Indeksobligationer i kroner</t>
  </si>
  <si>
    <t>Variabelt forrentede kroneobligationer</t>
  </si>
  <si>
    <t>Fastforrentede obligationer i fremmed valuta</t>
  </si>
  <si>
    <t>Indeksobligationer i fremmed valuta</t>
  </si>
  <si>
    <t>Variabelt forrentede obligationer i fremmed valuta</t>
  </si>
  <si>
    <t>Obligationer mv. fordelt efter notering</t>
  </si>
  <si>
    <t>Obligationer noteret på Nasdaq OMX Copenhagen A/S</t>
  </si>
  <si>
    <t>Obligationer noteret på udenlandsk fondsbørs</t>
  </si>
  <si>
    <t>Unoterede obligationer</t>
  </si>
  <si>
    <t>I alt obligationer (5+6+7) = (8+9+10+11+12+13) = (14+15+16)</t>
  </si>
  <si>
    <t>Varighed på beholdningen af fastforrentede kroneobligationer (varighed beregnes på grundlag af de af Nasdaq OMX Copenhagen A/S beregnede varigheder og angives med 1 decimal)</t>
  </si>
  <si>
    <t>Varighed (eget mål)</t>
  </si>
  <si>
    <t>BP</t>
  </si>
  <si>
    <t>PhU</t>
  </si>
  <si>
    <t>BPi</t>
  </si>
  <si>
    <t>FF</t>
  </si>
  <si>
    <t>Tyf</t>
  </si>
  <si>
    <t>BlankCelle01</t>
  </si>
  <si>
    <t>BlankCelle02</t>
  </si>
  <si>
    <t>BlankCelle03</t>
  </si>
  <si>
    <t>BlankCelle04</t>
  </si>
  <si>
    <t>BlankCelle05</t>
  </si>
  <si>
    <t>BlankCelle06</t>
  </si>
  <si>
    <t>BlankCelle07</t>
  </si>
  <si>
    <t>Eaf</t>
  </si>
  <si>
    <t>Ebf</t>
  </si>
  <si>
    <t>Ebsf</t>
  </si>
  <si>
    <t>EL</t>
  </si>
  <si>
    <t>Eea</t>
  </si>
  <si>
    <t>Eae</t>
  </si>
  <si>
    <t>Est</t>
  </si>
  <si>
    <t>ELu</t>
  </si>
  <si>
    <t>ETot</t>
  </si>
  <si>
    <t>PrF</t>
  </si>
  <si>
    <t>PrG</t>
  </si>
  <si>
    <t>PrFr</t>
  </si>
  <si>
    <t>Pre</t>
  </si>
  <si>
    <t>Prx</t>
  </si>
  <si>
    <t>Ps</t>
  </si>
  <si>
    <t>Pus</t>
  </si>
  <si>
    <t>Peu</t>
  </si>
  <si>
    <t>Ma</t>
  </si>
  <si>
    <t>Mk</t>
  </si>
  <si>
    <t>MTot</t>
  </si>
  <si>
    <t>Mkk</t>
  </si>
  <si>
    <t>Mt</t>
  </si>
  <si>
    <t>Mr</t>
  </si>
  <si>
    <t>MdTot</t>
  </si>
  <si>
    <t>Mpi</t>
  </si>
  <si>
    <t>Mip</t>
  </si>
  <si>
    <t>MiL</t>
  </si>
  <si>
    <t>MiTot</t>
  </si>
  <si>
    <t>MfTot</t>
  </si>
  <si>
    <t>GapU</t>
  </si>
  <si>
    <t>Api</t>
  </si>
  <si>
    <t>EhU</t>
  </si>
  <si>
    <t>BEu</t>
  </si>
  <si>
    <t>GehU</t>
  </si>
  <si>
    <t>GeU</t>
  </si>
  <si>
    <t>EU</t>
  </si>
  <si>
    <t>ES</t>
  </si>
  <si>
    <t>OE</t>
  </si>
  <si>
    <t>Tot</t>
  </si>
  <si>
    <t>UTot</t>
  </si>
  <si>
    <t>Uff</t>
  </si>
  <si>
    <t>Utjy</t>
  </si>
  <si>
    <t>Ofr</t>
  </si>
  <si>
    <t>RGd</t>
  </si>
  <si>
    <t>HDi</t>
  </si>
  <si>
    <t>Ftr</t>
  </si>
  <si>
    <t>PSm</t>
  </si>
  <si>
    <t>PFs</t>
  </si>
  <si>
    <t>Pud</t>
  </si>
  <si>
    <t>Adv</t>
  </si>
  <si>
    <t>Hus</t>
  </si>
  <si>
    <t>DoD</t>
  </si>
  <si>
    <t>AN</t>
  </si>
  <si>
    <t>ErAd</t>
  </si>
  <si>
    <t>Retv</t>
  </si>
  <si>
    <t>Udg</t>
  </si>
  <si>
    <t>SFR</t>
  </si>
  <si>
    <t>GHR</t>
  </si>
  <si>
    <t>Loen</t>
  </si>
  <si>
    <t>Pen</t>
  </si>
  <si>
    <t>UdSS</t>
  </si>
  <si>
    <t>APL</t>
  </si>
  <si>
    <t>Rep</t>
  </si>
  <si>
    <t>Bes</t>
  </si>
  <si>
    <t>Dir</t>
  </si>
  <si>
    <t>RUK</t>
  </si>
  <si>
    <t>Rutv</t>
  </si>
  <si>
    <t>Ruav</t>
  </si>
  <si>
    <t>Udka</t>
  </si>
  <si>
    <t>Udia</t>
  </si>
  <si>
    <t>Robl</t>
  </si>
  <si>
    <t>IrIn</t>
  </si>
  <si>
    <t>Raki</t>
  </si>
  <si>
    <t>Rpu</t>
  </si>
  <si>
    <t>Rxu</t>
  </si>
  <si>
    <t>Rik</t>
  </si>
  <si>
    <t>Rgd</t>
  </si>
  <si>
    <t>Rtgh</t>
  </si>
  <si>
    <t>Xru</t>
  </si>
  <si>
    <t>RUTot</t>
  </si>
  <si>
    <t>Kd</t>
  </si>
  <si>
    <t>Kkap</t>
  </si>
  <si>
    <t>KejdI</t>
  </si>
  <si>
    <t>Kina</t>
  </si>
  <si>
    <t>Kobl</t>
  </si>
  <si>
    <t>Kaki</t>
  </si>
  <si>
    <t>Kpu</t>
  </si>
  <si>
    <t>Kxu</t>
  </si>
  <si>
    <t>Kik</t>
  </si>
  <si>
    <t>Kafi</t>
  </si>
  <si>
    <t>Kgfd</t>
  </si>
  <si>
    <t>XrUd</t>
  </si>
  <si>
    <t>KTot</t>
  </si>
  <si>
    <t>Tif</t>
  </si>
  <si>
    <t>KaiN</t>
  </si>
  <si>
    <t>Kds</t>
  </si>
  <si>
    <t>KdsU</t>
  </si>
  <si>
    <t>Kud</t>
  </si>
  <si>
    <t>Kau</t>
  </si>
  <si>
    <t>Kauf</t>
  </si>
  <si>
    <t>Kunu</t>
  </si>
  <si>
    <t>KuTot</t>
  </si>
  <si>
    <t>Kx</t>
  </si>
  <si>
    <t>Iad</t>
  </si>
  <si>
    <t>Iadun</t>
  </si>
  <si>
    <t>IdTot</t>
  </si>
  <si>
    <t>Iauf</t>
  </si>
  <si>
    <t>Iauu</t>
  </si>
  <si>
    <t>IauTot</t>
  </si>
  <si>
    <t>Ix</t>
  </si>
  <si>
    <t>ITot</t>
  </si>
  <si>
    <t>Uds</t>
  </si>
  <si>
    <t>Udm</t>
  </si>
  <si>
    <t>Udr</t>
  </si>
  <si>
    <t>Ude</t>
  </si>
  <si>
    <t>Uou</t>
  </si>
  <si>
    <t>Upu</t>
  </si>
  <si>
    <t>Tfk</t>
  </si>
  <si>
    <t>Tfo</t>
  </si>
  <si>
    <t>Tik</t>
  </si>
  <si>
    <t>Tvk</t>
  </si>
  <si>
    <t>Tvo</t>
  </si>
  <si>
    <t>NobN</t>
  </si>
  <si>
    <t>Nouf</t>
  </si>
  <si>
    <t>Nuo</t>
  </si>
  <si>
    <t>NTot</t>
  </si>
  <si>
    <t>VaKN</t>
  </si>
  <si>
    <t>VaE</t>
  </si>
  <si>
    <t>UTN</t>
  </si>
  <si>
    <t>AkTot</t>
  </si>
  <si>
    <t>AfFp</t>
  </si>
  <si>
    <t>NyPh</t>
  </si>
  <si>
    <t>Ændring i fortjenstmargen og risikomargen</t>
  </si>
  <si>
    <t>NyFm</t>
  </si>
  <si>
    <t>NyGp</t>
  </si>
  <si>
    <t>Præmieindtægter f.e.r. (1 + 2 + 3 + 4 + 5)</t>
  </si>
  <si>
    <t>PiF</t>
  </si>
  <si>
    <t>FtR</t>
  </si>
  <si>
    <t>UdE</t>
  </si>
  <si>
    <t>MGd</t>
  </si>
  <si>
    <t>NyEh</t>
  </si>
  <si>
    <t>Ændring i risikomargen</t>
  </si>
  <si>
    <t>NyRi</t>
  </si>
  <si>
    <t>NyGE</t>
  </si>
  <si>
    <t>Erstatningsudgifter f.e.r. (8 + 9 + 10 + 11 + 12)</t>
  </si>
  <si>
    <t>Ero</t>
  </si>
  <si>
    <t>I alt forsikringsmæssige driftsomkostninger f.e.r. (15 + 16 + 17 + 18)</t>
  </si>
  <si>
    <t>DoTot</t>
  </si>
  <si>
    <t>Forsikringsteknisk resultat (6 + 7 + 13 + 14 + 19)</t>
  </si>
  <si>
    <t>Indtægter af investeringsejendomme</t>
  </si>
  <si>
    <t>IInv</t>
  </si>
  <si>
    <t>RUind</t>
  </si>
  <si>
    <t>Kreg</t>
  </si>
  <si>
    <t>Rudg</t>
  </si>
  <si>
    <t>AOmkI</t>
  </si>
  <si>
    <t>I alt investeringsafkast (21 + 22 + 23 + 24 + 25 + 26 + 27)</t>
  </si>
  <si>
    <t>IakTot</t>
  </si>
  <si>
    <t>Investeringsafkast efter forsikringsteknisk rente (28 + 29)</t>
  </si>
  <si>
    <t>IeFR</t>
  </si>
  <si>
    <t>Xomk</t>
  </si>
  <si>
    <t>ReOA</t>
  </si>
  <si>
    <t>Resultat før skat (20 + 30 + 31 + 32 + 33)</t>
  </si>
  <si>
    <t>Årets resultat (34 + 35)</t>
  </si>
  <si>
    <t>Aia</t>
  </si>
  <si>
    <t>Adm</t>
  </si>
  <si>
    <t>Ade</t>
  </si>
  <si>
    <t>Aiej</t>
  </si>
  <si>
    <t>Udlån til associerede viksomheder</t>
  </si>
  <si>
    <t>AiTot</t>
  </si>
  <si>
    <t>Aif</t>
  </si>
  <si>
    <t>Aik</t>
  </si>
  <si>
    <t>I alt andre finansielle investeringsaktiver (11 + 12 + 13 + 14 + 15 + 16 + 17 + 18 )</t>
  </si>
  <si>
    <t>AfiTot</t>
  </si>
  <si>
    <t>Agd</t>
  </si>
  <si>
    <t>AiaTot</t>
  </si>
  <si>
    <t>I alt genforsikringsandele af hensættelser til forsikringskontrakter/pensionsaftaler (22 + 23 + 24)</t>
  </si>
  <si>
    <t>AgTot</t>
  </si>
  <si>
    <t>Atft</t>
  </si>
  <si>
    <t>AtdTot</t>
  </si>
  <si>
    <t>Atx</t>
  </si>
  <si>
    <t>Ausk</t>
  </si>
  <si>
    <t>Axa</t>
  </si>
  <si>
    <t>AxTot</t>
  </si>
  <si>
    <t>Tilgodehavende rente samt optjent leje</t>
  </si>
  <si>
    <t>Axpe</t>
  </si>
  <si>
    <t>ApeTot</t>
  </si>
  <si>
    <t>Pag</t>
  </si>
  <si>
    <t>Pops</t>
  </si>
  <si>
    <t>I alt reserver (47 + 48 + 49)</t>
  </si>
  <si>
    <t>PreTot</t>
  </si>
  <si>
    <t>I alt egenkapital (44 + 45 + 46 + 50 + 51)</t>
  </si>
  <si>
    <t>Pfud</t>
  </si>
  <si>
    <t>Overskudskapital</t>
  </si>
  <si>
    <t>Posk</t>
  </si>
  <si>
    <t>Anden ansvarlig lånekapital</t>
  </si>
  <si>
    <t>Pxal</t>
  </si>
  <si>
    <t>Ansvarlig lånekapital (54 + 55)</t>
  </si>
  <si>
    <t>PalTot</t>
  </si>
  <si>
    <t>Fortjenstmargen på skadesforsikringskontrakter</t>
  </si>
  <si>
    <t>Pfsk</t>
  </si>
  <si>
    <t>Risikomargen på skadesforsikringskontrakter</t>
  </si>
  <si>
    <t>Prsk</t>
  </si>
  <si>
    <t>I alt hensættelser til forsikrings- og investeringskontrakter (57 + 58 + 59 + 60 + 61)</t>
  </si>
  <si>
    <t>PheTot</t>
  </si>
  <si>
    <t>Ppfo</t>
  </si>
  <si>
    <t>Pudsk</t>
  </si>
  <si>
    <t>Pxhe</t>
  </si>
  <si>
    <t>I alt hensatte forpligtelser (63 + 64 + 65)</t>
  </si>
  <si>
    <t>Pudg</t>
  </si>
  <si>
    <t>I alt gæld (68 + 69 + 70 + 71 + 72 + 73 + 74 + 75 + 76 + 77 + 78)</t>
  </si>
  <si>
    <t>Ppag</t>
  </si>
  <si>
    <t>I alt passiver (53 + 56 + 62 + 66 + 67 + 79 + 80)</t>
  </si>
  <si>
    <t>Ptot</t>
  </si>
  <si>
    <t>Navn</t>
  </si>
  <si>
    <t>Tbe</t>
  </si>
  <si>
    <t>SmlR</t>
  </si>
  <si>
    <t>YYTot</t>
  </si>
  <si>
    <t>Revisionsudgifter mv.</t>
  </si>
  <si>
    <t>Idau</t>
  </si>
  <si>
    <t>Iuau</t>
  </si>
  <si>
    <t>KdTot</t>
  </si>
  <si>
    <t>Pers</t>
  </si>
  <si>
    <t>Samlet revisorhonorar til revisor (eller revisionsvirksomhed) for det forløbne regnskabsår</t>
  </si>
  <si>
    <t>Heraf for andre ydelser end revision</t>
  </si>
  <si>
    <t>Beløb år til dato 1.000 kr.</t>
  </si>
  <si>
    <t>Beløb ultimo kvartalet 1.000 kr.</t>
  </si>
  <si>
    <t>Tabel 1.2 Balanceoplysninger</t>
  </si>
  <si>
    <t>BpiB</t>
  </si>
  <si>
    <t>GpiB</t>
  </si>
  <si>
    <t>Bpi</t>
  </si>
  <si>
    <t>Præmiehen-sættelser ultimo</t>
  </si>
  <si>
    <t>Bruttopræmie-indtægter</t>
  </si>
  <si>
    <t>GudB</t>
  </si>
  <si>
    <t>BudB</t>
  </si>
  <si>
    <t>Præmiehen-sættelser</t>
  </si>
  <si>
    <t>Phu</t>
  </si>
  <si>
    <t>Erstatningshen-sættelser</t>
  </si>
  <si>
    <t>l</t>
  </si>
  <si>
    <t>Tabel 1.1</t>
  </si>
  <si>
    <t>Tabel 1.2</t>
  </si>
  <si>
    <t>Balanceoplysninger</t>
  </si>
  <si>
    <t>Tabel 2.1</t>
  </si>
  <si>
    <t>Tabel 1.3</t>
  </si>
  <si>
    <t>Tabel 1.4</t>
  </si>
  <si>
    <t>Tabel 1.5</t>
  </si>
  <si>
    <t xml:space="preserve">Tabel 1.1 Resultatopgørelse </t>
  </si>
  <si>
    <t>Tilbage til indholdsfortegnelsen</t>
  </si>
  <si>
    <t xml:space="preserve">Tilbage til indholdsfortegnelsen </t>
  </si>
  <si>
    <t xml:space="preserve">Regnr </t>
  </si>
  <si>
    <t>Vælg selskab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</si>
  <si>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</si>
  <si>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</si>
  <si>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</si>
  <si>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</si>
  <si>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</si>
  <si>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</si>
  <si>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</si>
  <si>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</si>
  <si>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</si>
  <si>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</si>
  <si>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</si>
  <si>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N</t>
  </si>
  <si>
    <t>P</t>
  </si>
  <si>
    <t>S</t>
  </si>
  <si>
    <t>T</t>
  </si>
  <si>
    <t>U</t>
  </si>
  <si>
    <t>V</t>
  </si>
  <si>
    <t>Alm. Brand Forsikring A/S</t>
  </si>
  <si>
    <t>Aros Forsikring - gensidigt forsikringsselskab</t>
  </si>
  <si>
    <t>Arriva Insurance A/S</t>
  </si>
  <si>
    <t>Borealis Insurance A/S</t>
  </si>
  <si>
    <t>Bornholms Brandforsikring A/S</t>
  </si>
  <si>
    <t>Carlsberg Insurance A/S</t>
  </si>
  <si>
    <t>Codan Forsikring A/S</t>
  </si>
  <si>
    <t>Concordia Forsikring A/S</t>
  </si>
  <si>
    <t>Dansk Boligforsikring A/S</t>
  </si>
  <si>
    <t>Dansk Jagtforsikring A/S</t>
  </si>
  <si>
    <t>Dansk Musiker Forbund Forsikring G/S</t>
  </si>
  <si>
    <t>Dansk Søforsikring G/S</t>
  </si>
  <si>
    <t>Danske Privatbaners Forsikringsforening G/S</t>
  </si>
  <si>
    <t>Det gensidige forsikringsselskab Dansk Plantageforsikring</t>
  </si>
  <si>
    <t>DSV Insurance A/S</t>
  </si>
  <si>
    <t>ETU Forsikring A/S</t>
  </si>
  <si>
    <t>Europæiske Rejseforsikring A/S</t>
  </si>
  <si>
    <t>GARTNERNES FORSIKRING GS. DANSK JORDBRUG</t>
  </si>
  <si>
    <t>GF Forsikring A/S</t>
  </si>
  <si>
    <t>Global Dental Insurance A/S</t>
  </si>
  <si>
    <t>HF-Forsikring G/S</t>
  </si>
  <si>
    <t>Kongeriget Danmarks Hesteforsikring G/S</t>
  </si>
  <si>
    <t>Købstædernes Forsikring, gensidig</t>
  </si>
  <si>
    <t>Landinspektørernes gensidige Erhvervsansvarsforsikring</t>
  </si>
  <si>
    <t>LB Forsikring A/S</t>
  </si>
  <si>
    <t>Lokal Forsikring G/S</t>
  </si>
  <si>
    <t>Maersk Insurance A/S</t>
  </si>
  <si>
    <t>MELES Insurance A/S</t>
  </si>
  <si>
    <t>NEM Forsikring A/S</t>
  </si>
  <si>
    <t>NærBrand Forsikring G/S</t>
  </si>
  <si>
    <t>PenSam Forsikring A/S</t>
  </si>
  <si>
    <t>Popermo Forsikring g/s</t>
  </si>
  <si>
    <t>Skibsforsikringen Frederikshavn G/F</t>
  </si>
  <si>
    <t>Storstrøms Forsikring G/S</t>
  </si>
  <si>
    <t>Sygeforsikringen "danmark", gs</t>
  </si>
  <si>
    <t>Sønderjysk Forsikring G/S</t>
  </si>
  <si>
    <t>Thisted Forsikring, g/s</t>
  </si>
  <si>
    <t>Topdanmark Forsikring A/S</t>
  </si>
  <si>
    <t>Tryg Forsikring A/S</t>
  </si>
  <si>
    <t>Ulykkesforsikringsforbundet for dansk Søfart, gensidigt Forbund</t>
  </si>
  <si>
    <t>Vestjylland Forsikring gs</t>
  </si>
  <si>
    <t>CVRnr.</t>
  </si>
  <si>
    <t>_TYPE_</t>
  </si>
  <si>
    <t>_FREQ_</t>
  </si>
  <si>
    <t>regnper</t>
  </si>
  <si>
    <t>Sruk_RUK_Xru</t>
  </si>
  <si>
    <t>Sruk_RUK_Robl</t>
  </si>
  <si>
    <t>Sruk_RUK_Kkap</t>
  </si>
  <si>
    <t>Pudg_Pers_YYTot</t>
  </si>
  <si>
    <t>Sruk_RUK_Rpu</t>
  </si>
  <si>
    <t>Sruk_RUK_Rik</t>
  </si>
  <si>
    <t>Sruk_RUK_Kafi</t>
  </si>
  <si>
    <t>Sruk_RUK_KejdI</t>
  </si>
  <si>
    <t>Sruk_RUK_Rgd</t>
  </si>
  <si>
    <t>Sruk_RUK_KTot</t>
  </si>
  <si>
    <t>Sruk_RUK_RUTot</t>
  </si>
  <si>
    <t>Sruk_RUK_Udka</t>
  </si>
  <si>
    <t>Sruk_RUK_Kobl</t>
  </si>
  <si>
    <t>Sruk_RUK_Kpu</t>
  </si>
  <si>
    <t>Pudg_Pers_SmlR</t>
  </si>
  <si>
    <t>Pudg_Pers_TBe</t>
  </si>
  <si>
    <t>SftR_SFR_RGd</t>
  </si>
  <si>
    <t>SftR_SFR_ErAd</t>
  </si>
  <si>
    <t>SftR_SFR_PSm</t>
  </si>
  <si>
    <t>Pudg_Pers_Loen</t>
  </si>
  <si>
    <t>SftR_SFR_Ofr</t>
  </si>
  <si>
    <t>SftR_SFR_HDi</t>
  </si>
  <si>
    <t>SftR_SFR_Ftr</t>
  </si>
  <si>
    <t>SftR_SFR_Pud</t>
  </si>
  <si>
    <t>SftR_SFR_AN</t>
  </si>
  <si>
    <t>SftR_SFR_Retv</t>
  </si>
  <si>
    <t>SftR_SFR_PGG</t>
  </si>
  <si>
    <t>SftR_SFR_FDTot</t>
  </si>
  <si>
    <t>SftR_SFR_Udg</t>
  </si>
  <si>
    <t>Pudg_Pers_GHR</t>
  </si>
  <si>
    <t>Pudg_Pers_Pen</t>
  </si>
  <si>
    <t>Pudg_Pers_UdSS</t>
  </si>
  <si>
    <t>Pudg_Pers_APL</t>
  </si>
  <si>
    <t>Pudg_Pers_PTot</t>
  </si>
  <si>
    <t>Pudg_Pers_Rep</t>
  </si>
  <si>
    <t>Pudg_Pers_Bes</t>
  </si>
  <si>
    <t>Pudg_Pers_Dir</t>
  </si>
  <si>
    <t>GpiB_Mt_GapP</t>
  </si>
  <si>
    <t>GpiB_MdTot_Api</t>
  </si>
  <si>
    <t>GpiB_Mr_Api</t>
  </si>
  <si>
    <t>GpiB_MTot_Api</t>
  </si>
  <si>
    <t>GpiB_Mkk_GapU</t>
  </si>
  <si>
    <t>GpiB_Mip_Api</t>
  </si>
  <si>
    <t>GpiB_MiL_Afp</t>
  </si>
  <si>
    <t>GpiB_MiL_GapP</t>
  </si>
  <si>
    <t>GpiB_Mt_Api</t>
  </si>
  <si>
    <t>GpiB_MiL_GapU</t>
  </si>
  <si>
    <t>GpiB_Mr_GapP</t>
  </si>
  <si>
    <t>GpiB_MdTot_GapP</t>
  </si>
  <si>
    <t>GpiB_MTot_Afp</t>
  </si>
  <si>
    <t>GpiB_MiTot_GapP</t>
  </si>
  <si>
    <t>GpiB_Mr_Afp</t>
  </si>
  <si>
    <t>GpiB_Mk_GapU</t>
  </si>
  <si>
    <t>GpiB_MfTot_Afp</t>
  </si>
  <si>
    <t>GpiB_MfTot_GapP</t>
  </si>
  <si>
    <t>GpiB_MfTot_GapU</t>
  </si>
  <si>
    <t>GpiB_MdTot_Afp</t>
  </si>
  <si>
    <t>GpiB_Mk_Api</t>
  </si>
  <si>
    <t>GpiB_Mk_Afp</t>
  </si>
  <si>
    <t>GpiB_Mkk_Afp</t>
  </si>
  <si>
    <t>GpiB_Mkk_GapP</t>
  </si>
  <si>
    <t>GpiB_Mk_GapP</t>
  </si>
  <si>
    <t>GpiB_Mpi_Afp</t>
  </si>
  <si>
    <t>GpiB_Mt_Afp</t>
  </si>
  <si>
    <t>GpiB_Ma_Api</t>
  </si>
  <si>
    <t>GpiB_Mip_GapU</t>
  </si>
  <si>
    <t>GpiB_Mt_GapU</t>
  </si>
  <si>
    <t>GpiB_MTot_GapP</t>
  </si>
  <si>
    <t>GpiB_MiL_Api</t>
  </si>
  <si>
    <t>GpiB_MiTot_GapU</t>
  </si>
  <si>
    <t>GpiB_MiTot_Api</t>
  </si>
  <si>
    <t>GpiB_Mr_GapU</t>
  </si>
  <si>
    <t>GpiB_MTot_GapU</t>
  </si>
  <si>
    <t>GpiB_MfTot_Api</t>
  </si>
  <si>
    <t>GpiB_MdTot_GapU</t>
  </si>
  <si>
    <t>GpiB_Mpi_GapP</t>
  </si>
  <si>
    <t>GpiB_Mpi_GapU</t>
  </si>
  <si>
    <t>GpiB_Mpi_Api</t>
  </si>
  <si>
    <t>GpiB_Mip_Afp</t>
  </si>
  <si>
    <t>GpiB_Mip_GapP</t>
  </si>
  <si>
    <t>GpiB_MiTot_Afp</t>
  </si>
  <si>
    <t>GpiB_Prx_GapP</t>
  </si>
  <si>
    <t>GpiB_PrFr_Api</t>
  </si>
  <si>
    <t>GpiB_Ps_Api</t>
  </si>
  <si>
    <t>GpiB_Pre_GapU</t>
  </si>
  <si>
    <t>GpiB_Ebsf_Api</t>
  </si>
  <si>
    <t>GpiB_Ebf_Api</t>
  </si>
  <si>
    <t>GpiB_Est_GapP</t>
  </si>
  <si>
    <t>GpiB_Eae_Afp</t>
  </si>
  <si>
    <t>GpiB_ETot_Api</t>
  </si>
  <si>
    <t>GpiB_PrF_Afp</t>
  </si>
  <si>
    <t>GpiB_Eaf_Afp</t>
  </si>
  <si>
    <t>GpiB_PrF_Api</t>
  </si>
  <si>
    <t>GpiB_ELu_Afp</t>
  </si>
  <si>
    <t>GpiB_ELu_GapP</t>
  </si>
  <si>
    <t>GpiB_Eae_Api</t>
  </si>
  <si>
    <t>GpiB_PrTot_GapU</t>
  </si>
  <si>
    <t>GpiB_EL_GapU</t>
  </si>
  <si>
    <t>GpiB_Pus_GapP</t>
  </si>
  <si>
    <t>GpiB_Peu_Api</t>
  </si>
  <si>
    <t>GpiB_PTot_GapU</t>
  </si>
  <si>
    <t>GpiB_ELu_GapU</t>
  </si>
  <si>
    <t>GpiB_Eae_GapU</t>
  </si>
  <si>
    <t>GpiB_ETot_Afp</t>
  </si>
  <si>
    <t>GpiB_ETot_GapP</t>
  </si>
  <si>
    <t>GpiB_ETot_GapU</t>
  </si>
  <si>
    <t>GpiB_PrF_GapP</t>
  </si>
  <si>
    <t>GpiB_PrFr_GapU</t>
  </si>
  <si>
    <t>GpiB_Ebsf_GapP</t>
  </si>
  <si>
    <t>GpiB_Ps_Afp</t>
  </si>
  <si>
    <t>GpiB_Ps_GapU</t>
  </si>
  <si>
    <t>GpiB_Eea_Afp</t>
  </si>
  <si>
    <t>GpiB_PTot_Afp</t>
  </si>
  <si>
    <t>GpiB_Eea_Api</t>
  </si>
  <si>
    <t>GpiB_PTot_Api</t>
  </si>
  <si>
    <t>GpiB_Est_Afp</t>
  </si>
  <si>
    <t>GpiB_Ma_GapP</t>
  </si>
  <si>
    <t>GpiB_Est_GapU</t>
  </si>
  <si>
    <t>GpiB_Est_Api</t>
  </si>
  <si>
    <t>GpiB_ELu_Api</t>
  </si>
  <si>
    <t>GpiB_Eae_GapP</t>
  </si>
  <si>
    <t>GpiB_PrF_GapU</t>
  </si>
  <si>
    <t>GpiB_Eaf_GapP</t>
  </si>
  <si>
    <t>GpiB_Eaf_GapU</t>
  </si>
  <si>
    <t>GpiB_PrG_Afp</t>
  </si>
  <si>
    <t>GpiB_PrG_GapP</t>
  </si>
  <si>
    <t>GpiB_Eaf_Api</t>
  </si>
  <si>
    <t>GpiB_PrG_GapU</t>
  </si>
  <si>
    <t>GpiB_PrG_Api</t>
  </si>
  <si>
    <t>GpiB_PrFr_Afp</t>
  </si>
  <si>
    <t>GpiB_Ebf_Afp</t>
  </si>
  <si>
    <t>GpiB_PrFr_GapP</t>
  </si>
  <si>
    <t>GpiB_Ebf_GapP</t>
  </si>
  <si>
    <t>GpiB_Ebf_GapU</t>
  </si>
  <si>
    <t>GpiB_Pre_Afp</t>
  </si>
  <si>
    <t>GpiB_Pre_GapP</t>
  </si>
  <si>
    <t>GpiB_Pre_Api</t>
  </si>
  <si>
    <t>GpiB_Ebsf_Afp</t>
  </si>
  <si>
    <t>GpiB_Prx_Afp</t>
  </si>
  <si>
    <t>GpiB_Prx_GapU</t>
  </si>
  <si>
    <t>GpiB_Ebsf_GapU</t>
  </si>
  <si>
    <t>GpiB_Prx_Api</t>
  </si>
  <si>
    <t>GpiB_PrTot_Afp</t>
  </si>
  <si>
    <t>GpiB_PrTot_GapP</t>
  </si>
  <si>
    <t>GpiB_EL_Afp</t>
  </si>
  <si>
    <t>GpiB_EL_GapP</t>
  </si>
  <si>
    <t>GpiB_PrTot_Api</t>
  </si>
  <si>
    <t>GpiB_Ps_GapP</t>
  </si>
  <si>
    <t>GpiB_EL_Api</t>
  </si>
  <si>
    <t>GpiB_Pus_Afp</t>
  </si>
  <si>
    <t>GpiB_Pus_GapU</t>
  </si>
  <si>
    <t>GpiB_Pus_Api</t>
  </si>
  <si>
    <t>GpiB_Eea_GapP</t>
  </si>
  <si>
    <t>GpiB_Peu_Afp</t>
  </si>
  <si>
    <t>GpiB_Peu_GapP</t>
  </si>
  <si>
    <t>GpiB_Peu_GapU</t>
  </si>
  <si>
    <t>GpiB_Eea_GapU</t>
  </si>
  <si>
    <t>GpiB_PTot_GapP</t>
  </si>
  <si>
    <t>GpiB_Ma_Afp</t>
  </si>
  <si>
    <t>GpiB_Ma_GapU</t>
  </si>
  <si>
    <t>Sruk_RUK_XrUd</t>
  </si>
  <si>
    <t>Sruk_RUK_Rutv</t>
  </si>
  <si>
    <t>Sruk_RUK_Rxu</t>
  </si>
  <si>
    <t>SftR_SFR_DoD</t>
  </si>
  <si>
    <t>SftR_SFR_Hus</t>
  </si>
  <si>
    <t>GpiB_MfTot_Tyf</t>
  </si>
  <si>
    <t>GpiB_MdTot_VDi</t>
  </si>
  <si>
    <t>GpiB_MTot_VDi</t>
  </si>
  <si>
    <t>GpiB_Mr_Tyf</t>
  </si>
  <si>
    <t>GpiB_Mkk_VDi</t>
  </si>
  <si>
    <t>GpiB_MdTot_FF</t>
  </si>
  <si>
    <t>GpiB_MdTot_Tyf</t>
  </si>
  <si>
    <t>GpiB_Mk_Tyf</t>
  </si>
  <si>
    <t>GpiB_Mkk_Api</t>
  </si>
  <si>
    <t>GpiB_Mr_VDi</t>
  </si>
  <si>
    <t>GpiB_MfTot_VDi</t>
  </si>
  <si>
    <t>GpiB_MfTot_FF</t>
  </si>
  <si>
    <t>GpiB_MTot_Tyf</t>
  </si>
  <si>
    <t>GpiB_Ma_Tyf</t>
  </si>
  <si>
    <t>GpiB_Mkk_Tyf</t>
  </si>
  <si>
    <t>GpiB_Mk_VDi</t>
  </si>
  <si>
    <t>GpiB_Eaf_FF</t>
  </si>
  <si>
    <t>GpiB_ELu_VDi</t>
  </si>
  <si>
    <t>GpiB_Eaf_VDi</t>
  </si>
  <si>
    <t>GpiB_Ebf_VDi</t>
  </si>
  <si>
    <t>GpiB_Eae_VDi</t>
  </si>
  <si>
    <t>GpiB_PrF_VDi</t>
  </si>
  <si>
    <t>GpiB_Eaf_Tyf</t>
  </si>
  <si>
    <t>GpiB_Ebf_FF</t>
  </si>
  <si>
    <t>GpiB_Pus_VDi</t>
  </si>
  <si>
    <t>GpiB_Eea_VDi</t>
  </si>
  <si>
    <t>GpiB_Ma_VDi</t>
  </si>
  <si>
    <t>GpiB_ELu_Tyf</t>
  </si>
  <si>
    <t>GpiB_ETot_VDi</t>
  </si>
  <si>
    <t>GpiB_PrG_Tyf</t>
  </si>
  <si>
    <t>GpiB_Ebf_Tyf</t>
  </si>
  <si>
    <t>GpiB_Prx_VDi</t>
  </si>
  <si>
    <t>GpiB_PrTot_VDi</t>
  </si>
  <si>
    <t>GpiB_EL_VDi</t>
  </si>
  <si>
    <t>GpiB_Est_Tyf</t>
  </si>
  <si>
    <t>GpiB_Eae_Tyf</t>
  </si>
  <si>
    <t>GpiB_ETot_FF</t>
  </si>
  <si>
    <t>GpiB_ETot_Tyf</t>
  </si>
  <si>
    <t>GpiB_PrF_Tyf</t>
  </si>
  <si>
    <t>GpiB_PrG_VDi</t>
  </si>
  <si>
    <t>GpiB_PrFr_Tyf</t>
  </si>
  <si>
    <t>GpiB_Prx_Tyf</t>
  </si>
  <si>
    <t>GpiB_PrTot_Tyf</t>
  </si>
  <si>
    <t>GpiB_EL_Tyf</t>
  </si>
  <si>
    <t>GpiB_Pus_Tyf</t>
  </si>
  <si>
    <t>GpiB_PTot_VDi</t>
  </si>
  <si>
    <t>GpiB_Eea_Tyf</t>
  </si>
  <si>
    <t>GpiB_PTot_Tyf</t>
  </si>
  <si>
    <t>GpiB_Est_VDi</t>
  </si>
  <si>
    <t>Bal_BO_Prsk</t>
  </si>
  <si>
    <t>Bal_BO_Aif</t>
  </si>
  <si>
    <t>BpiB_PrFr_BP</t>
  </si>
  <si>
    <t>Bal_BO_ApeTot</t>
  </si>
  <si>
    <t>BpiB_PrFr_PhP</t>
  </si>
  <si>
    <t>BpiB_ETot_PhP</t>
  </si>
  <si>
    <t>Bal_BO_PekTot</t>
  </si>
  <si>
    <t>Bal_BO_Pph</t>
  </si>
  <si>
    <t>Bal_BO_Pudsk</t>
  </si>
  <si>
    <t>Bal_BO_AtdTot</t>
  </si>
  <si>
    <t>BpiB_ETot_PhU</t>
  </si>
  <si>
    <t>BpiB_PrFr_BPi</t>
  </si>
  <si>
    <t>Bal_BO_Aia</t>
  </si>
  <si>
    <t>Bal_BO_Adm</t>
  </si>
  <si>
    <t>Bal_BO_AkTot</t>
  </si>
  <si>
    <t>Bal_BO_AmaTot</t>
  </si>
  <si>
    <t>Bal_BO_Pops</t>
  </si>
  <si>
    <t>Bal_BO_Aiej</t>
  </si>
  <si>
    <t>Bal_BO_Poou</t>
  </si>
  <si>
    <t>Bal_BO_Perh</t>
  </si>
  <si>
    <t>Bal_BO_AfiTot</t>
  </si>
  <si>
    <t>Bal_BO_Atft</t>
  </si>
  <si>
    <t>BpiB_ETot_BP</t>
  </si>
  <si>
    <t>BpiB_ETot_BPi</t>
  </si>
  <si>
    <t>BpiB_PrFr_AF</t>
  </si>
  <si>
    <t>BpiB_PrFr_PhU</t>
  </si>
  <si>
    <t>Bal_BO_AxTot</t>
  </si>
  <si>
    <t>Bal_BO_Axpe</t>
  </si>
  <si>
    <t>Bal_BO_Pvh</t>
  </si>
  <si>
    <t>Bal_BO_Akav</t>
  </si>
  <si>
    <t>Bal_BO_AiTot</t>
  </si>
  <si>
    <t>Bal_BO_Akap</t>
  </si>
  <si>
    <t>Bal_BO_PheTot</t>
  </si>
  <si>
    <t>Bal_BO_PhfTot</t>
  </si>
  <si>
    <t>Bal_BO_Apud</t>
  </si>
  <si>
    <t>Bal_BO_Pgg</t>
  </si>
  <si>
    <t>Bal_BO_Pxg</t>
  </si>
  <si>
    <t>Bal_BO_PgTot</t>
  </si>
  <si>
    <t>Bal_BO_AiaTot</t>
  </si>
  <si>
    <t>Bal_BO_Ptot</t>
  </si>
  <si>
    <t>BpiB_Ebf_BP</t>
  </si>
  <si>
    <t>BpiB_Ebf_PhP</t>
  </si>
  <si>
    <t>Bal_BO_Ageh</t>
  </si>
  <si>
    <t>BpiB_Ebf_PhU</t>
  </si>
  <si>
    <t>BpiB_Ebf_BPi</t>
  </si>
  <si>
    <t>Bal_BO_AgTot</t>
  </si>
  <si>
    <t>Bal_BO_Atx</t>
  </si>
  <si>
    <t>Bal_BO_AtTot</t>
  </si>
  <si>
    <t>BpiB_PrF_AF</t>
  </si>
  <si>
    <t>BpiB_PrF_BP</t>
  </si>
  <si>
    <t>BpiB_PrF_PhP</t>
  </si>
  <si>
    <t>BpiB_PrF_PhU</t>
  </si>
  <si>
    <t>Bal_BO_Aask</t>
  </si>
  <si>
    <t>BpiB_PrF_BPi</t>
  </si>
  <si>
    <t>BpiB_PrG_AF</t>
  </si>
  <si>
    <t>BpiB_PrG_BP</t>
  </si>
  <si>
    <t>BpiB_PrG_PhP</t>
  </si>
  <si>
    <t>BpiB_PrG_PhU</t>
  </si>
  <si>
    <t>BpiB_PrG_BPi</t>
  </si>
  <si>
    <t>Bal_BO_Alib</t>
  </si>
  <si>
    <t>Sruk_RUK_Kina</t>
  </si>
  <si>
    <t>Obl_UTN_VaKN</t>
  </si>
  <si>
    <t>Obl_UTN_VaE</t>
  </si>
  <si>
    <t>Sruk_RUK_Udia</t>
  </si>
  <si>
    <t>GudB_MfTot_GeU</t>
  </si>
  <si>
    <t>GudB_MdTot_Mgd</t>
  </si>
  <si>
    <t>GudB_MdTot_GehU</t>
  </si>
  <si>
    <t>GudB_MfTot_Mgd</t>
  </si>
  <si>
    <t>GudB_MdTot_GehP</t>
  </si>
  <si>
    <t>GudB_MdTot_GeU</t>
  </si>
  <si>
    <t>GudB_MfTot_GehP</t>
  </si>
  <si>
    <t>GudB_MfTot_GehU</t>
  </si>
  <si>
    <t>BudB_ETot_RehU</t>
  </si>
  <si>
    <t>BudB_Ebf_RehU</t>
  </si>
  <si>
    <t>BudB_MfTot_BEu</t>
  </si>
  <si>
    <t>BudB_PrF_RehU</t>
  </si>
  <si>
    <t>BudB_PrFr_BEu</t>
  </si>
  <si>
    <t>BudB_PrTot_RehU</t>
  </si>
  <si>
    <t>BudB_PrTot_RehP</t>
  </si>
  <si>
    <t>BudB_Pus_RehU</t>
  </si>
  <si>
    <t>BudB_MTot_RehU</t>
  </si>
  <si>
    <t>BudB_PrF_UEr</t>
  </si>
  <si>
    <t>BudB_PrF_RehP</t>
  </si>
  <si>
    <t>BudB_PrF_BEu</t>
  </si>
  <si>
    <t>BudB_PrG_UEr</t>
  </si>
  <si>
    <t>BudB_PrG_RehP</t>
  </si>
  <si>
    <t>BudB_PrFr_RehU</t>
  </si>
  <si>
    <t>BudB_PrTot_UEr</t>
  </si>
  <si>
    <t>BudB_Pus_BEu</t>
  </si>
  <si>
    <t>BudB_PTot_RehU</t>
  </si>
  <si>
    <t>BudB_Ma_UEr</t>
  </si>
  <si>
    <t>BudB_Ma_RehP</t>
  </si>
  <si>
    <t>BudB_Ebf_BEu</t>
  </si>
  <si>
    <t>BudB_MTot_BEu</t>
  </si>
  <si>
    <t>BudB_MdTot_BEu</t>
  </si>
  <si>
    <t>BudB_MfTot_UEr</t>
  </si>
  <si>
    <t>BudB_MfTot_RehP</t>
  </si>
  <si>
    <t>BudB_ETot_RehP</t>
  </si>
  <si>
    <t>BudB_ETot_BEu</t>
  </si>
  <si>
    <t>BudB_PrG_RehU</t>
  </si>
  <si>
    <t>BudB_PrG_BEu</t>
  </si>
  <si>
    <t>BudB_PrFr_UEr</t>
  </si>
  <si>
    <t>BudB_PrFr_RehP</t>
  </si>
  <si>
    <t>BudB_Prx_UEr</t>
  </si>
  <si>
    <t>BudB_Prx_RehP</t>
  </si>
  <si>
    <t>BudB_Prx_RehU</t>
  </si>
  <si>
    <t>BudB_Prx_BEu</t>
  </si>
  <si>
    <t>BudB_PrTot_BEu</t>
  </si>
  <si>
    <t>BudB_Pus_UEr</t>
  </si>
  <si>
    <t>BudB_Pus_RehP</t>
  </si>
  <si>
    <t>BudB_PTot_UEr</t>
  </si>
  <si>
    <t>BudB_PTot_RehP</t>
  </si>
  <si>
    <t>BudB_PTot_BEu</t>
  </si>
  <si>
    <t>BudB_Ebf_UEr</t>
  </si>
  <si>
    <t>BudB_Ebf_RehP</t>
  </si>
  <si>
    <t>BudB_Ma_RehU</t>
  </si>
  <si>
    <t>BudB_Ma_BEu</t>
  </si>
  <si>
    <t>BudB_Mk_UEr</t>
  </si>
  <si>
    <t>BudB_Mk_RehP</t>
  </si>
  <si>
    <t>BudB_Mk_RehU</t>
  </si>
  <si>
    <t>BudB_Mk_BEu</t>
  </si>
  <si>
    <t>BudB_MTot_UEr</t>
  </si>
  <si>
    <t>BudB_MTot_RehP</t>
  </si>
  <si>
    <t>BudB_MdTot_UEr</t>
  </si>
  <si>
    <t>BudB_MdTot_RehP</t>
  </si>
  <si>
    <t>BudB_MdTot_RehU</t>
  </si>
  <si>
    <t>BudB_MfTot_RehU</t>
  </si>
  <si>
    <t>BudB_ETot_UEr</t>
  </si>
  <si>
    <t>BpiB_Ma_BP</t>
  </si>
  <si>
    <t>BpiB_Ma_PhU</t>
  </si>
  <si>
    <t>BpiB_Mk_PhP</t>
  </si>
  <si>
    <t>BpiB_Prx_BP</t>
  </si>
  <si>
    <t>BpiB_PTot_BP</t>
  </si>
  <si>
    <t>BpiB_Prx_PhP</t>
  </si>
  <si>
    <t>BpiB_PrTot_PhU</t>
  </si>
  <si>
    <t>BpiB_Mk_BPi</t>
  </si>
  <si>
    <t>BpiB_PTot_PhP</t>
  </si>
  <si>
    <t>BpiB_MdTot_PhU</t>
  </si>
  <si>
    <t>BpiB_Prx_AF</t>
  </si>
  <si>
    <t>BpiB_Ma_PhP</t>
  </si>
  <si>
    <t>BpiB_Pus_BP</t>
  </si>
  <si>
    <t>BpiB_Ma_BPi</t>
  </si>
  <si>
    <t>BpiB_Mk_BP</t>
  </si>
  <si>
    <t>BpiB_MfTot_BPi</t>
  </si>
  <si>
    <t>BpiB_Mk_PhU</t>
  </si>
  <si>
    <t>BpiB_Pus_PhU</t>
  </si>
  <si>
    <t>BpiB_Prx_PhU</t>
  </si>
  <si>
    <t>BpiB_Prx_BPi</t>
  </si>
  <si>
    <t>BpiB_PTot_PhU</t>
  </si>
  <si>
    <t>BpiB_PrTot_BP</t>
  </si>
  <si>
    <t>BpiB_PTot_BPi</t>
  </si>
  <si>
    <t>BpiB_Pus_AF</t>
  </si>
  <si>
    <t>BpiB_PrTot_PhP</t>
  </si>
  <si>
    <t>BpiB_MfTot_BP</t>
  </si>
  <si>
    <t>BpiB_MfTot_PhP</t>
  </si>
  <si>
    <t>BpiB_Pus_PhP</t>
  </si>
  <si>
    <t>BpiB_MfTot_PhU</t>
  </si>
  <si>
    <t>BpiB_MTot_AF</t>
  </si>
  <si>
    <t>BpiB_MTot_BP</t>
  </si>
  <si>
    <t>BpiB_Pus_BPi</t>
  </si>
  <si>
    <t>BpiB_MTot_PhP</t>
  </si>
  <si>
    <t>BpiB_PrTot_BPi</t>
  </si>
  <si>
    <t>BpiB_MTot_PhU</t>
  </si>
  <si>
    <t>BpiB_MTot_BPi</t>
  </si>
  <si>
    <t>BpiB_MdTot_BP</t>
  </si>
  <si>
    <t>BpiB_MdTot_PhP</t>
  </si>
  <si>
    <t>BpiB_MdTot_BPi</t>
  </si>
  <si>
    <t>BudB_Eaf_Dis</t>
  </si>
  <si>
    <t>BudB_Eaf_BEu</t>
  </si>
  <si>
    <t>BudB_Eaf_EhU</t>
  </si>
  <si>
    <t>BudB_ETot_EhP</t>
  </si>
  <si>
    <t>BudB_ETot_Dis</t>
  </si>
  <si>
    <t>BudB_Eaf_RehU</t>
  </si>
  <si>
    <t>BudB_MdTot_EhP</t>
  </si>
  <si>
    <t>Bal_BO_Autv</t>
  </si>
  <si>
    <t>BudB_MdTot_EhU</t>
  </si>
  <si>
    <t>BudB_Eaf_EhP</t>
  </si>
  <si>
    <t>BpiB_Eaf_BPi</t>
  </si>
  <si>
    <t>BudB_ETot_EhU</t>
  </si>
  <si>
    <t>Bal_BO_Atro</t>
  </si>
  <si>
    <t>Bal_BO_Pag</t>
  </si>
  <si>
    <t>Bal_BO_Pfud</t>
  </si>
  <si>
    <t>Bal_BO_Ausk</t>
  </si>
  <si>
    <t>BudB_MdTot_Dis</t>
  </si>
  <si>
    <t>BpiB_Eaf_BP</t>
  </si>
  <si>
    <t>Bal_BO_Aobl</t>
  </si>
  <si>
    <t>BudB_Eaf_RehP</t>
  </si>
  <si>
    <t>BudB_Eaf_UEr</t>
  </si>
  <si>
    <t>GudB_ETot_Mgd</t>
  </si>
  <si>
    <t>BudB_MfTot_EhU</t>
  </si>
  <si>
    <t>GudB_Eaf_GeU</t>
  </si>
  <si>
    <t>Obl_UTN_NTot</t>
  </si>
  <si>
    <t>Obl_UTN_NobN</t>
  </si>
  <si>
    <t>Obl_UTN_Tfk</t>
  </si>
  <si>
    <t>GudB_Eaf_GehP</t>
  </si>
  <si>
    <t>BudB_MfTot_Dis</t>
  </si>
  <si>
    <t>GudB_Eaf_Mgd</t>
  </si>
  <si>
    <t>GudB_ETot_GeU</t>
  </si>
  <si>
    <t>Obl_UTN_Udr</t>
  </si>
  <si>
    <t>GudB_ETot_GehU</t>
  </si>
  <si>
    <t>Obl_UTN_UTot</t>
  </si>
  <si>
    <t>GudB_Eaf_GehU</t>
  </si>
  <si>
    <t>GudB_ETot_GehP</t>
  </si>
  <si>
    <t>BudB_MfTot_EhP</t>
  </si>
  <si>
    <t>BpiB_Eea_PhU</t>
  </si>
  <si>
    <t>Bal_BO_Aik</t>
  </si>
  <si>
    <t>BpiB_Est_PhP</t>
  </si>
  <si>
    <t>BpiB_Eea_BPi</t>
  </si>
  <si>
    <t>BpiB_Est_BP</t>
  </si>
  <si>
    <t>BpiB_ETot_VDi</t>
  </si>
  <si>
    <t>Bal_BO_Pask</t>
  </si>
  <si>
    <t>Bal_BO_Agph</t>
  </si>
  <si>
    <t>BpiB_Eea_PhP</t>
  </si>
  <si>
    <t>BpiB_Est_PhU</t>
  </si>
  <si>
    <t>Bal_BO_Atav</t>
  </si>
  <si>
    <t>BpiB_ETot_Tyf</t>
  </si>
  <si>
    <t>Bal_BO_Axa</t>
  </si>
  <si>
    <t>BudB_Ebf_EhP</t>
  </si>
  <si>
    <t>BudB_MdTot_Vkr</t>
  </si>
  <si>
    <t>BudB_Eea_EhP</t>
  </si>
  <si>
    <t>BudB_Eea_EhU</t>
  </si>
  <si>
    <t>BudB_Ebf_Vkr</t>
  </si>
  <si>
    <t>BudB_Ebf_EhU</t>
  </si>
  <si>
    <t>BudB_MdTot_Tyf</t>
  </si>
  <si>
    <t>BpiB_MdTot_Tyf</t>
  </si>
  <si>
    <t>GpiB_Ebsf_Tyf</t>
  </si>
  <si>
    <t>BpiB_MfTot_Tyf</t>
  </si>
  <si>
    <t>BpiB_MdTot_VDi</t>
  </si>
  <si>
    <t>Sruk_RUK_Rtgh</t>
  </si>
  <si>
    <t>SftR_SFR_Adv</t>
  </si>
  <si>
    <t>GpiB_Ebsf_FF</t>
  </si>
  <si>
    <t>GpiB_Ebsf_VDi</t>
  </si>
  <si>
    <t>GpiB_PrG_FF</t>
  </si>
  <si>
    <t>GpiB_Mpi_VDi</t>
  </si>
  <si>
    <t>GpiB_MiL_VDi</t>
  </si>
  <si>
    <t>GpiB_Mip_Tyf</t>
  </si>
  <si>
    <t>GpiB_Ps_Tyf</t>
  </si>
  <si>
    <t>GpiB_Mpi_Tyf</t>
  </si>
  <si>
    <t>GpiB_Peu_VDi</t>
  </si>
  <si>
    <t>GpiB_Mr_FF</t>
  </si>
  <si>
    <t>GpiB_Pre_VDi</t>
  </si>
  <si>
    <t>Sruk_RUK_Raki</t>
  </si>
  <si>
    <t>GpiB_Mip_FF</t>
  </si>
  <si>
    <t>GpiB_PrFr_VDi</t>
  </si>
  <si>
    <t>GpiB_MiTot_FF</t>
  </si>
  <si>
    <t>GpiB_PrFr_FF</t>
  </si>
  <si>
    <t>Sruk_RUK_IrIn</t>
  </si>
  <si>
    <t>GpiB_Mt_FF</t>
  </si>
  <si>
    <t>GpiB_MiTot_VDi</t>
  </si>
  <si>
    <t>GpiB_Mk_FF</t>
  </si>
  <si>
    <t>GpiB_PrF_FF</t>
  </si>
  <si>
    <t>GpiB_Mpi_FF</t>
  </si>
  <si>
    <t>GpiB_Ps_FF</t>
  </si>
  <si>
    <t>GpiB_Mkk_FF</t>
  </si>
  <si>
    <t>GpiB_Est_FF</t>
  </si>
  <si>
    <t>GpiB_Ps_VDi</t>
  </si>
  <si>
    <t>GpiB_Peu_FF</t>
  </si>
  <si>
    <t>Sruk_RUK_Kd</t>
  </si>
  <si>
    <t>GpiB_MiTot_Tyf</t>
  </si>
  <si>
    <t>GpiB_Pre_Tyf</t>
  </si>
  <si>
    <t>GpiB_ELu_FF</t>
  </si>
  <si>
    <t>GpiB_Peu_Tyf</t>
  </si>
  <si>
    <t>Sruk_RUK_Kaki</t>
  </si>
  <si>
    <t>Sruk_RUK_Kxu</t>
  </si>
  <si>
    <t>Sruk_RUK_Ruav</t>
  </si>
  <si>
    <t>GpiB_Mt_VDi</t>
  </si>
  <si>
    <t>GpiB_Pus_FF</t>
  </si>
  <si>
    <t>GpiB_Eea_FF</t>
  </si>
  <si>
    <t>GpiB_Mt_Tyf</t>
  </si>
  <si>
    <t>GpiB_PrTot_FF</t>
  </si>
  <si>
    <t>GpiB_MTot_FF</t>
  </si>
  <si>
    <t>Sruk_RUK_Kgfd</t>
  </si>
  <si>
    <t>GpiB_Ma_FF</t>
  </si>
  <si>
    <t>SftR_SFR_PFs</t>
  </si>
  <si>
    <t>GpiB_MiL_Tyf</t>
  </si>
  <si>
    <t>GpiB_PTot_FF</t>
  </si>
  <si>
    <t>Sruk_RUK_Kik</t>
  </si>
  <si>
    <t>GpiB_Pre_FF</t>
  </si>
  <si>
    <t>GpiB_Eae_FF</t>
  </si>
  <si>
    <t>GpiB_Mip_VDi</t>
  </si>
  <si>
    <t>GpiB_Prx_FF</t>
  </si>
  <si>
    <t>GpiB_MiL_FF</t>
  </si>
  <si>
    <t>GpiB_EL_FF</t>
  </si>
  <si>
    <t>Bal_BO_Pgdf</t>
  </si>
  <si>
    <t>BpiB_EL_BP</t>
  </si>
  <si>
    <t>Bal_BO_Pgtv</t>
  </si>
  <si>
    <t>BpiB_EL_PhU</t>
  </si>
  <si>
    <t>Bal_BO_Aktv</t>
  </si>
  <si>
    <t>BpiB_EL_PhP</t>
  </si>
  <si>
    <t>BpiB_EL_VDi</t>
  </si>
  <si>
    <t>BpiB_EL_BPi</t>
  </si>
  <si>
    <t>BpiB_Eea_BP</t>
  </si>
  <si>
    <t>BpiB_Est_BPi</t>
  </si>
  <si>
    <t>Obl_UTN_Upu</t>
  </si>
  <si>
    <t>Obl_UTN_Tvk</t>
  </si>
  <si>
    <t>Obl_UTN_Ude</t>
  </si>
  <si>
    <t>Obl_UTN_Tfo</t>
  </si>
  <si>
    <t>Obl_UTN_Tvo</t>
  </si>
  <si>
    <t>Obl_UTN_Nouf</t>
  </si>
  <si>
    <t>BudB_PrTot_Dis</t>
  </si>
  <si>
    <t>BudB_Ma_Dis</t>
  </si>
  <si>
    <t>BudB_EL_EhU</t>
  </si>
  <si>
    <t>BudB_Eea_RehU</t>
  </si>
  <si>
    <t>BudB_PrF_EhU</t>
  </si>
  <si>
    <t>BudB_PrFr_EhP</t>
  </si>
  <si>
    <t>BudB_Prx_EhU</t>
  </si>
  <si>
    <t>BudB_PTot_EhU</t>
  </si>
  <si>
    <t>BudB_Ma_EhU</t>
  </si>
  <si>
    <t>BudB_Eea_RehP</t>
  </si>
  <si>
    <t>BudB_Est_RehU</t>
  </si>
  <si>
    <t>GudB_EL_GehP</t>
  </si>
  <si>
    <t>BudB_PrF_Dis</t>
  </si>
  <si>
    <t>BudB_PrG_EhP</t>
  </si>
  <si>
    <t>BudB_PrG_Dis</t>
  </si>
  <si>
    <t>BudB_PrG_EhU</t>
  </si>
  <si>
    <t>BudB_PrFr_EhU</t>
  </si>
  <si>
    <t>BudB_Prx_EhP</t>
  </si>
  <si>
    <t>BudB_PrTot_EhP</t>
  </si>
  <si>
    <t>BudB_Pus_EhP</t>
  </si>
  <si>
    <t>BudB_Ma_EhP</t>
  </si>
  <si>
    <t>BudB_Mk_EhP</t>
  </si>
  <si>
    <t>BudB_EL_RehP</t>
  </si>
  <si>
    <t>BudB_EL_Dis</t>
  </si>
  <si>
    <t>BudB_EL_RehU</t>
  </si>
  <si>
    <t>BudB_Est_EhU</t>
  </si>
  <si>
    <t>BudB_PrF_EhP</t>
  </si>
  <si>
    <t>BudB_PrTot_EhU</t>
  </si>
  <si>
    <t>BudB_Pus_Dis</t>
  </si>
  <si>
    <t>BudB_Pus_EhU</t>
  </si>
  <si>
    <t>BudB_PTot_EhP</t>
  </si>
  <si>
    <t>BudB_PTot_Dis</t>
  </si>
  <si>
    <t>BudB_Ebf_Dis</t>
  </si>
  <si>
    <t>BudB_Mk_EhU</t>
  </si>
  <si>
    <t>BudB_MTot_EhP</t>
  </si>
  <si>
    <t>BudB_MTot_Dis</t>
  </si>
  <si>
    <t>BudB_EL_UEr</t>
  </si>
  <si>
    <t>BudB_MTot_EhU</t>
  </si>
  <si>
    <t>BudB_EL_EhP</t>
  </si>
  <si>
    <t>BudB_EL_BEu</t>
  </si>
  <si>
    <t>BudB_Eea_UEr</t>
  </si>
  <si>
    <t>BudB_Eea_BEu</t>
  </si>
  <si>
    <t>BudB_Est_UEr</t>
  </si>
  <si>
    <t>BudB_Est_EhP</t>
  </si>
  <si>
    <t>BudB_Est_RehP</t>
  </si>
  <si>
    <t>BudB_Est_Dis</t>
  </si>
  <si>
    <t>BudB_Est_BEu</t>
  </si>
  <si>
    <t>GudB_EL_GehU</t>
  </si>
  <si>
    <t>GudB_EL_GeU</t>
  </si>
  <si>
    <t>BpiB_Pus_VDi</t>
  </si>
  <si>
    <t>BpiB_Pre_BPi</t>
  </si>
  <si>
    <t>BpiB_MfTot_VDi</t>
  </si>
  <si>
    <t>Bal_BO_Poe</t>
  </si>
  <si>
    <t>Bal_BO_Axud</t>
  </si>
  <si>
    <t>Bal_BO_Phbp</t>
  </si>
  <si>
    <t>Bal_BO_Pobl</t>
  </si>
  <si>
    <t>Bal_BO_Agx</t>
  </si>
  <si>
    <t>Bal_BO_Psf</t>
  </si>
  <si>
    <t>Bal_BO_Pxh</t>
  </si>
  <si>
    <t>Bal_BO_Auav</t>
  </si>
  <si>
    <t>Bal_BO_PalTot</t>
  </si>
  <si>
    <t>Bal_BO_Pfsk</t>
  </si>
  <si>
    <t>Bal_BO_Aaki</t>
  </si>
  <si>
    <t>Bal_BO_Pudg</t>
  </si>
  <si>
    <t>Bal_BO_Ax</t>
  </si>
  <si>
    <t>Bal_BO_Agd</t>
  </si>
  <si>
    <t>Bal_BO_Attv</t>
  </si>
  <si>
    <t>Bal_BO_Atfv</t>
  </si>
  <si>
    <t>GudB_Est_GeU</t>
  </si>
  <si>
    <t>GudB_Est_GehP</t>
  </si>
  <si>
    <t>GudB_Est_GehU</t>
  </si>
  <si>
    <t>BudB_MiTot_UEr</t>
  </si>
  <si>
    <t>BudB_Mpi_EhP</t>
  </si>
  <si>
    <t>BudB_MiTot_BEu</t>
  </si>
  <si>
    <t>BudB_Mpi_UEr</t>
  </si>
  <si>
    <t>BudB_Mpi_RehP</t>
  </si>
  <si>
    <t>BudB_Mpi_BEu</t>
  </si>
  <si>
    <t>BudB_Mpi_EhU</t>
  </si>
  <si>
    <t>BudB_Mpi_RehU</t>
  </si>
  <si>
    <t>BudB_MiTot_EhP</t>
  </si>
  <si>
    <t>BudB_MiTot_RehP</t>
  </si>
  <si>
    <t>BudB_MiTot_EhU</t>
  </si>
  <si>
    <t>BudB_MiTot_RehU</t>
  </si>
  <si>
    <t>BpiB_Mpi_BP</t>
  </si>
  <si>
    <t>BpiB_Mpi_BPi</t>
  </si>
  <si>
    <t>BpiB_MiTot_BP</t>
  </si>
  <si>
    <t>BpiB_MiTot_BPi</t>
  </si>
  <si>
    <t>Bal_BO_Ade</t>
  </si>
  <si>
    <t>Bal_BO_PreTot</t>
  </si>
  <si>
    <t>Bal_BO_Ppfo</t>
  </si>
  <si>
    <t>Bal_BO_Posk</t>
  </si>
  <si>
    <t>Bal_BO_Atfm</t>
  </si>
  <si>
    <t>Bal_BO_Pxal</t>
  </si>
  <si>
    <t>Bal_BO_Pxhe</t>
  </si>
  <si>
    <t>Bal_BO_Pgfd</t>
  </si>
  <si>
    <t>Bal_BO_Pkg</t>
  </si>
  <si>
    <t>Bal_BO_Pgkr</t>
  </si>
  <si>
    <t>Bal_BO_Pgav</t>
  </si>
  <si>
    <t>Bal_BO_Pmof</t>
  </si>
  <si>
    <t>Bal_BO_Ppag</t>
  </si>
  <si>
    <t>Bal_BO_Amoa</t>
  </si>
  <si>
    <t>Obl_UTN_Uou</t>
  </si>
  <si>
    <t>Obl_UTN_Tik</t>
  </si>
  <si>
    <t>Obl_UTN_Uds</t>
  </si>
  <si>
    <t>Obl_UTN_Udm</t>
  </si>
  <si>
    <t>BpiB_ETot_FmU</t>
  </si>
  <si>
    <t>BpiB_Est_RphP</t>
  </si>
  <si>
    <t>BpiB_Est_FmU</t>
  </si>
  <si>
    <t>BpiB_ETot_RphU</t>
  </si>
  <si>
    <t>BpiB_Est_FmP</t>
  </si>
  <si>
    <t>BpiB_Est_VDi</t>
  </si>
  <si>
    <t>BpiB_Est_RphU</t>
  </si>
  <si>
    <t>BpiB_ETot_FmP</t>
  </si>
  <si>
    <t>BpiB_ETot_RphP</t>
  </si>
  <si>
    <t>BpiB_ETot_FF</t>
  </si>
  <si>
    <t>GudB_Est_Mgd</t>
  </si>
  <si>
    <t>BudB_ETot_Vkr</t>
  </si>
  <si>
    <t>BudB_MfTot_Tyf</t>
  </si>
  <si>
    <t>BudB_ETot_Tyf</t>
  </si>
  <si>
    <t>BudB_ETot_FF</t>
  </si>
  <si>
    <t>BudB_Est_Vkr</t>
  </si>
  <si>
    <t>BudB_MfTot_Vkr</t>
  </si>
  <si>
    <t>BudB_MfTot_FF</t>
  </si>
  <si>
    <t>BpiB_MfTot_FmU</t>
  </si>
  <si>
    <t>BpiB_MfTot_RphU</t>
  </si>
  <si>
    <t>BpiB_MfTot_FF</t>
  </si>
  <si>
    <t>BpiB_MfTot_FmP</t>
  </si>
  <si>
    <t>BpiB_MfTot_RphP</t>
  </si>
  <si>
    <t>BpiB_Eae_PhP</t>
  </si>
  <si>
    <t>BpiB_Eae_PhU</t>
  </si>
  <si>
    <t>BpiB_Eae_RphP</t>
  </si>
  <si>
    <t>BpiB_Eae_BPi</t>
  </si>
  <si>
    <t>BpiB_Eae_BP</t>
  </si>
  <si>
    <t>BpiB_Eae_VDi</t>
  </si>
  <si>
    <t>BpiB_Eae_RphU</t>
  </si>
  <si>
    <t>BudB_Eae_EhP</t>
  </si>
  <si>
    <t>BudB_Eae_RehU</t>
  </si>
  <si>
    <t>BudB_Eae_Dis</t>
  </si>
  <si>
    <t>BudB_Eae_UEr</t>
  </si>
  <si>
    <t>BudB_Eae_RehP</t>
  </si>
  <si>
    <t>BudB_Eae_EhU</t>
  </si>
  <si>
    <t>BudB_Eae_BEu</t>
  </si>
  <si>
    <t>Obl_UTN_Nuo</t>
  </si>
  <si>
    <t>BudB_Mip_BEu</t>
  </si>
  <si>
    <t>BpiB_Mip_BPi</t>
  </si>
  <si>
    <t>BpiB_Ps_BPi</t>
  </si>
  <si>
    <t>BpiB_Peu_BPi</t>
  </si>
  <si>
    <t>BpiB_MdTot_FF</t>
  </si>
  <si>
    <t>BpiB_Pus_FmU</t>
  </si>
  <si>
    <t>BpiB_Pus_RphU</t>
  </si>
  <si>
    <t>BpiB_MdTot_FmP</t>
  </si>
  <si>
    <t>BpiB_MdTot_RphP</t>
  </si>
  <si>
    <t>BpiB_MdTot_FmU</t>
  </si>
  <si>
    <t>BpiB_MdTot_RphU</t>
  </si>
  <si>
    <t>BpiB_Pus_FmP</t>
  </si>
  <si>
    <t>BpiB_Pus_RphP</t>
  </si>
  <si>
    <t>BpiB_Eaf_PhU</t>
  </si>
  <si>
    <t>BpiB_ELu_PhP</t>
  </si>
  <si>
    <t>BpiB_Ebsf_BP</t>
  </si>
  <si>
    <t>BpiB_Ebsf_PhU</t>
  </si>
  <si>
    <t>BpiB_ELu_BPi</t>
  </si>
  <si>
    <t>BpiB_Eaf_PhP</t>
  </si>
  <si>
    <t>BpiB_Ebsf_PhP</t>
  </si>
  <si>
    <t>BpiB_Ebsf_BPi</t>
  </si>
  <si>
    <t>BpiB_ELu_BP</t>
  </si>
  <si>
    <t>BpiB_ELu_PhU</t>
  </si>
  <si>
    <t>BpiB_Mt_BPi</t>
  </si>
  <si>
    <t>BpiB_Mkk_BPi</t>
  </si>
  <si>
    <t>BpiB_EL_FmU</t>
  </si>
  <si>
    <t>BpiB_Eaf_FmP</t>
  </si>
  <si>
    <t>BpiB_Eaf_VDi</t>
  </si>
  <si>
    <t>BpiB_Eaf_FmU</t>
  </si>
  <si>
    <t>BpiB_Eaf_Tyf</t>
  </si>
  <si>
    <t>BpiB_EL_RphP</t>
  </si>
  <si>
    <t>BpiB_EL_Tyf</t>
  </si>
  <si>
    <t>BpiB_Eaf_RphP</t>
  </si>
  <si>
    <t>BpiB_Eaf_RphU</t>
  </si>
  <si>
    <t>BpiB_Eaf_FF</t>
  </si>
  <si>
    <t>BpiB_EL_FmP</t>
  </si>
  <si>
    <t>BpiB_EL_RphU</t>
  </si>
  <si>
    <t>BpiB_EL_FF</t>
  </si>
  <si>
    <t>BudB_PrF_Vkr</t>
  </si>
  <si>
    <t>BudB_MiL_BEu</t>
  </si>
  <si>
    <t>BudB_PrG_Tyf</t>
  </si>
  <si>
    <t>BudB_PrFr_FF</t>
  </si>
  <si>
    <t>BudB_PrTot_Tyf</t>
  </si>
  <si>
    <t>BudB_PrF_FF</t>
  </si>
  <si>
    <t>BudB_PrG_Vkr</t>
  </si>
  <si>
    <t>BudB_PrTot_Vkr</t>
  </si>
  <si>
    <t>BudB_Eaf_Vkr</t>
  </si>
  <si>
    <t>BudB_Ebsf_EhU</t>
  </si>
  <si>
    <t>BudB_Ebsf_BEu</t>
  </si>
  <si>
    <t>BudB_EL_Tyf</t>
  </si>
  <si>
    <t>BudB_MdTot_FF</t>
  </si>
  <si>
    <t>BudB_MiTot_Vkr</t>
  </si>
  <si>
    <t>BudB_Eae_Vkr</t>
  </si>
  <si>
    <t>BudB_PrF_Tyf</t>
  </si>
  <si>
    <t>BudB_PrG_FF</t>
  </si>
  <si>
    <t>BudB_PrFr_Vkr</t>
  </si>
  <si>
    <t>BudB_PrFr_Tyf</t>
  </si>
  <si>
    <t>BudB_PrTot_FF</t>
  </si>
  <si>
    <t>BudB_Mkk_BEu</t>
  </si>
  <si>
    <t>BudB_EL_Vkr</t>
  </si>
  <si>
    <t>BudB_Mt_BEu</t>
  </si>
  <si>
    <t>BudB_Mr_BEu</t>
  </si>
  <si>
    <t>BudB_EL_FF</t>
  </si>
  <si>
    <t>BudB_MiTot_Dis</t>
  </si>
  <si>
    <t>BudB_ELu_EhU</t>
  </si>
  <si>
    <t>BudB_ELu_BEu</t>
  </si>
  <si>
    <t>BpiB_Mr_BPi</t>
  </si>
  <si>
    <t>BpiB_MiL_BPi</t>
  </si>
  <si>
    <t>BpiB_MiTot_PhU</t>
  </si>
  <si>
    <t>BpiB_Mpi_PhP</t>
  </si>
  <si>
    <t>BpiB_Mpi_PhU</t>
  </si>
  <si>
    <t>SEKTOR</t>
  </si>
  <si>
    <t>Forsikringsselskabet Vejle Brand af 1841 g/s</t>
  </si>
  <si>
    <t>Forsikringsselskabet HIMMERLAND G/S</t>
  </si>
  <si>
    <t>Forsikringsselskabet Nærsikring A/S</t>
  </si>
  <si>
    <t>FORSIKRINGSSELSKABET DANICA, SKADEFORSIKRINGSAKTIESELSKAB AF 1999</t>
  </si>
  <si>
    <t>Forsikringsselskabet PrivatSikring A/S</t>
  </si>
  <si>
    <t>Forsikringsselskabet Vendsyssel A/S</t>
  </si>
  <si>
    <t>FF Forsikring A/S</t>
  </si>
  <si>
    <t>Fri Forsikring A/S</t>
  </si>
  <si>
    <t>ANot_KaiN_ITot</t>
  </si>
  <si>
    <t>ANot_KaiN_KTot</t>
  </si>
  <si>
    <t>ANot_KaiN_Iad</t>
  </si>
  <si>
    <t>ANot_KaiN_Kud</t>
  </si>
  <si>
    <t>ANot_KaiN_Iuau</t>
  </si>
  <si>
    <t>ANot_KaiN_IauTot</t>
  </si>
  <si>
    <t>ANot_KaiN_Kds</t>
  </si>
  <si>
    <t>ANot_KaiN_KdTot</t>
  </si>
  <si>
    <t>ANot_KaiN_Kauf</t>
  </si>
  <si>
    <t>ANot_KaiN_KuTot</t>
  </si>
  <si>
    <t>ANot_KaiN_Iauf</t>
  </si>
  <si>
    <t>ANot_KaiN_Iadun</t>
  </si>
  <si>
    <t>Res_Ado_BeK</t>
  </si>
  <si>
    <t>Res_ReS_BeY</t>
  </si>
  <si>
    <t>Res_NyGE_BeK</t>
  </si>
  <si>
    <t>Res_ReOA_BeK</t>
  </si>
  <si>
    <t>Res_PiF_BeK</t>
  </si>
  <si>
    <t>Res_NyGp_BeY</t>
  </si>
  <si>
    <t>Res_Rudg_BeK</t>
  </si>
  <si>
    <t>Res_RUind_BeK</t>
  </si>
  <si>
    <t>Res_NyEh_BeY</t>
  </si>
  <si>
    <t>Res_NyPh_BeK</t>
  </si>
  <si>
    <t>Res_MGd_BeY</t>
  </si>
  <si>
    <t>Res_Retv_BeK</t>
  </si>
  <si>
    <t>Res_NyFm_BeK</t>
  </si>
  <si>
    <t>Res_NyPh_BeY</t>
  </si>
  <si>
    <t>Res_Kreg_BeY</t>
  </si>
  <si>
    <t>Res_RfS_BeY</t>
  </si>
  <si>
    <t>Res_NyEh_BeK</t>
  </si>
  <si>
    <t>Res_PGG_BeK</t>
  </si>
  <si>
    <t>Res_UdE_BeK</t>
  </si>
  <si>
    <t>Res_PiF_BeY</t>
  </si>
  <si>
    <t>Res_NyGp_BeK</t>
  </si>
  <si>
    <t>Res_ReOA_BeY</t>
  </si>
  <si>
    <t>Res_ReS_BeK</t>
  </si>
  <si>
    <t>Res_Retv_BeY</t>
  </si>
  <si>
    <t>Res_RfS_BeK</t>
  </si>
  <si>
    <t>Res_MGd_BeK</t>
  </si>
  <si>
    <t>Res_NyRi_BeK</t>
  </si>
  <si>
    <t>Res_NyFm_BeY</t>
  </si>
  <si>
    <t>Res_Rudg_BeY</t>
  </si>
  <si>
    <t>Res_NyRi_BeY</t>
  </si>
  <si>
    <t>Res_Xind_BeY</t>
  </si>
  <si>
    <t>Res_RUind_BeY</t>
  </si>
  <si>
    <t>Res_Skat_BeK</t>
  </si>
  <si>
    <t>Res_PGG_BeY</t>
  </si>
  <si>
    <t>Res_Skat_BeY</t>
  </si>
  <si>
    <t>Res_NyGE_BeY</t>
  </si>
  <si>
    <t>Res_UdE_BeY</t>
  </si>
  <si>
    <t>Res_Xind_BeK</t>
  </si>
  <si>
    <t>Res_FRes_BeY</t>
  </si>
  <si>
    <t>Res_IakTot_BeY</t>
  </si>
  <si>
    <t>Res_IeFR_BeK</t>
  </si>
  <si>
    <t>Res_FtR_BeK</t>
  </si>
  <si>
    <t>Res_AfFp_BeK</t>
  </si>
  <si>
    <t>Res_AfB_BeY</t>
  </si>
  <si>
    <t>Res_EuTot_BeY</t>
  </si>
  <si>
    <t>Res_FFH_BeY</t>
  </si>
  <si>
    <t>Res_EuTot_BeK</t>
  </si>
  <si>
    <t>Res_FtR_BeY</t>
  </si>
  <si>
    <t>Res_IInv_BeY</t>
  </si>
  <si>
    <t>Res_ITV_BeK</t>
  </si>
  <si>
    <t>Res_AOmkI_BeY</t>
  </si>
  <si>
    <t>Res_BoPr_BeK</t>
  </si>
  <si>
    <t>Res_FFH_BeK</t>
  </si>
  <si>
    <t>Res_BoPr_BeY</t>
  </si>
  <si>
    <t>Res_FRes_BeK</t>
  </si>
  <si>
    <t>Res_BP_BeK</t>
  </si>
  <si>
    <t>Res_AfB_BeK</t>
  </si>
  <si>
    <t>Res_BP_BeY</t>
  </si>
  <si>
    <t>Res_AfFp_BeY</t>
  </si>
  <si>
    <t>Res_IakTot_BeK</t>
  </si>
  <si>
    <t>Res_DoTot_BeK</t>
  </si>
  <si>
    <t>Res_AfF_BeK</t>
  </si>
  <si>
    <t>Res_IAV_BeK</t>
  </si>
  <si>
    <t>Res_IAV_BeY</t>
  </si>
  <si>
    <t>Res_DoTot_BeY</t>
  </si>
  <si>
    <t>Res_AOmkI_BeK</t>
  </si>
  <si>
    <t>Res_Ero_BeK</t>
  </si>
  <si>
    <t>Res_IeFR_BeY</t>
  </si>
  <si>
    <t>Res_IInv_BeK</t>
  </si>
  <si>
    <t>Res_Kreg_BeK</t>
  </si>
  <si>
    <t>Res_Ero_BeY</t>
  </si>
  <si>
    <t>Res_ITV_BeY</t>
  </si>
  <si>
    <t>Res_AfF_BeY</t>
  </si>
  <si>
    <t>Res_Ado_BeY</t>
  </si>
  <si>
    <t>Res_Xomk_BeK</t>
  </si>
  <si>
    <t>Res_Xomk_BeY</t>
  </si>
  <si>
    <t>Res_Afl_BeY</t>
  </si>
  <si>
    <t>Res_Afl_BeK</t>
  </si>
  <si>
    <t>AfB</t>
  </si>
  <si>
    <t>AfF</t>
  </si>
  <si>
    <t>BeY</t>
  </si>
  <si>
    <t>Gruppe 1</t>
  </si>
  <si>
    <t>Gruppe 2</t>
  </si>
  <si>
    <t>Specifikation af forsikringsteknisk rente og forsikringsmæssige driftsomkostninger f.e.r.</t>
  </si>
  <si>
    <t>Personaleudgifter og revisionsudgifter mv.</t>
  </si>
  <si>
    <t>Specifikation af renter, udbytter og kursreguleringer</t>
  </si>
  <si>
    <t>Brutto erstatningsudgifter</t>
  </si>
  <si>
    <t>Brutto præmieindtægt</t>
  </si>
  <si>
    <t>Virksomhedstype</t>
  </si>
  <si>
    <t>Skadesforsikringsselskaber</t>
  </si>
  <si>
    <t>Bilag</t>
  </si>
  <si>
    <t>Tabel 2.2</t>
  </si>
  <si>
    <t>Ørsted Insurance A/S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</si>
  <si>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</si>
  <si>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</si>
  <si>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</si>
  <si>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</si>
  <si>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</si>
  <si>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</si>
  <si>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</si>
  <si>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</si>
  <si>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</si>
  <si>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</si>
  <si>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</si>
  <si>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</si>
  <si>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</si>
  <si>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</si>
  <si>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</si>
  <si>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</si>
  <si>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</si>
  <si>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</si>
  <si>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</si>
  <si>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</si>
  <si>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</si>
  <si>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</si>
  <si>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</si>
  <si>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</si>
  <si>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</si>
  <si>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</si>
  <si>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</si>
  <si>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</si>
  <si>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</si>
  <si>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</si>
  <si>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</si>
  <si>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</si>
  <si>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</si>
  <si>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</si>
  <si>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</si>
  <si>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</si>
  <si>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Premiums written</t>
  </si>
  <si>
    <t>Gross - Direct Business</t>
  </si>
  <si>
    <t>R0110</t>
  </si>
  <si>
    <t>Gross - Proportional reinsurance accepted</t>
  </si>
  <si>
    <t>R0120</t>
  </si>
  <si>
    <t>Gross - Non-proportional reinsurance accepted</t>
  </si>
  <si>
    <t>R0130</t>
  </si>
  <si>
    <t>Reinsurers' share</t>
  </si>
  <si>
    <t>R0140</t>
  </si>
  <si>
    <t>Net</t>
  </si>
  <si>
    <t>R0200</t>
  </si>
  <si>
    <t>Premiums earned</t>
  </si>
  <si>
    <t>R0210</t>
  </si>
  <si>
    <t>R0220</t>
  </si>
  <si>
    <t>R0230</t>
  </si>
  <si>
    <t>R0240</t>
  </si>
  <si>
    <t>R0300</t>
  </si>
  <si>
    <t>Claims incurred</t>
  </si>
  <si>
    <t>R0310</t>
  </si>
  <si>
    <t>R0320</t>
  </si>
  <si>
    <t>R0330</t>
  </si>
  <si>
    <t>R0340</t>
  </si>
  <si>
    <t>R0400</t>
  </si>
  <si>
    <t>Changes in other technical provisions</t>
  </si>
  <si>
    <t>R0410</t>
  </si>
  <si>
    <t>R0420</t>
  </si>
  <si>
    <t>Gross - Non- proportional reinsurance accepted</t>
  </si>
  <si>
    <t>R0430</t>
  </si>
  <si>
    <t>R0440</t>
  </si>
  <si>
    <t>R0500</t>
  </si>
  <si>
    <t>Expenses incurred</t>
  </si>
  <si>
    <t>R0550</t>
  </si>
  <si>
    <t>Other expenses</t>
  </si>
  <si>
    <t>R1200</t>
  </si>
  <si>
    <t>Total expenses</t>
  </si>
  <si>
    <t>R1300</t>
  </si>
  <si>
    <t>Direct business and accepted proportional reinsurance</t>
  </si>
  <si>
    <t>accepted non-proportional reinsurance</t>
  </si>
  <si>
    <r>
      <t>Inc</t>
    </r>
    <r>
      <rPr>
        <sz val="11"/>
        <color theme="1"/>
        <rFont val="Calibri"/>
        <family val="2"/>
        <charset val="238"/>
        <scheme val="minor"/>
      </rPr>
      <t xml:space="preserve">ome protection </t>
    </r>
    <r>
      <rPr>
        <sz val="11"/>
        <rFont val="Calibri"/>
        <family val="2"/>
        <charset val="238"/>
        <scheme val="minor"/>
      </rPr>
      <t>insurance</t>
    </r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</si>
  <si>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</si>
  <si>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</si>
  <si>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</si>
  <si>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</si>
  <si>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C0170</t>
  </si>
  <si>
    <t>C0180</t>
  </si>
  <si>
    <t>Technical provisions calculated as a whole</t>
  </si>
  <si>
    <t>R0010</t>
  </si>
  <si>
    <t>Total Recoverables from reinsurance/SPV and Finite Re after the adjustment for expected losses due to counterparty default associated to TP calculated as a whole</t>
  </si>
  <si>
    <t>R0050</t>
  </si>
  <si>
    <t>Technical provisions calculated as a sum of BE and RM</t>
  </si>
  <si>
    <t>Best estimate</t>
  </si>
  <si>
    <t>Premium provisions</t>
  </si>
  <si>
    <t>R0060</t>
  </si>
  <si>
    <t>Total recoverable from reinsurance/SPV and Finite Re after the adjustment for expected losses due to counterparty default</t>
  </si>
  <si>
    <t>Net Best Estimate of Premium Provisions</t>
  </si>
  <si>
    <t>R0150</t>
  </si>
  <si>
    <t>Claims provisions</t>
  </si>
  <si>
    <t>R0160</t>
  </si>
  <si>
    <t>Net Best Estimate of Claims Provisions</t>
  </si>
  <si>
    <t>R0250</t>
  </si>
  <si>
    <t>Total Best estimate - gross</t>
  </si>
  <si>
    <t>R0260</t>
  </si>
  <si>
    <t>Total Best estimate - net</t>
  </si>
  <si>
    <t>R0270</t>
  </si>
  <si>
    <t>Risk margin</t>
  </si>
  <si>
    <t>R0280</t>
  </si>
  <si>
    <t>Amount of the transitional on Technical Provisions</t>
  </si>
  <si>
    <t>R0290</t>
  </si>
  <si>
    <t>Technical provisions - total</t>
  </si>
  <si>
    <t>Recoverable from reinsurance contract/SPV and Finite Re after the adjustment for expected losses due to counterparty default - total</t>
  </si>
  <si>
    <t>Total 
Non-Life obligation</t>
  </si>
  <si>
    <t>Gross</t>
  </si>
  <si>
    <t>Technical Provisions calculated as a whole</t>
  </si>
  <si>
    <t>Technical provisions minus recoverables from reinsurance/SPV and Finite Re - total</t>
  </si>
  <si>
    <t>Kapitel 2 - Sektortal gruppe 1 selskaber</t>
  </si>
  <si>
    <t>Kapitel 3 - Sektortal gruppe 2 selskaber</t>
  </si>
  <si>
    <t>Kapitel 7 - Register</t>
  </si>
  <si>
    <t>Tabel 3.1</t>
  </si>
  <si>
    <t>Tabel 3.2</t>
  </si>
  <si>
    <t>Tabel 3.3</t>
  </si>
  <si>
    <t>Tabel 3.4</t>
  </si>
  <si>
    <t>Tabel 3.5</t>
  </si>
  <si>
    <t>Tabel 3.6</t>
  </si>
  <si>
    <t>Tabel 3.7</t>
  </si>
  <si>
    <t>Tabel 3.8</t>
  </si>
  <si>
    <t>Tabel 3.9</t>
  </si>
  <si>
    <t>Tabel 4.1</t>
  </si>
  <si>
    <t>Tabel 4.2</t>
  </si>
  <si>
    <t>Tabel 5.1</t>
  </si>
  <si>
    <t>Tabel 5.2</t>
  </si>
  <si>
    <t>Tabel 6.1</t>
  </si>
  <si>
    <t>Tabel 6.2</t>
  </si>
  <si>
    <t>Tabel 1.3 Specifikation af forsikringsteknisk rente og forsikringsmæssige driftsomkostninger f.e.r.</t>
  </si>
  <si>
    <t xml:space="preserve">Tabel 1.4 Personaleudgifter og revisionsudgifter mv. </t>
  </si>
  <si>
    <t>Tabel 1.5 Specifikation af renter, udbytter og kursreguleringer</t>
  </si>
  <si>
    <t>Tabel 2.1 Premiums, claims and expenses by line of business - S.05.01.02.01</t>
  </si>
  <si>
    <t>Tabel 2.2 Non-Life Technical Provisions - S.17.01.02.01</t>
  </si>
  <si>
    <t xml:space="preserve">Tabel 4.1 Resultatopgørelse </t>
  </si>
  <si>
    <t>Tabel 4.2 Balanceoplysninger</t>
  </si>
  <si>
    <t>Tabel 5.1 Premiums, claims and expenses by line of business - S.05.01.02.01</t>
  </si>
  <si>
    <t>Tabel 5.2 Non-Life Technical Provisions - S.17.01.02.01</t>
  </si>
  <si>
    <t>Tabel 6.2 Bruttoerstatningsudgifter fordelt på brancher</t>
  </si>
  <si>
    <t>Tabel 6.1 Bruttopræmieindtægter fordelt på brancher</t>
  </si>
  <si>
    <t>Tabel 3.9 Obligationer mv. fordelt efter udsteder</t>
  </si>
  <si>
    <t>Tabel 3.8 Kapitalandele og investeringsforeningsandele fordelt efter notering mv.</t>
  </si>
  <si>
    <t>Tabel 3.7 Direkte udenlandsk forretning - bruttopræmieindtægter</t>
  </si>
  <si>
    <t>Tabel 3.6 Erstatningshensættelser f.e.r. fordelt på brancher</t>
  </si>
  <si>
    <t>Tabel 3.5 Præmiehensættelser f.e.r. fordelt på brancher</t>
  </si>
  <si>
    <t>Tabel 3.3 Bruttoerstatningsudgifter fordelt på brancher</t>
  </si>
  <si>
    <t>Tabel 3.1 Bruttopræmieindtægter fordelt på brancher</t>
  </si>
  <si>
    <t>Bruttopræmieindtægter fordelt på brancher</t>
  </si>
  <si>
    <t>Bruttoerstatningsudgifter fordelt på brancher</t>
  </si>
  <si>
    <t>Præmiehensættelser f.e.r. fordelt på brancher</t>
  </si>
  <si>
    <t>Erstatningshensættelser f.e.r. fordelt på brancher</t>
  </si>
  <si>
    <t>Direkte udenlandsk forretning - bruttopræmieindtægter</t>
  </si>
  <si>
    <t>Kapitalandele og investeringsforeningsandele fordelt efter notering mv.</t>
  </si>
  <si>
    <t>Premiums, claims and expenses by line of business - S.05.01.02.01</t>
  </si>
  <si>
    <t>Non-Life Technical Provisions - S.17.01.02.01</t>
  </si>
  <si>
    <t>Bruttopræmieindtægter</t>
  </si>
  <si>
    <t>Bruttoerstatningsudgifter</t>
  </si>
  <si>
    <t>Register over skadeforsikringsselskaber - inklusiv gruppefordeling</t>
  </si>
  <si>
    <t>Bilag: Register over skadesforsikringsselskaber</t>
  </si>
  <si>
    <t>Alle beløb oplyses i kr.</t>
  </si>
  <si>
    <t>Præmieindtægter fordelt på brancher f.e.r.</t>
  </si>
  <si>
    <t>Erstatningsudgifter fordelt på brancher f.e.r.</t>
  </si>
  <si>
    <t xml:space="preserve">Tabel 3.2 Præmieindtægter fordelt på brancher f.e.r. </t>
  </si>
  <si>
    <t>Tabel 3.4 Erstatningsudgifter fordelt på brancher f.e.r.</t>
  </si>
  <si>
    <t>Kapitel 5 - Data på selskabsniveau for gruppe 1</t>
  </si>
  <si>
    <t>Kapitel 6 - Data på selskabsniveau for gruppe 2</t>
  </si>
  <si>
    <t>Kapitel 1 - Sektortal gruppe 1 og 2 selskaber</t>
  </si>
  <si>
    <t>Kapitel 4 - Enkeltregnskaber for gruppe 1 og 2 selskaber</t>
  </si>
  <si>
    <t>BudB_PrFr_Dis</t>
  </si>
  <si>
    <t>Fiskernes Forsikring G/S</t>
  </si>
  <si>
    <t>"danmark" Erhverv, Skadesforsikringsaktieselskab</t>
  </si>
  <si>
    <t>Ø</t>
  </si>
  <si>
    <t>BpiB_Ebf_FmP</t>
  </si>
  <si>
    <t>BpiB_Ebf_RphP</t>
  </si>
  <si>
    <t>BpiB_Ebf_VDi</t>
  </si>
  <si>
    <t>BpiB_Ebf_FmU</t>
  </si>
  <si>
    <t>BpiB_Ebf_RphU</t>
  </si>
  <si>
    <t>BpiB_Ebsf_RphP</t>
  </si>
  <si>
    <t>BpiB_Ebsf_VDi</t>
  </si>
  <si>
    <t>BpiB_Ebsf_RphU</t>
  </si>
  <si>
    <t>BpiB_Eea_FmP</t>
  </si>
  <si>
    <t>BpiB_Eea_RphP</t>
  </si>
  <si>
    <t>BpiB_Eea_VDi</t>
  </si>
  <si>
    <t>BpiB_Eea_FmU</t>
  </si>
  <si>
    <t>BpiB_Eea_RphU</t>
  </si>
  <si>
    <t>BpiB_Eae_FmP</t>
  </si>
  <si>
    <t>BpiB_Eae_FmU</t>
  </si>
  <si>
    <t>BpiB_PrF_FmP</t>
  </si>
  <si>
    <t>BpiB_PrF_RphP</t>
  </si>
  <si>
    <t>BpiB_PrF_VDi</t>
  </si>
  <si>
    <t>BpiB_PrF_FmU</t>
  </si>
  <si>
    <t>BpiB_PrF_RphU</t>
  </si>
  <si>
    <t>BpiB_PrG_FmP</t>
  </si>
  <si>
    <t>BpiB_PrG_RphP</t>
  </si>
  <si>
    <t>BpiB_PrG_VDi</t>
  </si>
  <si>
    <t>BpiB_PrG_FmU</t>
  </si>
  <si>
    <t>BpiB_PrG_RphU</t>
  </si>
  <si>
    <t>BpiB_PrFr_FmP</t>
  </si>
  <si>
    <t>BpiB_PrFr_RphP</t>
  </si>
  <si>
    <t>BpiB_PrFr_VDi</t>
  </si>
  <si>
    <t>BpiB_PrFr_FmU</t>
  </si>
  <si>
    <t>BpiB_PrFr_RphU</t>
  </si>
  <si>
    <t>BpiB_Pre_AF</t>
  </si>
  <si>
    <t>BpiB_Pre_BP</t>
  </si>
  <si>
    <t>BpiB_Pre_PhP</t>
  </si>
  <si>
    <t>BpiB_Pre_RphP</t>
  </si>
  <si>
    <t>BpiB_Pre_VDi</t>
  </si>
  <si>
    <t>BpiB_Pre_PhU</t>
  </si>
  <si>
    <t>BpiB_Pre_RphU</t>
  </si>
  <si>
    <t>BpiB_Prx_RphP</t>
  </si>
  <si>
    <t>BpiB_Prx_VDi</t>
  </si>
  <si>
    <t>BpiB_Prx_RphU</t>
  </si>
  <si>
    <t>BpiB_PrTot_FmP</t>
  </si>
  <si>
    <t>BpiB_PrTot_RphP</t>
  </si>
  <si>
    <t>BpiB_PrTot_VDi</t>
  </si>
  <si>
    <t>BpiB_PrTot_FmU</t>
  </si>
  <si>
    <t>BpiB_PrTot_RphU</t>
  </si>
  <si>
    <t>BpiB_PTot_FmP</t>
  </si>
  <si>
    <t>BpiB_PTot_RphP</t>
  </si>
  <si>
    <t>BpiB_PTot_VDi</t>
  </si>
  <si>
    <t>BpiB_PTot_FmU</t>
  </si>
  <si>
    <t>BpiB_PTot_RphU</t>
  </si>
  <si>
    <t>BpiB_Ma_FmP</t>
  </si>
  <si>
    <t>BpiB_Ma_RphP</t>
  </si>
  <si>
    <t>BpiB_Ma_VDi</t>
  </si>
  <si>
    <t>BpiB_Ma_FmU</t>
  </si>
  <si>
    <t>BpiB_Ma_RphU</t>
  </si>
  <si>
    <t>BpiB_Mk_FmP</t>
  </si>
  <si>
    <t>BpiB_Mk_RphP</t>
  </si>
  <si>
    <t>BpiB_Mk_VDi</t>
  </si>
  <si>
    <t>BpiB_Mk_FmU</t>
  </si>
  <si>
    <t>BpiB_Mk_RphU</t>
  </si>
  <si>
    <t>BpiB_MTot_FmP</t>
  </si>
  <si>
    <t>BpiB_MTot_RphP</t>
  </si>
  <si>
    <t>BpiB_MTot_VDi</t>
  </si>
  <si>
    <t>BpiB_MTot_FmU</t>
  </si>
  <si>
    <t>BpiB_MTot_RphU</t>
  </si>
  <si>
    <t>BpiB_Pre_FmP</t>
  </si>
  <si>
    <t>BpiB_Pre_FmU</t>
  </si>
  <si>
    <t>BudB_Pus_Vkr</t>
  </si>
  <si>
    <t>BudB_PTot_Vkr</t>
  </si>
  <si>
    <t>BpiB_Ps_AF</t>
  </si>
  <si>
    <t>BpiB_Ps_BP</t>
  </si>
  <si>
    <t>BpiB_Ps_PhP</t>
  </si>
  <si>
    <t>BpiB_Ps_FmP</t>
  </si>
  <si>
    <t>BpiB_Ps_RphP</t>
  </si>
  <si>
    <t>BpiB_Ps_VDi</t>
  </si>
  <si>
    <t>BpiB_Ps_PhU</t>
  </si>
  <si>
    <t>BpiB_Ps_FmU</t>
  </si>
  <si>
    <t>BpiB_Ps_RphU</t>
  </si>
  <si>
    <t>BpiB_Prx_FmP</t>
  </si>
  <si>
    <t>BpiB_Prx_FmU</t>
  </si>
  <si>
    <t>BpiB_Ebf_FF</t>
  </si>
  <si>
    <t>BpiB_Ebf_Tyf</t>
  </si>
  <si>
    <t>BpiB_Ebsf_FmP</t>
  </si>
  <si>
    <t>BpiB_Ebsf_FmU</t>
  </si>
  <si>
    <t>BpiB_Ebsf_FF</t>
  </si>
  <si>
    <t>BpiB_Ebsf_Tyf</t>
  </si>
  <si>
    <t>BpiB_Eea_FF</t>
  </si>
  <si>
    <t>BpiB_Eea_Tyf</t>
  </si>
  <si>
    <t>BpiB_Est_FF</t>
  </si>
  <si>
    <t>BpiB_Est_Tyf</t>
  </si>
  <si>
    <t>BpiB_ELu_FmP</t>
  </si>
  <si>
    <t>BpiB_ELu_RphP</t>
  </si>
  <si>
    <t>BpiB_ELu_VDi</t>
  </si>
  <si>
    <t>BpiB_ELu_FmU</t>
  </si>
  <si>
    <t>BpiB_ELu_RphU</t>
  </si>
  <si>
    <t>BpiB_ELu_FF</t>
  </si>
  <si>
    <t>BpiB_ELu_Tyf</t>
  </si>
  <si>
    <t>BpiB_Eae_FF</t>
  </si>
  <si>
    <t>BpiB_Eae_Tyf</t>
  </si>
  <si>
    <t>BpiB_PrF_FF</t>
  </si>
  <si>
    <t>BpiB_PrF_Tyf</t>
  </si>
  <si>
    <t>BpiB_PrG_FF</t>
  </si>
  <si>
    <t>BpiB_PrG_Tyf</t>
  </si>
  <si>
    <t>BpiB_PrFr_FF</t>
  </si>
  <si>
    <t>BpiB_PrFr_Tyf</t>
  </si>
  <si>
    <t>BpiB_Pre_FF</t>
  </si>
  <si>
    <t>BpiB_Pre_Tyf</t>
  </si>
  <si>
    <t>BpiB_Prx_FF</t>
  </si>
  <si>
    <t>BpiB_Prx_Tyf</t>
  </si>
  <si>
    <t>BpiB_PrTot_FF</t>
  </si>
  <si>
    <t>BpiB_PrTot_Tyf</t>
  </si>
  <si>
    <t>BpiB_Ps_FF</t>
  </si>
  <si>
    <t>BpiB_Ps_Tyf</t>
  </si>
  <si>
    <t>BpiB_Pus_FF</t>
  </si>
  <si>
    <t>BpiB_Pus_Tyf</t>
  </si>
  <si>
    <t>BpiB_Peu_AF</t>
  </si>
  <si>
    <t>BpiB_Peu_BP</t>
  </si>
  <si>
    <t>BpiB_Peu_PhP</t>
  </si>
  <si>
    <t>BpiB_Peu_FmP</t>
  </si>
  <si>
    <t>BpiB_Peu_RphP</t>
  </si>
  <si>
    <t>BpiB_Peu_VDi</t>
  </si>
  <si>
    <t>BpiB_Peu_PhU</t>
  </si>
  <si>
    <t>BpiB_Peu_FmU</t>
  </si>
  <si>
    <t>BpiB_Peu_RphU</t>
  </si>
  <si>
    <t>BpiB_Peu_FF</t>
  </si>
  <si>
    <t>BpiB_Peu_Tyf</t>
  </si>
  <si>
    <t>BpiB_PTot_FF</t>
  </si>
  <si>
    <t>BpiB_PTot_Tyf</t>
  </si>
  <si>
    <t>BpiB_Ma_FF</t>
  </si>
  <si>
    <t>BpiB_Ma_Tyf</t>
  </si>
  <si>
    <t>BpiB_Mk_FF</t>
  </si>
  <si>
    <t>BpiB_Mk_Tyf</t>
  </si>
  <si>
    <t>BpiB_MTot_FF</t>
  </si>
  <si>
    <t>BpiB_MTot_Tyf</t>
  </si>
  <si>
    <t>BpiB_Mkk_AF</t>
  </si>
  <si>
    <t>BpiB_Mkk_BP</t>
  </si>
  <si>
    <t>BpiB_Mkk_PhP</t>
  </si>
  <si>
    <t>BpiB_Mkk_FmP</t>
  </si>
  <si>
    <t>BpiB_Mkk_RphP</t>
  </si>
  <si>
    <t>BpiB_Mkk_VDi</t>
  </si>
  <si>
    <t>BpiB_Mkk_PhU</t>
  </si>
  <si>
    <t>BpiB_Mkk_FmU</t>
  </si>
  <si>
    <t>BpiB_Mkk_RphU</t>
  </si>
  <si>
    <t>BpiB_Mkk_FF</t>
  </si>
  <si>
    <t>BpiB_Mkk_Tyf</t>
  </si>
  <si>
    <t>BpiB_Mt_BP</t>
  </si>
  <si>
    <t>BpiB_Mt_PhP</t>
  </si>
  <si>
    <t>BpiB_Mt_FmP</t>
  </si>
  <si>
    <t>BpiB_Mt_RphP</t>
  </si>
  <si>
    <t>BpiB_Mt_VDi</t>
  </si>
  <si>
    <t>BpiB_Mt_PhU</t>
  </si>
  <si>
    <t>BpiB_Mt_FmU</t>
  </si>
  <si>
    <t>BpiB_Mt_RphU</t>
  </si>
  <si>
    <t>BpiB_Mt_FF</t>
  </si>
  <si>
    <t>BpiB_Mt_Tyf</t>
  </si>
  <si>
    <t>BpiB_Mr_BP</t>
  </si>
  <si>
    <t>BpiB_Mr_PhP</t>
  </si>
  <si>
    <t>BpiB_Mr_FmP</t>
  </si>
  <si>
    <t>BpiB_Mr_RphP</t>
  </si>
  <si>
    <t>BpiB_Mr_VDi</t>
  </si>
  <si>
    <t>BpiB_Mr_PhU</t>
  </si>
  <si>
    <t>BpiB_Mr_FmU</t>
  </si>
  <si>
    <t>BpiB_Mr_RphU</t>
  </si>
  <si>
    <t>BpiB_Mr_FF</t>
  </si>
  <si>
    <t>BpiB_Mr_Tyf</t>
  </si>
  <si>
    <t>BpiB_Mpi_FmP</t>
  </si>
  <si>
    <t>BpiB_Mpi_RphP</t>
  </si>
  <si>
    <t>BpiB_Mpi_VDi</t>
  </si>
  <si>
    <t>BpiB_Mpi_FmU</t>
  </si>
  <si>
    <t>BpiB_Mpi_RphU</t>
  </si>
  <si>
    <t>BpiB_Mpi_FF</t>
  </si>
  <si>
    <t>BpiB_Mpi_Tyf</t>
  </si>
  <si>
    <t>BpiB_Mip_BP</t>
  </si>
  <si>
    <t>BpiB_Mip_PhP</t>
  </si>
  <si>
    <t>BpiB_Mip_FmP</t>
  </si>
  <si>
    <t>BpiB_Mip_RphP</t>
  </si>
  <si>
    <t>BpiB_Mip_VDi</t>
  </si>
  <si>
    <t>BpiB_Mip_PhU</t>
  </si>
  <si>
    <t>BpiB_Mip_FmU</t>
  </si>
  <si>
    <t>BpiB_Mip_RphU</t>
  </si>
  <si>
    <t>BpiB_Mip_FF</t>
  </si>
  <si>
    <t>BpiB_Mip_Tyf</t>
  </si>
  <si>
    <t>BpiB_MiL_BP</t>
  </si>
  <si>
    <t>BpiB_MiL_PhP</t>
  </si>
  <si>
    <t>BpiB_MiL_FmP</t>
  </si>
  <si>
    <t>BpiB_MiL_RphP</t>
  </si>
  <si>
    <t>BpiB_MiL_VDi</t>
  </si>
  <si>
    <t>BpiB_MiL_PhU</t>
  </si>
  <si>
    <t>BpiB_MiL_FmU</t>
  </si>
  <si>
    <t>BpiB_MiL_RphU</t>
  </si>
  <si>
    <t>BpiB_MiL_FF</t>
  </si>
  <si>
    <t>BpiB_MiL_Tyf</t>
  </si>
  <si>
    <t>BpiB_MiTot_PhP</t>
  </si>
  <si>
    <t>BpiB_MiTot_FmP</t>
  </si>
  <si>
    <t>BpiB_MiTot_RphP</t>
  </si>
  <si>
    <t>BpiB_MiTot_VDi</t>
  </si>
  <si>
    <t>BpiB_MiTot_FmU</t>
  </si>
  <si>
    <t>BpiB_MiTot_RphU</t>
  </si>
  <si>
    <t>BpiB_MiTot_FF</t>
  </si>
  <si>
    <t>BpiB_MiTot_Tyf</t>
  </si>
  <si>
    <t>BudB_Eaf_FF</t>
  </si>
  <si>
    <t>BudB_Eaf_Tyf</t>
  </si>
  <si>
    <t>BudB_Ebf_FF</t>
  </si>
  <si>
    <t>BudB_Ebf_Tyf</t>
  </si>
  <si>
    <t>BudB_Ebsf_UEr</t>
  </si>
  <si>
    <t>BudB_Ebsf_EhP</t>
  </si>
  <si>
    <t>BudB_Ebsf_RehP</t>
  </si>
  <si>
    <t>BudB_Ebsf_Vkr</t>
  </si>
  <si>
    <t>BudB_Ebsf_Dis</t>
  </si>
  <si>
    <t>BudB_Ebsf_RehU</t>
  </si>
  <si>
    <t>BudB_Ebsf_FF</t>
  </si>
  <si>
    <t>BudB_Ebsf_Tyf</t>
  </si>
  <si>
    <t>BudB_Eea_Vkr</t>
  </si>
  <si>
    <t>BudB_Eea_Dis</t>
  </si>
  <si>
    <t>BudB_Eea_FF</t>
  </si>
  <si>
    <t>BudB_Eea_Tyf</t>
  </si>
  <si>
    <t>BudB_Est_FF</t>
  </si>
  <si>
    <t>BudB_Est_Tyf</t>
  </si>
  <si>
    <t>BudB_ELu_UEr</t>
  </si>
  <si>
    <t>BudB_ELu_EhP</t>
  </si>
  <si>
    <t>BudB_ELu_RehP</t>
  </si>
  <si>
    <t>BudB_ELu_Vkr</t>
  </si>
  <si>
    <t>BudB_ELu_Dis</t>
  </si>
  <si>
    <t>BudB_ELu_RehU</t>
  </si>
  <si>
    <t>BudB_ELu_FF</t>
  </si>
  <si>
    <t>BudB_ELu_Tyf</t>
  </si>
  <si>
    <t>BudB_Eae_FF</t>
  </si>
  <si>
    <t>BudB_Eae_Tyf</t>
  </si>
  <si>
    <t>BudB_Pre_UEr</t>
  </si>
  <si>
    <t>BudB_Pre_EhP</t>
  </si>
  <si>
    <t>BudB_Pre_RehP</t>
  </si>
  <si>
    <t>BudB_Pre_Vkr</t>
  </si>
  <si>
    <t>BudB_Pre_Dis</t>
  </si>
  <si>
    <t>BudB_Pre_EhU</t>
  </si>
  <si>
    <t>BudB_Pre_RehU</t>
  </si>
  <si>
    <t>BudB_Pre_BEu</t>
  </si>
  <si>
    <t>BudB_Pre_FF</t>
  </si>
  <si>
    <t>BudB_Pre_Tyf</t>
  </si>
  <si>
    <t>BudB_Prx_Vkr</t>
  </si>
  <si>
    <t>BudB_Prx_Dis</t>
  </si>
  <si>
    <t>BudB_Prx_FF</t>
  </si>
  <si>
    <t>BudB_Prx_Tyf</t>
  </si>
  <si>
    <t>BudB_Ps_UEr</t>
  </si>
  <si>
    <t>BudB_Ps_EhP</t>
  </si>
  <si>
    <t>BudB_Ps_RehP</t>
  </si>
  <si>
    <t>BudB_Ps_Vkr</t>
  </si>
  <si>
    <t>BudB_Ps_Dis</t>
  </si>
  <si>
    <t>BudB_Ps_EhU</t>
  </si>
  <si>
    <t>BudB_Ps_RehU</t>
  </si>
  <si>
    <t>BudB_Ps_BEu</t>
  </si>
  <si>
    <t>BudB_Ps_FF</t>
  </si>
  <si>
    <t>BudB_Ps_Tyf</t>
  </si>
  <si>
    <t>BudB_Pus_FF</t>
  </si>
  <si>
    <t>BudB_Pus_Tyf</t>
  </si>
  <si>
    <t>BudB_Peu_UEr</t>
  </si>
  <si>
    <t>BudB_Peu_EhP</t>
  </si>
  <si>
    <t>BudB_Peu_RehP</t>
  </si>
  <si>
    <t>BudB_Peu_Vkr</t>
  </si>
  <si>
    <t>BudB_Peu_Dis</t>
  </si>
  <si>
    <t>BudB_Peu_EhU</t>
  </si>
  <si>
    <t>BudB_Peu_RehU</t>
  </si>
  <si>
    <t>BudB_Peu_BEu</t>
  </si>
  <si>
    <t>BudB_Peu_FF</t>
  </si>
  <si>
    <t>BudB_Peu_Tyf</t>
  </si>
  <si>
    <t>BudB_PTot_FF</t>
  </si>
  <si>
    <t>BudB_PTot_Tyf</t>
  </si>
  <si>
    <t>BudB_Ma_Vkr</t>
  </si>
  <si>
    <t>BudB_Ma_FF</t>
  </si>
  <si>
    <t>BudB_Ma_Tyf</t>
  </si>
  <si>
    <t>BudB_Mk_Vkr</t>
  </si>
  <si>
    <t>BudB_Mk_Dis</t>
  </si>
  <si>
    <t>BudB_Mk_FF</t>
  </si>
  <si>
    <t>BudB_Mk_Tyf</t>
  </si>
  <si>
    <t>BudB_MTot_Vkr</t>
  </si>
  <si>
    <t>BudB_MTot_FF</t>
  </si>
  <si>
    <t>BudB_MTot_Tyf</t>
  </si>
  <si>
    <t>BudB_Mkk_UEr</t>
  </si>
  <si>
    <t>BudB_Mkk_EhP</t>
  </si>
  <si>
    <t>BudB_Mkk_RehP</t>
  </si>
  <si>
    <t>BudB_Mkk_Vkr</t>
  </si>
  <si>
    <t>BudB_Mkk_Dis</t>
  </si>
  <si>
    <t>BudB_Mkk_EhU</t>
  </si>
  <si>
    <t>BudB_Mkk_RehU</t>
  </si>
  <si>
    <t>BudB_Mkk_FF</t>
  </si>
  <si>
    <t>BudB_Mkk_Tyf</t>
  </si>
  <si>
    <t>BudB_Mt_UEr</t>
  </si>
  <si>
    <t>BudB_Mt_EhP</t>
  </si>
  <si>
    <t>BudB_Mt_RehP</t>
  </si>
  <si>
    <t>BudB_Mt_Vkr</t>
  </si>
  <si>
    <t>BudB_Mt_Dis</t>
  </si>
  <si>
    <t>BudB_Mt_EhU</t>
  </si>
  <si>
    <t>BudB_Mt_RehU</t>
  </si>
  <si>
    <t>BudB_Mt_FF</t>
  </si>
  <si>
    <t>BudB_Mt_Tyf</t>
  </si>
  <si>
    <t>BudB_Mr_UEr</t>
  </si>
  <si>
    <t>BudB_Mr_EhP</t>
  </si>
  <si>
    <t>BudB_Mr_RehP</t>
  </si>
  <si>
    <t>BudB_Mr_Vkr</t>
  </si>
  <si>
    <t>BudB_Mr_Dis</t>
  </si>
  <si>
    <t>BudB_Mr_EhU</t>
  </si>
  <si>
    <t>BudB_Mr_RehU</t>
  </si>
  <si>
    <t>BudB_Mr_FF</t>
  </si>
  <si>
    <t>BudB_Mr_Tyf</t>
  </si>
  <si>
    <t>BudB_Mpi_Vkr</t>
  </si>
  <si>
    <t>BudB_Mpi_Dis</t>
  </si>
  <si>
    <t>BudB_Mpi_FF</t>
  </si>
  <si>
    <t>BudB_Mpi_Tyf</t>
  </si>
  <si>
    <t>BudB_Mip_UEr</t>
  </si>
  <si>
    <t>BudB_Mip_EhP</t>
  </si>
  <si>
    <t>BudB_Mip_RehP</t>
  </si>
  <si>
    <t>BudB_Mip_Vkr</t>
  </si>
  <si>
    <t>BudB_Mip_Dis</t>
  </si>
  <si>
    <t>BudB_Mip_EhU</t>
  </si>
  <si>
    <t>BudB_Mip_RehU</t>
  </si>
  <si>
    <t>BudB_Mip_FF</t>
  </si>
  <si>
    <t>BudB_Mip_Tyf</t>
  </si>
  <si>
    <t>BudB_MiL_UEr</t>
  </si>
  <si>
    <t>BudB_MiL_EhP</t>
  </si>
  <si>
    <t>BudB_MiL_RehP</t>
  </si>
  <si>
    <t>BudB_MiL_Vkr</t>
  </si>
  <si>
    <t>BudB_MiL_Dis</t>
  </si>
  <si>
    <t>BudB_MiL_EhU</t>
  </si>
  <si>
    <t>BudB_MiL_RehU</t>
  </si>
  <si>
    <t>BudB_MiL_FF</t>
  </si>
  <si>
    <t>BudB_MiL_Tyf</t>
  </si>
  <si>
    <t>BudB_MiTot_FF</t>
  </si>
  <si>
    <t>BudB_MiTot_Tyf</t>
  </si>
  <si>
    <t>ANot_KaiN_KdsU</t>
  </si>
  <si>
    <t>ANot_KaiN_Kunu</t>
  </si>
  <si>
    <t>ANot_KaiN_Kx</t>
  </si>
  <si>
    <t>ANot_KaiN_Iauu</t>
  </si>
  <si>
    <t>ANot_KaiN_Ix</t>
  </si>
  <si>
    <t>Obl_UTN_Tif</t>
  </si>
  <si>
    <t>Borealis Insurance A/S (captive insurance company)</t>
  </si>
  <si>
    <t>Domus Forsikring A/S</t>
  </si>
  <si>
    <t>Salling Group Forsikring A/S</t>
  </si>
  <si>
    <t>GudB_EL_Mgd</t>
  </si>
  <si>
    <t>GudB_MfTot_Vkr</t>
  </si>
  <si>
    <t>Regnr</t>
  </si>
  <si>
    <t>Reportername</t>
  </si>
  <si>
    <t>ANot_KaiN_Kau</t>
  </si>
  <si>
    <t>Amorta Arbejdsskadesforsikringsselskab A/S</t>
  </si>
  <si>
    <t>S_05_01_02_01_C0010_R0500</t>
  </si>
  <si>
    <t>S_05_01_02_01_C0010_R0550</t>
  </si>
  <si>
    <t>S_05_01_02_01_C0010_R0340</t>
  </si>
  <si>
    <t>S_05_01_02_01_C0010_R0400</t>
  </si>
  <si>
    <t>S_05_01_02_01_C0010_R0200</t>
  </si>
  <si>
    <t>S_05_01_02_01_C0010_R0320</t>
  </si>
  <si>
    <t>S_05_01_02_01_C0010_R0140</t>
  </si>
  <si>
    <t>S_05_01_02_01_C0010_R0440</t>
  </si>
  <si>
    <t>S_05_01_02_01_C0010_R0120</t>
  </si>
  <si>
    <t>S_05_01_02_01_C0010_R0420</t>
  </si>
  <si>
    <t>S_05_01_02_01_C0010_R0220</t>
  </si>
  <si>
    <t>S_05_01_02_01_C0010_R0240</t>
  </si>
  <si>
    <t>S_05_01_02_01_C0010_R0410</t>
  </si>
  <si>
    <t>S_05_01_02_01_C0010_R0300</t>
  </si>
  <si>
    <t>S_05_01_02_01_C0010_R0110</t>
  </si>
  <si>
    <t>S_05_01_02_01_C0010_R0310</t>
  </si>
  <si>
    <t>S_05_01_02_01_C0010_R0210</t>
  </si>
  <si>
    <t>S_05_01_02_01_C0020_R0500</t>
  </si>
  <si>
    <t>S_05_01_02_01_C0020_R0550</t>
  </si>
  <si>
    <t>S_05_01_02_01_C0020_R0340</t>
  </si>
  <si>
    <t>S_05_01_02_01_C0020_R0400</t>
  </si>
  <si>
    <t>S_05_01_02_01_C0020_R0200</t>
  </si>
  <si>
    <t>S_05_01_02_01_C0020_R0320</t>
  </si>
  <si>
    <t>S_05_01_02_01_C0020_R0140</t>
  </si>
  <si>
    <t>S_05_01_02_01_C0020_R0440</t>
  </si>
  <si>
    <t>S_05_01_02_01_C0020_R0120</t>
  </si>
  <si>
    <t>S_05_01_02_01_C0020_R0420</t>
  </si>
  <si>
    <t>S_05_01_02_01_C0020_R0220</t>
  </si>
  <si>
    <t>S_05_01_02_01_C0020_R0240</t>
  </si>
  <si>
    <t>S_05_01_02_01_C0020_R0410</t>
  </si>
  <si>
    <t>S_05_01_02_01_C0020_R0300</t>
  </si>
  <si>
    <t>S_05_01_02_01_C0020_R0110</t>
  </si>
  <si>
    <t>S_05_01_02_01_C0020_R0310</t>
  </si>
  <si>
    <t>S_05_01_02_01_C0020_R0210</t>
  </si>
  <si>
    <t>S_05_01_02_01_C0030_R0500</t>
  </si>
  <si>
    <t>S_05_01_02_01_C0030_R0550</t>
  </si>
  <si>
    <t>S_05_01_02_01_C0030_R0340</t>
  </si>
  <si>
    <t>S_05_01_02_01_C0030_R0400</t>
  </si>
  <si>
    <t>S_05_01_02_01_C0030_R0200</t>
  </si>
  <si>
    <t>S_05_01_02_01_C0030_R0320</t>
  </si>
  <si>
    <t>S_05_01_02_01_C0030_R0140</t>
  </si>
  <si>
    <t>S_05_01_02_01_C0030_R0440</t>
  </si>
  <si>
    <t>S_05_01_02_01_C0030_R0120</t>
  </si>
  <si>
    <t>S_05_01_02_01_C0030_R0420</t>
  </si>
  <si>
    <t>S_05_01_02_01_C0030_R0220</t>
  </si>
  <si>
    <t>S_05_01_02_01_C0030_R0240</t>
  </si>
  <si>
    <t>S_05_01_02_01_C0030_R0410</t>
  </si>
  <si>
    <t>S_05_01_02_01_C0030_R0300</t>
  </si>
  <si>
    <t>S_05_01_02_01_C0030_R0110</t>
  </si>
  <si>
    <t>S_05_01_02_01_C0030_R0310</t>
  </si>
  <si>
    <t>S_05_01_02_01_C0030_R0210</t>
  </si>
  <si>
    <t>S_05_01_02_01_C0040_R0500</t>
  </si>
  <si>
    <t>S_05_01_02_01_C0040_R0550</t>
  </si>
  <si>
    <t>S_05_01_02_01_C0040_R0340</t>
  </si>
  <si>
    <t>S_05_01_02_01_C0040_R0400</t>
  </si>
  <si>
    <t>S_05_01_02_01_C0040_R0200</t>
  </si>
  <si>
    <t>S_05_01_02_01_C0040_R0320</t>
  </si>
  <si>
    <t>S_05_01_02_01_C0040_R0140</t>
  </si>
  <si>
    <t>S_05_01_02_01_C0040_R0440</t>
  </si>
  <si>
    <t>S_05_01_02_01_C0040_R0120</t>
  </si>
  <si>
    <t>S_05_01_02_01_C0040_R0420</t>
  </si>
  <si>
    <t>S_05_01_02_01_C0040_R0220</t>
  </si>
  <si>
    <t>S_05_01_02_01_C0040_R0240</t>
  </si>
  <si>
    <t>S_05_01_02_01_C0040_R0410</t>
  </si>
  <si>
    <t>S_05_01_02_01_C0040_R0300</t>
  </si>
  <si>
    <t>S_05_01_02_01_C0040_R0110</t>
  </si>
  <si>
    <t>S_05_01_02_01_C0040_R0310</t>
  </si>
  <si>
    <t>S_05_01_02_01_C0040_R0210</t>
  </si>
  <si>
    <t>S_05_01_02_01_C0050_R0500</t>
  </si>
  <si>
    <t>S_05_01_02_01_C0050_R0550</t>
  </si>
  <si>
    <t>S_05_01_02_01_C0050_R0340</t>
  </si>
  <si>
    <t>S_05_01_02_01_C0050_R0400</t>
  </si>
  <si>
    <t>S_05_01_02_01_C0050_R0200</t>
  </si>
  <si>
    <t>S_05_01_02_01_C0050_R0320</t>
  </si>
  <si>
    <t>S_05_01_02_01_C0050_R0140</t>
  </si>
  <si>
    <t>S_05_01_02_01_C0050_R0440</t>
  </si>
  <si>
    <t>S_05_01_02_01_C0050_R0120</t>
  </si>
  <si>
    <t>S_05_01_02_01_C0050_R0420</t>
  </si>
  <si>
    <t>S_05_01_02_01_C0050_R0220</t>
  </si>
  <si>
    <t>S_05_01_02_01_C0050_R0240</t>
  </si>
  <si>
    <t>S_05_01_02_01_C0050_R0410</t>
  </si>
  <si>
    <t>S_05_01_02_01_C0050_R0300</t>
  </si>
  <si>
    <t>S_05_01_02_01_C0050_R0110</t>
  </si>
  <si>
    <t>S_05_01_02_01_C0050_R0310</t>
  </si>
  <si>
    <t>S_05_01_02_01_C0050_R0210</t>
  </si>
  <si>
    <t>S_05_01_02_01_C0060_R0500</t>
  </si>
  <si>
    <t>S_05_01_02_01_C0060_R0550</t>
  </si>
  <si>
    <t>S_05_01_02_01_C0060_R0340</t>
  </si>
  <si>
    <t>S_05_01_02_01_C0060_R0400</t>
  </si>
  <si>
    <t>S_05_01_02_01_C0060_R0200</t>
  </si>
  <si>
    <t>S_05_01_02_01_C0060_R0320</t>
  </si>
  <si>
    <t>S_05_01_02_01_C0060_R0140</t>
  </si>
  <si>
    <t>S_05_01_02_01_C0060_R0440</t>
  </si>
  <si>
    <t>S_05_01_02_01_C0060_R0120</t>
  </si>
  <si>
    <t>S_05_01_02_01_C0060_R0420</t>
  </si>
  <si>
    <t>S_05_01_02_01_C0060_R0220</t>
  </si>
  <si>
    <t>S_05_01_02_01_C0060_R0240</t>
  </si>
  <si>
    <t>S_05_01_02_01_C0060_R0410</t>
  </si>
  <si>
    <t>S_05_01_02_01_C0060_R0300</t>
  </si>
  <si>
    <t>S_05_01_02_01_C0060_R0110</t>
  </si>
  <si>
    <t>S_05_01_02_01_C0060_R0310</t>
  </si>
  <si>
    <t>S_05_01_02_01_C0060_R0210</t>
  </si>
  <si>
    <t>S_05_01_02_01_C0070_R0500</t>
  </si>
  <si>
    <t>S_05_01_02_01_C0070_R0550</t>
  </si>
  <si>
    <t>S_05_01_02_01_C0070_R0340</t>
  </si>
  <si>
    <t>S_05_01_02_01_C0070_R0400</t>
  </si>
  <si>
    <t>S_05_01_02_01_C0070_R0200</t>
  </si>
  <si>
    <t>S_05_01_02_01_C0070_R0320</t>
  </si>
  <si>
    <t>S_05_01_02_01_C0070_R0140</t>
  </si>
  <si>
    <t>S_05_01_02_01_C0070_R0440</t>
  </si>
  <si>
    <t>S_05_01_02_01_C0070_R0120</t>
  </si>
  <si>
    <t>S_05_01_02_01_C0070_R0420</t>
  </si>
  <si>
    <t>S_05_01_02_01_C0070_R0220</t>
  </si>
  <si>
    <t>S_05_01_02_01_C0070_R0240</t>
  </si>
  <si>
    <t>S_05_01_02_01_C0070_R0410</t>
  </si>
  <si>
    <t>S_05_01_02_01_C0070_R0300</t>
  </si>
  <si>
    <t>S_05_01_02_01_C0070_R0110</t>
  </si>
  <si>
    <t>S_05_01_02_01_C0070_R0310</t>
  </si>
  <si>
    <t>S_05_01_02_01_C0070_R0210</t>
  </si>
  <si>
    <t>S_05_01_02_01_C0080_R0500</t>
  </si>
  <si>
    <t>S_05_01_02_01_C0080_R0550</t>
  </si>
  <si>
    <t>S_05_01_02_01_C0080_R0340</t>
  </si>
  <si>
    <t>S_05_01_02_01_C0080_R0400</t>
  </si>
  <si>
    <t>S_05_01_02_01_C0080_R0200</t>
  </si>
  <si>
    <t>S_05_01_02_01_C0080_R0320</t>
  </si>
  <si>
    <t>S_05_01_02_01_C0080_R0140</t>
  </si>
  <si>
    <t>S_05_01_02_01_C0080_R0440</t>
  </si>
  <si>
    <t>S_05_01_02_01_C0080_R0120</t>
  </si>
  <si>
    <t>S_05_01_02_01_C0080_R0420</t>
  </si>
  <si>
    <t>S_05_01_02_01_C0080_R0220</t>
  </si>
  <si>
    <t>S_05_01_02_01_C0080_R0240</t>
  </si>
  <si>
    <t>S_05_01_02_01_C0080_R0410</t>
  </si>
  <si>
    <t>S_05_01_02_01_C0080_R0300</t>
  </si>
  <si>
    <t>S_05_01_02_01_C0080_R0110</t>
  </si>
  <si>
    <t>S_05_01_02_01_C0080_R0310</t>
  </si>
  <si>
    <t>S_05_01_02_01_C0080_R0210</t>
  </si>
  <si>
    <t>S_05_01_02_01_C0090_R0110</t>
  </si>
  <si>
    <t>S_05_01_02_01_C0090_R0120</t>
  </si>
  <si>
    <t>S_05_01_02_01_C0090_R0140</t>
  </si>
  <si>
    <t>S_05_01_02_01_C0090_R0200</t>
  </si>
  <si>
    <t>S_05_01_02_01_C0090_R0210</t>
  </si>
  <si>
    <t>S_05_01_02_01_C0090_R0220</t>
  </si>
  <si>
    <t>S_05_01_02_01_C0090_R0240</t>
  </si>
  <si>
    <t>S_05_01_02_01_C0090_R0300</t>
  </si>
  <si>
    <t>S_05_01_02_01_C0090_R0310</t>
  </si>
  <si>
    <t>S_05_01_02_01_C0090_R0320</t>
  </si>
  <si>
    <t>S_05_01_02_01_C0090_R0340</t>
  </si>
  <si>
    <t>S_05_01_02_01_C0090_R0400</t>
  </si>
  <si>
    <t>S_05_01_02_01_C0090_R0410</t>
  </si>
  <si>
    <t>S_05_01_02_01_C0090_R0420</t>
  </si>
  <si>
    <t>S_05_01_02_01_C0090_R0440</t>
  </si>
  <si>
    <t>S_05_01_02_01_C0090_R0500</t>
  </si>
  <si>
    <t>S_05_01_02_01_C0090_R0550</t>
  </si>
  <si>
    <t>S_05_01_02_01_C0100_R0500</t>
  </si>
  <si>
    <t>S_05_01_02_01_C0100_R0550</t>
  </si>
  <si>
    <t>S_05_01_02_01_C0100_R0340</t>
  </si>
  <si>
    <t>S_05_01_02_01_C0100_R0400</t>
  </si>
  <si>
    <t>S_05_01_02_01_C0100_R0200</t>
  </si>
  <si>
    <t>S_05_01_02_01_C0100_R0320</t>
  </si>
  <si>
    <t>S_05_01_02_01_C0100_R0140</t>
  </si>
  <si>
    <t>S_05_01_02_01_C0100_R0440</t>
  </si>
  <si>
    <t>S_05_01_02_01_C0100_R0120</t>
  </si>
  <si>
    <t>S_05_01_02_01_C0100_R0420</t>
  </si>
  <si>
    <t>S_05_01_02_01_C0100_R0220</t>
  </si>
  <si>
    <t>S_05_01_02_01_C0100_R0240</t>
  </si>
  <si>
    <t>S_05_01_02_01_C0100_R0410</t>
  </si>
  <si>
    <t>S_05_01_02_01_C0100_R0300</t>
  </si>
  <si>
    <t>S_05_01_02_01_C0100_R0110</t>
  </si>
  <si>
    <t>S_05_01_02_01_C0100_R0310</t>
  </si>
  <si>
    <t>S_05_01_02_01_C0100_R0210</t>
  </si>
  <si>
    <t>S_05_01_02_01_C0110_R0500</t>
  </si>
  <si>
    <t>S_05_01_02_01_C0110_R0550</t>
  </si>
  <si>
    <t>S_05_01_02_01_C0110_R0340</t>
  </si>
  <si>
    <t>S_05_01_02_01_C0110_R0400</t>
  </si>
  <si>
    <t>S_05_01_02_01_C0110_R0200</t>
  </si>
  <si>
    <t>S_05_01_02_01_C0110_R0320</t>
  </si>
  <si>
    <t>S_05_01_02_01_C0110_R0140</t>
  </si>
  <si>
    <t>S_05_01_02_01_C0110_R0440</t>
  </si>
  <si>
    <t>S_05_01_02_01_C0110_R0120</t>
  </si>
  <si>
    <t>S_05_01_02_01_C0110_R0420</t>
  </si>
  <si>
    <t>S_05_01_02_01_C0110_R0220</t>
  </si>
  <si>
    <t>S_05_01_02_01_C0110_R0240</t>
  </si>
  <si>
    <t>S_05_01_02_01_C0110_R0410</t>
  </si>
  <si>
    <t>S_05_01_02_01_C0110_R0300</t>
  </si>
  <si>
    <t>S_05_01_02_01_C0110_R0110</t>
  </si>
  <si>
    <t>S_05_01_02_01_C0110_R0310</t>
  </si>
  <si>
    <t>S_05_01_02_01_C0110_R0210</t>
  </si>
  <si>
    <t>S_05_01_02_01_C0120_R0500</t>
  </si>
  <si>
    <t>S_05_01_02_01_C0120_R0550</t>
  </si>
  <si>
    <t>S_05_01_02_01_C0120_R0340</t>
  </si>
  <si>
    <t>S_05_01_02_01_C0120_R0400</t>
  </si>
  <si>
    <t>S_05_01_02_01_C0120_R0200</t>
  </si>
  <si>
    <t>S_05_01_02_01_C0120_R0320</t>
  </si>
  <si>
    <t>S_05_01_02_01_C0120_R0140</t>
  </si>
  <si>
    <t>S_05_01_02_01_C0120_R0440</t>
  </si>
  <si>
    <t>S_05_01_02_01_C0120_R0120</t>
  </si>
  <si>
    <t>S_05_01_02_01_C0120_R0420</t>
  </si>
  <si>
    <t>S_05_01_02_01_C0120_R0220</t>
  </si>
  <si>
    <t>S_05_01_02_01_C0120_R0240</t>
  </si>
  <si>
    <t>S_05_01_02_01_C0120_R0410</t>
  </si>
  <si>
    <t>S_05_01_02_01_C0120_R0300</t>
  </si>
  <si>
    <t>S_05_01_02_01_C0120_R0110</t>
  </si>
  <si>
    <t>S_05_01_02_01_C0120_R0310</t>
  </si>
  <si>
    <t>S_05_01_02_01_C0120_R0210</t>
  </si>
  <si>
    <t>S_05_01_02_01_C0130_R0130</t>
  </si>
  <si>
    <t>S_05_01_02_01_C0130_R0140</t>
  </si>
  <si>
    <t>S_05_01_02_01_C0130_R0200</t>
  </si>
  <si>
    <t>S_05_01_02_01_C0130_R0230</t>
  </si>
  <si>
    <t>S_05_01_02_01_C0130_R0240</t>
  </si>
  <si>
    <t>S_05_01_02_01_C0130_R0300</t>
  </si>
  <si>
    <t>S_05_01_02_01_C0130_R0330</t>
  </si>
  <si>
    <t>S_05_01_02_01_C0130_R0340</t>
  </si>
  <si>
    <t>S_05_01_02_01_C0130_R0400</t>
  </si>
  <si>
    <t>S_05_01_02_01_C0130_R0430</t>
  </si>
  <si>
    <t>S_05_01_02_01_C0130_R0440</t>
  </si>
  <si>
    <t>S_05_01_02_01_C0130_R0500</t>
  </si>
  <si>
    <t>S_05_01_02_01_C0130_R0550</t>
  </si>
  <si>
    <t>S_05_01_02_01_C0140_R0130</t>
  </si>
  <si>
    <t>S_05_01_02_01_C0140_R0140</t>
  </si>
  <si>
    <t>S_05_01_02_01_C0140_R0200</t>
  </si>
  <si>
    <t>S_05_01_02_01_C0140_R0230</t>
  </si>
  <si>
    <t>S_05_01_02_01_C0140_R0240</t>
  </si>
  <si>
    <t>S_05_01_02_01_C0140_R0300</t>
  </si>
  <si>
    <t>S_05_01_02_01_C0140_R0330</t>
  </si>
  <si>
    <t>S_05_01_02_01_C0140_R0340</t>
  </si>
  <si>
    <t>S_05_01_02_01_C0140_R0400</t>
  </si>
  <si>
    <t>S_05_01_02_01_C0140_R0430</t>
  </si>
  <si>
    <t>S_05_01_02_01_C0140_R0440</t>
  </si>
  <si>
    <t>S_05_01_02_01_C0140_R0500</t>
  </si>
  <si>
    <t>S_05_01_02_01_C0140_R0550</t>
  </si>
  <si>
    <t>S_05_01_02_01_C0150_R0130</t>
  </si>
  <si>
    <t>S_05_01_02_01_C0150_R0140</t>
  </si>
  <si>
    <t>S_05_01_02_01_C0150_R0200</t>
  </si>
  <si>
    <t>S_05_01_02_01_C0150_R0230</t>
  </si>
  <si>
    <t>S_05_01_02_01_C0150_R0240</t>
  </si>
  <si>
    <t>S_05_01_02_01_C0150_R0300</t>
  </si>
  <si>
    <t>S_05_01_02_01_C0150_R0330</t>
  </si>
  <si>
    <t>S_05_01_02_01_C0150_R0340</t>
  </si>
  <si>
    <t>S_05_01_02_01_C0150_R0400</t>
  </si>
  <si>
    <t>S_05_01_02_01_C0150_R0430</t>
  </si>
  <si>
    <t>S_05_01_02_01_C0150_R0440</t>
  </si>
  <si>
    <t>S_05_01_02_01_C0150_R0500</t>
  </si>
  <si>
    <t>S_05_01_02_01_C0150_R0550</t>
  </si>
  <si>
    <t>S_05_01_02_01_C0160_R0130</t>
  </si>
  <si>
    <t>S_05_01_02_01_C0160_R0140</t>
  </si>
  <si>
    <t>S_05_01_02_01_C0160_R0200</t>
  </si>
  <si>
    <t>S_05_01_02_01_C0160_R0230</t>
  </si>
  <si>
    <t>S_05_01_02_01_C0160_R0240</t>
  </si>
  <si>
    <t>S_05_01_02_01_C0160_R0300</t>
  </si>
  <si>
    <t>S_05_01_02_01_C0160_R0330</t>
  </si>
  <si>
    <t>S_05_01_02_01_C0160_R0340</t>
  </si>
  <si>
    <t>S_05_01_02_01_C0160_R0400</t>
  </si>
  <si>
    <t>S_05_01_02_01_C0160_R0430</t>
  </si>
  <si>
    <t>S_05_01_02_01_C0160_R0440</t>
  </si>
  <si>
    <t>S_05_01_02_01_C0160_R0500</t>
  </si>
  <si>
    <t>S_05_01_02_01_C0160_R0550</t>
  </si>
  <si>
    <t>S_05_01_02_01_C0200_R0500</t>
  </si>
  <si>
    <t>S_05_01_02_01_C0200_R0550</t>
  </si>
  <si>
    <t>S_05_01_02_01_C0200_R0230</t>
  </si>
  <si>
    <t>S_05_01_02_01_C0200_R0130</t>
  </si>
  <si>
    <t>S_05_01_02_01_C0200_R0340</t>
  </si>
  <si>
    <t>S_05_01_02_01_C0200_R0400</t>
  </si>
  <si>
    <t>S_05_01_02_01_C0200_R0200</t>
  </si>
  <si>
    <t>S_05_01_02_01_C0200_R0320</t>
  </si>
  <si>
    <t>S_05_01_02_01_C0200_R0140</t>
  </si>
  <si>
    <t>S_05_01_02_01_C0200_R0330</t>
  </si>
  <si>
    <t>S_05_01_02_01_C0200_R1300</t>
  </si>
  <si>
    <t>S_05_01_02_01_C0200_R0440</t>
  </si>
  <si>
    <t>S_05_01_02_01_C0200_R0120</t>
  </si>
  <si>
    <t>S_05_01_02_01_C0200_R0430</t>
  </si>
  <si>
    <t>S_05_01_02_01_C0200_R1200</t>
  </si>
  <si>
    <t>S_05_01_02_01_C0200_R0420</t>
  </si>
  <si>
    <t>S_05_01_02_01_C0200_R0220</t>
  </si>
  <si>
    <t>S_05_01_02_01_C0200_R0240</t>
  </si>
  <si>
    <t>S_05_01_02_01_C0200_R0410</t>
  </si>
  <si>
    <t>S_05_01_02_01_C0200_R0300</t>
  </si>
  <si>
    <t>S_05_01_02_01_C0200_R0110</t>
  </si>
  <si>
    <t>S_05_01_02_01_C0200_R0310</t>
  </si>
  <si>
    <t>S_05_01_02_01_C0200_R0210</t>
  </si>
  <si>
    <t>S_17_01_02_01_C0020_R0010</t>
  </si>
  <si>
    <t>S_17_01_02_01_C0020_R0050</t>
  </si>
  <si>
    <t>S_17_01_02_01_C0020_R0160</t>
  </si>
  <si>
    <t>S_17_01_02_01_C0020_R0340</t>
  </si>
  <si>
    <t>S_17_01_02_01_C0020_R0320</t>
  </si>
  <si>
    <t>S_17_01_02_01_C0020_R0140</t>
  </si>
  <si>
    <t>S_17_01_02_01_C0020_R0330</t>
  </si>
  <si>
    <t>S_17_01_02_01_C0020_R0260</t>
  </si>
  <si>
    <t>S_17_01_02_01_C0020_R0270</t>
  </si>
  <si>
    <t>S_17_01_02_01_C0020_R0060</t>
  </si>
  <si>
    <t>S_17_01_02_01_C0020_R0250</t>
  </si>
  <si>
    <t>S_17_01_02_01_C0020_R0150</t>
  </si>
  <si>
    <t>S_17_01_02_01_C0020_R0290</t>
  </si>
  <si>
    <t>S_17_01_02_01_C0020_R0240</t>
  </si>
  <si>
    <t>S_17_01_02_01_C0020_R0300</t>
  </si>
  <si>
    <t>S_17_01_02_01_C0020_R0280</t>
  </si>
  <si>
    <t>S_17_01_02_01_C0020_R0310</t>
  </si>
  <si>
    <t>S_17_01_02_01_C0030_R0010</t>
  </si>
  <si>
    <t>S_17_01_02_01_C0030_R0050</t>
  </si>
  <si>
    <t>S_17_01_02_01_C0030_R0160</t>
  </si>
  <si>
    <t>S_17_01_02_01_C0030_R0340</t>
  </si>
  <si>
    <t>S_17_01_02_01_C0030_R0320</t>
  </si>
  <si>
    <t>S_17_01_02_01_C0030_R0140</t>
  </si>
  <si>
    <t>S_17_01_02_01_C0030_R0330</t>
  </si>
  <si>
    <t>S_17_01_02_01_C0030_R0260</t>
  </si>
  <si>
    <t>S_17_01_02_01_C0030_R0270</t>
  </si>
  <si>
    <t>S_17_01_02_01_C0030_R0060</t>
  </si>
  <si>
    <t>S_17_01_02_01_C0030_R0250</t>
  </si>
  <si>
    <t>S_17_01_02_01_C0030_R0150</t>
  </si>
  <si>
    <t>S_17_01_02_01_C0030_R0290</t>
  </si>
  <si>
    <t>S_17_01_02_01_C0030_R0240</t>
  </si>
  <si>
    <t>S_17_01_02_01_C0030_R0300</t>
  </si>
  <si>
    <t>S_17_01_02_01_C0030_R0280</t>
  </si>
  <si>
    <t>S_17_01_02_01_C0030_R0310</t>
  </si>
  <si>
    <t>S_17_01_02_01_C0040_R0010</t>
  </si>
  <si>
    <t>S_17_01_02_01_C0040_R0050</t>
  </si>
  <si>
    <t>S_17_01_02_01_C0040_R0060</t>
  </si>
  <si>
    <t>S_17_01_02_01_C0040_R0140</t>
  </si>
  <si>
    <t>S_17_01_02_01_C0040_R0150</t>
  </si>
  <si>
    <t>S_17_01_02_01_C0040_R0160</t>
  </si>
  <si>
    <t>S_17_01_02_01_C0040_R0240</t>
  </si>
  <si>
    <t>S_17_01_02_01_C0040_R0250</t>
  </si>
  <si>
    <t>S_17_01_02_01_C0040_R0260</t>
  </si>
  <si>
    <t>S_17_01_02_01_C0040_R0270</t>
  </si>
  <si>
    <t>S_17_01_02_01_C0040_R0280</t>
  </si>
  <si>
    <t>S_17_01_02_01_C0040_R0290</t>
  </si>
  <si>
    <t>S_17_01_02_01_C0040_R0300</t>
  </si>
  <si>
    <t>S_17_01_02_01_C0040_R0310</t>
  </si>
  <si>
    <t>S_17_01_02_01_C0040_R0320</t>
  </si>
  <si>
    <t>S_17_01_02_01_C0040_R0330</t>
  </si>
  <si>
    <t>S_17_01_02_01_C0040_R0340</t>
  </si>
  <si>
    <t>S_17_01_02_01_C0050_R0010</t>
  </si>
  <si>
    <t>S_17_01_02_01_C0050_R0050</t>
  </si>
  <si>
    <t>S_17_01_02_01_C0050_R0060</t>
  </si>
  <si>
    <t>S_17_01_02_01_C0050_R0140</t>
  </si>
  <si>
    <t>S_17_01_02_01_C0050_R0150</t>
  </si>
  <si>
    <t>S_17_01_02_01_C0050_R0160</t>
  </si>
  <si>
    <t>S_17_01_02_01_C0050_R0240</t>
  </si>
  <si>
    <t>S_17_01_02_01_C0050_R0250</t>
  </si>
  <si>
    <t>S_17_01_02_01_C0050_R0260</t>
  </si>
  <si>
    <t>S_17_01_02_01_C0050_R0270</t>
  </si>
  <si>
    <t>S_17_01_02_01_C0050_R0280</t>
  </si>
  <si>
    <t>S_17_01_02_01_C0050_R0290</t>
  </si>
  <si>
    <t>S_17_01_02_01_C0050_R0300</t>
  </si>
  <si>
    <t>S_17_01_02_01_C0050_R0310</t>
  </si>
  <si>
    <t>S_17_01_02_01_C0050_R0320</t>
  </si>
  <si>
    <t>S_17_01_02_01_C0050_R0330</t>
  </si>
  <si>
    <t>S_17_01_02_01_C0050_R0340</t>
  </si>
  <si>
    <t>S_17_01_02_01_C0060_R0010</t>
  </si>
  <si>
    <t>S_17_01_02_01_C0060_R0050</t>
  </si>
  <si>
    <t>S_17_01_02_01_C0060_R0160</t>
  </si>
  <si>
    <t>S_17_01_02_01_C0060_R0340</t>
  </si>
  <si>
    <t>S_17_01_02_01_C0060_R0320</t>
  </si>
  <si>
    <t>S_17_01_02_01_C0060_R0140</t>
  </si>
  <si>
    <t>S_17_01_02_01_C0060_R0330</t>
  </si>
  <si>
    <t>S_17_01_02_01_C0060_R0260</t>
  </si>
  <si>
    <t>S_17_01_02_01_C0060_R0270</t>
  </si>
  <si>
    <t>S_17_01_02_01_C0060_R0060</t>
  </si>
  <si>
    <t>S_17_01_02_01_C0060_R0250</t>
  </si>
  <si>
    <t>S_17_01_02_01_C0060_R0150</t>
  </si>
  <si>
    <t>S_17_01_02_01_C0060_R0290</t>
  </si>
  <si>
    <t>S_17_01_02_01_C0060_R0240</t>
  </si>
  <si>
    <t>S_17_01_02_01_C0060_R0300</t>
  </si>
  <si>
    <t>S_17_01_02_01_C0060_R0280</t>
  </si>
  <si>
    <t>S_17_01_02_01_C0060_R0310</t>
  </si>
  <si>
    <t>S_17_01_02_01_C0070_R0010</t>
  </si>
  <si>
    <t>S_17_01_02_01_C0070_R0050</t>
  </si>
  <si>
    <t>S_17_01_02_01_C0070_R0060</t>
  </si>
  <si>
    <t>S_17_01_02_01_C0070_R0140</t>
  </si>
  <si>
    <t>S_17_01_02_01_C0070_R0150</t>
  </si>
  <si>
    <t>S_17_01_02_01_C0070_R0160</t>
  </si>
  <si>
    <t>S_17_01_02_01_C0070_R0240</t>
  </si>
  <si>
    <t>S_17_01_02_01_C0070_R0250</t>
  </si>
  <si>
    <t>S_17_01_02_01_C0070_R0260</t>
  </si>
  <si>
    <t>S_17_01_02_01_C0070_R0270</t>
  </si>
  <si>
    <t>S_17_01_02_01_C0070_R0280</t>
  </si>
  <si>
    <t>S_17_01_02_01_C0070_R0290</t>
  </si>
  <si>
    <t>S_17_01_02_01_C0070_R0300</t>
  </si>
  <si>
    <t>S_17_01_02_01_C0070_R0310</t>
  </si>
  <si>
    <t>S_17_01_02_01_C0070_R0320</t>
  </si>
  <si>
    <t>S_17_01_02_01_C0070_R0330</t>
  </si>
  <si>
    <t>S_17_01_02_01_C0070_R0340</t>
  </si>
  <si>
    <t>S_17_01_02_01_C0080_R0010</t>
  </si>
  <si>
    <t>S_17_01_02_01_C0080_R0050</t>
  </si>
  <si>
    <t>S_17_01_02_01_C0080_R0160</t>
  </si>
  <si>
    <t>S_17_01_02_01_C0080_R0340</t>
  </si>
  <si>
    <t>S_17_01_02_01_C0080_R0320</t>
  </si>
  <si>
    <t>S_17_01_02_01_C0080_R0140</t>
  </si>
  <si>
    <t>S_17_01_02_01_C0080_R0330</t>
  </si>
  <si>
    <t>S_17_01_02_01_C0080_R0260</t>
  </si>
  <si>
    <t>S_17_01_02_01_C0080_R0270</t>
  </si>
  <si>
    <t>S_17_01_02_01_C0080_R0060</t>
  </si>
  <si>
    <t>S_17_01_02_01_C0080_R0250</t>
  </si>
  <si>
    <t>S_17_01_02_01_C0080_R0150</t>
  </si>
  <si>
    <t>S_17_01_02_01_C0080_R0290</t>
  </si>
  <si>
    <t>S_17_01_02_01_C0080_R0240</t>
  </si>
  <si>
    <t>S_17_01_02_01_C0080_R0300</t>
  </si>
  <si>
    <t>S_17_01_02_01_C0080_R0280</t>
  </si>
  <si>
    <t>S_17_01_02_01_C0080_R0310</t>
  </si>
  <si>
    <t>S_17_01_02_01_C0090_R0010</t>
  </si>
  <si>
    <t>S_17_01_02_01_C0090_R0050</t>
  </si>
  <si>
    <t>S_17_01_02_01_C0090_R0160</t>
  </si>
  <si>
    <t>S_17_01_02_01_C0090_R0340</t>
  </si>
  <si>
    <t>S_17_01_02_01_C0090_R0320</t>
  </si>
  <si>
    <t>S_17_01_02_01_C0090_R0140</t>
  </si>
  <si>
    <t>S_17_01_02_01_C0090_R0330</t>
  </si>
  <si>
    <t>S_17_01_02_01_C0090_R0260</t>
  </si>
  <si>
    <t>S_17_01_02_01_C0090_R0270</t>
  </si>
  <si>
    <t>S_17_01_02_01_C0090_R0060</t>
  </si>
  <si>
    <t>S_17_01_02_01_C0090_R0250</t>
  </si>
  <si>
    <t>S_17_01_02_01_C0090_R0150</t>
  </si>
  <si>
    <t>S_17_01_02_01_C0090_R0290</t>
  </si>
  <si>
    <t>S_17_01_02_01_C0090_R0240</t>
  </si>
  <si>
    <t>S_17_01_02_01_C0090_R0300</t>
  </si>
  <si>
    <t>S_17_01_02_01_C0090_R0280</t>
  </si>
  <si>
    <t>S_17_01_02_01_C0090_R0310</t>
  </si>
  <si>
    <t>S_17_01_02_01_C0100_R0010</t>
  </si>
  <si>
    <t>S_17_01_02_01_C0100_R0050</t>
  </si>
  <si>
    <t>S_17_01_02_01_C0100_R0060</t>
  </si>
  <si>
    <t>S_17_01_02_01_C0100_R0140</t>
  </si>
  <si>
    <t>S_17_01_02_01_C0100_R0150</t>
  </si>
  <si>
    <t>S_17_01_02_01_C0100_R0160</t>
  </si>
  <si>
    <t>S_17_01_02_01_C0100_R0240</t>
  </si>
  <si>
    <t>S_17_01_02_01_C0100_R0250</t>
  </si>
  <si>
    <t>S_17_01_02_01_C0100_R0260</t>
  </si>
  <si>
    <t>S_17_01_02_01_C0100_R0270</t>
  </si>
  <si>
    <t>S_17_01_02_01_C0100_R0280</t>
  </si>
  <si>
    <t>S_17_01_02_01_C0100_R0290</t>
  </si>
  <si>
    <t>S_17_01_02_01_C0100_R0300</t>
  </si>
  <si>
    <t>S_17_01_02_01_C0100_R0310</t>
  </si>
  <si>
    <t>S_17_01_02_01_C0100_R0320</t>
  </si>
  <si>
    <t>S_17_01_02_01_C0100_R0330</t>
  </si>
  <si>
    <t>S_17_01_02_01_C0100_R0340</t>
  </si>
  <si>
    <t>S_17_01_02_01_C0110_R0010</t>
  </si>
  <si>
    <t>S_17_01_02_01_C0110_R0050</t>
  </si>
  <si>
    <t>S_17_01_02_01_C0110_R0060</t>
  </si>
  <si>
    <t>S_17_01_02_01_C0110_R0140</t>
  </si>
  <si>
    <t>S_17_01_02_01_C0110_R0150</t>
  </si>
  <si>
    <t>S_17_01_02_01_C0110_R0160</t>
  </si>
  <si>
    <t>S_17_01_02_01_C0110_R0240</t>
  </si>
  <si>
    <t>S_17_01_02_01_C0110_R0250</t>
  </si>
  <si>
    <t>S_17_01_02_01_C0110_R0260</t>
  </si>
  <si>
    <t>S_17_01_02_01_C0110_R0270</t>
  </si>
  <si>
    <t>S_17_01_02_01_C0110_R0280</t>
  </si>
  <si>
    <t>S_17_01_02_01_C0110_R0290</t>
  </si>
  <si>
    <t>S_17_01_02_01_C0110_R0300</t>
  </si>
  <si>
    <t>S_17_01_02_01_C0110_R0310</t>
  </si>
  <si>
    <t>S_17_01_02_01_C0110_R0320</t>
  </si>
  <si>
    <t>S_17_01_02_01_C0110_R0330</t>
  </si>
  <si>
    <t>S_17_01_02_01_C0110_R0340</t>
  </si>
  <si>
    <t>S_17_01_02_01_C0120_R0010</t>
  </si>
  <si>
    <t>S_17_01_02_01_C0120_R0050</t>
  </si>
  <si>
    <t>S_17_01_02_01_C0120_R0060</t>
  </si>
  <si>
    <t>S_17_01_02_01_C0120_R0140</t>
  </si>
  <si>
    <t>S_17_01_02_01_C0120_R0150</t>
  </si>
  <si>
    <t>S_17_01_02_01_C0120_R0160</t>
  </si>
  <si>
    <t>S_17_01_02_01_C0120_R0240</t>
  </si>
  <si>
    <t>S_17_01_02_01_C0120_R0250</t>
  </si>
  <si>
    <t>S_17_01_02_01_C0120_R0260</t>
  </si>
  <si>
    <t>S_17_01_02_01_C0120_R0270</t>
  </si>
  <si>
    <t>S_17_01_02_01_C0120_R0280</t>
  </si>
  <si>
    <t>S_17_01_02_01_C0120_R0290</t>
  </si>
  <si>
    <t>S_17_01_02_01_C0120_R0300</t>
  </si>
  <si>
    <t>S_17_01_02_01_C0120_R0310</t>
  </si>
  <si>
    <t>S_17_01_02_01_C0120_R0320</t>
  </si>
  <si>
    <t>S_17_01_02_01_C0120_R0330</t>
  </si>
  <si>
    <t>S_17_01_02_01_C0120_R0340</t>
  </si>
  <si>
    <t>S_17_01_02_01_C0130_R0010</t>
  </si>
  <si>
    <t>S_17_01_02_01_C0130_R0050</t>
  </si>
  <si>
    <t>S_17_01_02_01_C0130_R0060</t>
  </si>
  <si>
    <t>S_17_01_02_01_C0130_R0140</t>
  </si>
  <si>
    <t>S_17_01_02_01_C0130_R0150</t>
  </si>
  <si>
    <t>S_17_01_02_01_C0130_R0160</t>
  </si>
  <si>
    <t>S_17_01_02_01_C0130_R0240</t>
  </si>
  <si>
    <t>S_17_01_02_01_C0130_R0250</t>
  </si>
  <si>
    <t>S_17_01_02_01_C0130_R0260</t>
  </si>
  <si>
    <t>S_17_01_02_01_C0130_R0270</t>
  </si>
  <si>
    <t>S_17_01_02_01_C0130_R0280</t>
  </si>
  <si>
    <t>S_17_01_02_01_C0130_R0290</t>
  </si>
  <si>
    <t>S_17_01_02_01_C0130_R0300</t>
  </si>
  <si>
    <t>S_17_01_02_01_C0130_R0310</t>
  </si>
  <si>
    <t>S_17_01_02_01_C0130_R0320</t>
  </si>
  <si>
    <t>S_17_01_02_01_C0130_R0330</t>
  </si>
  <si>
    <t>S_17_01_02_01_C0130_R0340</t>
  </si>
  <si>
    <t>S_17_01_02_01_C0140_R0010</t>
  </si>
  <si>
    <t>S_17_01_02_01_C0140_R0050</t>
  </si>
  <si>
    <t>S_17_01_02_01_C0140_R0060</t>
  </si>
  <si>
    <t>S_17_01_02_01_C0140_R0140</t>
  </si>
  <si>
    <t>S_17_01_02_01_C0140_R0150</t>
  </si>
  <si>
    <t>S_17_01_02_01_C0140_R0160</t>
  </si>
  <si>
    <t>S_17_01_02_01_C0140_R0240</t>
  </si>
  <si>
    <t>S_17_01_02_01_C0140_R0250</t>
  </si>
  <si>
    <t>S_17_01_02_01_C0140_R0260</t>
  </si>
  <si>
    <t>S_17_01_02_01_C0140_R0270</t>
  </si>
  <si>
    <t>S_17_01_02_01_C0140_R0280</t>
  </si>
  <si>
    <t>S_17_01_02_01_C0140_R0290</t>
  </si>
  <si>
    <t>S_17_01_02_01_C0140_R0300</t>
  </si>
  <si>
    <t>S_17_01_02_01_C0140_R0310</t>
  </si>
  <si>
    <t>S_17_01_02_01_C0140_R0320</t>
  </si>
  <si>
    <t>S_17_01_02_01_C0140_R0330</t>
  </si>
  <si>
    <t>S_17_01_02_01_C0140_R0340</t>
  </si>
  <si>
    <t>S_17_01_02_01_C0150_R0010</t>
  </si>
  <si>
    <t>S_17_01_02_01_C0150_R0050</t>
  </si>
  <si>
    <t>S_17_01_02_01_C0150_R0060</t>
  </si>
  <si>
    <t>S_17_01_02_01_C0150_R0140</t>
  </si>
  <si>
    <t>S_17_01_02_01_C0150_R0150</t>
  </si>
  <si>
    <t>S_17_01_02_01_C0150_R0160</t>
  </si>
  <si>
    <t>S_17_01_02_01_C0150_R0240</t>
  </si>
  <si>
    <t>S_17_01_02_01_C0150_R0250</t>
  </si>
  <si>
    <t>S_17_01_02_01_C0150_R0260</t>
  </si>
  <si>
    <t>S_17_01_02_01_C0150_R0270</t>
  </si>
  <si>
    <t>S_17_01_02_01_C0150_R0280</t>
  </si>
  <si>
    <t>S_17_01_02_01_C0150_R0290</t>
  </si>
  <si>
    <t>S_17_01_02_01_C0150_R0300</t>
  </si>
  <si>
    <t>S_17_01_02_01_C0150_R0310</t>
  </si>
  <si>
    <t>S_17_01_02_01_C0150_R0320</t>
  </si>
  <si>
    <t>S_17_01_02_01_C0150_R0330</t>
  </si>
  <si>
    <t>S_17_01_02_01_C0150_R0340</t>
  </si>
  <si>
    <t>S_17_01_02_01_C0160_R0010</t>
  </si>
  <si>
    <t>S_17_01_02_01_C0160_R0050</t>
  </si>
  <si>
    <t>S_17_01_02_01_C0160_R0060</t>
  </si>
  <si>
    <t>S_17_01_02_01_C0160_R0140</t>
  </si>
  <si>
    <t>S_17_01_02_01_C0160_R0150</t>
  </si>
  <si>
    <t>S_17_01_02_01_C0160_R0160</t>
  </si>
  <si>
    <t>S_17_01_02_01_C0160_R0240</t>
  </si>
  <si>
    <t>S_17_01_02_01_C0160_R0250</t>
  </si>
  <si>
    <t>S_17_01_02_01_C0160_R0260</t>
  </si>
  <si>
    <t>S_17_01_02_01_C0160_R0270</t>
  </si>
  <si>
    <t>S_17_01_02_01_C0160_R0280</t>
  </si>
  <si>
    <t>S_17_01_02_01_C0160_R0290</t>
  </si>
  <si>
    <t>S_17_01_02_01_C0160_R0300</t>
  </si>
  <si>
    <t>S_17_01_02_01_C0160_R0310</t>
  </si>
  <si>
    <t>S_17_01_02_01_C0160_R0320</t>
  </si>
  <si>
    <t>S_17_01_02_01_C0160_R0330</t>
  </si>
  <si>
    <t>S_17_01_02_01_C0160_R0340</t>
  </si>
  <si>
    <t>S_17_01_02_01_C0170_R0010</t>
  </si>
  <si>
    <t>S_17_01_02_01_C0170_R0050</t>
  </si>
  <si>
    <t>S_17_01_02_01_C0170_R0060</t>
  </si>
  <si>
    <t>S_17_01_02_01_C0170_R0140</t>
  </si>
  <si>
    <t>S_17_01_02_01_C0170_R0150</t>
  </si>
  <si>
    <t>S_17_01_02_01_C0170_R0160</t>
  </si>
  <si>
    <t>S_17_01_02_01_C0170_R0240</t>
  </si>
  <si>
    <t>S_17_01_02_01_C0170_R0250</t>
  </si>
  <si>
    <t>S_17_01_02_01_C0170_R0260</t>
  </si>
  <si>
    <t>S_17_01_02_01_C0170_R0270</t>
  </si>
  <si>
    <t>S_17_01_02_01_C0170_R0280</t>
  </si>
  <si>
    <t>S_17_01_02_01_C0170_R0290</t>
  </si>
  <si>
    <t>S_17_01_02_01_C0170_R0300</t>
  </si>
  <si>
    <t>S_17_01_02_01_C0170_R0310</t>
  </si>
  <si>
    <t>S_17_01_02_01_C0170_R0320</t>
  </si>
  <si>
    <t>S_17_01_02_01_C0170_R0330</t>
  </si>
  <si>
    <t>S_17_01_02_01_C0170_R0340</t>
  </si>
  <si>
    <t>S_17_01_02_01_C0180_R0010</t>
  </si>
  <si>
    <t>S_17_01_02_01_C0180_R0050</t>
  </si>
  <si>
    <t>S_17_01_02_01_C0180_R0160</t>
  </si>
  <si>
    <t>S_17_01_02_01_C0180_R0340</t>
  </si>
  <si>
    <t>S_17_01_02_01_C0180_R0320</t>
  </si>
  <si>
    <t>S_17_01_02_01_C0180_R0140</t>
  </si>
  <si>
    <t>S_17_01_02_01_C0180_R0330</t>
  </si>
  <si>
    <t>S_17_01_02_01_C0180_R0260</t>
  </si>
  <si>
    <t>S_17_01_02_01_C0180_R0270</t>
  </si>
  <si>
    <t>S_17_01_02_01_C0180_R0060</t>
  </si>
  <si>
    <t>S_17_01_02_01_C0180_R0250</t>
  </si>
  <si>
    <t>S_17_01_02_01_C0180_R0150</t>
  </si>
  <si>
    <t>S_17_01_02_01_C0180_R0290</t>
  </si>
  <si>
    <t>S_17_01_02_01_C0180_R0240</t>
  </si>
  <si>
    <t>S_17_01_02_01_C0180_R0300</t>
  </si>
  <si>
    <t>S_17_01_02_01_C0180_R0280</t>
  </si>
  <si>
    <t>S_17_01_02_01_C0180_R0310</t>
  </si>
  <si>
    <t>Forsikringsselskabet Dansk Sundhedssikring A/S</t>
  </si>
  <si>
    <t>Chopin Forsikring A/S</t>
  </si>
  <si>
    <t>Dansk Søforsikring G/S (opløst efter frivillig likvidation)</t>
  </si>
  <si>
    <t>Forsikringsselskabet VEJLE BRAND af 1841 g/s</t>
  </si>
  <si>
    <t>Global Dental Insurance A/S (under frivillig likvidation)</t>
  </si>
  <si>
    <t>MELES Insurance A/S (captive insurance company)</t>
  </si>
  <si>
    <t>Skadeforsikringsselskaber: Statistisk materiale 2022</t>
  </si>
  <si>
    <t>NærBrand G/S (Under frivillig likvidation)</t>
  </si>
  <si>
    <t>GudB_EL_FF</t>
  </si>
  <si>
    <t>GudB_ETot_FF</t>
  </si>
  <si>
    <t>GudB_MdTot_FF</t>
  </si>
  <si>
    <t>GudB_MfTot_FF</t>
  </si>
  <si>
    <t>GudB_Eae_GehP</t>
  </si>
  <si>
    <t>GudB_Ma_GehP</t>
  </si>
  <si>
    <t>GudB_MiTot_GehP</t>
  </si>
  <si>
    <t>GudB_Mk_GehP</t>
  </si>
  <si>
    <t>GudB_MTot_GehP</t>
  </si>
  <si>
    <t>GudB_Pre_GehP</t>
  </si>
  <si>
    <t>GudB_PrTot_GehP</t>
  </si>
  <si>
    <t>GudB_Prx_GehP</t>
  </si>
  <si>
    <t>GudB_PTot_GehP</t>
  </si>
  <si>
    <t>GudB_Eae_GehU</t>
  </si>
  <si>
    <t>GudB_Ma_GehU</t>
  </si>
  <si>
    <t>GudB_MiTot_GehU</t>
  </si>
  <si>
    <t>GudB_Mk_GehU</t>
  </si>
  <si>
    <t>GudB_MTot_GehU</t>
  </si>
  <si>
    <t>GudB_Pre_GehU</t>
  </si>
  <si>
    <t>GudB_PrTot_GehU</t>
  </si>
  <si>
    <t>GudB_Prx_GehU</t>
  </si>
  <si>
    <t>GudB_PTot_GehU</t>
  </si>
  <si>
    <t>GudB_Eae_GeU</t>
  </si>
  <si>
    <t>GudB_Ma_GeU</t>
  </si>
  <si>
    <t>GudB_MiTot_GeU</t>
  </si>
  <si>
    <t>GudB_Mk_GeU</t>
  </si>
  <si>
    <t>GudB_MTot_GeU</t>
  </si>
  <si>
    <t>GudB_Pre_GeU</t>
  </si>
  <si>
    <t>GudB_PrTot_GeU</t>
  </si>
  <si>
    <t>GudB_Prx_GeU</t>
  </si>
  <si>
    <t>GudB_PTot_GeU</t>
  </si>
  <si>
    <t>GudB_Eae_Mgd</t>
  </si>
  <si>
    <t>GudB_Ma_Mgd</t>
  </si>
  <si>
    <t>GudB_MiTot_Mgd</t>
  </si>
  <si>
    <t>GudB_Mk_Mgd</t>
  </si>
  <si>
    <t>GudB_Mr_Mgd</t>
  </si>
  <si>
    <t>GudB_MTot_Mgd</t>
  </si>
  <si>
    <t>GudB_Pre_Mgd</t>
  </si>
  <si>
    <t>GudB_PrTot_Mgd</t>
  </si>
  <si>
    <t>GudB_Prx_Mgd</t>
  </si>
  <si>
    <t>GudB_PTot_Mgd</t>
  </si>
  <si>
    <t>GudB_EL_Tyf</t>
  </si>
  <si>
    <t>GudB_ETot_Tyf</t>
  </si>
  <si>
    <t>GudB_MdTot_Tyf</t>
  </si>
  <si>
    <t>GudB_MfTot_Tyf</t>
  </si>
  <si>
    <t>GudB_EL_Vkr</t>
  </si>
  <si>
    <t>GudB_ETot_Vkr</t>
  </si>
  <si>
    <t>GudB_MdTot_Vkr</t>
  </si>
  <si>
    <t>Ulykkesforsikringsforbundet For Dansk Søfart. Gensidigt Forbund</t>
  </si>
  <si>
    <t>NEM Forsikring</t>
  </si>
  <si>
    <t>Vestjylland Forsikring Gs.</t>
  </si>
  <si>
    <t>Europæiske Rejseforsikring</t>
  </si>
  <si>
    <t>Storstrøm Forsikring G/S</t>
  </si>
  <si>
    <t>Gartnernes Forsikring Gs. Dansk Jordbrug</t>
  </si>
  <si>
    <t>Dansk Jagtforsikring</t>
  </si>
  <si>
    <t>GF Forsikring</t>
  </si>
  <si>
    <t>Sygeforsikringen "Danmark", Gs</t>
  </si>
  <si>
    <t>Thisted Forsikring</t>
  </si>
  <si>
    <t>Forsikringsselskabet Nærsikring</t>
  </si>
  <si>
    <t>Topdanmark Forsikring</t>
  </si>
  <si>
    <t>Codan Forsikring</t>
  </si>
  <si>
    <t>Bornholms Brandforsikring</t>
  </si>
  <si>
    <t>LB Forsikring</t>
  </si>
  <si>
    <t>Gjensidige Forsikring tidligere PenSam Forsikring</t>
  </si>
  <si>
    <t>Concordia Forsikring</t>
  </si>
  <si>
    <t>Alpha Insurance A/S under konkurs</t>
  </si>
  <si>
    <t>Tryg Forsikring</t>
  </si>
  <si>
    <t>Forsikringsselskabet PrivatSikring</t>
  </si>
  <si>
    <t>Alm. Brand Forsikring</t>
  </si>
  <si>
    <t>Dansk Boligforsikring</t>
  </si>
  <si>
    <t>Carlsberg Captive Insurance Company</t>
  </si>
  <si>
    <t>Dan Insurance</t>
  </si>
  <si>
    <t>Ørsted Insurance</t>
  </si>
  <si>
    <t>Salling Group Captiveforsikringsselskab</t>
  </si>
  <si>
    <t>ETU Forsikring</t>
  </si>
  <si>
    <t>Forsikringsselskabet Vendsyssel</t>
  </si>
  <si>
    <t>FF Forsikring</t>
  </si>
  <si>
    <t>DSV Insurance</t>
  </si>
  <si>
    <t>Fri Forsikring</t>
  </si>
  <si>
    <t>Qudos Insurance A/S under konkurs</t>
  </si>
  <si>
    <t>Maersk Insurance</t>
  </si>
  <si>
    <t>GEFION FINANS A/S (under konkurs)</t>
  </si>
  <si>
    <t>Domus Forsikring</t>
  </si>
  <si>
    <t>Amorta Arbejdsskadesforsikringsselskab</t>
  </si>
  <si>
    <t>Forsikringsselskabet Dansk Sundhedssikring</t>
  </si>
  <si>
    <t>FORSIKRINGSSELSKABET BRANDKASSEN G/S</t>
  </si>
  <si>
    <t>PenSam Forsikring</t>
  </si>
  <si>
    <t>NærBrand G/S</t>
  </si>
  <si>
    <t>Gefion Insurance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</si>
</sst>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#,##0.0000000000"/>
    <numFmt numFmtId="166" formatCode="0.0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8"/>
      <color theme="4"/>
      <name val="Constantia"/>
      <family val="1"/>
    </font>
    <font>
      <b/>
      <sz val="16"/>
      <color theme="4"/>
      <name val="Constantia"/>
      <family val="1"/>
    </font>
    <font>
      <i/>
      <sz val="11"/>
      <color theme="1"/>
      <name val="Calibri"/>
      <family val="2"/>
      <scheme val="minor"/>
    </font>
    <font>
      <b/>
      <sz val="24"/>
      <color rgb="FF990000"/>
      <name val="Constantia"/>
      <family val="1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color theme="4"/>
      <name val="Wingdings"/>
      <charset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u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4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0" tint="-0.34998626667073579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0" tint="-0.34998626667073579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</borders>
  <cellStyleXfs count="8">
    <xf numFmtId="0" fontId="0" fillId="0" borderId="0"/>
    <xf numFmtId="0" fontId="7" fillId="5" borderId="4">
      <alignment horizontal="left" vertical="center" wrapText="1"/>
    </xf>
    <xf numFmtId="0" fontId="8" fillId="5" borderId="4">
      <alignment horizontal="left" vertical="center" wrapText="1"/>
    </xf>
    <xf numFmtId="0" fontId="10" fillId="4" borderId="4">
      <alignment horizontal="center" vertical="center" wrapText="1"/>
    </xf>
    <xf numFmtId="0" fontId="1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7" borderId="0" applyNumberFormat="0" applyFont="0" applyFill="0" applyBorder="0" applyAlignment="0" applyProtection="0"/>
  </cellStyleXfs>
  <cellXfs count="156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5" borderId="1" xfId="1" applyBorder="1">
      <alignment horizontal="left" vertical="center" wrapText="1"/>
    </xf>
    <xf numFmtId="0" fontId="7" fillId="5" borderId="9" xfId="1" applyBorder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1" fillId="0" borderId="0" xfId="0" applyFont="1"/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5" borderId="10" xfId="1" applyFont="1" applyBorder="1">
      <alignment horizontal="left" vertical="center" wrapText="1"/>
    </xf>
    <xf numFmtId="0" fontId="0" fillId="6" borderId="0" xfId="0" applyFill="1"/>
    <xf numFmtId="0" fontId="4" fillId="3" borderId="10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3" borderId="0" xfId="0" applyFont="1" applyFill="1"/>
    <xf numFmtId="0" fontId="16" fillId="3" borderId="0" xfId="0" applyFont="1" applyFill="1" applyProtection="1">
      <protection hidden="1"/>
    </xf>
    <xf numFmtId="0" fontId="17" fillId="3" borderId="0" xfId="0" applyFont="1" applyFill="1" applyAlignment="1" applyProtection="1">
      <alignment horizontal="left" vertical="center"/>
      <protection hidden="1"/>
    </xf>
    <xf numFmtId="0" fontId="18" fillId="3" borderId="0" xfId="0" applyFont="1" applyFill="1" applyAlignment="1">
      <alignment horizontal="right" vertical="center"/>
    </xf>
    <xf numFmtId="0" fontId="20" fillId="3" borderId="0" xfId="4" applyFont="1" applyFill="1" applyProtection="1"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0" fontId="16" fillId="3" borderId="0" xfId="0" applyFont="1" applyFill="1" applyAlignment="1" applyProtection="1">
      <alignment horizontal="left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right"/>
      <protection hidden="1"/>
    </xf>
    <xf numFmtId="0" fontId="0" fillId="6" borderId="0" xfId="0" applyFill="1" applyAlignment="1" applyProtection="1">
      <alignment horizontal="left"/>
      <protection hidden="1"/>
    </xf>
    <xf numFmtId="0" fontId="14" fillId="6" borderId="0" xfId="0" applyFont="1" applyFill="1" applyProtection="1">
      <protection hidden="1"/>
    </xf>
    <xf numFmtId="0" fontId="16" fillId="6" borderId="0" xfId="0" applyFont="1" applyFill="1" applyProtection="1"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6" fillId="6" borderId="0" xfId="0" quotePrefix="1" applyFont="1" applyFill="1" applyAlignment="1" applyProtection="1">
      <alignment horizontal="center" vertical="center"/>
      <protection hidden="1"/>
    </xf>
    <xf numFmtId="0" fontId="19" fillId="3" borderId="0" xfId="4" applyFill="1" applyProtection="1">
      <protection hidden="1"/>
    </xf>
    <xf numFmtId="0" fontId="0" fillId="6" borderId="0" xfId="0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3" fontId="0" fillId="0" borderId="1" xfId="5" applyNumberFormat="1" applyFont="1" applyBorder="1" applyAlignment="1">
      <alignment horizontal="right" vertical="top"/>
    </xf>
    <xf numFmtId="3" fontId="0" fillId="0" borderId="1" xfId="0" applyNumberFormat="1" applyBorder="1" applyAlignment="1">
      <alignment horizontal="right" vertical="center"/>
    </xf>
    <xf numFmtId="3" fontId="0" fillId="3" borderId="1" xfId="0" applyNumberForma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3" fontId="0" fillId="0" borderId="1" xfId="0" applyNumberFormat="1" applyBorder="1"/>
    <xf numFmtId="0" fontId="7" fillId="4" borderId="4" xfId="3" applyFont="1">
      <alignment horizontal="center" vertical="center" wrapText="1"/>
    </xf>
    <xf numFmtId="0" fontId="21" fillId="6" borderId="0" xfId="4" applyFont="1" applyFill="1" applyAlignment="1" applyProtection="1">
      <alignment horizontal="left"/>
      <protection hidden="1"/>
    </xf>
    <xf numFmtId="0" fontId="9" fillId="6" borderId="22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3" fontId="0" fillId="6" borderId="0" xfId="5" applyNumberFormat="1" applyFont="1" applyFill="1" applyBorder="1" applyAlignment="1">
      <alignment horizontal="right" vertical="top"/>
    </xf>
    <xf numFmtId="3" fontId="0" fillId="0" borderId="32" xfId="5" applyNumberFormat="1" applyFont="1" applyBorder="1" applyAlignment="1">
      <alignment horizontal="right" vertical="top"/>
    </xf>
    <xf numFmtId="0" fontId="4" fillId="3" borderId="33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3" fontId="0" fillId="3" borderId="35" xfId="5" applyNumberFormat="1" applyFont="1" applyFill="1" applyBorder="1" applyAlignment="1">
      <alignment horizontal="right" vertical="top"/>
    </xf>
    <xf numFmtId="3" fontId="0" fillId="6" borderId="0" xfId="0" applyNumberFormat="1" applyFill="1"/>
    <xf numFmtId="3" fontId="0" fillId="0" borderId="32" xfId="0" applyNumberFormat="1" applyBorder="1"/>
    <xf numFmtId="3" fontId="0" fillId="3" borderId="35" xfId="0" applyNumberFormat="1" applyFill="1" applyBorder="1"/>
    <xf numFmtId="0" fontId="15" fillId="6" borderId="0" xfId="0" applyFont="1" applyFill="1" applyAlignment="1">
      <alignment vertical="center"/>
    </xf>
    <xf numFmtId="0" fontId="21" fillId="6" borderId="0" xfId="4" applyFont="1" applyFill="1" applyBorder="1" applyAlignment="1" applyProtection="1">
      <alignment horizontal="left"/>
      <protection hidden="1"/>
    </xf>
    <xf numFmtId="0" fontId="9" fillId="6" borderId="37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3" fontId="4" fillId="0" borderId="1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top" wrapText="1"/>
    </xf>
    <xf numFmtId="3" fontId="0" fillId="0" borderId="0" xfId="0" applyNumberFormat="1"/>
    <xf numFmtId="0" fontId="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right" vertical="center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49" fontId="0" fillId="0" borderId="0" xfId="0" applyNumberFormat="1"/>
    <xf numFmtId="0" fontId="9" fillId="0" borderId="0" xfId="0" applyFont="1"/>
    <xf numFmtId="0" fontId="4" fillId="3" borderId="2" xfId="0" applyFont="1" applyFill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right" vertical="center"/>
    </xf>
    <xf numFmtId="0" fontId="4" fillId="3" borderId="32" xfId="0" applyFont="1" applyFill="1" applyBorder="1" applyAlignment="1">
      <alignment horizontal="center" vertical="top" wrapText="1"/>
    </xf>
    <xf numFmtId="0" fontId="16" fillId="3" borderId="0" xfId="0" applyFont="1" applyFill="1" applyAlignment="1" applyProtection="1">
      <alignment horizontal="center" vertical="center"/>
      <protection hidden="1"/>
    </xf>
    <xf numFmtId="0" fontId="13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1" fillId="0" borderId="0" xfId="4" applyFont="1" applyAlignment="1" applyProtection="1">
      <alignment horizontal="left" vertical="top"/>
      <protection hidden="1"/>
    </xf>
    <xf numFmtId="0" fontId="2" fillId="2" borderId="1" xfId="0" applyFont="1" applyFill="1" applyBorder="1" applyAlignment="1">
      <alignment horizontal="left" vertical="center"/>
    </xf>
    <xf numFmtId="0" fontId="21" fillId="0" borderId="0" xfId="4" applyFont="1" applyAlignment="1" applyProtection="1">
      <alignment horizontal="left"/>
      <protection hidden="1"/>
    </xf>
    <xf numFmtId="0" fontId="12" fillId="2" borderId="1" xfId="0" applyFont="1" applyFill="1" applyBorder="1" applyAlignment="1">
      <alignment horizontal="left" vertical="center" wrapText="1"/>
    </xf>
    <xf numFmtId="0" fontId="8" fillId="5" borderId="5" xfId="1" applyFont="1" applyBorder="1">
      <alignment horizontal="left" vertical="center" wrapText="1"/>
    </xf>
    <xf numFmtId="0" fontId="8" fillId="5" borderId="6" xfId="1" applyFont="1" applyBorder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8" fillId="5" borderId="2" xfId="1" applyFont="1" applyBorder="1">
      <alignment horizontal="left" vertical="center" wrapText="1"/>
    </xf>
    <xf numFmtId="0" fontId="8" fillId="5" borderId="10" xfId="1" applyFont="1" applyBorder="1">
      <alignment horizontal="left" vertical="center" wrapText="1"/>
    </xf>
    <xf numFmtId="0" fontId="8" fillId="5" borderId="1" xfId="1" applyFont="1" applyBorder="1" applyAlignment="1">
      <alignment horizontal="center" vertical="center" wrapText="1"/>
    </xf>
    <xf numFmtId="0" fontId="8" fillId="5" borderId="1" xfId="1" applyFont="1" applyBorder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8" fillId="5" borderId="7" xfId="1" applyFont="1" applyBorder="1">
      <alignment horizontal="left" vertical="center" wrapText="1"/>
    </xf>
    <xf numFmtId="0" fontId="8" fillId="5" borderId="8" xfId="1" applyFont="1" applyBorder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21" fillId="6" borderId="0" xfId="4" applyFont="1" applyFill="1" applyAlignment="1" applyProtection="1">
      <alignment horizontal="left"/>
      <protection hidden="1"/>
    </xf>
    <xf numFmtId="0" fontId="9" fillId="0" borderId="3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6" borderId="46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21" fillId="6" borderId="0" xfId="4" applyFont="1" applyFill="1" applyBorder="1" applyAlignment="1" applyProtection="1">
      <alignment horizontal="left"/>
      <protection hidden="1"/>
    </xf>
  </cellXfs>
  <cellStyles count="8">
    <cellStyle name="DPM_CellCode" xfId="7" xr:uid="{00000000-0005-0000-0000-000000000000}"/>
    <cellStyle name="F-GroupName" xfId="3" xr:uid="{00000000-0005-0000-0000-000001000000}"/>
    <cellStyle name="F-TableDescription" xfId="1" xr:uid="{00000000-0005-0000-0000-000002000000}"/>
    <cellStyle name="F-Title" xfId="2" xr:uid="{00000000-0005-0000-0000-000003000000}"/>
    <cellStyle name="Komma" xfId="5" builtinId="3"/>
    <cellStyle name="Link" xfId="4" builtinId="8"/>
    <cellStyle name="Normal" xfId="0" builtinId="0"/>
    <cellStyle name="Normalny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76200</xdr:rowOff>
    </xdr:from>
    <xdr:to>
      <xdr:col>3</xdr:col>
      <xdr:colOff>3431453</xdr:colOff>
      <xdr:row>3</xdr:row>
      <xdr:rowOff>157029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76200"/>
          <a:ext cx="1926503" cy="65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44"/>
  <sheetViews>
    <sheetView showGridLines="0" zoomScaleNormal="100" workbookViewId="0"/>
  </sheetViews>
  <sheetFormatPr defaultColWidth="0" defaultRowHeight="15" zeroHeight="1" x14ac:dyDescent="0.25"/>
  <cols>
    <col min="1" max="2" width="9.140625" style="25" customWidth="1"/>
    <col min="3" max="3" width="11" style="25" customWidth="1"/>
    <col min="4" max="4" width="80" style="25" customWidth="1"/>
    <col min="5" max="5" width="9.140625" style="25" customWidth="1"/>
    <col min="6" max="6" width="7" style="25" customWidth="1"/>
    <col min="7" max="7" width="9.140625" style="25" customWidth="1"/>
    <col min="8" max="16384" width="9.140625" style="25" hidden="1"/>
  </cols>
  <sheetData>
    <row r="1" spans="1:7" x14ac:dyDescent="0.25">
      <c r="A1" s="38"/>
      <c r="B1" s="38"/>
      <c r="C1" s="39"/>
      <c r="D1" s="38"/>
      <c r="E1" s="38"/>
      <c r="F1" s="38"/>
      <c r="G1" s="38"/>
    </row>
    <row r="2" spans="1:7" x14ac:dyDescent="0.25">
      <c r="A2" s="38"/>
      <c r="B2" s="38"/>
      <c r="C2" s="39"/>
      <c r="D2" s="40"/>
      <c r="E2" s="38"/>
      <c r="F2" s="38"/>
      <c r="G2" s="38"/>
    </row>
    <row r="3" spans="1:7" x14ac:dyDescent="0.25">
      <c r="A3" s="38"/>
      <c r="B3" s="38"/>
      <c r="C3" s="39"/>
      <c r="D3" s="40"/>
      <c r="E3" s="38"/>
      <c r="F3" s="38"/>
      <c r="G3" s="38"/>
    </row>
    <row r="4" spans="1:7" x14ac:dyDescent="0.25">
      <c r="A4" s="38"/>
      <c r="B4" s="38"/>
      <c r="C4" s="39"/>
      <c r="D4" s="41"/>
      <c r="E4" s="38"/>
      <c r="F4" s="38"/>
      <c r="G4" s="38"/>
    </row>
    <row r="5" spans="1:7" ht="46.5" customHeight="1" x14ac:dyDescent="0.25">
      <c r="A5" s="38"/>
      <c r="B5" s="86" t="s">
        <v>2624</v>
      </c>
      <c r="C5" s="38"/>
      <c r="E5" s="38"/>
      <c r="F5" s="38"/>
      <c r="G5" s="38"/>
    </row>
    <row r="6" spans="1:7" ht="21" x14ac:dyDescent="0.35">
      <c r="A6" s="38"/>
      <c r="B6" s="31" t="s">
        <v>1702</v>
      </c>
      <c r="C6" s="31"/>
      <c r="D6" s="32"/>
      <c r="E6" s="33"/>
      <c r="F6" s="33"/>
      <c r="G6" s="43"/>
    </row>
    <row r="7" spans="1:7" x14ac:dyDescent="0.25">
      <c r="A7" s="38"/>
      <c r="B7" s="34" t="s">
        <v>621</v>
      </c>
      <c r="C7" s="35" t="s">
        <v>622</v>
      </c>
      <c r="D7" s="36" t="s">
        <v>0</v>
      </c>
      <c r="E7" s="32"/>
      <c r="F7" s="35"/>
      <c r="G7" s="44"/>
    </row>
    <row r="8" spans="1:7" x14ac:dyDescent="0.25">
      <c r="A8" s="38"/>
      <c r="B8" s="34" t="s">
        <v>621</v>
      </c>
      <c r="C8" s="35" t="s">
        <v>623</v>
      </c>
      <c r="D8" s="37" t="s">
        <v>624</v>
      </c>
      <c r="E8" s="32"/>
      <c r="F8" s="35"/>
      <c r="G8" s="44"/>
    </row>
    <row r="9" spans="1:7" x14ac:dyDescent="0.25">
      <c r="A9" s="38"/>
      <c r="B9" s="34" t="s">
        <v>621</v>
      </c>
      <c r="C9" s="35" t="s">
        <v>626</v>
      </c>
      <c r="D9" s="37" t="s">
        <v>1527</v>
      </c>
      <c r="E9" s="32"/>
      <c r="F9" s="35"/>
      <c r="G9" s="44"/>
    </row>
    <row r="10" spans="1:7" x14ac:dyDescent="0.25">
      <c r="A10" s="38"/>
      <c r="B10" s="34" t="s">
        <v>621</v>
      </c>
      <c r="C10" s="35" t="s">
        <v>627</v>
      </c>
      <c r="D10" s="37" t="s">
        <v>1528</v>
      </c>
      <c r="E10" s="32"/>
      <c r="F10" s="35"/>
      <c r="G10" s="44"/>
    </row>
    <row r="11" spans="1:7" x14ac:dyDescent="0.25">
      <c r="A11" s="38"/>
      <c r="B11" s="34" t="s">
        <v>621</v>
      </c>
      <c r="C11" s="35" t="s">
        <v>628</v>
      </c>
      <c r="D11" s="37" t="s">
        <v>1529</v>
      </c>
      <c r="E11" s="32"/>
      <c r="F11" s="35"/>
      <c r="G11" s="44"/>
    </row>
    <row r="12" spans="1:7" x14ac:dyDescent="0.25">
      <c r="A12" s="38"/>
      <c r="B12" s="34"/>
      <c r="C12" s="46"/>
      <c r="D12" s="37"/>
      <c r="E12" s="32"/>
      <c r="F12" s="35"/>
      <c r="G12" s="44"/>
    </row>
    <row r="13" spans="1:7" ht="21" x14ac:dyDescent="0.35">
      <c r="A13" s="38"/>
      <c r="B13" s="31" t="s">
        <v>1647</v>
      </c>
      <c r="C13" s="46"/>
      <c r="D13" s="37"/>
      <c r="E13" s="32"/>
      <c r="F13" s="35"/>
      <c r="G13" s="44"/>
    </row>
    <row r="14" spans="1:7" x14ac:dyDescent="0.25">
      <c r="A14" s="38"/>
      <c r="B14" s="34" t="s">
        <v>621</v>
      </c>
      <c r="C14" s="35" t="s">
        <v>625</v>
      </c>
      <c r="D14" s="37" t="s">
        <v>1689</v>
      </c>
      <c r="E14" s="32"/>
      <c r="F14" s="35"/>
      <c r="G14" s="44"/>
    </row>
    <row r="15" spans="1:7" x14ac:dyDescent="0.25">
      <c r="A15" s="38"/>
      <c r="B15" s="34" t="s">
        <v>621</v>
      </c>
      <c r="C15" s="35" t="s">
        <v>1535</v>
      </c>
      <c r="D15" s="37" t="s">
        <v>1690</v>
      </c>
      <c r="E15" s="32"/>
      <c r="F15" s="35"/>
      <c r="G15" s="44"/>
    </row>
    <row r="16" spans="1:7" x14ac:dyDescent="0.25">
      <c r="A16" s="38"/>
      <c r="B16" s="34"/>
      <c r="C16" s="46"/>
      <c r="D16" s="37"/>
      <c r="E16" s="32"/>
      <c r="F16" s="35"/>
      <c r="G16" s="44"/>
    </row>
    <row r="17" spans="1:7" ht="21" x14ac:dyDescent="0.35">
      <c r="A17" s="38"/>
      <c r="B17" s="31" t="s">
        <v>1648</v>
      </c>
      <c r="C17" s="46"/>
      <c r="D17" s="37"/>
      <c r="E17" s="32"/>
      <c r="F17" s="35"/>
      <c r="G17" s="44"/>
    </row>
    <row r="18" spans="1:7" x14ac:dyDescent="0.25">
      <c r="A18" s="38"/>
      <c r="B18" s="34" t="s">
        <v>621</v>
      </c>
      <c r="C18" s="35" t="s">
        <v>1650</v>
      </c>
      <c r="D18" s="37" t="s">
        <v>1683</v>
      </c>
      <c r="E18" s="32"/>
      <c r="F18" s="35"/>
      <c r="G18" s="44"/>
    </row>
    <row r="19" spans="1:7" x14ac:dyDescent="0.25">
      <c r="A19" s="38"/>
      <c r="B19" s="34" t="s">
        <v>621</v>
      </c>
      <c r="C19" s="35" t="s">
        <v>1651</v>
      </c>
      <c r="D19" s="37" t="s">
        <v>1696</v>
      </c>
      <c r="E19" s="32"/>
      <c r="F19" s="35"/>
      <c r="G19" s="44"/>
    </row>
    <row r="20" spans="1:7" x14ac:dyDescent="0.25">
      <c r="A20" s="38"/>
      <c r="B20" s="34" t="s">
        <v>621</v>
      </c>
      <c r="C20" s="35" t="s">
        <v>1652</v>
      </c>
      <c r="D20" s="37" t="s">
        <v>1684</v>
      </c>
      <c r="E20" s="32"/>
      <c r="F20" s="35"/>
      <c r="G20" s="44"/>
    </row>
    <row r="21" spans="1:7" x14ac:dyDescent="0.25">
      <c r="A21" s="38"/>
      <c r="B21" s="34" t="s">
        <v>621</v>
      </c>
      <c r="C21" s="35" t="s">
        <v>1653</v>
      </c>
      <c r="D21" s="37" t="s">
        <v>1697</v>
      </c>
      <c r="E21" s="32"/>
      <c r="F21" s="35"/>
      <c r="G21" s="44"/>
    </row>
    <row r="22" spans="1:7" x14ac:dyDescent="0.25">
      <c r="A22" s="38"/>
      <c r="B22" s="34" t="s">
        <v>621</v>
      </c>
      <c r="C22" s="35" t="s">
        <v>1654</v>
      </c>
      <c r="D22" s="37" t="s">
        <v>1685</v>
      </c>
      <c r="E22" s="32"/>
      <c r="F22" s="35"/>
      <c r="G22" s="44"/>
    </row>
    <row r="23" spans="1:7" x14ac:dyDescent="0.25">
      <c r="A23" s="38"/>
      <c r="B23" s="34" t="s">
        <v>621</v>
      </c>
      <c r="C23" s="35" t="s">
        <v>1655</v>
      </c>
      <c r="D23" s="37" t="s">
        <v>1686</v>
      </c>
      <c r="E23" s="32"/>
      <c r="F23" s="35"/>
      <c r="G23" s="44"/>
    </row>
    <row r="24" spans="1:7" x14ac:dyDescent="0.25">
      <c r="A24" s="38"/>
      <c r="B24" s="34" t="s">
        <v>621</v>
      </c>
      <c r="C24" s="35" t="s">
        <v>1656</v>
      </c>
      <c r="D24" s="37" t="s">
        <v>1687</v>
      </c>
      <c r="E24" s="32"/>
      <c r="F24" s="35"/>
      <c r="G24" s="44"/>
    </row>
    <row r="25" spans="1:7" x14ac:dyDescent="0.25">
      <c r="A25" s="38"/>
      <c r="B25" s="34" t="s">
        <v>621</v>
      </c>
      <c r="C25" s="35" t="s">
        <v>1657</v>
      </c>
      <c r="D25" s="37" t="s">
        <v>1688</v>
      </c>
      <c r="E25" s="108"/>
      <c r="F25" s="35"/>
      <c r="G25" s="44"/>
    </row>
    <row r="26" spans="1:7" x14ac:dyDescent="0.25">
      <c r="A26" s="38"/>
      <c r="B26" s="34" t="s">
        <v>621</v>
      </c>
      <c r="C26" s="35" t="s">
        <v>1658</v>
      </c>
      <c r="D26" s="37" t="s">
        <v>350</v>
      </c>
      <c r="E26" s="108"/>
      <c r="F26" s="35"/>
      <c r="G26" s="44"/>
    </row>
    <row r="27" spans="1:7" x14ac:dyDescent="0.25">
      <c r="A27" s="38"/>
      <c r="B27" s="34"/>
      <c r="C27" s="46"/>
      <c r="D27" s="37"/>
      <c r="E27" s="108"/>
      <c r="F27" s="35"/>
      <c r="G27" s="44"/>
    </row>
    <row r="28" spans="1:7" ht="21" x14ac:dyDescent="0.25">
      <c r="A28" s="38"/>
      <c r="B28" s="109" t="s">
        <v>1703</v>
      </c>
      <c r="C28" s="109"/>
      <c r="D28" s="109"/>
      <c r="E28" s="108"/>
      <c r="F28" s="35"/>
      <c r="G28" s="44"/>
    </row>
    <row r="29" spans="1:7" x14ac:dyDescent="0.25">
      <c r="A29" s="38"/>
      <c r="B29" s="34" t="s">
        <v>621</v>
      </c>
      <c r="C29" s="46" t="s">
        <v>1659</v>
      </c>
      <c r="D29" s="37" t="s">
        <v>0</v>
      </c>
      <c r="E29" s="32"/>
      <c r="F29" s="35"/>
      <c r="G29" s="45"/>
    </row>
    <row r="30" spans="1:7" x14ac:dyDescent="0.25">
      <c r="A30" s="38"/>
      <c r="B30" s="34" t="s">
        <v>621</v>
      </c>
      <c r="C30" s="46" t="s">
        <v>1660</v>
      </c>
      <c r="D30" s="37" t="s">
        <v>624</v>
      </c>
      <c r="E30" s="32"/>
      <c r="F30" s="35"/>
      <c r="G30" s="45"/>
    </row>
    <row r="31" spans="1:7" x14ac:dyDescent="0.25">
      <c r="A31" s="38"/>
      <c r="B31" s="34"/>
      <c r="C31" s="46"/>
      <c r="D31" s="37"/>
      <c r="E31" s="32"/>
      <c r="F31" s="35"/>
      <c r="G31" s="45"/>
    </row>
    <row r="32" spans="1:7" ht="21" x14ac:dyDescent="0.25">
      <c r="A32" s="38"/>
      <c r="B32" s="109" t="s">
        <v>1700</v>
      </c>
      <c r="C32" s="109"/>
      <c r="D32" s="109"/>
      <c r="E32" s="32"/>
      <c r="F32" s="35"/>
      <c r="G32" s="45"/>
    </row>
    <row r="33" spans="1:7" x14ac:dyDescent="0.25">
      <c r="A33" s="38"/>
      <c r="B33" s="34" t="s">
        <v>621</v>
      </c>
      <c r="C33" s="46" t="s">
        <v>1661</v>
      </c>
      <c r="D33" s="37" t="s">
        <v>1689</v>
      </c>
      <c r="E33" s="32"/>
      <c r="F33" s="35"/>
      <c r="G33" s="45"/>
    </row>
    <row r="34" spans="1:7" x14ac:dyDescent="0.25">
      <c r="A34" s="38"/>
      <c r="B34" s="34" t="s">
        <v>621</v>
      </c>
      <c r="C34" s="46" t="s">
        <v>1662</v>
      </c>
      <c r="D34" s="37" t="s">
        <v>1690</v>
      </c>
      <c r="E34" s="32"/>
      <c r="F34" s="35"/>
      <c r="G34" s="45"/>
    </row>
    <row r="35" spans="1:7" x14ac:dyDescent="0.25">
      <c r="A35" s="38"/>
      <c r="B35" s="34"/>
      <c r="C35" s="46"/>
      <c r="D35" s="37"/>
      <c r="E35" s="32"/>
      <c r="F35" s="35"/>
      <c r="G35" s="45"/>
    </row>
    <row r="36" spans="1:7" ht="21" x14ac:dyDescent="0.25">
      <c r="A36" s="38"/>
      <c r="B36" s="109" t="s">
        <v>1701</v>
      </c>
      <c r="C36" s="109"/>
      <c r="D36" s="109"/>
      <c r="E36" s="32"/>
      <c r="F36" s="35"/>
      <c r="G36" s="45"/>
    </row>
    <row r="37" spans="1:7" x14ac:dyDescent="0.25">
      <c r="A37" s="38"/>
      <c r="B37" s="34" t="s">
        <v>621</v>
      </c>
      <c r="C37" s="46" t="s">
        <v>1663</v>
      </c>
      <c r="D37" s="37" t="s">
        <v>1691</v>
      </c>
      <c r="E37" s="32"/>
      <c r="F37" s="35"/>
      <c r="G37" s="45"/>
    </row>
    <row r="38" spans="1:7" x14ac:dyDescent="0.25">
      <c r="A38" s="38"/>
      <c r="B38" s="34" t="s">
        <v>621</v>
      </c>
      <c r="C38" s="46" t="s">
        <v>1664</v>
      </c>
      <c r="D38" s="37" t="s">
        <v>1692</v>
      </c>
      <c r="E38" s="32"/>
      <c r="F38" s="35"/>
      <c r="G38" s="44"/>
    </row>
    <row r="39" spans="1:7" x14ac:dyDescent="0.25">
      <c r="A39" s="38"/>
      <c r="B39" s="34"/>
      <c r="C39" s="46"/>
      <c r="D39" s="37"/>
      <c r="E39" s="32"/>
      <c r="F39" s="35"/>
      <c r="G39" s="44"/>
    </row>
    <row r="40" spans="1:7" ht="21" x14ac:dyDescent="0.25">
      <c r="A40" s="38"/>
      <c r="B40" s="109" t="s">
        <v>1649</v>
      </c>
      <c r="C40" s="109"/>
      <c r="D40" s="109"/>
      <c r="E40" s="32"/>
      <c r="F40" s="35"/>
      <c r="G40" s="44"/>
    </row>
    <row r="41" spans="1:7" x14ac:dyDescent="0.25">
      <c r="A41" s="38"/>
      <c r="B41" s="34" t="s">
        <v>621</v>
      </c>
      <c r="C41" s="46" t="s">
        <v>1534</v>
      </c>
      <c r="D41" s="37" t="s">
        <v>1693</v>
      </c>
      <c r="E41" s="32"/>
      <c r="F41" s="32"/>
      <c r="G41" s="42"/>
    </row>
    <row r="42" spans="1:7" x14ac:dyDescent="0.25">
      <c r="A42" s="38"/>
      <c r="B42"/>
      <c r="C42"/>
      <c r="D42"/>
      <c r="E42" s="42"/>
    </row>
    <row r="43" spans="1:7" customFormat="1" hidden="1" x14ac:dyDescent="0.25">
      <c r="B43" s="25"/>
      <c r="C43" s="25"/>
      <c r="D43" s="25"/>
    </row>
    <row r="44" spans="1:7" hidden="1" x14ac:dyDescent="0.25">
      <c r="A44" s="38"/>
      <c r="E44" s="38"/>
      <c r="F44" s="38"/>
      <c r="G44" s="38"/>
    </row>
  </sheetData>
  <sheetProtection algorithmName="SHA-512" hashValue="ltYMZHLHjWQAVlkhnuksnj6vpA8oH8W6rJxGkeQPa7Re2lywonVkfqDcpOmqGnKMIwxpLU0D6K5sDyob5qhR8g==" saltValue="J8M2Val7I5g1BQofHNGezA==" spinCount="100000" sheet="1" objects="1" scenarios="1"/>
  <mergeCells count="6">
    <mergeCell ref="E25:E26"/>
    <mergeCell ref="E27:E28"/>
    <mergeCell ref="B28:D28"/>
    <mergeCell ref="B40:D40"/>
    <mergeCell ref="B32:D32"/>
    <mergeCell ref="B36:D36"/>
  </mergeCells>
  <hyperlinks>
    <hyperlink ref="C7" location="'Tabel 1.1'!C2" display="Tabel 1.1" xr:uid="{00000000-0004-0000-0000-000000000000}"/>
    <hyperlink ref="C8" location="'Tabel 1.2'!C2" display="Tabel 1.2" xr:uid="{00000000-0004-0000-0000-000001000000}"/>
    <hyperlink ref="C20" location="'Tabel 3.3'!F2" display="Tabel 3.3" xr:uid="{00000000-0004-0000-0000-000002000000}"/>
    <hyperlink ref="C22" location="'Tabel 3.5'!F2" display="Tabel 3.5" xr:uid="{00000000-0004-0000-0000-000003000000}"/>
    <hyperlink ref="C10" location="'Tabel 1.4'!C2" display="Tabel 1.4" xr:uid="{00000000-0004-0000-0000-000004000000}"/>
    <hyperlink ref="C11" location="'Tabel 1.5'!C2" display="Tabel 1.5" xr:uid="{00000000-0004-0000-0000-000005000000}"/>
    <hyperlink ref="C25" location="'Tabel 3.8'!C2" display="Tabel 3.8" xr:uid="{00000000-0004-0000-0000-000006000000}"/>
    <hyperlink ref="C29" location="'Tabel 4.1'!D5" display="Tabel 4.1" xr:uid="{00000000-0004-0000-0000-000007000000}"/>
    <hyperlink ref="C23" location="'Tabel 3.6'!F2" display="Tabel 3.6" xr:uid="{00000000-0004-0000-0000-000008000000}"/>
    <hyperlink ref="C18" location="'Tabel 3.1'!F2" display="Tabel 3.1" xr:uid="{00000000-0004-0000-0000-000009000000}"/>
    <hyperlink ref="C19" location="'Tabel 3.2'!F2" display="Tabel 3.2" xr:uid="{00000000-0004-0000-0000-00000A000000}"/>
    <hyperlink ref="C21" location="'Tabel 3.4'!F2" display="Tabel 3.4" xr:uid="{00000000-0004-0000-0000-00000B000000}"/>
    <hyperlink ref="C24" location="'Tabel 3.7'!F2" display="Tabel 3.7" xr:uid="{00000000-0004-0000-0000-00000C000000}"/>
    <hyperlink ref="C26" location="'Tabel 3.9'!C2" display="Tabel 3.9" xr:uid="{00000000-0004-0000-0000-00000D000000}"/>
    <hyperlink ref="C41" location="Bilag!A1" display="Bilag" xr:uid="{00000000-0004-0000-0000-00000E000000}"/>
    <hyperlink ref="C30" location="'Tabel 4.2'!D5" display="Tabel 4.2" xr:uid="{00000000-0004-0000-0000-00000F000000}"/>
    <hyperlink ref="C9" location="'Tabel 1.3'!C2" display="Tabel 1.3" xr:uid="{00000000-0004-0000-0000-000010000000}"/>
    <hyperlink ref="C37" location="'Tabel 6.1'!D5" display="Tabel 6.1" xr:uid="{00000000-0004-0000-0000-000011000000}"/>
    <hyperlink ref="C38" location="'Tabel 6.2'!D5" display="Tabel 6.2" xr:uid="{00000000-0004-0000-0000-000012000000}"/>
    <hyperlink ref="C14" location="'Tabel 2.1'!A1" display="Tabel 2.1" xr:uid="{00000000-0004-0000-0000-000013000000}"/>
    <hyperlink ref="C15" location="'Tabel 2.2'!A1" display="Tabel 2.2" xr:uid="{00000000-0004-0000-0000-000014000000}"/>
    <hyperlink ref="C33" location="'Tabel 5.1'!B4" display="Tabel 5.1" xr:uid="{00000000-0004-0000-0000-000015000000}"/>
    <hyperlink ref="C34" location="'Tabel 5.2'!B4" display="Tabel 5.2" xr:uid="{00000000-0004-0000-0000-000016000000}"/>
  </hyperlinks>
  <pageMargins left="0.7" right="0.7" top="0.75" bottom="0.75" header="0.3" footer="0.3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2:F46"/>
  <sheetViews>
    <sheetView showGridLines="0" topLeftCell="C2" zoomScaleNormal="100" workbookViewId="0">
      <selection activeCell="F14" sqref="F14"/>
    </sheetView>
  </sheetViews>
  <sheetFormatPr defaultColWidth="0" defaultRowHeight="15" zeroHeight="1" x14ac:dyDescent="0.25"/>
  <cols>
    <col min="1" max="1" width="16.42578125" hidden="1" customWidth="1"/>
    <col min="2" max="2" width="21.140625" hidden="1" customWidth="1"/>
    <col min="3" max="3" width="19.5703125" customWidth="1"/>
    <col min="4" max="4" width="68.5703125" bestFit="1" customWidth="1"/>
    <col min="5" max="5" width="15.140625" customWidth="1"/>
    <col min="6" max="6" width="9.140625" customWidth="1"/>
    <col min="7" max="16384" width="9.140625" hidden="1"/>
  </cols>
  <sheetData>
    <row r="2" spans="1:5" x14ac:dyDescent="0.25">
      <c r="C2" s="111" t="s">
        <v>630</v>
      </c>
      <c r="D2" s="111"/>
    </row>
    <row r="3" spans="1:5" x14ac:dyDescent="0.25"/>
    <row r="4" spans="1:5" x14ac:dyDescent="0.25"/>
    <row r="5" spans="1:5" ht="28.5" customHeight="1" x14ac:dyDescent="0.25">
      <c r="A5" s="14" t="s">
        <v>31</v>
      </c>
      <c r="B5" s="69" t="s">
        <v>1524</v>
      </c>
      <c r="C5" s="110" t="s">
        <v>629</v>
      </c>
      <c r="D5" s="110"/>
      <c r="E5" s="110"/>
    </row>
    <row r="6" spans="1:5" ht="25.5" x14ac:dyDescent="0.25">
      <c r="C6" s="18"/>
      <c r="D6" s="18"/>
      <c r="E6" s="5" t="s">
        <v>608</v>
      </c>
    </row>
    <row r="7" spans="1:5" x14ac:dyDescent="0.25">
      <c r="A7" s="4" t="s">
        <v>372</v>
      </c>
      <c r="B7" t="str">
        <f>"Res_"&amp;A7&amp;"_"&amp;$B$5</f>
        <v>Res_BP_BeY</v>
      </c>
      <c r="C7" s="18" t="s">
        <v>33</v>
      </c>
      <c r="D7" s="18" t="s">
        <v>2</v>
      </c>
      <c r="E7" s="63">
        <f>INDEX(Data,2,MATCH('Tabel 1.1'!$B7,Variabel,0))</f>
        <v>80694972</v>
      </c>
    </row>
    <row r="8" spans="1:5" x14ac:dyDescent="0.25">
      <c r="A8" s="4" t="s">
        <v>514</v>
      </c>
      <c r="B8" t="str">
        <f t="shared" ref="B8:B46" si="0">"Res_"&amp;A8&amp;"_"&amp;$B$5</f>
        <v>Res_AfFp_BeY</v>
      </c>
      <c r="C8" s="18" t="s">
        <v>34</v>
      </c>
      <c r="D8" s="18" t="s">
        <v>3</v>
      </c>
      <c r="E8" s="63">
        <f>INDEX(Data,2,MATCH('Tabel 1.1'!$B8,Variabel,0))</f>
        <v>-5434888</v>
      </c>
    </row>
    <row r="9" spans="1:5" x14ac:dyDescent="0.25">
      <c r="A9" s="4" t="s">
        <v>515</v>
      </c>
      <c r="B9" t="str">
        <f t="shared" si="0"/>
        <v>Res_NyPh_BeY</v>
      </c>
      <c r="C9" s="18" t="s">
        <v>35</v>
      </c>
      <c r="D9" s="18" t="s">
        <v>4</v>
      </c>
      <c r="E9" s="63">
        <f>INDEX(Data,2,MATCH('Tabel 1.1'!$B9,Variabel,0))</f>
        <v>-2650925</v>
      </c>
    </row>
    <row r="10" spans="1:5" x14ac:dyDescent="0.25">
      <c r="A10" s="4" t="s">
        <v>517</v>
      </c>
      <c r="B10" t="str">
        <f t="shared" si="0"/>
        <v>Res_NyFm_BeY</v>
      </c>
      <c r="C10" s="18" t="s">
        <v>36</v>
      </c>
      <c r="D10" s="18" t="s">
        <v>516</v>
      </c>
      <c r="E10" s="63">
        <f>INDEX(Data,2,MATCH('Tabel 1.1'!$B10,Variabel,0))</f>
        <v>1232627</v>
      </c>
    </row>
    <row r="11" spans="1:5" x14ac:dyDescent="0.25">
      <c r="A11" s="4" t="s">
        <v>518</v>
      </c>
      <c r="B11" t="str">
        <f t="shared" si="0"/>
        <v>Res_NyGp_BeY</v>
      </c>
      <c r="C11" s="18" t="s">
        <v>37</v>
      </c>
      <c r="D11" s="18" t="s">
        <v>5</v>
      </c>
      <c r="E11" s="63">
        <f>INDEX(Data,2,MATCH('Tabel 1.1'!$B11,Variabel,0))</f>
        <v>313748</v>
      </c>
    </row>
    <row r="12" spans="1:5" x14ac:dyDescent="0.25">
      <c r="A12" s="4" t="s">
        <v>520</v>
      </c>
      <c r="B12" t="str">
        <f t="shared" si="0"/>
        <v>Res_PiF_BeY</v>
      </c>
      <c r="C12" s="18" t="s">
        <v>38</v>
      </c>
      <c r="D12" s="18" t="s">
        <v>519</v>
      </c>
      <c r="E12" s="63">
        <f>INDEX(Data,2,MATCH('Tabel 1.1'!$B12,Variabel,0))</f>
        <v>74155535</v>
      </c>
    </row>
    <row r="13" spans="1:5" x14ac:dyDescent="0.25">
      <c r="A13" s="4" t="s">
        <v>521</v>
      </c>
      <c r="B13" t="str">
        <f t="shared" si="0"/>
        <v>Res_FtR_BeY</v>
      </c>
      <c r="C13" s="18" t="s">
        <v>39</v>
      </c>
      <c r="D13" s="18" t="s">
        <v>6</v>
      </c>
      <c r="E13" s="63">
        <f>INDEX(Data,2,MATCH('Tabel 1.1'!$B13,Variabel,0))</f>
        <v>82860</v>
      </c>
    </row>
    <row r="14" spans="1:5" x14ac:dyDescent="0.25">
      <c r="A14" s="4" t="s">
        <v>522</v>
      </c>
      <c r="B14" t="str">
        <f t="shared" si="0"/>
        <v>Res_UdE_BeY</v>
      </c>
      <c r="C14" s="18" t="s">
        <v>40</v>
      </c>
      <c r="D14" s="18" t="s">
        <v>7</v>
      </c>
      <c r="E14" s="63">
        <f>INDEX(Data,2,MATCH('Tabel 1.1'!$B14,Variabel,0))</f>
        <v>-51245539</v>
      </c>
    </row>
    <row r="15" spans="1:5" x14ac:dyDescent="0.25">
      <c r="A15" s="4" t="s">
        <v>523</v>
      </c>
      <c r="B15" t="str">
        <f t="shared" si="0"/>
        <v>Res_MGd_BeY</v>
      </c>
      <c r="C15" s="18" t="s">
        <v>41</v>
      </c>
      <c r="D15" s="18" t="s">
        <v>8</v>
      </c>
      <c r="E15" s="63">
        <f>INDEX(Data,2,MATCH('Tabel 1.1'!$B15,Variabel,0))</f>
        <v>2307685</v>
      </c>
    </row>
    <row r="16" spans="1:5" x14ac:dyDescent="0.25">
      <c r="A16" s="4" t="s">
        <v>524</v>
      </c>
      <c r="B16" t="str">
        <f t="shared" si="0"/>
        <v>Res_NyEh_BeY</v>
      </c>
      <c r="C16" s="18" t="s">
        <v>42</v>
      </c>
      <c r="D16" s="18" t="s">
        <v>9</v>
      </c>
      <c r="E16" s="63">
        <f>INDEX(Data,2,MATCH('Tabel 1.1'!$B16,Variabel,0))</f>
        <v>-2153574</v>
      </c>
    </row>
    <row r="17" spans="1:5" x14ac:dyDescent="0.25">
      <c r="A17" s="4" t="s">
        <v>526</v>
      </c>
      <c r="B17" t="str">
        <f t="shared" si="0"/>
        <v>Res_NyRi_BeY</v>
      </c>
      <c r="C17" s="18" t="s">
        <v>43</v>
      </c>
      <c r="D17" s="18" t="s">
        <v>525</v>
      </c>
      <c r="E17" s="63">
        <f>INDEX(Data,2,MATCH('Tabel 1.1'!$B17,Variabel,0))</f>
        <v>340308</v>
      </c>
    </row>
    <row r="18" spans="1:5" x14ac:dyDescent="0.25">
      <c r="A18" s="4" t="s">
        <v>527</v>
      </c>
      <c r="B18" t="str">
        <f t="shared" si="0"/>
        <v>Res_NyGE_BeY</v>
      </c>
      <c r="C18" s="18" t="s">
        <v>44</v>
      </c>
      <c r="D18" s="18" t="s">
        <v>10</v>
      </c>
      <c r="E18" s="63">
        <f>INDEX(Data,2,MATCH('Tabel 1.1'!$B18,Variabel,0))</f>
        <v>68626</v>
      </c>
    </row>
    <row r="19" spans="1:5" x14ac:dyDescent="0.25">
      <c r="A19" s="4" t="s">
        <v>143</v>
      </c>
      <c r="B19" t="str">
        <f t="shared" si="0"/>
        <v>Res_EuTot_BeY</v>
      </c>
      <c r="C19" s="18" t="s">
        <v>45</v>
      </c>
      <c r="D19" s="18" t="s">
        <v>528</v>
      </c>
      <c r="E19" s="63">
        <f>INDEX(Data,2,MATCH('Tabel 1.1'!$B19,Variabel,0))</f>
        <v>-50682493</v>
      </c>
    </row>
    <row r="20" spans="1:5" x14ac:dyDescent="0.25">
      <c r="A20" s="4" t="s">
        <v>27</v>
      </c>
      <c r="B20" t="str">
        <f t="shared" si="0"/>
        <v>Res_BoPr_BeY</v>
      </c>
      <c r="C20" s="18" t="s">
        <v>46</v>
      </c>
      <c r="D20" s="18" t="s">
        <v>11</v>
      </c>
      <c r="E20" s="63">
        <f>INDEX(Data,2,MATCH('Tabel 1.1'!$B20,Variabel,0))</f>
        <v>-1116614</v>
      </c>
    </row>
    <row r="21" spans="1:5" x14ac:dyDescent="0.25">
      <c r="A21" s="4" t="s">
        <v>529</v>
      </c>
      <c r="B21" t="str">
        <f t="shared" si="0"/>
        <v>Res_Ero_BeY</v>
      </c>
      <c r="C21" s="18" t="s">
        <v>47</v>
      </c>
      <c r="D21" s="18" t="s">
        <v>12</v>
      </c>
      <c r="E21" s="63">
        <f>INDEX(Data,2,MATCH('Tabel 1.1'!$B21,Variabel,0))</f>
        <v>-8755190</v>
      </c>
    </row>
    <row r="22" spans="1:5" x14ac:dyDescent="0.25">
      <c r="A22" s="4" t="s">
        <v>280</v>
      </c>
      <c r="B22" t="str">
        <f t="shared" si="0"/>
        <v>Res_Ado_BeY</v>
      </c>
      <c r="C22" s="18" t="s">
        <v>48</v>
      </c>
      <c r="D22" s="18" t="s">
        <v>13</v>
      </c>
      <c r="E22" s="63">
        <f>INDEX(Data,2,MATCH('Tabel 1.1'!$B22,Variabel,0))</f>
        <v>-5389390</v>
      </c>
    </row>
    <row r="23" spans="1:5" x14ac:dyDescent="0.25">
      <c r="A23" s="4" t="s">
        <v>438</v>
      </c>
      <c r="B23" t="str">
        <f t="shared" si="0"/>
        <v>Res_Retv_BeY</v>
      </c>
      <c r="C23" s="18" t="s">
        <v>49</v>
      </c>
      <c r="D23" s="18" t="s">
        <v>14</v>
      </c>
      <c r="E23" s="63">
        <f>INDEX(Data,2,MATCH('Tabel 1.1'!$B23,Variabel,0))</f>
        <v>643787</v>
      </c>
    </row>
    <row r="24" spans="1:5" x14ac:dyDescent="0.25">
      <c r="A24" s="4" t="s">
        <v>144</v>
      </c>
      <c r="B24" t="str">
        <f t="shared" si="0"/>
        <v>Res_PGG_BeY</v>
      </c>
      <c r="C24" s="18" t="s">
        <v>50</v>
      </c>
      <c r="D24" s="18" t="s">
        <v>15</v>
      </c>
      <c r="E24" s="63">
        <f>INDEX(Data,2,MATCH('Tabel 1.1'!$B24,Variabel,0))</f>
        <v>520420</v>
      </c>
    </row>
    <row r="25" spans="1:5" x14ac:dyDescent="0.25">
      <c r="A25" s="4" t="s">
        <v>531</v>
      </c>
      <c r="B25" t="str">
        <f t="shared" si="0"/>
        <v>Res_DoTot_BeY</v>
      </c>
      <c r="C25" s="18" t="s">
        <v>51</v>
      </c>
      <c r="D25" s="18" t="s">
        <v>530</v>
      </c>
      <c r="E25" s="63">
        <f>INDEX(Data,2,MATCH('Tabel 1.1'!$B25,Variabel,0))</f>
        <v>-12980372</v>
      </c>
    </row>
    <row r="26" spans="1:5" x14ac:dyDescent="0.25">
      <c r="A26" s="4" t="s">
        <v>146</v>
      </c>
      <c r="B26" t="str">
        <f t="shared" si="0"/>
        <v>Res_FRes_BeY</v>
      </c>
      <c r="C26" s="18" t="s">
        <v>52</v>
      </c>
      <c r="D26" s="18" t="s">
        <v>532</v>
      </c>
      <c r="E26" s="63">
        <f>INDEX(Data,2,MATCH('Tabel 1.1'!$B26,Variabel,0))</f>
        <v>9458917</v>
      </c>
    </row>
    <row r="27" spans="1:5" x14ac:dyDescent="0.25">
      <c r="A27" s="4" t="s">
        <v>28</v>
      </c>
      <c r="B27" t="str">
        <f t="shared" si="0"/>
        <v>Res_ITV_BeY</v>
      </c>
      <c r="C27" s="18" t="s">
        <v>53</v>
      </c>
      <c r="D27" s="18" t="s">
        <v>16</v>
      </c>
      <c r="E27" s="63">
        <f>INDEX(Data,2,MATCH('Tabel 1.1'!$B27,Variabel,0))</f>
        <v>-529038</v>
      </c>
    </row>
    <row r="28" spans="1:5" x14ac:dyDescent="0.25">
      <c r="A28" s="4" t="s">
        <v>29</v>
      </c>
      <c r="B28" t="str">
        <f>"Res_"&amp;A28&amp;"_"&amp;$B$5</f>
        <v>Res_IAV_BeY</v>
      </c>
      <c r="C28" s="18" t="s">
        <v>54</v>
      </c>
      <c r="D28" s="18" t="s">
        <v>17</v>
      </c>
      <c r="E28" s="63">
        <f>INDEX(Data,2,MATCH('Tabel 1.1'!$B28,Variabel,0))</f>
        <v>-18016</v>
      </c>
    </row>
    <row r="29" spans="1:5" x14ac:dyDescent="0.25">
      <c r="A29" s="4" t="s">
        <v>534</v>
      </c>
      <c r="B29" t="str">
        <f t="shared" si="0"/>
        <v>Res_IInv_BeY</v>
      </c>
      <c r="C29" s="18" t="s">
        <v>55</v>
      </c>
      <c r="D29" s="18" t="s">
        <v>533</v>
      </c>
      <c r="E29" s="63">
        <f>INDEX(Data,2,MATCH('Tabel 1.1'!$B29,Variabel,0))</f>
        <v>35657</v>
      </c>
    </row>
    <row r="30" spans="1:5" x14ac:dyDescent="0.25">
      <c r="A30" s="4" t="s">
        <v>535</v>
      </c>
      <c r="B30" t="str">
        <f t="shared" si="0"/>
        <v>Res_RUind_BeY</v>
      </c>
      <c r="C30" s="18" t="s">
        <v>56</v>
      </c>
      <c r="D30" s="18" t="s">
        <v>18</v>
      </c>
      <c r="E30" s="63">
        <f>INDEX(Data,2,MATCH('Tabel 1.1'!$B30,Variabel,0))</f>
        <v>2171362</v>
      </c>
    </row>
    <row r="31" spans="1:5" x14ac:dyDescent="0.25">
      <c r="A31" s="4" t="s">
        <v>536</v>
      </c>
      <c r="B31" t="str">
        <f t="shared" si="0"/>
        <v>Res_Kreg_BeY</v>
      </c>
      <c r="C31" s="18" t="s">
        <v>57</v>
      </c>
      <c r="D31" s="18" t="s">
        <v>19</v>
      </c>
      <c r="E31" s="63">
        <f>INDEX(Data,2,MATCH('Tabel 1.1'!$B31,Variabel,0))</f>
        <v>-12403580</v>
      </c>
    </row>
    <row r="32" spans="1:5" x14ac:dyDescent="0.25">
      <c r="A32" s="4" t="s">
        <v>537</v>
      </c>
      <c r="B32" t="str">
        <f t="shared" si="0"/>
        <v>Res_Rudg_BeY</v>
      </c>
      <c r="C32" s="18" t="s">
        <v>58</v>
      </c>
      <c r="D32" s="18" t="s">
        <v>20</v>
      </c>
      <c r="E32" s="63">
        <f>INDEX(Data,2,MATCH('Tabel 1.1'!$B32,Variabel,0))</f>
        <v>-273822</v>
      </c>
    </row>
    <row r="33" spans="1:5" x14ac:dyDescent="0.25">
      <c r="A33" s="4" t="s">
        <v>538</v>
      </c>
      <c r="B33" t="str">
        <f t="shared" si="0"/>
        <v>Res_AOmkI_BeY</v>
      </c>
      <c r="C33" s="18" t="s">
        <v>59</v>
      </c>
      <c r="D33" s="18" t="s">
        <v>21</v>
      </c>
      <c r="E33" s="63">
        <f>INDEX(Data,2,MATCH('Tabel 1.1'!$B33,Variabel,0))</f>
        <v>-332996</v>
      </c>
    </row>
    <row r="34" spans="1:5" x14ac:dyDescent="0.25">
      <c r="A34" s="4" t="s">
        <v>540</v>
      </c>
      <c r="B34" t="str">
        <f t="shared" si="0"/>
        <v>Res_IakTot_BeY</v>
      </c>
      <c r="C34" s="18" t="s">
        <v>60</v>
      </c>
      <c r="D34" s="18" t="s">
        <v>539</v>
      </c>
      <c r="E34" s="63">
        <f>INDEX(Data,2,MATCH('Tabel 1.1'!$B34,Variabel,0))</f>
        <v>-11350436</v>
      </c>
    </row>
    <row r="35" spans="1:5" x14ac:dyDescent="0.25">
      <c r="A35" s="4" t="s">
        <v>30</v>
      </c>
      <c r="B35" t="str">
        <f t="shared" si="0"/>
        <v>Res_FFH_BeY</v>
      </c>
      <c r="C35" s="18" t="s">
        <v>61</v>
      </c>
      <c r="D35" s="18" t="s">
        <v>22</v>
      </c>
      <c r="E35" s="63">
        <f>INDEX(Data,2,MATCH('Tabel 1.1'!$B35,Variabel,0))</f>
        <v>6096271</v>
      </c>
    </row>
    <row r="36" spans="1:5" x14ac:dyDescent="0.25">
      <c r="A36" s="4" t="s">
        <v>542</v>
      </c>
      <c r="B36" t="str">
        <f t="shared" si="0"/>
        <v>Res_IeFR_BeY</v>
      </c>
      <c r="C36" s="18" t="s">
        <v>62</v>
      </c>
      <c r="D36" s="18" t="s">
        <v>541</v>
      </c>
      <c r="E36" s="63">
        <f>INDEX(Data,2,MATCH('Tabel 1.1'!$B36,Variabel,0))</f>
        <v>-5254163</v>
      </c>
    </row>
    <row r="37" spans="1:5" x14ac:dyDescent="0.25">
      <c r="A37" s="4" t="s">
        <v>125</v>
      </c>
      <c r="B37" t="str">
        <f t="shared" si="0"/>
        <v>Res_Xind_BeY</v>
      </c>
      <c r="C37" s="18" t="s">
        <v>63</v>
      </c>
      <c r="D37" s="18" t="s">
        <v>23</v>
      </c>
      <c r="E37" s="63">
        <f>INDEX(Data,2,MATCH('Tabel 1.1'!$B37,Variabel,0))</f>
        <v>919357</v>
      </c>
    </row>
    <row r="38" spans="1:5" x14ac:dyDescent="0.25">
      <c r="A38" s="4" t="s">
        <v>543</v>
      </c>
      <c r="B38" t="str">
        <f t="shared" si="0"/>
        <v>Res_Xomk_BeY</v>
      </c>
      <c r="C38" s="18" t="s">
        <v>64</v>
      </c>
      <c r="D38" s="18" t="s">
        <v>24</v>
      </c>
      <c r="E38" s="63">
        <f>INDEX(Data,2,MATCH('Tabel 1.1'!$B38,Variabel,0))</f>
        <v>-2133121</v>
      </c>
    </row>
    <row r="39" spans="1:5" x14ac:dyDescent="0.25">
      <c r="A39" s="4" t="s">
        <v>544</v>
      </c>
      <c r="B39" t="str">
        <f t="shared" si="0"/>
        <v>Res_ReOA_BeY</v>
      </c>
      <c r="C39" s="18" t="s">
        <v>65</v>
      </c>
      <c r="D39" s="18" t="s">
        <v>25</v>
      </c>
      <c r="E39" s="63">
        <f>INDEX(Data,2,MATCH('Tabel 1.1'!$B39,Variabel,0))</f>
        <v>0</v>
      </c>
    </row>
    <row r="40" spans="1:5" x14ac:dyDescent="0.25">
      <c r="A40" s="4" t="s">
        <v>147</v>
      </c>
      <c r="B40" t="str">
        <f t="shared" si="0"/>
        <v>Res_RfS_BeY</v>
      </c>
      <c r="C40" s="18" t="s">
        <v>66</v>
      </c>
      <c r="D40" s="18" t="s">
        <v>545</v>
      </c>
      <c r="E40" s="63">
        <f>INDEX(Data,2,MATCH('Tabel 1.1'!$B40,Variabel,0))</f>
        <v>2990992</v>
      </c>
    </row>
    <row r="41" spans="1:5" x14ac:dyDescent="0.25">
      <c r="A41" s="4" t="s">
        <v>26</v>
      </c>
      <c r="B41" t="str">
        <f t="shared" si="0"/>
        <v>Res_Skat_BeY</v>
      </c>
      <c r="C41" s="18" t="s">
        <v>67</v>
      </c>
      <c r="D41" s="18" t="s">
        <v>26</v>
      </c>
      <c r="E41" s="63">
        <f>INDEX(Data,2,MATCH('Tabel 1.1'!$B41,Variabel,0))</f>
        <v>-707494</v>
      </c>
    </row>
    <row r="42" spans="1:5" x14ac:dyDescent="0.25">
      <c r="A42" s="4" t="s">
        <v>148</v>
      </c>
      <c r="B42" t="str">
        <f t="shared" si="0"/>
        <v>Res_ReS_BeY</v>
      </c>
      <c r="C42" s="76" t="s">
        <v>68</v>
      </c>
      <c r="D42" s="76" t="s">
        <v>546</v>
      </c>
      <c r="E42" s="79">
        <f>INDEX(Data,2,MATCH('Tabel 1.1'!$B42,Variabel,0))</f>
        <v>2283498</v>
      </c>
    </row>
    <row r="43" spans="1:5" x14ac:dyDescent="0.25">
      <c r="A43" s="4" t="s">
        <v>377</v>
      </c>
      <c r="B43" t="str">
        <f t="shared" si="0"/>
        <v>Res_BlankCelle01_BeY</v>
      </c>
      <c r="C43" s="80"/>
      <c r="D43" s="81"/>
      <c r="E43" s="82"/>
    </row>
    <row r="44" spans="1:5" x14ac:dyDescent="0.25">
      <c r="A44" s="4" t="s">
        <v>378</v>
      </c>
      <c r="B44" t="str">
        <f t="shared" si="0"/>
        <v>Res_BlankCelle02_BeY</v>
      </c>
      <c r="C44" s="50"/>
      <c r="D44" s="77"/>
      <c r="E44" s="78"/>
    </row>
    <row r="45" spans="1:5" hidden="1" x14ac:dyDescent="0.25">
      <c r="A45" s="4" t="s">
        <v>1522</v>
      </c>
      <c r="B45" t="str">
        <f t="shared" si="0"/>
        <v>Res_AfB_BeY</v>
      </c>
      <c r="C45" s="50"/>
      <c r="D45" s="50"/>
      <c r="E45" s="78"/>
    </row>
    <row r="46" spans="1:5" hidden="1" x14ac:dyDescent="0.25">
      <c r="A46" s="4" t="s">
        <v>1523</v>
      </c>
      <c r="B46" t="str">
        <f t="shared" si="0"/>
        <v>Res_AfF_BeY</v>
      </c>
      <c r="C46" s="50"/>
      <c r="D46" s="50"/>
      <c r="E46" s="78"/>
    </row>
  </sheetData>
  <sheetProtection algorithmName="SHA-512" hashValue="5KiasndeBwF18RzODtOXr9JJfl1e0975i66id3cyJncrc7fLkWG/KvKT2opgdRztFB3PaNoGCbMdAzRx+DWT7A==" saltValue="lSTC4CdZD11/qiUY/AYktg==" spinCount="100000" sheet="1" objects="1" scenarios="1"/>
  <mergeCells count="2">
    <mergeCell ref="C5:E5"/>
    <mergeCell ref="C2:D2"/>
  </mergeCells>
  <hyperlinks>
    <hyperlink ref="C2" location="Indholdsfortegnelse!A1" display="Tilbage til indholdsfortegnelse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&amp;C&amp;G</oddHeader>
    <oddFooter>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2:F92"/>
  <sheetViews>
    <sheetView showGridLines="0" topLeftCell="C2" zoomScaleNormal="100" workbookViewId="0">
      <selection activeCell="F87" sqref="F87"/>
    </sheetView>
  </sheetViews>
  <sheetFormatPr defaultColWidth="0" defaultRowHeight="15" zeroHeight="1" x14ac:dyDescent="0.25"/>
  <cols>
    <col min="1" max="1" width="11.5703125" hidden="1" customWidth="1"/>
    <col min="2" max="2" width="22.42578125" hidden="1" customWidth="1"/>
    <col min="3" max="3" width="4" bestFit="1" customWidth="1"/>
    <col min="4" max="4" width="95" bestFit="1" customWidth="1"/>
    <col min="5" max="5" width="12.140625" bestFit="1" customWidth="1"/>
    <col min="6" max="6" width="9.140625" customWidth="1"/>
    <col min="7" max="16384" width="9.140625" hidden="1"/>
  </cols>
  <sheetData>
    <row r="2" spans="1:5" x14ac:dyDescent="0.25">
      <c r="C2" s="113" t="s">
        <v>631</v>
      </c>
      <c r="D2" s="113"/>
    </row>
    <row r="3" spans="1:5" x14ac:dyDescent="0.25"/>
    <row r="4" spans="1:5" x14ac:dyDescent="0.25"/>
    <row r="5" spans="1:5" ht="30.75" customHeight="1" x14ac:dyDescent="0.25">
      <c r="A5" s="14" t="s">
        <v>31</v>
      </c>
      <c r="B5" s="4" t="s">
        <v>142</v>
      </c>
      <c r="C5" s="110" t="s">
        <v>610</v>
      </c>
      <c r="D5" s="112"/>
      <c r="E5" s="112"/>
    </row>
    <row r="6" spans="1:5" ht="42.75" customHeight="1" x14ac:dyDescent="0.25">
      <c r="C6" s="19"/>
      <c r="D6" s="19"/>
      <c r="E6" s="5" t="s">
        <v>609</v>
      </c>
    </row>
    <row r="7" spans="1:5" x14ac:dyDescent="0.25">
      <c r="C7" s="18"/>
      <c r="D7" s="19" t="s">
        <v>32</v>
      </c>
      <c r="E7" s="19"/>
    </row>
    <row r="8" spans="1:5" x14ac:dyDescent="0.25">
      <c r="A8" s="15" t="s">
        <v>547</v>
      </c>
      <c r="B8" t="str">
        <f>"Bal_"&amp;$B$5&amp;"_"&amp;A8</f>
        <v>Bal_BO_Aia</v>
      </c>
      <c r="C8" s="18" t="s">
        <v>33</v>
      </c>
      <c r="D8" s="18" t="s">
        <v>76</v>
      </c>
      <c r="E8" s="64">
        <f>INDEX(Data,2,MATCH('Tabel 1.2'!$B8,Variabel,0))</f>
        <v>35309429</v>
      </c>
    </row>
    <row r="9" spans="1:5" x14ac:dyDescent="0.25">
      <c r="A9" s="15" t="s">
        <v>548</v>
      </c>
      <c r="B9" t="str">
        <f t="shared" ref="B9:B72" si="0">"Bal_"&amp;$B$5&amp;"_"&amp;A9</f>
        <v>Bal_BO_Adm</v>
      </c>
      <c r="C9" s="18" t="s">
        <v>34</v>
      </c>
      <c r="D9" s="18" t="s">
        <v>77</v>
      </c>
      <c r="E9" s="64">
        <f>INDEX(Data,2,MATCH('Tabel 1.2'!$B9,Variabel,0))</f>
        <v>648179</v>
      </c>
    </row>
    <row r="10" spans="1:5" x14ac:dyDescent="0.25">
      <c r="A10" s="15" t="s">
        <v>549</v>
      </c>
      <c r="B10" t="str">
        <f t="shared" si="0"/>
        <v>Bal_BO_Ade</v>
      </c>
      <c r="C10" s="18" t="s">
        <v>35</v>
      </c>
      <c r="D10" s="18" t="s">
        <v>78</v>
      </c>
      <c r="E10" s="64">
        <f>INDEX(Data,2,MATCH('Tabel 1.2'!$B10,Variabel,0))</f>
        <v>1979902</v>
      </c>
    </row>
    <row r="11" spans="1:5" x14ac:dyDescent="0.25">
      <c r="A11" s="15" t="s">
        <v>281</v>
      </c>
      <c r="B11" t="str">
        <f t="shared" si="0"/>
        <v>Bal_BO_AmaTot</v>
      </c>
      <c r="C11" s="18" t="s">
        <v>36</v>
      </c>
      <c r="D11" s="18" t="s">
        <v>79</v>
      </c>
      <c r="E11" s="64">
        <f>INDEX(Data,2,MATCH('Tabel 1.2'!$B11,Variabel,0))</f>
        <v>2628081</v>
      </c>
    </row>
    <row r="12" spans="1:5" x14ac:dyDescent="0.25">
      <c r="A12" s="15" t="s">
        <v>550</v>
      </c>
      <c r="B12" t="str">
        <f t="shared" si="0"/>
        <v>Bal_BO_Aiej</v>
      </c>
      <c r="C12" s="18" t="s">
        <v>37</v>
      </c>
      <c r="D12" s="18" t="s">
        <v>80</v>
      </c>
      <c r="E12" s="64">
        <f>INDEX(Data,2,MATCH('Tabel 1.2'!$B12,Variabel,0))</f>
        <v>630476</v>
      </c>
    </row>
    <row r="13" spans="1:5" x14ac:dyDescent="0.25">
      <c r="A13" s="15" t="s">
        <v>282</v>
      </c>
      <c r="B13" t="str">
        <f t="shared" si="0"/>
        <v>Bal_BO_Aktv</v>
      </c>
      <c r="C13" s="18" t="s">
        <v>38</v>
      </c>
      <c r="D13" s="18" t="s">
        <v>81</v>
      </c>
      <c r="E13" s="64">
        <f>INDEX(Data,2,MATCH('Tabel 1.2'!$B13,Variabel,0))</f>
        <v>27798010</v>
      </c>
    </row>
    <row r="14" spans="1:5" x14ac:dyDescent="0.25">
      <c r="A14" s="15" t="s">
        <v>283</v>
      </c>
      <c r="B14" t="str">
        <f t="shared" si="0"/>
        <v>Bal_BO_Autv</v>
      </c>
      <c r="C14" s="18" t="s">
        <v>39</v>
      </c>
      <c r="D14" s="18" t="s">
        <v>82</v>
      </c>
      <c r="E14" s="64">
        <f>INDEX(Data,2,MATCH('Tabel 1.2'!$B14,Variabel,0))</f>
        <v>1897321</v>
      </c>
    </row>
    <row r="15" spans="1:5" x14ac:dyDescent="0.25">
      <c r="A15" s="15" t="s">
        <v>284</v>
      </c>
      <c r="B15" t="str">
        <f t="shared" si="0"/>
        <v>Bal_BO_Akav</v>
      </c>
      <c r="C15" s="18" t="s">
        <v>40</v>
      </c>
      <c r="D15" s="18" t="s">
        <v>83</v>
      </c>
      <c r="E15" s="64">
        <f>INDEX(Data,2,MATCH('Tabel 1.2'!$B15,Variabel,0))</f>
        <v>762913</v>
      </c>
    </row>
    <row r="16" spans="1:5" x14ac:dyDescent="0.25">
      <c r="A16" s="15" t="s">
        <v>285</v>
      </c>
      <c r="B16" t="str">
        <f t="shared" si="0"/>
        <v>Bal_BO_Auav</v>
      </c>
      <c r="C16" s="18" t="s">
        <v>41</v>
      </c>
      <c r="D16" s="18" t="s">
        <v>551</v>
      </c>
      <c r="E16" s="64">
        <f>INDEX(Data,2,MATCH('Tabel 1.2'!$B16,Variabel,0))</f>
        <v>0</v>
      </c>
    </row>
    <row r="17" spans="1:5" x14ac:dyDescent="0.25">
      <c r="A17" s="15" t="s">
        <v>552</v>
      </c>
      <c r="B17" t="str">
        <f t="shared" si="0"/>
        <v>Bal_BO_AiTot</v>
      </c>
      <c r="C17" s="18" t="s">
        <v>42</v>
      </c>
      <c r="D17" s="18" t="s">
        <v>84</v>
      </c>
      <c r="E17" s="64">
        <f>INDEX(Data,2,MATCH('Tabel 1.2'!$B17,Variabel,0))</f>
        <v>30458244</v>
      </c>
    </row>
    <row r="18" spans="1:5" x14ac:dyDescent="0.25">
      <c r="A18" s="15" t="s">
        <v>286</v>
      </c>
      <c r="B18" t="str">
        <f t="shared" si="0"/>
        <v>Bal_BO_Akap</v>
      </c>
      <c r="C18" s="18" t="s">
        <v>43</v>
      </c>
      <c r="D18" s="18" t="s">
        <v>85</v>
      </c>
      <c r="E18" s="64">
        <f>INDEX(Data,2,MATCH('Tabel 1.2'!$B18,Variabel,0))</f>
        <v>4517689</v>
      </c>
    </row>
    <row r="19" spans="1:5" x14ac:dyDescent="0.25">
      <c r="A19" s="15" t="s">
        <v>553</v>
      </c>
      <c r="B19" t="str">
        <f t="shared" si="0"/>
        <v>Bal_BO_Aif</v>
      </c>
      <c r="C19" s="18" t="s">
        <v>44</v>
      </c>
      <c r="D19" s="18" t="s">
        <v>86</v>
      </c>
      <c r="E19" s="64">
        <f>INDEX(Data,2,MATCH('Tabel 1.2'!$B19,Variabel,0))</f>
        <v>32899612</v>
      </c>
    </row>
    <row r="20" spans="1:5" x14ac:dyDescent="0.25">
      <c r="A20" s="15" t="s">
        <v>287</v>
      </c>
      <c r="B20" t="str">
        <f t="shared" si="0"/>
        <v>Bal_BO_Aobl</v>
      </c>
      <c r="C20" s="18" t="s">
        <v>45</v>
      </c>
      <c r="D20" s="18" t="s">
        <v>87</v>
      </c>
      <c r="E20" s="64">
        <f>INDEX(Data,2,MATCH('Tabel 1.2'!$B20,Variabel,0))</f>
        <v>108883360</v>
      </c>
    </row>
    <row r="21" spans="1:5" x14ac:dyDescent="0.25">
      <c r="A21" s="15" t="s">
        <v>288</v>
      </c>
      <c r="B21" t="str">
        <f t="shared" si="0"/>
        <v>Bal_BO_Aaki</v>
      </c>
      <c r="C21" s="18" t="s">
        <v>46</v>
      </c>
      <c r="D21" s="18" t="s">
        <v>88</v>
      </c>
      <c r="E21" s="64">
        <f>INDEX(Data,2,MATCH('Tabel 1.2'!$B21,Variabel,0))</f>
        <v>0</v>
      </c>
    </row>
    <row r="22" spans="1:5" x14ac:dyDescent="0.25">
      <c r="A22" s="15" t="s">
        <v>289</v>
      </c>
      <c r="B22" t="str">
        <f t="shared" si="0"/>
        <v>Bal_BO_Apud</v>
      </c>
      <c r="C22" s="18" t="s">
        <v>47</v>
      </c>
      <c r="D22" s="18" t="s">
        <v>89</v>
      </c>
      <c r="E22" s="64">
        <f>INDEX(Data,2,MATCH('Tabel 1.2'!$B22,Variabel,0))</f>
        <v>358957</v>
      </c>
    </row>
    <row r="23" spans="1:5" x14ac:dyDescent="0.25">
      <c r="A23" s="15" t="s">
        <v>327</v>
      </c>
      <c r="B23" t="str">
        <f t="shared" si="0"/>
        <v>Bal_BO_Axud</v>
      </c>
      <c r="C23" s="18" t="s">
        <v>48</v>
      </c>
      <c r="D23" s="18" t="s">
        <v>90</v>
      </c>
      <c r="E23" s="64">
        <f>INDEX(Data,2,MATCH('Tabel 1.2'!$B23,Variabel,0))</f>
        <v>727746</v>
      </c>
    </row>
    <row r="24" spans="1:5" x14ac:dyDescent="0.25">
      <c r="A24" s="15" t="s">
        <v>554</v>
      </c>
      <c r="B24" t="str">
        <f t="shared" si="0"/>
        <v>Bal_BO_Aik</v>
      </c>
      <c r="C24" s="18" t="s">
        <v>49</v>
      </c>
      <c r="D24" s="18" t="s">
        <v>91</v>
      </c>
      <c r="E24" s="64">
        <f>INDEX(Data,2,MATCH('Tabel 1.2'!$B24,Variabel,0))</f>
        <v>6046473</v>
      </c>
    </row>
    <row r="25" spans="1:5" x14ac:dyDescent="0.25">
      <c r="A25" s="15" t="s">
        <v>301</v>
      </c>
      <c r="B25" t="str">
        <f t="shared" si="0"/>
        <v>Bal_BO_Ax</v>
      </c>
      <c r="C25" s="18" t="s">
        <v>50</v>
      </c>
      <c r="D25" s="18" t="s">
        <v>92</v>
      </c>
      <c r="E25" s="64">
        <f>INDEX(Data,2,MATCH('Tabel 1.2'!$B25,Variabel,0))</f>
        <v>1974086</v>
      </c>
    </row>
    <row r="26" spans="1:5" x14ac:dyDescent="0.25">
      <c r="A26" s="15" t="s">
        <v>556</v>
      </c>
      <c r="B26" t="str">
        <f t="shared" si="0"/>
        <v>Bal_BO_AfiTot</v>
      </c>
      <c r="C26" s="18" t="s">
        <v>51</v>
      </c>
      <c r="D26" s="18" t="s">
        <v>555</v>
      </c>
      <c r="E26" s="64">
        <f>INDEX(Data,2,MATCH('Tabel 1.2'!$B26,Variabel,0))</f>
        <v>155407921</v>
      </c>
    </row>
    <row r="27" spans="1:5" x14ac:dyDescent="0.25">
      <c r="A27" s="15" t="s">
        <v>557</v>
      </c>
      <c r="B27" t="str">
        <f t="shared" si="0"/>
        <v>Bal_BO_Agd</v>
      </c>
      <c r="C27" s="18" t="s">
        <v>52</v>
      </c>
      <c r="D27" s="18" t="s">
        <v>93</v>
      </c>
      <c r="E27" s="64">
        <f>INDEX(Data,2,MATCH('Tabel 1.2'!$B27,Variabel,0))</f>
        <v>820</v>
      </c>
    </row>
    <row r="28" spans="1:5" x14ac:dyDescent="0.25">
      <c r="A28" s="15" t="s">
        <v>558</v>
      </c>
      <c r="B28" t="str">
        <f t="shared" si="0"/>
        <v>Bal_BO_AiaTot</v>
      </c>
      <c r="C28" s="18" t="s">
        <v>53</v>
      </c>
      <c r="D28" s="18" t="s">
        <v>94</v>
      </c>
      <c r="E28" s="64">
        <f>INDEX(Data,2,MATCH('Tabel 1.2'!$B28,Variabel,0))</f>
        <v>186497461</v>
      </c>
    </row>
    <row r="29" spans="1:5" x14ac:dyDescent="0.25">
      <c r="A29" s="15" t="s">
        <v>290</v>
      </c>
      <c r="B29" t="str">
        <f t="shared" si="0"/>
        <v>Bal_BO_Agph</v>
      </c>
      <c r="C29" s="18" t="s">
        <v>54</v>
      </c>
      <c r="D29" s="18" t="s">
        <v>95</v>
      </c>
      <c r="E29" s="64">
        <f>INDEX(Data,2,MATCH('Tabel 1.2'!$B29,Variabel,0))</f>
        <v>555912</v>
      </c>
    </row>
    <row r="30" spans="1:5" x14ac:dyDescent="0.25">
      <c r="A30" s="15" t="s">
        <v>291</v>
      </c>
      <c r="B30" t="str">
        <f t="shared" si="0"/>
        <v>Bal_BO_Ageh</v>
      </c>
      <c r="C30" s="18" t="s">
        <v>55</v>
      </c>
      <c r="D30" s="18" t="s">
        <v>96</v>
      </c>
      <c r="E30" s="64">
        <f>INDEX(Data,2,MATCH('Tabel 1.2'!$B30,Variabel,0))</f>
        <v>4809560</v>
      </c>
    </row>
    <row r="31" spans="1:5" x14ac:dyDescent="0.25">
      <c r="A31" s="15" t="s">
        <v>292</v>
      </c>
      <c r="B31" t="str">
        <f t="shared" si="0"/>
        <v>Bal_BO_Agx</v>
      </c>
      <c r="C31" s="18" t="s">
        <v>56</v>
      </c>
      <c r="D31" s="18" t="s">
        <v>97</v>
      </c>
      <c r="E31" s="64">
        <f>INDEX(Data,2,MATCH('Tabel 1.2'!$B31,Variabel,0))</f>
        <v>453</v>
      </c>
    </row>
    <row r="32" spans="1:5" x14ac:dyDescent="0.25">
      <c r="A32" s="15" t="s">
        <v>560</v>
      </c>
      <c r="B32" t="str">
        <f t="shared" si="0"/>
        <v>Bal_BO_AgTot</v>
      </c>
      <c r="C32" s="18" t="s">
        <v>57</v>
      </c>
      <c r="D32" s="18" t="s">
        <v>559</v>
      </c>
      <c r="E32" s="64">
        <f>INDEX(Data,2,MATCH('Tabel 1.2'!$B32,Variabel,0))</f>
        <v>5365925</v>
      </c>
    </row>
    <row r="33" spans="1:5" x14ac:dyDescent="0.25">
      <c r="A33" s="15" t="s">
        <v>561</v>
      </c>
      <c r="B33" t="str">
        <f t="shared" si="0"/>
        <v>Bal_BO_Atft</v>
      </c>
      <c r="C33" s="18" t="s">
        <v>58</v>
      </c>
      <c r="D33" s="18" t="s">
        <v>98</v>
      </c>
      <c r="E33" s="64">
        <f>INDEX(Data,2,MATCH('Tabel 1.2'!$B33,Variabel,0))</f>
        <v>4538479</v>
      </c>
    </row>
    <row r="34" spans="1:5" x14ac:dyDescent="0.25">
      <c r="A34" s="15" t="s">
        <v>293</v>
      </c>
      <c r="B34" t="str">
        <f t="shared" si="0"/>
        <v>Bal_BO_Atfm</v>
      </c>
      <c r="C34" s="18" t="s">
        <v>59</v>
      </c>
      <c r="D34" s="18" t="s">
        <v>99</v>
      </c>
      <c r="E34" s="64">
        <f>INDEX(Data,2,MATCH('Tabel 1.2'!$B34,Variabel,0))</f>
        <v>100644</v>
      </c>
    </row>
    <row r="35" spans="1:5" x14ac:dyDescent="0.25">
      <c r="A35" s="15" t="s">
        <v>562</v>
      </c>
      <c r="B35" t="str">
        <f t="shared" si="0"/>
        <v>Bal_BO_AtdTot</v>
      </c>
      <c r="C35" s="18" t="s">
        <v>60</v>
      </c>
      <c r="D35" s="18" t="s">
        <v>100</v>
      </c>
      <c r="E35" s="64">
        <f>INDEX(Data,2,MATCH('Tabel 1.2'!$B35,Variabel,0))</f>
        <v>4639123</v>
      </c>
    </row>
    <row r="36" spans="1:5" x14ac:dyDescent="0.25">
      <c r="A36" s="15" t="s">
        <v>294</v>
      </c>
      <c r="B36" t="str">
        <f t="shared" si="0"/>
        <v>Bal_BO_Atfv</v>
      </c>
      <c r="C36" s="18" t="s">
        <v>61</v>
      </c>
      <c r="D36" s="18" t="s">
        <v>101</v>
      </c>
      <c r="E36" s="64">
        <f>INDEX(Data,2,MATCH('Tabel 1.2'!$B36,Variabel,0))</f>
        <v>1646542</v>
      </c>
    </row>
    <row r="37" spans="1:5" x14ac:dyDescent="0.25">
      <c r="A37" s="15" t="s">
        <v>295</v>
      </c>
      <c r="B37" t="str">
        <f t="shared" si="0"/>
        <v>Bal_BO_Attv</v>
      </c>
      <c r="C37" s="18" t="s">
        <v>62</v>
      </c>
      <c r="D37" s="18" t="s">
        <v>102</v>
      </c>
      <c r="E37" s="64">
        <f>INDEX(Data,2,MATCH('Tabel 1.2'!$B37,Variabel,0))</f>
        <v>1417247</v>
      </c>
    </row>
    <row r="38" spans="1:5" x14ac:dyDescent="0.25">
      <c r="A38" s="15" t="s">
        <v>296</v>
      </c>
      <c r="B38" t="str">
        <f t="shared" si="0"/>
        <v>Bal_BO_Atav</v>
      </c>
      <c r="C38" s="18" t="s">
        <v>63</v>
      </c>
      <c r="D38" s="18" t="s">
        <v>103</v>
      </c>
      <c r="E38" s="64">
        <f>INDEX(Data,2,MATCH('Tabel 1.2'!$B38,Variabel,0))</f>
        <v>538</v>
      </c>
    </row>
    <row r="39" spans="1:5" x14ac:dyDescent="0.25">
      <c r="A39" s="15" t="s">
        <v>563</v>
      </c>
      <c r="B39" t="str">
        <f t="shared" si="0"/>
        <v>Bal_BO_Atx</v>
      </c>
      <c r="C39" s="18" t="s">
        <v>64</v>
      </c>
      <c r="D39" s="18" t="s">
        <v>104</v>
      </c>
      <c r="E39" s="64">
        <f>INDEX(Data,2,MATCH('Tabel 1.2'!$B39,Variabel,0))</f>
        <v>2723245</v>
      </c>
    </row>
    <row r="40" spans="1:5" x14ac:dyDescent="0.25">
      <c r="A40" s="15" t="s">
        <v>297</v>
      </c>
      <c r="B40" t="str">
        <f t="shared" si="0"/>
        <v>Bal_BO_AtTot</v>
      </c>
      <c r="C40" s="18" t="s">
        <v>65</v>
      </c>
      <c r="D40" s="18" t="s">
        <v>105</v>
      </c>
      <c r="E40" s="64">
        <f>INDEX(Data,2,MATCH('Tabel 1.2'!$B40,Variabel,0))</f>
        <v>15792623</v>
      </c>
    </row>
    <row r="41" spans="1:5" x14ac:dyDescent="0.25">
      <c r="A41" s="15" t="s">
        <v>298</v>
      </c>
      <c r="B41" t="str">
        <f t="shared" si="0"/>
        <v>Bal_BO_Amoa</v>
      </c>
      <c r="C41" s="18" t="s">
        <v>66</v>
      </c>
      <c r="D41" s="18" t="s">
        <v>106</v>
      </c>
      <c r="E41" s="64">
        <f>INDEX(Data,2,MATCH('Tabel 1.2'!$B41,Variabel,0))</f>
        <v>8642</v>
      </c>
    </row>
    <row r="42" spans="1:5" x14ac:dyDescent="0.25">
      <c r="A42" s="15" t="s">
        <v>299</v>
      </c>
      <c r="B42" t="str">
        <f t="shared" si="0"/>
        <v>Bal_BO_Aask</v>
      </c>
      <c r="C42" s="18" t="s">
        <v>67</v>
      </c>
      <c r="D42" s="18" t="s">
        <v>107</v>
      </c>
      <c r="E42" s="64">
        <f>INDEX(Data,2,MATCH('Tabel 1.2'!$B42,Variabel,0))</f>
        <v>1253871</v>
      </c>
    </row>
    <row r="43" spans="1:5" x14ac:dyDescent="0.25">
      <c r="A43" s="15" t="s">
        <v>564</v>
      </c>
      <c r="B43" t="str">
        <f t="shared" si="0"/>
        <v>Bal_BO_Ausk</v>
      </c>
      <c r="C43" s="18" t="s">
        <v>68</v>
      </c>
      <c r="D43" s="18" t="s">
        <v>108</v>
      </c>
      <c r="E43" s="64">
        <f>INDEX(Data,2,MATCH('Tabel 1.2'!$B43,Variabel,0))</f>
        <v>890937</v>
      </c>
    </row>
    <row r="44" spans="1:5" x14ac:dyDescent="0.25">
      <c r="A44" s="15" t="s">
        <v>300</v>
      </c>
      <c r="B44" t="str">
        <f t="shared" si="0"/>
        <v>Bal_BO_Alib</v>
      </c>
      <c r="C44" s="18" t="s">
        <v>69</v>
      </c>
      <c r="D44" s="18" t="s">
        <v>109</v>
      </c>
      <c r="E44" s="64">
        <f>INDEX(Data,2,MATCH('Tabel 1.2'!$B44,Variabel,0))</f>
        <v>5369329</v>
      </c>
    </row>
    <row r="45" spans="1:5" x14ac:dyDescent="0.25">
      <c r="A45" s="15" t="s">
        <v>565</v>
      </c>
      <c r="B45" t="str">
        <f t="shared" si="0"/>
        <v>Bal_BO_Axa</v>
      </c>
      <c r="C45" s="18" t="s">
        <v>70</v>
      </c>
      <c r="D45" s="18" t="s">
        <v>92</v>
      </c>
      <c r="E45" s="64">
        <f>INDEX(Data,2,MATCH('Tabel 1.2'!$B45,Variabel,0))</f>
        <v>498224</v>
      </c>
    </row>
    <row r="46" spans="1:5" x14ac:dyDescent="0.25">
      <c r="A46" s="15" t="s">
        <v>566</v>
      </c>
      <c r="B46" t="str">
        <f t="shared" si="0"/>
        <v>Bal_BO_AxTot</v>
      </c>
      <c r="C46" s="18" t="s">
        <v>71</v>
      </c>
      <c r="D46" s="18" t="s">
        <v>110</v>
      </c>
      <c r="E46" s="64">
        <f>INDEX(Data,2,MATCH('Tabel 1.2'!$B46,Variabel,0))</f>
        <v>8021005</v>
      </c>
    </row>
    <row r="47" spans="1:5" x14ac:dyDescent="0.25">
      <c r="A47" s="15" t="s">
        <v>302</v>
      </c>
      <c r="B47" t="str">
        <f t="shared" si="0"/>
        <v>Bal_BO_Atro</v>
      </c>
      <c r="C47" s="18" t="s">
        <v>72</v>
      </c>
      <c r="D47" s="18" t="s">
        <v>567</v>
      </c>
      <c r="E47" s="64">
        <f>INDEX(Data,2,MATCH('Tabel 1.2'!$B47,Variabel,0))</f>
        <v>608837</v>
      </c>
    </row>
    <row r="48" spans="1:5" x14ac:dyDescent="0.25">
      <c r="A48" s="15" t="s">
        <v>568</v>
      </c>
      <c r="B48" t="str">
        <f t="shared" si="0"/>
        <v>Bal_BO_Axpe</v>
      </c>
      <c r="C48" s="18" t="s">
        <v>73</v>
      </c>
      <c r="D48" s="18" t="s">
        <v>111</v>
      </c>
      <c r="E48" s="64">
        <f>INDEX(Data,2,MATCH('Tabel 1.2'!$B48,Variabel,0))</f>
        <v>1353647</v>
      </c>
    </row>
    <row r="49" spans="1:5" x14ac:dyDescent="0.25">
      <c r="A49" s="15" t="s">
        <v>569</v>
      </c>
      <c r="B49" t="str">
        <f t="shared" si="0"/>
        <v>Bal_BO_ApeTot</v>
      </c>
      <c r="C49" s="18" t="s">
        <v>74</v>
      </c>
      <c r="D49" s="18" t="s">
        <v>112</v>
      </c>
      <c r="E49" s="64">
        <f>INDEX(Data,2,MATCH('Tabel 1.2'!$B49,Variabel,0))</f>
        <v>1962485</v>
      </c>
    </row>
    <row r="50" spans="1:5" x14ac:dyDescent="0.25">
      <c r="A50" s="15" t="s">
        <v>513</v>
      </c>
      <c r="B50" t="str">
        <f t="shared" si="0"/>
        <v>Bal_BO_AkTot</v>
      </c>
      <c r="C50" s="18" t="s">
        <v>75</v>
      </c>
      <c r="D50" s="18" t="s">
        <v>113</v>
      </c>
      <c r="E50" s="64">
        <f>INDEX(Data,2,MATCH('Tabel 1.2'!$B50,Variabel,0))</f>
        <v>250211084</v>
      </c>
    </row>
    <row r="51" spans="1:5" x14ac:dyDescent="0.25">
      <c r="C51" s="18"/>
      <c r="D51" s="18"/>
      <c r="E51" s="65"/>
    </row>
    <row r="52" spans="1:5" x14ac:dyDescent="0.25">
      <c r="C52" s="18"/>
      <c r="D52" s="19" t="s">
        <v>114</v>
      </c>
      <c r="E52" s="65"/>
    </row>
    <row r="53" spans="1:5" x14ac:dyDescent="0.25">
      <c r="A53" s="15" t="s">
        <v>570</v>
      </c>
      <c r="B53" t="str">
        <f t="shared" si="0"/>
        <v>Bal_BO_Pag</v>
      </c>
      <c r="C53" s="18" t="s">
        <v>149</v>
      </c>
      <c r="D53" s="18" t="s">
        <v>115</v>
      </c>
      <c r="E53" s="64">
        <f>INDEX(Data,2,MATCH('Tabel 1.2'!$B53,Variabel,0))</f>
        <v>4123745</v>
      </c>
    </row>
    <row r="54" spans="1:5" x14ac:dyDescent="0.25">
      <c r="A54" s="15" t="s">
        <v>303</v>
      </c>
      <c r="B54" t="str">
        <f t="shared" si="0"/>
        <v>Bal_BO_Poe</v>
      </c>
      <c r="C54" s="18" t="s">
        <v>150</v>
      </c>
      <c r="D54" s="18" t="s">
        <v>116</v>
      </c>
      <c r="E54" s="64">
        <f>INDEX(Data,2,MATCH('Tabel 1.2'!$B54,Variabel,0))</f>
        <v>517223</v>
      </c>
    </row>
    <row r="55" spans="1:5" x14ac:dyDescent="0.25">
      <c r="A55" s="15" t="s">
        <v>571</v>
      </c>
      <c r="B55" t="str">
        <f t="shared" si="0"/>
        <v>Bal_BO_Pops</v>
      </c>
      <c r="C55" s="18" t="s">
        <v>151</v>
      </c>
      <c r="D55" s="18" t="s">
        <v>117</v>
      </c>
      <c r="E55" s="64">
        <f>INDEX(Data,2,MATCH('Tabel 1.2'!$B55,Variabel,0))</f>
        <v>3179620</v>
      </c>
    </row>
    <row r="56" spans="1:5" x14ac:dyDescent="0.25">
      <c r="A56" s="15" t="s">
        <v>304</v>
      </c>
      <c r="B56" t="str">
        <f t="shared" si="0"/>
        <v>Bal_BO_Psf</v>
      </c>
      <c r="C56" s="18" t="s">
        <v>152</v>
      </c>
      <c r="D56" s="18" t="s">
        <v>118</v>
      </c>
      <c r="E56" s="64">
        <f>INDEX(Data,2,MATCH('Tabel 1.2'!$B56,Variabel,0))</f>
        <v>19242753</v>
      </c>
    </row>
    <row r="57" spans="1:5" x14ac:dyDescent="0.25">
      <c r="A57" s="15" t="s">
        <v>305</v>
      </c>
      <c r="B57" t="str">
        <f t="shared" si="0"/>
        <v>Bal_BO_Pvh</v>
      </c>
      <c r="C57" s="18" t="s">
        <v>153</v>
      </c>
      <c r="D57" s="18" t="s">
        <v>119</v>
      </c>
      <c r="E57" s="64">
        <f>INDEX(Data,2,MATCH('Tabel 1.2'!$B57,Variabel,0))</f>
        <v>78593</v>
      </c>
    </row>
    <row r="58" spans="1:5" x14ac:dyDescent="0.25">
      <c r="A58" s="15" t="s">
        <v>306</v>
      </c>
      <c r="B58" t="str">
        <f t="shared" si="0"/>
        <v>Bal_BO_Pxh</v>
      </c>
      <c r="C58" s="18" t="s">
        <v>154</v>
      </c>
      <c r="D58" s="18" t="s">
        <v>120</v>
      </c>
      <c r="E58" s="64">
        <f>INDEX(Data,2,MATCH('Tabel 1.2'!$B58,Variabel,0))</f>
        <v>1560230</v>
      </c>
    </row>
    <row r="59" spans="1:5" x14ac:dyDescent="0.25">
      <c r="A59" s="15" t="s">
        <v>573</v>
      </c>
      <c r="B59" t="str">
        <f t="shared" si="0"/>
        <v>Bal_BO_PreTot</v>
      </c>
      <c r="C59" s="18" t="s">
        <v>155</v>
      </c>
      <c r="D59" s="18" t="s">
        <v>572</v>
      </c>
      <c r="E59" s="64">
        <f>INDEX(Data,2,MATCH('Tabel 1.2'!$B59,Variabel,0))</f>
        <v>20881576</v>
      </c>
    </row>
    <row r="60" spans="1:5" x14ac:dyDescent="0.25">
      <c r="A60" s="15" t="s">
        <v>308</v>
      </c>
      <c r="B60" t="str">
        <f t="shared" si="0"/>
        <v>Bal_BO_Poou</v>
      </c>
      <c r="C60" s="18" t="s">
        <v>156</v>
      </c>
      <c r="D60" s="18" t="s">
        <v>121</v>
      </c>
      <c r="E60" s="64">
        <f>INDEX(Data,2,MATCH('Tabel 1.2'!$B60,Variabel,0))</f>
        <v>61696126</v>
      </c>
    </row>
    <row r="61" spans="1:5" x14ac:dyDescent="0.25">
      <c r="A61" s="15" t="s">
        <v>309</v>
      </c>
      <c r="B61" t="str">
        <f t="shared" si="0"/>
        <v>Bal_BO_PekTot</v>
      </c>
      <c r="C61" s="18" t="s">
        <v>157</v>
      </c>
      <c r="D61" s="18" t="s">
        <v>574</v>
      </c>
      <c r="E61" s="64">
        <f>INDEX(Data,2,MATCH('Tabel 1.2'!$B61,Variabel,0))</f>
        <v>90398290</v>
      </c>
    </row>
    <row r="62" spans="1:5" x14ac:dyDescent="0.25">
      <c r="A62" s="15" t="s">
        <v>575</v>
      </c>
      <c r="B62" t="str">
        <f t="shared" si="0"/>
        <v>Bal_BO_Pfud</v>
      </c>
      <c r="C62" s="18" t="s">
        <v>158</v>
      </c>
      <c r="D62" s="18" t="s">
        <v>122</v>
      </c>
      <c r="E62" s="64">
        <f>INDEX(Data,2,MATCH('Tabel 1.2'!$B62,Variabel,0))</f>
        <v>5604880</v>
      </c>
    </row>
    <row r="63" spans="1:5" x14ac:dyDescent="0.25">
      <c r="A63" s="15" t="s">
        <v>577</v>
      </c>
      <c r="B63" t="str">
        <f t="shared" si="0"/>
        <v>Bal_BO_Posk</v>
      </c>
      <c r="C63" s="18" t="s">
        <v>159</v>
      </c>
      <c r="D63" s="18" t="s">
        <v>576</v>
      </c>
      <c r="E63" s="64">
        <f>INDEX(Data,2,MATCH('Tabel 1.2'!$B63,Variabel,0))</f>
        <v>0</v>
      </c>
    </row>
    <row r="64" spans="1:5" x14ac:dyDescent="0.25">
      <c r="A64" s="15" t="s">
        <v>579</v>
      </c>
      <c r="B64" t="str">
        <f t="shared" si="0"/>
        <v>Bal_BO_Pxal</v>
      </c>
      <c r="C64" s="18" t="s">
        <v>160</v>
      </c>
      <c r="D64" s="18" t="s">
        <v>578</v>
      </c>
      <c r="E64" s="64">
        <f>INDEX(Data,2,MATCH('Tabel 1.2'!$B64,Variabel,0))</f>
        <v>6552756</v>
      </c>
    </row>
    <row r="65" spans="1:5" x14ac:dyDescent="0.25">
      <c r="A65" s="15" t="s">
        <v>581</v>
      </c>
      <c r="B65" t="str">
        <f t="shared" si="0"/>
        <v>Bal_BO_PalTot</v>
      </c>
      <c r="C65" s="18" t="s">
        <v>161</v>
      </c>
      <c r="D65" s="18" t="s">
        <v>580</v>
      </c>
      <c r="E65" s="64">
        <f>INDEX(Data,2,MATCH('Tabel 1.2'!$B65,Variabel,0))</f>
        <v>6552756</v>
      </c>
    </row>
    <row r="66" spans="1:5" x14ac:dyDescent="0.25">
      <c r="A66" s="15" t="s">
        <v>310</v>
      </c>
      <c r="B66" t="str">
        <f t="shared" si="0"/>
        <v>Bal_BO_Pph</v>
      </c>
      <c r="C66" s="18" t="s">
        <v>162</v>
      </c>
      <c r="D66" s="18" t="s">
        <v>123</v>
      </c>
      <c r="E66" s="64">
        <f>INDEX(Data,2,MATCH('Tabel 1.2'!$B66,Variabel,0))</f>
        <v>11330531</v>
      </c>
    </row>
    <row r="67" spans="1:5" x14ac:dyDescent="0.25">
      <c r="A67" s="15" t="s">
        <v>583</v>
      </c>
      <c r="B67" t="str">
        <f t="shared" si="0"/>
        <v>Bal_BO_Pfsk</v>
      </c>
      <c r="C67" s="18" t="s">
        <v>163</v>
      </c>
      <c r="D67" s="18" t="s">
        <v>582</v>
      </c>
      <c r="E67" s="64">
        <f>INDEX(Data,2,MATCH('Tabel 1.2'!$B67,Variabel,0))</f>
        <v>10389788</v>
      </c>
    </row>
    <row r="68" spans="1:5" x14ac:dyDescent="0.25">
      <c r="A68" s="15" t="s">
        <v>311</v>
      </c>
      <c r="B68" t="str">
        <f t="shared" si="0"/>
        <v>Bal_BO_Perh</v>
      </c>
      <c r="C68" s="18" t="s">
        <v>164</v>
      </c>
      <c r="D68" s="18" t="s">
        <v>124</v>
      </c>
      <c r="E68" s="64">
        <f>INDEX(Data,2,MATCH('Tabel 1.2'!$B68,Variabel,0))</f>
        <v>97181325</v>
      </c>
    </row>
    <row r="69" spans="1:5" x14ac:dyDescent="0.25">
      <c r="A69" s="15" t="s">
        <v>585</v>
      </c>
      <c r="B69" t="str">
        <f t="shared" si="0"/>
        <v>Bal_BO_Prsk</v>
      </c>
      <c r="C69" s="18" t="s">
        <v>165</v>
      </c>
      <c r="D69" s="18" t="s">
        <v>584</v>
      </c>
      <c r="E69" s="64">
        <f>INDEX(Data,2,MATCH('Tabel 1.2'!$B69,Variabel,0))</f>
        <v>4058916</v>
      </c>
    </row>
    <row r="70" spans="1:5" x14ac:dyDescent="0.25">
      <c r="A70" s="15" t="s">
        <v>312</v>
      </c>
      <c r="B70" t="str">
        <f t="shared" si="0"/>
        <v>Bal_BO_Phbp</v>
      </c>
      <c r="C70" s="18" t="s">
        <v>166</v>
      </c>
      <c r="D70" s="18" t="s">
        <v>126</v>
      </c>
      <c r="E70" s="64">
        <f>INDEX(Data,2,MATCH('Tabel 1.2'!$B70,Variabel,0))</f>
        <v>2342158</v>
      </c>
    </row>
    <row r="71" spans="1:5" x14ac:dyDescent="0.25">
      <c r="A71" s="15" t="s">
        <v>587</v>
      </c>
      <c r="B71" t="str">
        <f t="shared" si="0"/>
        <v>Bal_BO_PheTot</v>
      </c>
      <c r="C71" s="18" t="s">
        <v>167</v>
      </c>
      <c r="D71" s="18" t="s">
        <v>586</v>
      </c>
      <c r="E71" s="64">
        <f>INDEX(Data,2,MATCH('Tabel 1.2'!$B71,Variabel,0))</f>
        <v>125302720</v>
      </c>
    </row>
    <row r="72" spans="1:5" x14ac:dyDescent="0.25">
      <c r="A72" s="15" t="s">
        <v>588</v>
      </c>
      <c r="B72" t="str">
        <f t="shared" si="0"/>
        <v>Bal_BO_Ppfo</v>
      </c>
      <c r="C72" s="18" t="s">
        <v>168</v>
      </c>
      <c r="D72" s="18" t="s">
        <v>127</v>
      </c>
      <c r="E72" s="64">
        <f>INDEX(Data,2,MATCH('Tabel 1.2'!$B72,Variabel,0))</f>
        <v>110735</v>
      </c>
    </row>
    <row r="73" spans="1:5" x14ac:dyDescent="0.25">
      <c r="A73" s="15" t="s">
        <v>589</v>
      </c>
      <c r="B73" t="str">
        <f t="shared" ref="B73:B90" si="1">"Bal_"&amp;$B$5&amp;"_"&amp;A73</f>
        <v>Bal_BO_Pudsk</v>
      </c>
      <c r="C73" s="18" t="s">
        <v>169</v>
      </c>
      <c r="D73" s="18" t="s">
        <v>128</v>
      </c>
      <c r="E73" s="64">
        <f>INDEX(Data,2,MATCH('Tabel 1.2'!$B73,Variabel,0))</f>
        <v>3736472</v>
      </c>
    </row>
    <row r="74" spans="1:5" x14ac:dyDescent="0.25">
      <c r="A74" s="15" t="s">
        <v>590</v>
      </c>
      <c r="B74" t="str">
        <f t="shared" si="1"/>
        <v>Bal_BO_Pxhe</v>
      </c>
      <c r="C74" s="18" t="s">
        <v>170</v>
      </c>
      <c r="D74" s="18" t="s">
        <v>129</v>
      </c>
      <c r="E74" s="64">
        <f>INDEX(Data,2,MATCH('Tabel 1.2'!$B74,Variabel,0))</f>
        <v>626081</v>
      </c>
    </row>
    <row r="75" spans="1:5" x14ac:dyDescent="0.25">
      <c r="A75" s="15" t="s">
        <v>313</v>
      </c>
      <c r="B75" t="str">
        <f t="shared" si="1"/>
        <v>Bal_BO_PhfTot</v>
      </c>
      <c r="C75" s="18" t="s">
        <v>171</v>
      </c>
      <c r="D75" s="18" t="s">
        <v>591</v>
      </c>
      <c r="E75" s="64">
        <f>INDEX(Data,2,MATCH('Tabel 1.2'!$B75,Variabel,0))</f>
        <v>4473288</v>
      </c>
    </row>
    <row r="76" spans="1:5" x14ac:dyDescent="0.25">
      <c r="A76" s="15" t="s">
        <v>314</v>
      </c>
      <c r="B76" t="str">
        <f t="shared" si="1"/>
        <v>Bal_BO_Pgfd</v>
      </c>
      <c r="C76" s="18" t="s">
        <v>172</v>
      </c>
      <c r="D76" s="18" t="s">
        <v>93</v>
      </c>
      <c r="E76" s="64">
        <f>INDEX(Data,2,MATCH('Tabel 1.2'!$B76,Variabel,0))</f>
        <v>351</v>
      </c>
    </row>
    <row r="77" spans="1:5" x14ac:dyDescent="0.25">
      <c r="A77" s="15" t="s">
        <v>315</v>
      </c>
      <c r="B77" t="str">
        <f t="shared" si="1"/>
        <v>Bal_BO_Pgdf</v>
      </c>
      <c r="C77" s="18" t="s">
        <v>173</v>
      </c>
      <c r="D77" s="18" t="s">
        <v>130</v>
      </c>
      <c r="E77" s="64">
        <f>INDEX(Data,2,MATCH('Tabel 1.2'!$B77,Variabel,0))</f>
        <v>1500409</v>
      </c>
    </row>
    <row r="78" spans="1:5" x14ac:dyDescent="0.25">
      <c r="A78" s="15" t="s">
        <v>316</v>
      </c>
      <c r="B78" t="str">
        <f t="shared" si="1"/>
        <v>Bal_BO_Pgg</v>
      </c>
      <c r="C78" s="18" t="s">
        <v>174</v>
      </c>
      <c r="D78" s="18" t="s">
        <v>131</v>
      </c>
      <c r="E78" s="64">
        <f>INDEX(Data,2,MATCH('Tabel 1.2'!$B78,Variabel,0))</f>
        <v>932914</v>
      </c>
    </row>
    <row r="79" spans="1:5" x14ac:dyDescent="0.25">
      <c r="A79" s="15" t="s">
        <v>317</v>
      </c>
      <c r="B79" t="str">
        <f t="shared" si="1"/>
        <v>Bal_BO_Pobl</v>
      </c>
      <c r="C79" s="18" t="s">
        <v>175</v>
      </c>
      <c r="D79" s="18" t="s">
        <v>132</v>
      </c>
      <c r="E79" s="64">
        <f>INDEX(Data,2,MATCH('Tabel 1.2'!$B79,Variabel,0))</f>
        <v>0</v>
      </c>
    </row>
    <row r="80" spans="1:5" x14ac:dyDescent="0.25">
      <c r="A80" s="15" t="s">
        <v>318</v>
      </c>
      <c r="B80" t="str">
        <f t="shared" si="1"/>
        <v>Bal_BO_Pkg</v>
      </c>
      <c r="C80" s="18" t="s">
        <v>176</v>
      </c>
      <c r="D80" s="18" t="s">
        <v>133</v>
      </c>
      <c r="E80" s="64">
        <f>INDEX(Data,2,MATCH('Tabel 1.2'!$B80,Variabel,0))</f>
        <v>0</v>
      </c>
    </row>
    <row r="81" spans="1:5" x14ac:dyDescent="0.25">
      <c r="A81" s="15" t="s">
        <v>592</v>
      </c>
      <c r="B81" t="str">
        <f t="shared" si="1"/>
        <v>Bal_BO_Pudg</v>
      </c>
      <c r="C81" s="18" t="s">
        <v>177</v>
      </c>
      <c r="D81" s="18" t="s">
        <v>134</v>
      </c>
      <c r="E81" s="64">
        <f>INDEX(Data,2,MATCH('Tabel 1.2'!$B81,Variabel,0))</f>
        <v>0</v>
      </c>
    </row>
    <row r="82" spans="1:5" x14ac:dyDescent="0.25">
      <c r="A82" s="15" t="s">
        <v>319</v>
      </c>
      <c r="B82" t="str">
        <f t="shared" si="1"/>
        <v>Bal_BO_Pgkr</v>
      </c>
      <c r="C82" s="18" t="s">
        <v>178</v>
      </c>
      <c r="D82" s="18" t="s">
        <v>135</v>
      </c>
      <c r="E82" s="64">
        <f>INDEX(Data,2,MATCH('Tabel 1.2'!$B82,Variabel,0))</f>
        <v>2179912</v>
      </c>
    </row>
    <row r="83" spans="1:5" x14ac:dyDescent="0.25">
      <c r="A83" s="15" t="s">
        <v>320</v>
      </c>
      <c r="B83" t="str">
        <f t="shared" si="1"/>
        <v>Bal_BO_Pgtv</v>
      </c>
      <c r="C83" s="18" t="s">
        <v>179</v>
      </c>
      <c r="D83" s="18" t="s">
        <v>136</v>
      </c>
      <c r="E83" s="64">
        <f>INDEX(Data,2,MATCH('Tabel 1.2'!$B83,Variabel,0))</f>
        <v>1757503</v>
      </c>
    </row>
    <row r="84" spans="1:5" x14ac:dyDescent="0.25">
      <c r="A84" s="15" t="s">
        <v>321</v>
      </c>
      <c r="B84" t="str">
        <f t="shared" si="1"/>
        <v>Bal_BO_Pgav</v>
      </c>
      <c r="C84" s="18" t="s">
        <v>180</v>
      </c>
      <c r="D84" s="18" t="s">
        <v>137</v>
      </c>
      <c r="E84" s="64">
        <f>INDEX(Data,2,MATCH('Tabel 1.2'!$B84,Variabel,0))</f>
        <v>45931</v>
      </c>
    </row>
    <row r="85" spans="1:5" x14ac:dyDescent="0.25">
      <c r="A85" s="15" t="s">
        <v>322</v>
      </c>
      <c r="B85" t="str">
        <f t="shared" si="1"/>
        <v>Bal_BO_Pask</v>
      </c>
      <c r="C85" s="18" t="s">
        <v>181</v>
      </c>
      <c r="D85" s="18" t="s">
        <v>138</v>
      </c>
      <c r="E85" s="64">
        <f>INDEX(Data,2,MATCH('Tabel 1.2'!$B85,Variabel,0))</f>
        <v>249691</v>
      </c>
    </row>
    <row r="86" spans="1:5" x14ac:dyDescent="0.25">
      <c r="A86" s="15" t="s">
        <v>323</v>
      </c>
      <c r="B86" t="str">
        <f t="shared" si="1"/>
        <v>Bal_BO_Pmof</v>
      </c>
      <c r="C86" s="18" t="s">
        <v>182</v>
      </c>
      <c r="D86" s="18" t="s">
        <v>139</v>
      </c>
      <c r="E86" s="64">
        <f>INDEX(Data,2,MATCH('Tabel 1.2'!$B86,Variabel,0))</f>
        <v>0</v>
      </c>
    </row>
    <row r="87" spans="1:5" x14ac:dyDescent="0.25">
      <c r="A87" s="15" t="s">
        <v>324</v>
      </c>
      <c r="B87" t="str">
        <f t="shared" si="1"/>
        <v>Bal_BO_Pxg</v>
      </c>
      <c r="C87" s="18" t="s">
        <v>183</v>
      </c>
      <c r="D87" s="18" t="s">
        <v>140</v>
      </c>
      <c r="E87" s="64">
        <f>INDEX(Data,2,MATCH('Tabel 1.2'!$B87,Variabel,0))</f>
        <v>16087794</v>
      </c>
    </row>
    <row r="88" spans="1:5" x14ac:dyDescent="0.25">
      <c r="A88" s="15" t="s">
        <v>325</v>
      </c>
      <c r="B88" t="str">
        <f t="shared" si="1"/>
        <v>Bal_BO_PgTot</v>
      </c>
      <c r="C88" s="18" t="s">
        <v>184</v>
      </c>
      <c r="D88" s="18" t="s">
        <v>593</v>
      </c>
      <c r="E88" s="64">
        <f>INDEX(Data,2,MATCH('Tabel 1.2'!$B88,Variabel,0))</f>
        <v>22754152</v>
      </c>
    </row>
    <row r="89" spans="1:5" x14ac:dyDescent="0.25">
      <c r="A89" s="15" t="s">
        <v>594</v>
      </c>
      <c r="B89" t="str">
        <f t="shared" si="1"/>
        <v>Bal_BO_Ppag</v>
      </c>
      <c r="C89" s="18" t="s">
        <v>185</v>
      </c>
      <c r="D89" s="18" t="s">
        <v>141</v>
      </c>
      <c r="E89" s="64">
        <f>INDEX(Data,2,MATCH('Tabel 1.2'!$B89,Variabel,0))</f>
        <v>729526</v>
      </c>
    </row>
    <row r="90" spans="1:5" x14ac:dyDescent="0.25">
      <c r="A90" s="15" t="s">
        <v>596</v>
      </c>
      <c r="B90" t="str">
        <f t="shared" si="1"/>
        <v>Bal_BO_Ptot</v>
      </c>
      <c r="C90" s="18" t="s">
        <v>186</v>
      </c>
      <c r="D90" s="18" t="s">
        <v>595</v>
      </c>
      <c r="E90" s="64">
        <f>INDEX(Data,2,MATCH('Tabel 1.2'!$B90,Variabel,0))</f>
        <v>250211084</v>
      </c>
    </row>
    <row r="91" spans="1:5" x14ac:dyDescent="0.25"/>
    <row r="92" spans="1:5" hidden="1" x14ac:dyDescent="0.25">
      <c r="D92" s="21"/>
      <c r="E92" s="22"/>
    </row>
  </sheetData>
  <sheetProtection algorithmName="SHA-512" hashValue="ibsiN17eYkXoO7G8n62cWDn7G6PBkhDSNl2s0K9B40g8oLUatfRnWLHvNcFpokIZXvI60fmUm5V7r7KyKWbVHw==" saltValue="d9i9xFWeEqpnNyuqDhN+2w==" spinCount="100000" sheet="1" objects="1" scenarios="1"/>
  <mergeCells count="2">
    <mergeCell ref="C5:E5"/>
    <mergeCell ref="C2:D2"/>
  </mergeCells>
  <hyperlinks>
    <hyperlink ref="C2" location="Indholdsfortegnelse!A1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&amp;C&amp;G</oddHeader>
    <oddFooter>&amp;A</oddFooter>
  </headerFooter>
  <rowBreaks count="1" manualBreakCount="1">
    <brk id="51" min="2" max="4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2:F28"/>
  <sheetViews>
    <sheetView showGridLines="0" topLeftCell="C2" zoomScaleNormal="100" workbookViewId="0">
      <selection activeCell="C2" sqref="C2:D2"/>
    </sheetView>
  </sheetViews>
  <sheetFormatPr defaultColWidth="0" defaultRowHeight="15" zeroHeight="1" x14ac:dyDescent="0.25"/>
  <cols>
    <col min="1" max="1" width="12.85546875" style="2" hidden="1" customWidth="1"/>
    <col min="2" max="2" width="17.42578125" hidden="1" customWidth="1"/>
    <col min="3" max="3" width="4" bestFit="1" customWidth="1"/>
    <col min="4" max="4" width="90.5703125" customWidth="1"/>
    <col min="5" max="5" width="12.5703125" bestFit="1" customWidth="1"/>
    <col min="6" max="6" width="9.140625" customWidth="1"/>
    <col min="7" max="16384" width="9.140625" hidden="1"/>
  </cols>
  <sheetData>
    <row r="2" spans="1:5" x14ac:dyDescent="0.25">
      <c r="C2" s="113" t="s">
        <v>630</v>
      </c>
      <c r="D2" s="113"/>
    </row>
    <row r="3" spans="1:5" x14ac:dyDescent="0.25"/>
    <row r="4" spans="1:5" x14ac:dyDescent="0.25"/>
    <row r="5" spans="1:5" ht="53.25" customHeight="1" x14ac:dyDescent="0.25">
      <c r="C5" s="114" t="s">
        <v>1665</v>
      </c>
      <c r="D5" s="114"/>
      <c r="E5" s="114"/>
    </row>
    <row r="6" spans="1:5" x14ac:dyDescent="0.25">
      <c r="A6" s="11" t="s">
        <v>31</v>
      </c>
      <c r="B6" s="4" t="s">
        <v>440</v>
      </c>
      <c r="C6" s="5"/>
      <c r="D6" s="6"/>
      <c r="E6" s="5" t="s">
        <v>1</v>
      </c>
    </row>
    <row r="7" spans="1:5" x14ac:dyDescent="0.25">
      <c r="A7" s="10" t="s">
        <v>426</v>
      </c>
      <c r="B7" t="str">
        <f>"SftR_"&amp;$B$6&amp;"_"&amp;$A7</f>
        <v>SftR_SFR_Ofr</v>
      </c>
      <c r="C7" s="5" t="s">
        <v>33</v>
      </c>
      <c r="D7" s="7" t="s">
        <v>233</v>
      </c>
      <c r="E7" s="66">
        <f>INDEX(Data,2,MATCH('Tabel 1.3'!B7,Variabel,0))</f>
        <v>-33966</v>
      </c>
    </row>
    <row r="8" spans="1:5" x14ac:dyDescent="0.25">
      <c r="A8" s="10" t="s">
        <v>427</v>
      </c>
      <c r="B8" t="str">
        <f t="shared" ref="B8:B26" si="0">"SftR_"&amp;$B$6&amp;"_"&amp;$A8</f>
        <v>SftR_SFR_RGd</v>
      </c>
      <c r="C8" s="5" t="s">
        <v>34</v>
      </c>
      <c r="D8" s="7" t="s">
        <v>234</v>
      </c>
      <c r="E8" s="66">
        <f>INDEX(Data,2,MATCH('Tabel 1.3'!B8,Variabel,0))</f>
        <v>0</v>
      </c>
    </row>
    <row r="9" spans="1:5" x14ac:dyDescent="0.25">
      <c r="A9" s="10" t="s">
        <v>428</v>
      </c>
      <c r="B9" t="str">
        <f t="shared" si="0"/>
        <v>SftR_SFR_HDi</v>
      </c>
      <c r="C9" s="5" t="s">
        <v>35</v>
      </c>
      <c r="D9" s="7" t="s">
        <v>235</v>
      </c>
      <c r="E9" s="66">
        <f>INDEX(Data,2,MATCH('Tabel 1.3'!B9,Variabel,0))</f>
        <v>108068</v>
      </c>
    </row>
    <row r="10" spans="1:5" x14ac:dyDescent="0.25">
      <c r="A10" s="10" t="s">
        <v>429</v>
      </c>
      <c r="B10" t="str">
        <f t="shared" si="0"/>
        <v>SftR_SFR_Ftr</v>
      </c>
      <c r="C10" s="5" t="s">
        <v>36</v>
      </c>
      <c r="D10" s="7" t="s">
        <v>236</v>
      </c>
      <c r="E10" s="66">
        <f>INDEX(Data,2,MATCH('Tabel 1.3'!B10,Variabel,0))</f>
        <v>74251</v>
      </c>
    </row>
    <row r="11" spans="1:5" x14ac:dyDescent="0.25">
      <c r="C11" s="5"/>
      <c r="D11" s="7"/>
      <c r="E11" s="67"/>
    </row>
    <row r="12" spans="1:5" x14ac:dyDescent="0.25">
      <c r="C12" s="5"/>
      <c r="D12" s="12" t="s">
        <v>237</v>
      </c>
      <c r="E12" s="67"/>
    </row>
    <row r="13" spans="1:5" x14ac:dyDescent="0.25">
      <c r="A13" s="10" t="s">
        <v>430</v>
      </c>
      <c r="B13" t="str">
        <f t="shared" si="0"/>
        <v>SftR_SFR_PSm</v>
      </c>
      <c r="C13" s="5" t="s">
        <v>37</v>
      </c>
      <c r="D13" s="7" t="s">
        <v>238</v>
      </c>
      <c r="E13" s="66">
        <f>INDEX(Data,2,MATCH('Tabel 1.3'!B13,Variabel,0))</f>
        <v>-1266331</v>
      </c>
    </row>
    <row r="14" spans="1:5" x14ac:dyDescent="0.25">
      <c r="A14" s="10" t="s">
        <v>431</v>
      </c>
      <c r="B14" t="str">
        <f t="shared" si="0"/>
        <v>SftR_SFR_PFs</v>
      </c>
      <c r="C14" s="5" t="s">
        <v>38</v>
      </c>
      <c r="D14" s="7" t="s">
        <v>239</v>
      </c>
      <c r="E14" s="66">
        <f>INDEX(Data,2,MATCH('Tabel 1.3'!B14,Variabel,0))</f>
        <v>-500621</v>
      </c>
    </row>
    <row r="15" spans="1:5" x14ac:dyDescent="0.25">
      <c r="A15" s="10" t="s">
        <v>432</v>
      </c>
      <c r="B15" t="str">
        <f t="shared" si="0"/>
        <v>SftR_SFR_Pud</v>
      </c>
      <c r="C15" s="5" t="s">
        <v>39</v>
      </c>
      <c r="D15" s="7" t="s">
        <v>240</v>
      </c>
      <c r="E15" s="66">
        <f>INDEX(Data,2,MATCH('Tabel 1.3'!B15,Variabel,0))</f>
        <v>-6080963</v>
      </c>
    </row>
    <row r="16" spans="1:5" x14ac:dyDescent="0.25">
      <c r="A16" s="10" t="s">
        <v>433</v>
      </c>
      <c r="B16" t="str">
        <f t="shared" si="0"/>
        <v>SftR_SFR_Adv</v>
      </c>
      <c r="C16" s="5" t="s">
        <v>40</v>
      </c>
      <c r="D16" s="7" t="s">
        <v>241</v>
      </c>
      <c r="E16" s="66">
        <f>INDEX(Data,2,MATCH('Tabel 1.3'!B16,Variabel,0))</f>
        <v>-1421877</v>
      </c>
    </row>
    <row r="17" spans="1:5" x14ac:dyDescent="0.25">
      <c r="A17" s="10" t="s">
        <v>434</v>
      </c>
      <c r="B17" t="str">
        <f t="shared" si="0"/>
        <v>SftR_SFR_Hus</v>
      </c>
      <c r="C17" s="5" t="s">
        <v>41</v>
      </c>
      <c r="D17" s="7" t="s">
        <v>242</v>
      </c>
      <c r="E17" s="66">
        <f>INDEX(Data,2,MATCH('Tabel 1.3'!B17,Variabel,0))</f>
        <v>-275645</v>
      </c>
    </row>
    <row r="18" spans="1:5" x14ac:dyDescent="0.25">
      <c r="A18" s="10" t="s">
        <v>435</v>
      </c>
      <c r="B18" t="str">
        <f t="shared" si="0"/>
        <v>SftR_SFR_DoD</v>
      </c>
      <c r="C18" s="5" t="s">
        <v>42</v>
      </c>
      <c r="D18" s="7" t="s">
        <v>243</v>
      </c>
      <c r="E18" s="66">
        <f>INDEX(Data,2,MATCH('Tabel 1.3'!B18,Variabel,0))</f>
        <v>-57934</v>
      </c>
    </row>
    <row r="19" spans="1:5" x14ac:dyDescent="0.25">
      <c r="A19" s="10" t="s">
        <v>436</v>
      </c>
      <c r="B19" t="str">
        <f t="shared" si="0"/>
        <v>SftR_SFR_AN</v>
      </c>
      <c r="C19" s="5" t="s">
        <v>43</v>
      </c>
      <c r="D19" s="7" t="s">
        <v>244</v>
      </c>
      <c r="E19" s="66">
        <f>INDEX(Data,2,MATCH('Tabel 1.3'!B19,Variabel,0))</f>
        <v>-1228002</v>
      </c>
    </row>
    <row r="20" spans="1:5" x14ac:dyDescent="0.25">
      <c r="A20" s="10" t="s">
        <v>437</v>
      </c>
      <c r="B20" t="str">
        <f t="shared" si="0"/>
        <v>SftR_SFR_ErAd</v>
      </c>
      <c r="C20" s="5" t="s">
        <v>44</v>
      </c>
      <c r="D20" s="7" t="s">
        <v>245</v>
      </c>
      <c r="E20" s="66">
        <f>INDEX(Data,2,MATCH('Tabel 1.3'!B20,Variabel,0))</f>
        <v>-3108707</v>
      </c>
    </row>
    <row r="21" spans="1:5" x14ac:dyDescent="0.25">
      <c r="A21" s="10" t="s">
        <v>438</v>
      </c>
      <c r="B21" t="str">
        <f t="shared" si="0"/>
        <v>SftR_SFR_Retv</v>
      </c>
      <c r="C21" s="5" t="s">
        <v>45</v>
      </c>
      <c r="D21" s="7" t="s">
        <v>14</v>
      </c>
      <c r="E21" s="66">
        <f>INDEX(Data,2,MATCH('Tabel 1.3'!B21,Variabel,0))</f>
        <v>985383</v>
      </c>
    </row>
    <row r="22" spans="1:5" x14ac:dyDescent="0.25">
      <c r="A22" s="10" t="s">
        <v>144</v>
      </c>
      <c r="B22" t="str">
        <f t="shared" si="0"/>
        <v>SftR_SFR_PGG</v>
      </c>
      <c r="C22" s="5" t="s">
        <v>46</v>
      </c>
      <c r="D22" s="7" t="s">
        <v>15</v>
      </c>
      <c r="E22" s="66">
        <f>INDEX(Data,2,MATCH('Tabel 1.3'!B22,Variabel,0))</f>
        <v>495167</v>
      </c>
    </row>
    <row r="23" spans="1:5" x14ac:dyDescent="0.25">
      <c r="A23" s="10" t="s">
        <v>145</v>
      </c>
      <c r="B23" t="str">
        <f t="shared" si="0"/>
        <v>SftR_SFR_FDTot</v>
      </c>
      <c r="C23" s="5" t="s">
        <v>47</v>
      </c>
      <c r="D23" s="7" t="s">
        <v>246</v>
      </c>
      <c r="E23" s="66">
        <f>INDEX(Data,2,MATCH('Tabel 1.3'!B23,Variabel,0))</f>
        <v>-12459532</v>
      </c>
    </row>
    <row r="24" spans="1:5" x14ac:dyDescent="0.25">
      <c r="C24" s="5"/>
      <c r="D24" s="7"/>
      <c r="E24" s="67"/>
    </row>
    <row r="25" spans="1:5" ht="25.5" x14ac:dyDescent="0.25">
      <c r="C25" s="5"/>
      <c r="D25" s="12" t="s">
        <v>247</v>
      </c>
      <c r="E25" s="67"/>
    </row>
    <row r="26" spans="1:5" ht="25.5" x14ac:dyDescent="0.25">
      <c r="A26" s="10" t="s">
        <v>439</v>
      </c>
      <c r="B26" t="str">
        <f t="shared" si="0"/>
        <v>SftR_SFR_Udg</v>
      </c>
      <c r="C26" s="5" t="s">
        <v>48</v>
      </c>
      <c r="D26" s="7" t="s">
        <v>248</v>
      </c>
      <c r="E26" s="66">
        <f>INDEX(Data,2,MATCH('Tabel 1.3'!B26,Variabel,0))</f>
        <v>-5963650</v>
      </c>
    </row>
    <row r="27" spans="1:5" x14ac:dyDescent="0.25">
      <c r="C27" s="8"/>
      <c r="D27" s="9"/>
      <c r="E27" s="9"/>
    </row>
    <row r="28" spans="1:5" hidden="1" x14ac:dyDescent="0.25">
      <c r="C28" s="3"/>
    </row>
  </sheetData>
  <sheetProtection algorithmName="SHA-512" hashValue="JknGXPWdM8qPbFI6xe3Z2YhWuQeYW93Vk6VyX8jh/bScudveNxGm58V3MYC5SGESfoO5TMzOmlgYlNOSE3fXnQ==" saltValue="Zg0LEkKlE3VmunASeIjghg==" spinCount="100000" sheet="1" objects="1" scenarios="1"/>
  <mergeCells count="2">
    <mergeCell ref="C5:E5"/>
    <mergeCell ref="C2:D2"/>
  </mergeCells>
  <hyperlinks>
    <hyperlink ref="C2" location="Indholdsfortegnelse!A1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&amp;C&amp;G</oddHeader>
    <oddFooter>&amp;A</oddFooter>
  </headerFooter>
  <ignoredErrors>
    <ignoredError sqref="E6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A2:F27"/>
  <sheetViews>
    <sheetView showGridLines="0" topLeftCell="C2" zoomScaleNormal="100" workbookViewId="0">
      <selection activeCell="E11" sqref="E11"/>
    </sheetView>
  </sheetViews>
  <sheetFormatPr defaultColWidth="0" defaultRowHeight="15" zeroHeight="1" x14ac:dyDescent="0.25"/>
  <cols>
    <col min="1" max="1" width="12.85546875" style="2" hidden="1" customWidth="1"/>
    <col min="2" max="2" width="21.140625" hidden="1" customWidth="1"/>
    <col min="3" max="3" width="4" bestFit="1" customWidth="1"/>
    <col min="4" max="4" width="81.5703125" customWidth="1"/>
    <col min="5" max="5" width="11.5703125" bestFit="1" customWidth="1"/>
    <col min="6" max="6" width="9.140625" customWidth="1"/>
    <col min="7" max="16384" width="9.140625" hidden="1"/>
  </cols>
  <sheetData>
    <row r="2" spans="1:5" x14ac:dyDescent="0.25">
      <c r="C2" s="113" t="s">
        <v>630</v>
      </c>
      <c r="D2" s="113"/>
    </row>
    <row r="3" spans="1:5" x14ac:dyDescent="0.25"/>
    <row r="4" spans="1:5" x14ac:dyDescent="0.25"/>
    <row r="5" spans="1:5" ht="27" customHeight="1" x14ac:dyDescent="0.25">
      <c r="C5" s="114" t="s">
        <v>1666</v>
      </c>
      <c r="D5" s="114"/>
      <c r="E5" s="114"/>
    </row>
    <row r="6" spans="1:5" x14ac:dyDescent="0.25">
      <c r="A6" s="11" t="s">
        <v>31</v>
      </c>
      <c r="B6" s="4" t="s">
        <v>605</v>
      </c>
      <c r="C6" s="115" t="s">
        <v>225</v>
      </c>
      <c r="D6" s="116"/>
      <c r="E6" s="1"/>
    </row>
    <row r="7" spans="1:5" x14ac:dyDescent="0.25">
      <c r="A7" s="10" t="s">
        <v>441</v>
      </c>
      <c r="B7" t="str">
        <f>"Pudg_"&amp;$B$6&amp;"_"&amp;$A7</f>
        <v>Pudg_Pers_GHR</v>
      </c>
      <c r="C7" s="5" t="s">
        <v>33</v>
      </c>
      <c r="D7" s="7" t="s">
        <v>249</v>
      </c>
      <c r="E7" s="66">
        <f>INDEX(Data,2,MATCH('Tabel 1.4'!B7,Variabel,0))</f>
        <v>13490</v>
      </c>
    </row>
    <row r="8" spans="1:5" x14ac:dyDescent="0.25">
      <c r="A8" s="29"/>
      <c r="C8" s="5"/>
      <c r="D8" s="7"/>
      <c r="E8" s="67"/>
    </row>
    <row r="9" spans="1:5" x14ac:dyDescent="0.25">
      <c r="A9" s="29"/>
      <c r="C9" s="5"/>
      <c r="D9" s="12" t="s">
        <v>250</v>
      </c>
      <c r="E9" s="67"/>
    </row>
    <row r="10" spans="1:5" x14ac:dyDescent="0.25">
      <c r="A10" s="10" t="s">
        <v>442</v>
      </c>
      <c r="B10" t="str">
        <f t="shared" ref="B10:B26" si="0">"Pudg_"&amp;$B$6&amp;"_"&amp;$A10</f>
        <v>Pudg_Pers_Loen</v>
      </c>
      <c r="C10" s="5" t="s">
        <v>34</v>
      </c>
      <c r="D10" s="7" t="s">
        <v>251</v>
      </c>
      <c r="E10" s="66">
        <f>INDEX(Data,2,MATCH('Tabel 1.4'!B10,Variabel,0))</f>
        <v>8953672</v>
      </c>
    </row>
    <row r="11" spans="1:5" x14ac:dyDescent="0.25">
      <c r="A11" s="10" t="s">
        <v>443</v>
      </c>
      <c r="B11" t="str">
        <f t="shared" si="0"/>
        <v>Pudg_Pers_Pen</v>
      </c>
      <c r="C11" s="5" t="s">
        <v>35</v>
      </c>
      <c r="D11" s="7" t="s">
        <v>252</v>
      </c>
      <c r="E11" s="66">
        <f>INDEX(Data,2,MATCH('Tabel 1.4'!B11,Variabel,0))</f>
        <v>1279060</v>
      </c>
    </row>
    <row r="12" spans="1:5" x14ac:dyDescent="0.25">
      <c r="A12" s="10" t="s">
        <v>444</v>
      </c>
      <c r="B12" t="str">
        <f t="shared" si="0"/>
        <v>Pudg_Pers_UdSS</v>
      </c>
      <c r="C12" s="5" t="s">
        <v>36</v>
      </c>
      <c r="D12" s="7" t="s">
        <v>253</v>
      </c>
      <c r="E12" s="66">
        <f>INDEX(Data,2,MATCH('Tabel 1.4'!B12,Variabel,0))</f>
        <v>106033</v>
      </c>
    </row>
    <row r="13" spans="1:5" x14ac:dyDescent="0.25">
      <c r="A13" s="10" t="s">
        <v>445</v>
      </c>
      <c r="B13" t="str">
        <f t="shared" si="0"/>
        <v>Pudg_Pers_APL</v>
      </c>
      <c r="C13" s="5" t="s">
        <v>37</v>
      </c>
      <c r="D13" s="7" t="s">
        <v>254</v>
      </c>
      <c r="E13" s="66">
        <f>INDEX(Data,2,MATCH('Tabel 1.4'!B13,Variabel,0))</f>
        <v>1646553</v>
      </c>
    </row>
    <row r="14" spans="1:5" x14ac:dyDescent="0.25">
      <c r="A14" s="10" t="s">
        <v>326</v>
      </c>
      <c r="B14" t="str">
        <f t="shared" si="0"/>
        <v>Pudg_Pers_PTot</v>
      </c>
      <c r="C14" s="5" t="s">
        <v>38</v>
      </c>
      <c r="D14" s="7" t="s">
        <v>255</v>
      </c>
      <c r="E14" s="66">
        <f>INDEX(Data,2,MATCH('Tabel 1.4'!B14,Variabel,0))</f>
        <v>11985317</v>
      </c>
    </row>
    <row r="15" spans="1:5" x14ac:dyDescent="0.25">
      <c r="A15" s="29"/>
      <c r="C15" s="5"/>
      <c r="D15" s="7"/>
      <c r="E15" s="67"/>
    </row>
    <row r="16" spans="1:5" x14ac:dyDescent="0.25">
      <c r="A16" s="29"/>
      <c r="C16" s="5"/>
      <c r="D16" s="12" t="s">
        <v>256</v>
      </c>
      <c r="E16" s="67"/>
    </row>
    <row r="17" spans="1:5" x14ac:dyDescent="0.25">
      <c r="A17" s="10" t="s">
        <v>446</v>
      </c>
      <c r="B17" t="str">
        <f t="shared" si="0"/>
        <v>Pudg_Pers_Rep</v>
      </c>
      <c r="C17" s="5" t="s">
        <v>39</v>
      </c>
      <c r="D17" s="7" t="s">
        <v>257</v>
      </c>
      <c r="E17" s="66">
        <f>INDEX(Data,2,MATCH('Tabel 1.4'!B17,Variabel,0))</f>
        <v>2939</v>
      </c>
    </row>
    <row r="18" spans="1:5" x14ac:dyDescent="0.25">
      <c r="A18" s="10" t="s">
        <v>447</v>
      </c>
      <c r="B18" t="str">
        <f t="shared" si="0"/>
        <v>Pudg_Pers_Bes</v>
      </c>
      <c r="C18" s="5" t="s">
        <v>40</v>
      </c>
      <c r="D18" s="7" t="s">
        <v>258</v>
      </c>
      <c r="E18" s="66">
        <f>INDEX(Data,2,MATCH('Tabel 1.4'!B18,Variabel,0))</f>
        <v>33590</v>
      </c>
    </row>
    <row r="19" spans="1:5" x14ac:dyDescent="0.25">
      <c r="A19" s="10" t="s">
        <v>448</v>
      </c>
      <c r="B19" t="str">
        <f t="shared" si="0"/>
        <v>Pudg_Pers_Dir</v>
      </c>
      <c r="C19" s="5" t="s">
        <v>41</v>
      </c>
      <c r="D19" s="7" t="s">
        <v>259</v>
      </c>
      <c r="E19" s="66">
        <f>INDEX(Data,2,MATCH('Tabel 1.4'!B19,Variabel,0))</f>
        <v>134817</v>
      </c>
    </row>
    <row r="20" spans="1:5" x14ac:dyDescent="0.25">
      <c r="A20" s="29"/>
      <c r="C20" s="5"/>
      <c r="D20" s="7"/>
      <c r="E20" s="67"/>
    </row>
    <row r="21" spans="1:5" x14ac:dyDescent="0.25">
      <c r="A21" s="29"/>
      <c r="C21" s="5"/>
      <c r="D21" s="12" t="s">
        <v>260</v>
      </c>
      <c r="E21" s="67"/>
    </row>
    <row r="22" spans="1:5" x14ac:dyDescent="0.25">
      <c r="A22" s="10" t="s">
        <v>598</v>
      </c>
      <c r="B22" t="str">
        <f t="shared" si="0"/>
        <v>Pudg_Pers_Tbe</v>
      </c>
      <c r="C22" s="5" t="s">
        <v>42</v>
      </c>
      <c r="D22" s="7" t="s">
        <v>261</v>
      </c>
      <c r="E22" s="66">
        <f>INDEX(Data,2,MATCH('Tabel 1.4'!B22,Variabel,0))</f>
        <v>240</v>
      </c>
    </row>
    <row r="23" spans="1:5" x14ac:dyDescent="0.25">
      <c r="A23" s="29"/>
      <c r="C23" s="5"/>
      <c r="D23" s="7"/>
      <c r="E23" s="67"/>
    </row>
    <row r="24" spans="1:5" x14ac:dyDescent="0.25">
      <c r="A24" s="29"/>
      <c r="C24" s="5"/>
      <c r="D24" s="12" t="s">
        <v>601</v>
      </c>
      <c r="E24" s="67"/>
    </row>
    <row r="25" spans="1:5" ht="25.5" x14ac:dyDescent="0.25">
      <c r="A25" s="10" t="s">
        <v>599</v>
      </c>
      <c r="B25" t="str">
        <f t="shared" si="0"/>
        <v>Pudg_Pers_SmlR</v>
      </c>
      <c r="C25" s="5" t="s">
        <v>43</v>
      </c>
      <c r="D25" s="7" t="s">
        <v>606</v>
      </c>
      <c r="E25" s="66">
        <f>INDEX(Data,2,MATCH('Tabel 1.4'!B25,Variabel,0))</f>
        <v>33624</v>
      </c>
    </row>
    <row r="26" spans="1:5" x14ac:dyDescent="0.25">
      <c r="A26" s="10" t="s">
        <v>600</v>
      </c>
      <c r="B26" t="str">
        <f t="shared" si="0"/>
        <v>Pudg_Pers_YYTot</v>
      </c>
      <c r="C26" s="5" t="s">
        <v>44</v>
      </c>
      <c r="D26" s="7" t="s">
        <v>607</v>
      </c>
      <c r="E26" s="66">
        <f>INDEX(Data,2,MATCH('Tabel 1.4'!B26,Variabel,0))</f>
        <v>10608</v>
      </c>
    </row>
    <row r="27" spans="1:5" x14ac:dyDescent="0.25">
      <c r="C27" s="2"/>
    </row>
  </sheetData>
  <sheetProtection algorithmName="SHA-512" hashValue="m7JWtL2iNchczjs0zzlfZUURikdOfvzE/g95SD06kDFPE9+J3L5FTKZL7gB0EJF52as1rC65zTtIi5+3oU6ZOQ==" saltValue="aLbz1QwSLH3LrQfDxGiKYg==" spinCount="100000" sheet="1" objects="1" scenarios="1"/>
  <mergeCells count="3">
    <mergeCell ref="C5:E5"/>
    <mergeCell ref="C6:D6"/>
    <mergeCell ref="C2:D2"/>
  </mergeCells>
  <hyperlinks>
    <hyperlink ref="C2" location="Indholdsfortegnelse!A1" display="Tilbage til indholdsfortegnelse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&amp;C&amp;G</oddHeader>
    <oddFooter>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A2:F39"/>
  <sheetViews>
    <sheetView showGridLines="0" topLeftCell="C10" zoomScaleNormal="100" workbookViewId="0">
      <selection activeCell="E20" sqref="E20"/>
    </sheetView>
  </sheetViews>
  <sheetFormatPr defaultColWidth="0" defaultRowHeight="15" zeroHeight="1" x14ac:dyDescent="0.25"/>
  <cols>
    <col min="1" max="1" width="21.85546875" style="2" hidden="1" customWidth="1"/>
    <col min="2" max="2" width="27.85546875" hidden="1" customWidth="1"/>
    <col min="3" max="3" width="4" bestFit="1" customWidth="1"/>
    <col min="4" max="4" width="50.5703125" customWidth="1"/>
    <col min="5" max="5" width="13.85546875" bestFit="1" customWidth="1"/>
    <col min="6" max="6" width="9.140625" customWidth="1"/>
    <col min="7" max="16384" width="9.140625" hidden="1"/>
  </cols>
  <sheetData>
    <row r="2" spans="1:5" x14ac:dyDescent="0.25">
      <c r="C2" s="113" t="s">
        <v>630</v>
      </c>
      <c r="D2" s="113"/>
    </row>
    <row r="3" spans="1:5" x14ac:dyDescent="0.25"/>
    <row r="4" spans="1:5" x14ac:dyDescent="0.25"/>
    <row r="5" spans="1:5" ht="52.5" customHeight="1" x14ac:dyDescent="0.25">
      <c r="A5" s="11" t="s">
        <v>31</v>
      </c>
      <c r="B5" s="4" t="s">
        <v>449</v>
      </c>
      <c r="C5" s="114" t="s">
        <v>1667</v>
      </c>
      <c r="D5" s="114"/>
      <c r="E5" s="114"/>
    </row>
    <row r="6" spans="1:5" x14ac:dyDescent="0.25">
      <c r="C6" s="5"/>
      <c r="D6" s="13"/>
      <c r="E6" s="5" t="s">
        <v>1</v>
      </c>
    </row>
    <row r="7" spans="1:5" x14ac:dyDescent="0.25">
      <c r="C7" s="5"/>
      <c r="D7" s="12" t="s">
        <v>262</v>
      </c>
      <c r="E7" s="5"/>
    </row>
    <row r="8" spans="1:5" x14ac:dyDescent="0.25">
      <c r="A8" s="10" t="s">
        <v>450</v>
      </c>
      <c r="B8" t="str">
        <f>"Sruk_"&amp;$B$5&amp;"_"&amp;$A8</f>
        <v>Sruk_RUK_Rutv</v>
      </c>
      <c r="C8" s="5" t="s">
        <v>33</v>
      </c>
      <c r="D8" s="7" t="s">
        <v>263</v>
      </c>
      <c r="E8" s="66">
        <f>INDEX(Data,2,MATCH('Tabel 1.5'!B8,Variabel,0))</f>
        <v>36478</v>
      </c>
    </row>
    <row r="9" spans="1:5" x14ac:dyDescent="0.25">
      <c r="A9" s="10" t="s">
        <v>451</v>
      </c>
      <c r="B9" t="str">
        <f t="shared" ref="B9:B36" si="0">"Sruk_"&amp;$B$5&amp;"_"&amp;$A9</f>
        <v>Sruk_RUK_Ruav</v>
      </c>
      <c r="C9" s="5" t="s">
        <v>34</v>
      </c>
      <c r="D9" s="7" t="s">
        <v>264</v>
      </c>
      <c r="E9" s="66">
        <f>INDEX(Data,2,MATCH('Tabel 1.5'!B9,Variabel,0))</f>
        <v>0</v>
      </c>
    </row>
    <row r="10" spans="1:5" x14ac:dyDescent="0.25">
      <c r="A10" s="10" t="s">
        <v>452</v>
      </c>
      <c r="B10" t="str">
        <f t="shared" si="0"/>
        <v>Sruk_RUK_Udka</v>
      </c>
      <c r="C10" s="5" t="s">
        <v>35</v>
      </c>
      <c r="D10" s="7" t="s">
        <v>265</v>
      </c>
      <c r="E10" s="66">
        <f>INDEX(Data,2,MATCH('Tabel 1.5'!B10,Variabel,0))</f>
        <v>7705185</v>
      </c>
    </row>
    <row r="11" spans="1:5" x14ac:dyDescent="0.25">
      <c r="A11" s="10" t="s">
        <v>453</v>
      </c>
      <c r="B11" t="str">
        <f t="shared" si="0"/>
        <v>Sruk_RUK_Udia</v>
      </c>
      <c r="C11" s="5" t="s">
        <v>36</v>
      </c>
      <c r="D11" s="7" t="s">
        <v>266</v>
      </c>
      <c r="E11" s="66">
        <f>INDEX(Data,2,MATCH('Tabel 1.5'!B11,Variabel,0))</f>
        <v>151642</v>
      </c>
    </row>
    <row r="12" spans="1:5" x14ac:dyDescent="0.25">
      <c r="A12" s="10" t="s">
        <v>454</v>
      </c>
      <c r="B12" t="str">
        <f t="shared" si="0"/>
        <v>Sruk_RUK_Robl</v>
      </c>
      <c r="C12" s="5" t="s">
        <v>37</v>
      </c>
      <c r="D12" s="7" t="s">
        <v>267</v>
      </c>
      <c r="E12" s="66">
        <f>INDEX(Data,2,MATCH('Tabel 1.5'!B12,Variabel,0))</f>
        <v>674035199</v>
      </c>
    </row>
    <row r="13" spans="1:5" x14ac:dyDescent="0.25">
      <c r="A13" s="10" t="s">
        <v>455</v>
      </c>
      <c r="B13" t="str">
        <f t="shared" si="0"/>
        <v>Sruk_RUK_IrIn</v>
      </c>
      <c r="C13" s="5" t="s">
        <v>38</v>
      </c>
      <c r="D13" s="7" t="s">
        <v>268</v>
      </c>
      <c r="E13" s="66">
        <f>INDEX(Data,2,MATCH('Tabel 1.5'!B13,Variabel,0))</f>
        <v>11986</v>
      </c>
    </row>
    <row r="14" spans="1:5" x14ac:dyDescent="0.25">
      <c r="A14" s="10" t="s">
        <v>456</v>
      </c>
      <c r="B14" t="str">
        <f t="shared" si="0"/>
        <v>Sruk_RUK_Raki</v>
      </c>
      <c r="C14" s="5" t="s">
        <v>39</v>
      </c>
      <c r="D14" s="7" t="s">
        <v>269</v>
      </c>
      <c r="E14" s="66">
        <f>INDEX(Data,2,MATCH('Tabel 1.5'!B14,Variabel,0))</f>
        <v>0</v>
      </c>
    </row>
    <row r="15" spans="1:5" x14ac:dyDescent="0.25">
      <c r="A15" s="10" t="s">
        <v>457</v>
      </c>
      <c r="B15" t="str">
        <f t="shared" si="0"/>
        <v>Sruk_RUK_Rpu</v>
      </c>
      <c r="C15" s="5" t="s">
        <v>40</v>
      </c>
      <c r="D15" s="7" t="s">
        <v>270</v>
      </c>
      <c r="E15" s="66">
        <f>INDEX(Data,2,MATCH('Tabel 1.5'!B15,Variabel,0))</f>
        <v>27518</v>
      </c>
    </row>
    <row r="16" spans="1:5" x14ac:dyDescent="0.25">
      <c r="A16" s="10" t="s">
        <v>458</v>
      </c>
      <c r="B16" t="str">
        <f t="shared" si="0"/>
        <v>Sruk_RUK_Rxu</v>
      </c>
      <c r="C16" s="5" t="s">
        <v>41</v>
      </c>
      <c r="D16" s="7" t="s">
        <v>271</v>
      </c>
      <c r="E16" s="66">
        <f>INDEX(Data,2,MATCH('Tabel 1.5'!B16,Variabel,0))</f>
        <v>7183</v>
      </c>
    </row>
    <row r="17" spans="1:5" x14ac:dyDescent="0.25">
      <c r="A17" s="10" t="s">
        <v>459</v>
      </c>
      <c r="B17" t="str">
        <f t="shared" si="0"/>
        <v>Sruk_RUK_Rik</v>
      </c>
      <c r="C17" s="5" t="s">
        <v>42</v>
      </c>
      <c r="D17" s="7" t="s">
        <v>272</v>
      </c>
      <c r="E17" s="66">
        <f>INDEX(Data,2,MATCH('Tabel 1.5'!B17,Variabel,0))</f>
        <v>1741536</v>
      </c>
    </row>
    <row r="18" spans="1:5" x14ac:dyDescent="0.25">
      <c r="A18" s="10" t="s">
        <v>460</v>
      </c>
      <c r="B18" t="str">
        <f t="shared" si="0"/>
        <v>Sruk_RUK_Rgd</v>
      </c>
      <c r="C18" s="5" t="s">
        <v>43</v>
      </c>
      <c r="D18" s="7" t="s">
        <v>273</v>
      </c>
      <c r="E18" s="66">
        <f>INDEX(Data,2,MATCH('Tabel 1.5'!B18,Variabel,0))</f>
        <v>0</v>
      </c>
    </row>
    <row r="19" spans="1:5" x14ac:dyDescent="0.25">
      <c r="A19" s="10" t="s">
        <v>461</v>
      </c>
      <c r="B19" t="str">
        <f t="shared" si="0"/>
        <v>Sruk_RUK_Rtgh</v>
      </c>
      <c r="C19" s="5" t="s">
        <v>44</v>
      </c>
      <c r="D19" s="7" t="s">
        <v>274</v>
      </c>
      <c r="E19" s="66">
        <f>INDEX(Data,2,MATCH('Tabel 1.5'!B19,Variabel,0))</f>
        <v>9911</v>
      </c>
    </row>
    <row r="20" spans="1:5" x14ac:dyDescent="0.25">
      <c r="A20" s="10" t="s">
        <v>462</v>
      </c>
      <c r="B20" t="str">
        <f t="shared" si="0"/>
        <v>Sruk_RUK_Xru</v>
      </c>
      <c r="C20" s="5" t="s">
        <v>45</v>
      </c>
      <c r="D20" s="7" t="s">
        <v>275</v>
      </c>
      <c r="E20" s="66">
        <f>INDEX(Data,2,MATCH('Tabel 1.5'!B20,Variabel,0))</f>
        <v>-146451316</v>
      </c>
    </row>
    <row r="21" spans="1:5" ht="25.5" x14ac:dyDescent="0.25">
      <c r="A21" s="10" t="s">
        <v>463</v>
      </c>
      <c r="B21" t="str">
        <f t="shared" si="0"/>
        <v>Sruk_RUK_RUTot</v>
      </c>
      <c r="C21" s="5" t="s">
        <v>46</v>
      </c>
      <c r="D21" s="7" t="s">
        <v>276</v>
      </c>
      <c r="E21" s="66">
        <f>INDEX(Data,2,MATCH('Tabel 1.5'!B21,Variabel,0))</f>
        <v>537275321</v>
      </c>
    </row>
    <row r="22" spans="1:5" x14ac:dyDescent="0.25">
      <c r="C22" s="5"/>
      <c r="D22" s="7"/>
      <c r="E22" s="67"/>
    </row>
    <row r="23" spans="1:5" x14ac:dyDescent="0.25">
      <c r="C23" s="5"/>
      <c r="D23" s="12" t="s">
        <v>277</v>
      </c>
      <c r="E23" s="67"/>
    </row>
    <row r="24" spans="1:5" x14ac:dyDescent="0.25">
      <c r="A24" s="10" t="s">
        <v>464</v>
      </c>
      <c r="B24" t="str">
        <f t="shared" si="0"/>
        <v>Sruk_RUK_Kd</v>
      </c>
      <c r="C24" s="5" t="s">
        <v>47</v>
      </c>
      <c r="D24" s="7" t="s">
        <v>78</v>
      </c>
      <c r="E24" s="66">
        <f>INDEX(Data,2,MATCH('Tabel 1.5'!B24,Variabel,0))</f>
        <v>-2680</v>
      </c>
    </row>
    <row r="25" spans="1:5" x14ac:dyDescent="0.25">
      <c r="A25" s="10" t="s">
        <v>466</v>
      </c>
      <c r="B25" t="str">
        <f t="shared" si="0"/>
        <v>Sruk_RUK_KejdI</v>
      </c>
      <c r="C25" s="5" t="s">
        <v>48</v>
      </c>
      <c r="D25" s="7" t="s">
        <v>80</v>
      </c>
      <c r="E25" s="66">
        <f>INDEX(Data,2,MATCH('Tabel 1.5'!B25,Variabel,0))</f>
        <v>36687</v>
      </c>
    </row>
    <row r="26" spans="1:5" x14ac:dyDescent="0.25">
      <c r="A26" s="10" t="s">
        <v>465</v>
      </c>
      <c r="B26" t="str">
        <f t="shared" si="0"/>
        <v>Sruk_RUK_Kkap</v>
      </c>
      <c r="C26" s="5" t="s">
        <v>49</v>
      </c>
      <c r="D26" s="7" t="s">
        <v>85</v>
      </c>
      <c r="E26" s="66">
        <f>INDEX(Data,2,MATCH('Tabel 1.5'!B26,Variabel,0))</f>
        <v>-1020141</v>
      </c>
    </row>
    <row r="27" spans="1:5" x14ac:dyDescent="0.25">
      <c r="A27" s="10" t="s">
        <v>467</v>
      </c>
      <c r="B27" t="str">
        <f t="shared" si="0"/>
        <v>Sruk_RUK_Kina</v>
      </c>
      <c r="C27" s="5" t="s">
        <v>50</v>
      </c>
      <c r="D27" s="7" t="s">
        <v>86</v>
      </c>
      <c r="E27" s="66">
        <f>INDEX(Data,2,MATCH('Tabel 1.5'!B27,Variabel,0))</f>
        <v>-2074405</v>
      </c>
    </row>
    <row r="28" spans="1:5" x14ac:dyDescent="0.25">
      <c r="A28" s="10" t="s">
        <v>468</v>
      </c>
      <c r="B28" t="str">
        <f t="shared" si="0"/>
        <v>Sruk_RUK_Kobl</v>
      </c>
      <c r="C28" s="5" t="s">
        <v>51</v>
      </c>
      <c r="D28" s="7" t="s">
        <v>87</v>
      </c>
      <c r="E28" s="66">
        <f>INDEX(Data,2,MATCH('Tabel 1.5'!B28,Variabel,0))</f>
        <v>-5037317</v>
      </c>
    </row>
    <row r="29" spans="1:5" x14ac:dyDescent="0.25">
      <c r="A29" s="10" t="s">
        <v>469</v>
      </c>
      <c r="B29" t="str">
        <f t="shared" si="0"/>
        <v>Sruk_RUK_Kaki</v>
      </c>
      <c r="C29" s="5" t="s">
        <v>52</v>
      </c>
      <c r="D29" s="7" t="s">
        <v>88</v>
      </c>
      <c r="E29" s="66">
        <f>INDEX(Data,2,MATCH('Tabel 1.5'!B29,Variabel,0))</f>
        <v>-12173</v>
      </c>
    </row>
    <row r="30" spans="1:5" x14ac:dyDescent="0.25">
      <c r="A30" s="10" t="s">
        <v>470</v>
      </c>
      <c r="B30" t="str">
        <f t="shared" si="0"/>
        <v>Sruk_RUK_Kpu</v>
      </c>
      <c r="C30" s="5" t="s">
        <v>53</v>
      </c>
      <c r="D30" s="7" t="s">
        <v>89</v>
      </c>
      <c r="E30" s="66">
        <f>INDEX(Data,2,MATCH('Tabel 1.5'!B30,Variabel,0))</f>
        <v>-70232</v>
      </c>
    </row>
    <row r="31" spans="1:5" x14ac:dyDescent="0.25">
      <c r="A31" s="10" t="s">
        <v>471</v>
      </c>
      <c r="B31" t="str">
        <f t="shared" si="0"/>
        <v>Sruk_RUK_Kxu</v>
      </c>
      <c r="C31" s="5" t="s">
        <v>54</v>
      </c>
      <c r="D31" s="7" t="s">
        <v>90</v>
      </c>
      <c r="E31" s="66">
        <f>INDEX(Data,2,MATCH('Tabel 1.5'!B31,Variabel,0))</f>
        <v>-12211</v>
      </c>
    </row>
    <row r="32" spans="1:5" x14ac:dyDescent="0.25">
      <c r="A32" s="10" t="s">
        <v>472</v>
      </c>
      <c r="B32" t="str">
        <f t="shared" si="0"/>
        <v>Sruk_RUK_Kik</v>
      </c>
      <c r="C32" s="5" t="s">
        <v>55</v>
      </c>
      <c r="D32" s="7" t="s">
        <v>91</v>
      </c>
      <c r="E32" s="66">
        <f>INDEX(Data,2,MATCH('Tabel 1.5'!B32,Variabel,0))</f>
        <v>-4302</v>
      </c>
    </row>
    <row r="33" spans="1:5" x14ac:dyDescent="0.25">
      <c r="A33" s="10" t="s">
        <v>473</v>
      </c>
      <c r="B33" t="str">
        <f t="shared" si="0"/>
        <v>Sruk_RUK_Kafi</v>
      </c>
      <c r="C33" s="5" t="s">
        <v>56</v>
      </c>
      <c r="D33" s="7" t="s">
        <v>278</v>
      </c>
      <c r="E33" s="66">
        <f>INDEX(Data,2,MATCH('Tabel 1.5'!B33,Variabel,0))</f>
        <v>-1674215</v>
      </c>
    </row>
    <row r="34" spans="1:5" x14ac:dyDescent="0.25">
      <c r="A34" s="10" t="s">
        <v>474</v>
      </c>
      <c r="B34" t="str">
        <f t="shared" si="0"/>
        <v>Sruk_RUK_Kgfd</v>
      </c>
      <c r="C34" s="5" t="s">
        <v>57</v>
      </c>
      <c r="D34" s="7" t="s">
        <v>93</v>
      </c>
      <c r="E34" s="66">
        <f>INDEX(Data,2,MATCH('Tabel 1.5'!B34,Variabel,0))</f>
        <v>76</v>
      </c>
    </row>
    <row r="35" spans="1:5" x14ac:dyDescent="0.25">
      <c r="A35" s="10" t="s">
        <v>475</v>
      </c>
      <c r="B35" t="str">
        <f t="shared" si="0"/>
        <v>Sruk_RUK_XrUd</v>
      </c>
      <c r="C35" s="5" t="s">
        <v>58</v>
      </c>
      <c r="D35" s="7" t="s">
        <v>275</v>
      </c>
      <c r="E35" s="66">
        <f>INDEX(Data,2,MATCH('Tabel 1.5'!B35,Variabel,0))</f>
        <v>-598168</v>
      </c>
    </row>
    <row r="36" spans="1:5" ht="25.5" x14ac:dyDescent="0.25">
      <c r="A36" s="10" t="s">
        <v>476</v>
      </c>
      <c r="B36" t="str">
        <f t="shared" si="0"/>
        <v>Sruk_RUK_KTot</v>
      </c>
      <c r="C36" s="5" t="s">
        <v>59</v>
      </c>
      <c r="D36" s="7" t="s">
        <v>279</v>
      </c>
      <c r="E36" s="66">
        <f>INDEX(Data,2,MATCH('Tabel 1.5'!B36,Variabel,0))</f>
        <v>-10469081</v>
      </c>
    </row>
    <row r="37" spans="1:5" x14ac:dyDescent="0.25">
      <c r="C37" s="8"/>
      <c r="D37" s="9"/>
      <c r="E37" s="9"/>
    </row>
    <row r="38" spans="1:5" hidden="1" x14ac:dyDescent="0.25">
      <c r="C38" s="3"/>
    </row>
    <row r="39" spans="1:5" hidden="1" x14ac:dyDescent="0.25">
      <c r="C39" s="2"/>
    </row>
  </sheetData>
  <sheetProtection algorithmName="SHA-512" hashValue="83lh6jKiNswdH/5+OyE2vWXDReu715RKlWpbSwBY+VxibtOTMPMuLNkg2u2pMAsfrXaDn2dBcN1QzTdHSknL3g==" saltValue="KkGwR7XuVGC/Q8BJBlKrcQ==" spinCount="100000" sheet="1" objects="1" scenarios="1"/>
  <mergeCells count="2">
    <mergeCell ref="C5:E5"/>
    <mergeCell ref="C2:D2"/>
  </mergeCells>
  <hyperlinks>
    <hyperlink ref="C2" location="Indholdsfortegnelse!A1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ignoredErrors>
    <ignoredError sqref="E6" numberStoredAsText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T35"/>
  <sheetViews>
    <sheetView zoomScale="80" zoomScaleNormal="80" workbookViewId="0">
      <selection activeCell="M16" sqref="M16"/>
    </sheetView>
  </sheetViews>
  <sheetFormatPr defaultColWidth="0" defaultRowHeight="15" zeroHeight="1" x14ac:dyDescent="0.25"/>
  <cols>
    <col min="1" max="1" width="26.42578125" customWidth="1"/>
    <col min="2" max="2" width="9.140625" customWidth="1"/>
    <col min="3" max="3" width="15.85546875" bestFit="1" customWidth="1"/>
    <col min="4" max="4" width="17.28515625" bestFit="1" customWidth="1"/>
    <col min="5" max="6" width="15.85546875" bestFit="1" customWidth="1"/>
    <col min="7" max="7" width="17.140625" bestFit="1" customWidth="1"/>
    <col min="8" max="8" width="15.85546875" bestFit="1" customWidth="1"/>
    <col min="9" max="9" width="17.140625" bestFit="1" customWidth="1"/>
    <col min="10" max="10" width="15.85546875" bestFit="1" customWidth="1"/>
    <col min="11" max="11" width="14.5703125" customWidth="1"/>
    <col min="12" max="12" width="13.85546875" bestFit="1" customWidth="1"/>
    <col min="13" max="13" width="15.85546875" bestFit="1" customWidth="1"/>
    <col min="14" max="14" width="16.85546875" customWidth="1"/>
    <col min="15" max="15" width="15.5703125" customWidth="1"/>
    <col min="16" max="16" width="12.28515625" bestFit="1" customWidth="1"/>
    <col min="17" max="18" width="14.5703125" bestFit="1" customWidth="1"/>
    <col min="19" max="19" width="17.140625" bestFit="1" customWidth="1"/>
    <col min="20" max="20" width="6.140625" customWidth="1"/>
    <col min="21" max="16384" width="9.140625" hidden="1"/>
  </cols>
  <sheetData>
    <row r="1" spans="1:20" s="25" customFormat="1" x14ac:dyDescent="0.25">
      <c r="A1" s="113" t="s">
        <v>630</v>
      </c>
      <c r="B1" s="113"/>
    </row>
    <row r="2" spans="1:20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36" customHeight="1" x14ac:dyDescent="0.25">
      <c r="A3" s="122" t="s">
        <v>1668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25"/>
    </row>
    <row r="4" spans="1:20" ht="23.25" x14ac:dyDescent="0.25">
      <c r="A4" s="124" t="s">
        <v>1695</v>
      </c>
      <c r="B4" s="125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25"/>
    </row>
    <row r="5" spans="1:20" ht="31.5" customHeight="1" x14ac:dyDescent="0.25">
      <c r="A5" s="6"/>
      <c r="B5" s="6"/>
      <c r="C5" s="117" t="s">
        <v>1537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7" t="s">
        <v>1538</v>
      </c>
      <c r="P5" s="118"/>
      <c r="Q5" s="118"/>
      <c r="R5" s="119"/>
      <c r="S5" s="120" t="s">
        <v>1539</v>
      </c>
      <c r="T5" s="25"/>
    </row>
    <row r="6" spans="1:20" ht="89.25" customHeight="1" x14ac:dyDescent="0.25">
      <c r="A6" s="6"/>
      <c r="B6" s="6"/>
      <c r="C6" s="5" t="s">
        <v>1540</v>
      </c>
      <c r="D6" s="5" t="s">
        <v>1541</v>
      </c>
      <c r="E6" s="5" t="s">
        <v>1542</v>
      </c>
      <c r="F6" s="5" t="s">
        <v>1543</v>
      </c>
      <c r="G6" s="5" t="s">
        <v>1544</v>
      </c>
      <c r="H6" s="5" t="s">
        <v>1545</v>
      </c>
      <c r="I6" s="5" t="s">
        <v>1546</v>
      </c>
      <c r="J6" s="5" t="s">
        <v>1547</v>
      </c>
      <c r="K6" s="5" t="s">
        <v>1548</v>
      </c>
      <c r="L6" s="5" t="s">
        <v>1549</v>
      </c>
      <c r="M6" s="5" t="s">
        <v>1550</v>
      </c>
      <c r="N6" s="5" t="s">
        <v>1551</v>
      </c>
      <c r="O6" s="5" t="s">
        <v>1552</v>
      </c>
      <c r="P6" s="5" t="s">
        <v>1553</v>
      </c>
      <c r="Q6" s="5" t="s">
        <v>1554</v>
      </c>
      <c r="R6" s="5" t="s">
        <v>1555</v>
      </c>
      <c r="S6" s="121"/>
      <c r="T6" s="25"/>
    </row>
    <row r="7" spans="1:20" x14ac:dyDescent="0.25">
      <c r="A7" s="6"/>
      <c r="B7" s="6"/>
      <c r="C7" s="94" t="s">
        <v>1556</v>
      </c>
      <c r="D7" s="94" t="s">
        <v>1557</v>
      </c>
      <c r="E7" s="94" t="s">
        <v>1558</v>
      </c>
      <c r="F7" s="94" t="s">
        <v>1559</v>
      </c>
      <c r="G7" s="94" t="s">
        <v>1560</v>
      </c>
      <c r="H7" s="94" t="s">
        <v>1561</v>
      </c>
      <c r="I7" s="94" t="s">
        <v>1562</v>
      </c>
      <c r="J7" s="94" t="s">
        <v>1563</v>
      </c>
      <c r="K7" s="94" t="s">
        <v>1564</v>
      </c>
      <c r="L7" s="94" t="s">
        <v>1565</v>
      </c>
      <c r="M7" s="94" t="s">
        <v>1566</v>
      </c>
      <c r="N7" s="94" t="s">
        <v>1567</v>
      </c>
      <c r="O7" s="94" t="s">
        <v>1568</v>
      </c>
      <c r="P7" s="94" t="s">
        <v>1569</v>
      </c>
      <c r="Q7" s="94" t="s">
        <v>1570</v>
      </c>
      <c r="R7" s="94" t="s">
        <v>1571</v>
      </c>
      <c r="S7" s="94" t="s">
        <v>1572</v>
      </c>
      <c r="T7" s="25"/>
    </row>
    <row r="8" spans="1:20" x14ac:dyDescent="0.25">
      <c r="A8" s="12" t="s">
        <v>1573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07"/>
      <c r="T8" s="25"/>
    </row>
    <row r="9" spans="1:20" x14ac:dyDescent="0.25">
      <c r="A9" s="7" t="s">
        <v>1574</v>
      </c>
      <c r="B9" s="94" t="s">
        <v>1575</v>
      </c>
      <c r="C9" s="66">
        <f>INDEX('Sektor FQRS grp1'!$2:$2,MATCH("s_05_01_02_01_"&amp;C$7&amp;"_"&amp;$B9,Variabel_FQRS,0))</f>
        <v>5824225127.3000002</v>
      </c>
      <c r="D9" s="66">
        <f>INDEX('Sektor FQRS grp1'!$2:$2,MATCH("s_05_01_02_01_"&amp;D$7&amp;"_"&amp;$B9,Variabel_FQRS,0))</f>
        <v>10549863411.860001</v>
      </c>
      <c r="E9" s="66">
        <f>INDEX('Sektor FQRS grp1'!$2:$2,MATCH("s_05_01_02_01_"&amp;E$7&amp;"_"&amp;$B9,Variabel_FQRS,0))</f>
        <v>3827145535.1700001</v>
      </c>
      <c r="F9" s="66">
        <f>INDEX('Sektor FQRS grp1'!$2:$2,MATCH("s_05_01_02_01_"&amp;F$7&amp;"_"&amp;$B9,Variabel_FQRS,0))</f>
        <v>5312129649.1199999</v>
      </c>
      <c r="G9" s="66">
        <f>INDEX('Sektor FQRS grp1'!$2:$2,MATCH("s_05_01_02_01_"&amp;G$7&amp;"_"&amp;$B9,Variabel_FQRS,0))</f>
        <v>16378125766.4</v>
      </c>
      <c r="H9" s="66">
        <f>INDEX('Sektor FQRS grp1'!$2:$2,MATCH("s_05_01_02_01_"&amp;H$7&amp;"_"&amp;$B9,Variabel_FQRS,0))</f>
        <v>1215136547.7311001</v>
      </c>
      <c r="I9" s="66">
        <f>INDEX('Sektor FQRS grp1'!$2:$2,MATCH("s_05_01_02_01_"&amp;I$7&amp;"_"&amp;$B9,Variabel_FQRS,0))</f>
        <v>26566651021.968899</v>
      </c>
      <c r="J9" s="66">
        <f>INDEX('Sektor FQRS grp1'!$2:$2,MATCH("s_05_01_02_01_"&amp;J$7&amp;"_"&amp;$B9,Variabel_FQRS,0))</f>
        <v>4276243478.5500002</v>
      </c>
      <c r="K9" s="66">
        <f>INDEX('Sektor FQRS grp1'!$2:$2,MATCH("s_05_01_02_01_"&amp;K$7&amp;"_"&amp;$B9,Variabel_FQRS,0))</f>
        <v>743388954.29999995</v>
      </c>
      <c r="L9" s="66">
        <f>INDEX('Sektor FQRS grp1'!$2:$2,MATCH("s_05_01_02_01_"&amp;L$7&amp;"_"&amp;$B9,Variabel_FQRS,0))</f>
        <v>89224010.189999998</v>
      </c>
      <c r="M9" s="66">
        <f>INDEX('Sektor FQRS grp1'!$2:$2,MATCH("s_05_01_02_01_"&amp;M$7&amp;"_"&amp;$B9,Variabel_FQRS,0))</f>
        <v>1830131548.53</v>
      </c>
      <c r="N9" s="66">
        <f>INDEX('Sektor FQRS grp1'!$2:$2,MATCH("s_05_01_02_01_"&amp;N$7&amp;"_"&amp;$B9,Variabel_FQRS,0))</f>
        <v>1534754779.1500001</v>
      </c>
      <c r="O9" s="6"/>
      <c r="P9" s="6"/>
      <c r="Q9" s="6"/>
      <c r="R9" s="105"/>
      <c r="S9" s="66">
        <f>INDEX('Sektor FQRS grp1'!$2:$2,MATCH("s_05_01_02_01_"&amp;S$7&amp;"_"&amp;$B9,Variabel_FQRS,0))</f>
        <v>78147019830.279999</v>
      </c>
      <c r="T9" s="83"/>
    </row>
    <row r="10" spans="1:20" ht="25.5" x14ac:dyDescent="0.25">
      <c r="A10" s="7" t="s">
        <v>1576</v>
      </c>
      <c r="B10" s="94" t="s">
        <v>1577</v>
      </c>
      <c r="C10" s="66">
        <f>INDEX('Sektor FQRS grp1'!$2:$2,MATCH("s_05_01_02_01_"&amp;C$7&amp;"_"&amp;$B10,Variabel_FQRS,0))</f>
        <v>158295807.12</v>
      </c>
      <c r="D10" s="66">
        <f>INDEX('Sektor FQRS grp1'!$2:$2,MATCH("s_05_01_02_01_"&amp;D$7&amp;"_"&amp;$B10,Variabel_FQRS,0))</f>
        <v>32343827.050000001</v>
      </c>
      <c r="E10" s="66">
        <f>INDEX('Sektor FQRS grp1'!$2:$2,MATCH("s_05_01_02_01_"&amp;E$7&amp;"_"&amp;$B10,Variabel_FQRS,0))</f>
        <v>19264500</v>
      </c>
      <c r="F10" s="66">
        <f>INDEX('Sektor FQRS grp1'!$2:$2,MATCH("s_05_01_02_01_"&amp;F$7&amp;"_"&amp;$B10,Variabel_FQRS,0))</f>
        <v>4789892</v>
      </c>
      <c r="G10" s="66">
        <f>INDEX('Sektor FQRS grp1'!$2:$2,MATCH("s_05_01_02_01_"&amp;G$7&amp;"_"&amp;$B10,Variabel_FQRS,0))</f>
        <v>13276591</v>
      </c>
      <c r="H10" s="66">
        <f>INDEX('Sektor FQRS grp1'!$2:$2,MATCH("s_05_01_02_01_"&amp;H$7&amp;"_"&amp;$B10,Variabel_FQRS,0))</f>
        <v>643925135.11000001</v>
      </c>
      <c r="I10" s="66">
        <f>INDEX('Sektor FQRS grp1'!$2:$2,MATCH("s_05_01_02_01_"&amp;I$7&amp;"_"&amp;$B10,Variabel_FQRS,0))</f>
        <v>351063789.91000003</v>
      </c>
      <c r="J10" s="66">
        <f>INDEX('Sektor FQRS grp1'!$2:$2,MATCH("s_05_01_02_01_"&amp;J$7&amp;"_"&amp;$B10,Variabel_FQRS,0))</f>
        <v>214375563.66999999</v>
      </c>
      <c r="K10" s="66">
        <f>INDEX('Sektor FQRS grp1'!$2:$2,MATCH("s_05_01_02_01_"&amp;K$7&amp;"_"&amp;$B10,Variabel_FQRS,0))</f>
        <v>0</v>
      </c>
      <c r="L10" s="66">
        <f>INDEX('Sektor FQRS grp1'!$2:$2,MATCH("s_05_01_02_01_"&amp;L$7&amp;"_"&amp;$B10,Variabel_FQRS,0))</f>
        <v>0</v>
      </c>
      <c r="M10" s="66">
        <f>INDEX('Sektor FQRS grp1'!$2:$2,MATCH("s_05_01_02_01_"&amp;M$7&amp;"_"&amp;$B10,Variabel_FQRS,0))</f>
        <v>0</v>
      </c>
      <c r="N10" s="66">
        <f>INDEX('Sektor FQRS grp1'!$2:$2,MATCH("s_05_01_02_01_"&amp;N$7&amp;"_"&amp;$B10,Variabel_FQRS,0))</f>
        <v>72881073.650000006</v>
      </c>
      <c r="O10" s="6"/>
      <c r="P10" s="6"/>
      <c r="Q10" s="6"/>
      <c r="R10" s="105"/>
      <c r="S10" s="66">
        <f>INDEX('Sektor FQRS grp1'!$2:$2,MATCH("s_05_01_02_01_"&amp;S$7&amp;"_"&amp;$B10,Variabel_FQRS,0))</f>
        <v>1510216179.51</v>
      </c>
      <c r="T10" s="83"/>
    </row>
    <row r="11" spans="1:20" ht="25.5" x14ac:dyDescent="0.25">
      <c r="A11" s="7" t="s">
        <v>1578</v>
      </c>
      <c r="B11" s="94" t="s">
        <v>1579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6">
        <f>INDEX('Sektor FQRS grp1'!$2:$2,MATCH("s_05_01_02_01_"&amp;O$7&amp;"_"&amp;$B11,Variabel_FQRS,0))</f>
        <v>0</v>
      </c>
      <c r="P11" s="66">
        <f>INDEX('Sektor FQRS grp1'!$2:$2,MATCH("s_05_01_02_01_"&amp;P$7&amp;"_"&amp;$B11,Variabel_FQRS,0))</f>
        <v>7305836</v>
      </c>
      <c r="Q11" s="66">
        <f>INDEX('Sektor FQRS grp1'!$2:$2,MATCH("s_05_01_02_01_"&amp;Q$7&amp;"_"&amp;$B11,Variabel_FQRS,0))</f>
        <v>0</v>
      </c>
      <c r="R11" s="106">
        <f>INDEX('Sektor FQRS grp1'!$2:$2,MATCH("s_05_01_02_01_"&amp;R$7&amp;"_"&amp;$B11,Variabel_FQRS,0))</f>
        <v>60228842</v>
      </c>
      <c r="S11" s="66">
        <f>INDEX('Sektor FQRS grp1'!$2:$2,MATCH("s_05_01_02_01_"&amp;S$7&amp;"_"&amp;$B11,Variabel_FQRS,0))</f>
        <v>67534678</v>
      </c>
      <c r="T11" s="83"/>
    </row>
    <row r="12" spans="1:20" x14ac:dyDescent="0.25">
      <c r="A12" s="7" t="s">
        <v>1580</v>
      </c>
      <c r="B12" s="94" t="s">
        <v>1581</v>
      </c>
      <c r="C12" s="66">
        <f>INDEX('Sektor FQRS grp1'!$2:$2,MATCH("s_05_01_02_01_"&amp;C$7&amp;"_"&amp;$B12,Variabel_FQRS,0))</f>
        <v>7751152.96</v>
      </c>
      <c r="D12" s="66">
        <f>INDEX('Sektor FQRS grp1'!$2:$2,MATCH("s_05_01_02_01_"&amp;D$7&amp;"_"&amp;$B12,Variabel_FQRS,0))</f>
        <v>59200616.409999996</v>
      </c>
      <c r="E12" s="66">
        <f>INDEX('Sektor FQRS grp1'!$2:$2,MATCH("s_05_01_02_01_"&amp;E$7&amp;"_"&amp;$B12,Variabel_FQRS,0))</f>
        <v>71341646.629999995</v>
      </c>
      <c r="F12" s="66">
        <f>INDEX('Sektor FQRS grp1'!$2:$2,MATCH("s_05_01_02_01_"&amp;F$7&amp;"_"&amp;$B12,Variabel_FQRS,0))</f>
        <v>156231238.69</v>
      </c>
      <c r="G12" s="66">
        <f>INDEX('Sektor FQRS grp1'!$2:$2,MATCH("s_05_01_02_01_"&amp;G$7&amp;"_"&amp;$B12,Variabel_FQRS,0))</f>
        <v>235200816.25</v>
      </c>
      <c r="H12" s="66">
        <f>INDEX('Sektor FQRS grp1'!$2:$2,MATCH("s_05_01_02_01_"&amp;H$7&amp;"_"&amp;$B12,Variabel_FQRS,0))</f>
        <v>500733283.68949997</v>
      </c>
      <c r="I12" s="66">
        <f>INDEX('Sektor FQRS grp1'!$2:$2,MATCH("s_05_01_02_01_"&amp;I$7&amp;"_"&amp;$B12,Variabel_FQRS,0))</f>
        <v>2976046904.2005</v>
      </c>
      <c r="J12" s="66">
        <f>INDEX('Sektor FQRS grp1'!$2:$2,MATCH("s_05_01_02_01_"&amp;J$7&amp;"_"&amp;$B12,Variabel_FQRS,0))</f>
        <v>531245641.55000001</v>
      </c>
      <c r="K12" s="66">
        <f>INDEX('Sektor FQRS grp1'!$2:$2,MATCH("s_05_01_02_01_"&amp;K$7&amp;"_"&amp;$B12,Variabel_FQRS,0))</f>
        <v>602154256.34000003</v>
      </c>
      <c r="L12" s="66">
        <f>INDEX('Sektor FQRS grp1'!$2:$2,MATCH("s_05_01_02_01_"&amp;L$7&amp;"_"&amp;$B12,Variabel_FQRS,0))</f>
        <v>1309686.9099999999</v>
      </c>
      <c r="M12" s="66">
        <f>INDEX('Sektor FQRS grp1'!$2:$2,MATCH("s_05_01_02_01_"&amp;M$7&amp;"_"&amp;$B12,Variabel_FQRS,0))</f>
        <v>5997522.7300000004</v>
      </c>
      <c r="N12" s="66">
        <f>INDEX('Sektor FQRS grp1'!$2:$2,MATCH("s_05_01_02_01_"&amp;N$7&amp;"_"&amp;$B12,Variabel_FQRS,0))</f>
        <v>7197683.7999999998</v>
      </c>
      <c r="O12" s="66">
        <f>INDEX('Sektor FQRS grp1'!$2:$2,MATCH("s_05_01_02_01_"&amp;O$7&amp;"_"&amp;$B12,Variabel_FQRS,0))</f>
        <v>0</v>
      </c>
      <c r="P12" s="66">
        <f>INDEX('Sektor FQRS grp1'!$2:$2,MATCH("s_05_01_02_01_"&amp;P$7&amp;"_"&amp;$B12,Variabel_FQRS,0))</f>
        <v>0</v>
      </c>
      <c r="Q12" s="66">
        <f>INDEX('Sektor FQRS grp1'!$2:$2,MATCH("s_05_01_02_01_"&amp;Q$7&amp;"_"&amp;$B12,Variabel_FQRS,0))</f>
        <v>0</v>
      </c>
      <c r="R12" s="66">
        <f>INDEX('Sektor FQRS grp1'!$2:$2,MATCH("s_05_01_02_01_"&amp;R$7&amp;"_"&amp;$B12,Variabel_FQRS,0))</f>
        <v>11662900.029999999</v>
      </c>
      <c r="S12" s="66">
        <f>INDEX('Sektor FQRS grp1'!$2:$2,MATCH("s_05_01_02_01_"&amp;S$7&amp;"_"&amp;$B12,Variabel_FQRS,0))</f>
        <v>5166073350.1499996</v>
      </c>
      <c r="T12" s="25"/>
    </row>
    <row r="13" spans="1:20" x14ac:dyDescent="0.25">
      <c r="A13" s="7" t="s">
        <v>1582</v>
      </c>
      <c r="B13" s="94" t="s">
        <v>1583</v>
      </c>
      <c r="C13" s="66">
        <f>INDEX('Sektor FQRS grp1'!$2:$2,MATCH("s_05_01_02_01_"&amp;C$7&amp;"_"&amp;$B13,Variabel_FQRS,0))</f>
        <v>5974769781.46</v>
      </c>
      <c r="D13" s="66">
        <f>INDEX('Sektor FQRS grp1'!$2:$2,MATCH("s_05_01_02_01_"&amp;D$7&amp;"_"&amp;$B13,Variabel_FQRS,0))</f>
        <v>10523006622.530001</v>
      </c>
      <c r="E13" s="66">
        <f>INDEX('Sektor FQRS grp1'!$2:$2,MATCH("s_05_01_02_01_"&amp;E$7&amp;"_"&amp;$B13,Variabel_FQRS,0))</f>
        <v>3775068388.5300002</v>
      </c>
      <c r="F13" s="66">
        <f>INDEX('Sektor FQRS grp1'!$2:$2,MATCH("s_05_01_02_01_"&amp;F$7&amp;"_"&amp;$B13,Variabel_FQRS,0))</f>
        <v>5160688302.4200001</v>
      </c>
      <c r="G13" s="66">
        <f>INDEX('Sektor FQRS grp1'!$2:$2,MATCH("s_05_01_02_01_"&amp;G$7&amp;"_"&amp;$B13,Variabel_FQRS,0))</f>
        <v>16156201541.15</v>
      </c>
      <c r="H13" s="66">
        <f>INDEX('Sektor FQRS grp1'!$2:$2,MATCH("s_05_01_02_01_"&amp;H$7&amp;"_"&amp;$B13,Variabel_FQRS,0))</f>
        <v>1358328399.1616001</v>
      </c>
      <c r="I13" s="66">
        <f>INDEX('Sektor FQRS grp1'!$2:$2,MATCH("s_05_01_02_01_"&amp;I$7&amp;"_"&amp;$B13,Variabel_FQRS,0))</f>
        <v>23941667907.6884</v>
      </c>
      <c r="J13" s="66">
        <f>INDEX('Sektor FQRS grp1'!$2:$2,MATCH("s_05_01_02_01_"&amp;J$7&amp;"_"&amp;$B13,Variabel_FQRS,0))</f>
        <v>3959373400.6700001</v>
      </c>
      <c r="K13" s="66">
        <f>INDEX('Sektor FQRS grp1'!$2:$2,MATCH("s_05_01_02_01_"&amp;K$7&amp;"_"&amp;$B13,Variabel_FQRS,0))</f>
        <v>141234697.96000001</v>
      </c>
      <c r="L13" s="66">
        <f>INDEX('Sektor FQRS grp1'!$2:$2,MATCH("s_05_01_02_01_"&amp;L$7&amp;"_"&amp;$B13,Variabel_FQRS,0))</f>
        <v>87914323.280000001</v>
      </c>
      <c r="M13" s="66">
        <f>INDEX('Sektor FQRS grp1'!$2:$2,MATCH("s_05_01_02_01_"&amp;M$7&amp;"_"&amp;$B13,Variabel_FQRS,0))</f>
        <v>1824134025.8</v>
      </c>
      <c r="N13" s="66">
        <f>INDEX('Sektor FQRS grp1'!$2:$2,MATCH("s_05_01_02_01_"&amp;N$7&amp;"_"&amp;$B13,Variabel_FQRS,0))</f>
        <v>1600438169.01</v>
      </c>
      <c r="O13" s="66">
        <f>INDEX('Sektor FQRS grp1'!$2:$2,MATCH("s_05_01_02_01_"&amp;O$7&amp;"_"&amp;$B13,Variabel_FQRS,0))</f>
        <v>0</v>
      </c>
      <c r="P13" s="66">
        <f>INDEX('Sektor FQRS grp1'!$2:$2,MATCH("s_05_01_02_01_"&amp;P$7&amp;"_"&amp;$B13,Variabel_FQRS,0))</f>
        <v>7305836</v>
      </c>
      <c r="Q13" s="66">
        <f>INDEX('Sektor FQRS grp1'!$2:$2,MATCH("s_05_01_02_01_"&amp;Q$7&amp;"_"&amp;$B13,Variabel_FQRS,0))</f>
        <v>0</v>
      </c>
      <c r="R13" s="66">
        <f>INDEX('Sektor FQRS grp1'!$2:$2,MATCH("s_05_01_02_01_"&amp;R$7&amp;"_"&amp;$B13,Variabel_FQRS,0))</f>
        <v>48565941.969999999</v>
      </c>
      <c r="S13" s="66">
        <f>INDEX('Sektor FQRS grp1'!$2:$2,MATCH("s_05_01_02_01_"&amp;S$7&amp;"_"&amp;$B13,Variabel_FQRS,0))</f>
        <v>74558697337.639999</v>
      </c>
      <c r="T13" s="25"/>
    </row>
    <row r="14" spans="1:20" x14ac:dyDescent="0.25">
      <c r="A14" s="12" t="s">
        <v>1584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25"/>
    </row>
    <row r="15" spans="1:20" x14ac:dyDescent="0.25">
      <c r="A15" s="7" t="s">
        <v>1574</v>
      </c>
      <c r="B15" s="94" t="s">
        <v>1585</v>
      </c>
      <c r="C15" s="66">
        <f>INDEX('Sektor FQRS grp1'!$2:$2,MATCH("s_05_01_02_01_"&amp;C$7&amp;"_"&amp;$B15,Variabel_FQRS,0))</f>
        <v>5454892960.8599997</v>
      </c>
      <c r="D15" s="66">
        <f>INDEX('Sektor FQRS grp1'!$2:$2,MATCH("s_05_01_02_01_"&amp;D$7&amp;"_"&amp;$B15,Variabel_FQRS,0))</f>
        <v>10575542584.08</v>
      </c>
      <c r="E15" s="66">
        <f>INDEX('Sektor FQRS grp1'!$2:$2,MATCH("s_05_01_02_01_"&amp;E$7&amp;"_"&amp;$B15,Variabel_FQRS,0))</f>
        <v>3687233207.6599998</v>
      </c>
      <c r="F15" s="66">
        <f>INDEX('Sektor FQRS grp1'!$2:$2,MATCH("s_05_01_02_01_"&amp;F$7&amp;"_"&amp;$B15,Variabel_FQRS,0))</f>
        <v>5366891559.1300001</v>
      </c>
      <c r="G15" s="66">
        <f>INDEX('Sektor FQRS grp1'!$2:$2,MATCH("s_05_01_02_01_"&amp;G$7&amp;"_"&amp;$B15,Variabel_FQRS,0))</f>
        <v>16351225902.030001</v>
      </c>
      <c r="H15" s="66">
        <f>INDEX('Sektor FQRS grp1'!$2:$2,MATCH("s_05_01_02_01_"&amp;H$7&amp;"_"&amp;$B15,Variabel_FQRS,0))</f>
        <v>1314296070.1449001</v>
      </c>
      <c r="I15" s="66">
        <f>INDEX('Sektor FQRS grp1'!$2:$2,MATCH("s_05_01_02_01_"&amp;I$7&amp;"_"&amp;$B15,Variabel_FQRS,0))</f>
        <v>26570158161.105099</v>
      </c>
      <c r="J15" s="66">
        <f>INDEX('Sektor FQRS grp1'!$2:$2,MATCH("s_05_01_02_01_"&amp;J$7&amp;"_"&amp;$B15,Variabel_FQRS,0))</f>
        <v>4455772444.9200001</v>
      </c>
      <c r="K15" s="66">
        <f>INDEX('Sektor FQRS grp1'!$2:$2,MATCH("s_05_01_02_01_"&amp;K$7&amp;"_"&amp;$B15,Variabel_FQRS,0))</f>
        <v>738365960.44000006</v>
      </c>
      <c r="L15" s="66">
        <f>INDEX('Sektor FQRS grp1'!$2:$2,MATCH("s_05_01_02_01_"&amp;L$7&amp;"_"&amp;$B15,Variabel_FQRS,0))</f>
        <v>86052553.019999996</v>
      </c>
      <c r="M15" s="66">
        <f>INDEX('Sektor FQRS grp1'!$2:$2,MATCH("s_05_01_02_01_"&amp;M$7&amp;"_"&amp;$B15,Variabel_FQRS,0))</f>
        <v>1809417780.79</v>
      </c>
      <c r="N15" s="66">
        <f>INDEX('Sektor FQRS grp1'!$2:$2,MATCH("s_05_01_02_01_"&amp;N$7&amp;"_"&amp;$B15,Variabel_FQRS,0))</f>
        <v>1054123924.66</v>
      </c>
      <c r="O15" s="6"/>
      <c r="P15" s="6"/>
      <c r="Q15" s="6"/>
      <c r="R15" s="6"/>
      <c r="S15" s="66">
        <f>INDEX('Sektor FQRS grp1'!$2:$2,MATCH("s_05_01_02_01_"&amp;S$7&amp;"_"&amp;$B15,Variabel_FQRS,0))</f>
        <v>77463973108.860001</v>
      </c>
      <c r="T15" s="25"/>
    </row>
    <row r="16" spans="1:20" ht="25.5" x14ac:dyDescent="0.25">
      <c r="A16" s="7" t="s">
        <v>1576</v>
      </c>
      <c r="B16" s="94" t="s">
        <v>1586</v>
      </c>
      <c r="C16" s="66">
        <f>INDEX('Sektor FQRS grp1'!$2:$2,MATCH("s_05_01_02_01_"&amp;C$7&amp;"_"&amp;$B16,Variabel_FQRS,0))</f>
        <v>142148296.13999999</v>
      </c>
      <c r="D16" s="66">
        <f>INDEX('Sektor FQRS grp1'!$2:$2,MATCH("s_05_01_02_01_"&amp;D$7&amp;"_"&amp;$B16,Variabel_FQRS,0))</f>
        <v>32106843.93</v>
      </c>
      <c r="E16" s="66">
        <f>INDEX('Sektor FQRS grp1'!$2:$2,MATCH("s_05_01_02_01_"&amp;E$7&amp;"_"&amp;$B16,Variabel_FQRS,0))</f>
        <v>19263881</v>
      </c>
      <c r="F16" s="66">
        <f>INDEX('Sektor FQRS grp1'!$2:$2,MATCH("s_05_01_02_01_"&amp;F$7&amp;"_"&amp;$B16,Variabel_FQRS,0))</f>
        <v>4761663</v>
      </c>
      <c r="G16" s="66">
        <f>INDEX('Sektor FQRS grp1'!$2:$2,MATCH("s_05_01_02_01_"&amp;G$7&amp;"_"&amp;$B16,Variabel_FQRS,0))</f>
        <v>13276591</v>
      </c>
      <c r="H16" s="66">
        <f>INDEX('Sektor FQRS grp1'!$2:$2,MATCH("s_05_01_02_01_"&amp;H$7&amp;"_"&amp;$B16,Variabel_FQRS,0))</f>
        <v>637015387.11000001</v>
      </c>
      <c r="I16" s="66">
        <f>INDEX('Sektor FQRS grp1'!$2:$2,MATCH("s_05_01_02_01_"&amp;I$7&amp;"_"&amp;$B16,Variabel_FQRS,0))</f>
        <v>330811759.36000001</v>
      </c>
      <c r="J16" s="66">
        <f>INDEX('Sektor FQRS grp1'!$2:$2,MATCH("s_05_01_02_01_"&amp;J$7&amp;"_"&amp;$B16,Variabel_FQRS,0))</f>
        <v>185310081.66999999</v>
      </c>
      <c r="K16" s="66">
        <f>INDEX('Sektor FQRS grp1'!$2:$2,MATCH("s_05_01_02_01_"&amp;K$7&amp;"_"&amp;$B16,Variabel_FQRS,0))</f>
        <v>0</v>
      </c>
      <c r="L16" s="66">
        <f>INDEX('Sektor FQRS grp1'!$2:$2,MATCH("s_05_01_02_01_"&amp;L$7&amp;"_"&amp;$B16,Variabel_FQRS,0))</f>
        <v>0</v>
      </c>
      <c r="M16" s="66">
        <f>INDEX('Sektor FQRS grp1'!$2:$2,MATCH("s_05_01_02_01_"&amp;M$7&amp;"_"&amp;$B16,Variabel_FQRS,0))</f>
        <v>0</v>
      </c>
      <c r="N16" s="66">
        <f>INDEX('Sektor FQRS grp1'!$2:$2,MATCH("s_05_01_02_01_"&amp;N$7&amp;"_"&amp;$B16,Variabel_FQRS,0))</f>
        <v>72741630.549999997</v>
      </c>
      <c r="O16" s="6"/>
      <c r="P16" s="6"/>
      <c r="Q16" s="6"/>
      <c r="R16" s="6"/>
      <c r="S16" s="66">
        <f>INDEX('Sektor FQRS grp1'!$2:$2,MATCH("s_05_01_02_01_"&amp;S$7&amp;"_"&amp;$B16,Variabel_FQRS,0))</f>
        <v>1437436133.76</v>
      </c>
      <c r="T16" s="25"/>
    </row>
    <row r="17" spans="1:20" ht="25.5" x14ac:dyDescent="0.25">
      <c r="A17" s="7" t="s">
        <v>1578</v>
      </c>
      <c r="B17" s="94" t="s">
        <v>1587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6">
        <f>INDEX('Sektor FQRS grp1'!$2:$2,MATCH("s_05_01_02_01_"&amp;O$7&amp;"_"&amp;$B17,Variabel_FQRS,0))</f>
        <v>79002</v>
      </c>
      <c r="P17" s="66">
        <f>INDEX('Sektor FQRS grp1'!$2:$2,MATCH("s_05_01_02_01_"&amp;P$7&amp;"_"&amp;$B17,Variabel_FQRS,0))</f>
        <v>18039367.77</v>
      </c>
      <c r="Q17" s="66">
        <f>INDEX('Sektor FQRS grp1'!$2:$2,MATCH("s_05_01_02_01_"&amp;Q$7&amp;"_"&amp;$B17,Variabel_FQRS,0))</f>
        <v>120023615.75</v>
      </c>
      <c r="R17" s="66">
        <f>INDEX('Sektor FQRS grp1'!$2:$2,MATCH("s_05_01_02_01_"&amp;R$7&amp;"_"&amp;$B17,Variabel_FQRS,0))</f>
        <v>194043839.19999999</v>
      </c>
      <c r="S17" s="66">
        <f>INDEX('Sektor FQRS grp1'!$2:$2,MATCH("s_05_01_02_01_"&amp;S$7&amp;"_"&amp;$B17,Variabel_FQRS,0))</f>
        <v>332185824.72000003</v>
      </c>
      <c r="T17" s="25"/>
    </row>
    <row r="18" spans="1:20" x14ac:dyDescent="0.25">
      <c r="A18" s="7" t="s">
        <v>1580</v>
      </c>
      <c r="B18" s="94" t="s">
        <v>1588</v>
      </c>
      <c r="C18" s="66">
        <f>INDEX('Sektor FQRS grp1'!$2:$2,MATCH("s_05_01_02_01_"&amp;C$7&amp;"_"&amp;$B18,Variabel_FQRS,0))</f>
        <v>6817959.8799999999</v>
      </c>
      <c r="D18" s="66">
        <f>INDEX('Sektor FQRS grp1'!$2:$2,MATCH("s_05_01_02_01_"&amp;D$7&amp;"_"&amp;$B18,Variabel_FQRS,0))</f>
        <v>53469251.210000001</v>
      </c>
      <c r="E18" s="66">
        <f>INDEX('Sektor FQRS grp1'!$2:$2,MATCH("s_05_01_02_01_"&amp;E$7&amp;"_"&amp;$B18,Variabel_FQRS,0))</f>
        <v>69322284.260000005</v>
      </c>
      <c r="F18" s="66">
        <f>INDEX('Sektor FQRS grp1'!$2:$2,MATCH("s_05_01_02_01_"&amp;F$7&amp;"_"&amp;$B18,Variabel_FQRS,0))</f>
        <v>149785193.72999999</v>
      </c>
      <c r="G18" s="66">
        <f>INDEX('Sektor FQRS grp1'!$2:$2,MATCH("s_05_01_02_01_"&amp;G$7&amp;"_"&amp;$B18,Variabel_FQRS,0))</f>
        <v>231565278.21000001</v>
      </c>
      <c r="H18" s="66">
        <f>INDEX('Sektor FQRS grp1'!$2:$2,MATCH("s_05_01_02_01_"&amp;H$7&amp;"_"&amp;$B18,Variabel_FQRS,0))</f>
        <v>499046770.9386</v>
      </c>
      <c r="I18" s="66">
        <f>INDEX('Sektor FQRS grp1'!$2:$2,MATCH("s_05_01_02_01_"&amp;I$7&amp;"_"&amp;$B18,Variabel_FQRS,0))</f>
        <v>2660872838.4913998</v>
      </c>
      <c r="J18" s="66">
        <f>INDEX('Sektor FQRS grp1'!$2:$2,MATCH("s_05_01_02_01_"&amp;J$7&amp;"_"&amp;$B18,Variabel_FQRS,0))</f>
        <v>508852898.33999997</v>
      </c>
      <c r="K18" s="66">
        <f>INDEX('Sektor FQRS grp1'!$2:$2,MATCH("s_05_01_02_01_"&amp;K$7&amp;"_"&amp;$B18,Variabel_FQRS,0))</f>
        <v>597864746.15999997</v>
      </c>
      <c r="L18" s="66">
        <f>INDEX('Sektor FQRS grp1'!$2:$2,MATCH("s_05_01_02_01_"&amp;L$7&amp;"_"&amp;$B18,Variabel_FQRS,0))</f>
        <v>1309686.9099999999</v>
      </c>
      <c r="M18" s="66">
        <f>INDEX('Sektor FQRS grp1'!$2:$2,MATCH("s_05_01_02_01_"&amp;M$7&amp;"_"&amp;$B18,Variabel_FQRS,0))</f>
        <v>5777161.1200000001</v>
      </c>
      <c r="N18" s="66">
        <f>INDEX('Sektor FQRS grp1'!$2:$2,MATCH("s_05_01_02_01_"&amp;N$7&amp;"_"&amp;$B18,Variabel_FQRS,0))</f>
        <v>12056378.65</v>
      </c>
      <c r="O18" s="66">
        <f>INDEX('Sektor FQRS grp1'!$2:$2,MATCH("s_05_01_02_01_"&amp;O$7&amp;"_"&amp;$B18,Variabel_FQRS,0))</f>
        <v>0</v>
      </c>
      <c r="P18" s="66">
        <f>INDEX('Sektor FQRS grp1'!$2:$2,MATCH("s_05_01_02_01_"&amp;P$7&amp;"_"&amp;$B18,Variabel_FQRS,0))</f>
        <v>0</v>
      </c>
      <c r="Q18" s="66">
        <f>INDEX('Sektor FQRS grp1'!$2:$2,MATCH("s_05_01_02_01_"&amp;Q$7&amp;"_"&amp;$B18,Variabel_FQRS,0))</f>
        <v>15598940</v>
      </c>
      <c r="R18" s="66">
        <f>INDEX('Sektor FQRS grp1'!$2:$2,MATCH("s_05_01_02_01_"&amp;R$7&amp;"_"&amp;$B18,Variabel_FQRS,0))</f>
        <v>57679138.030000001</v>
      </c>
      <c r="S18" s="66">
        <f>INDEX('Sektor FQRS grp1'!$2:$2,MATCH("s_05_01_02_01_"&amp;S$7&amp;"_"&amp;$B18,Variabel_FQRS,0))</f>
        <v>4870018525.9099998</v>
      </c>
      <c r="T18" s="25"/>
    </row>
    <row r="19" spans="1:20" x14ac:dyDescent="0.25">
      <c r="A19" s="7" t="s">
        <v>1582</v>
      </c>
      <c r="B19" s="94" t="s">
        <v>1589</v>
      </c>
      <c r="C19" s="66">
        <f>INDEX('Sektor FQRS grp1'!$2:$2,MATCH("s_05_01_02_01_"&amp;C$7&amp;"_"&amp;$B19,Variabel_FQRS,0))</f>
        <v>5590223297.1199999</v>
      </c>
      <c r="D19" s="66">
        <f>INDEX('Sektor FQRS grp1'!$2:$2,MATCH("s_05_01_02_01_"&amp;D$7&amp;"_"&amp;$B19,Variabel_FQRS,0))</f>
        <v>10554180176.799999</v>
      </c>
      <c r="E19" s="66">
        <f>INDEX('Sektor FQRS grp1'!$2:$2,MATCH("s_05_01_02_01_"&amp;E$7&amp;"_"&amp;$B19,Variabel_FQRS,0))</f>
        <v>3637174804.4000001</v>
      </c>
      <c r="F19" s="66">
        <f>INDEX('Sektor FQRS grp1'!$2:$2,MATCH("s_05_01_02_01_"&amp;F$7&amp;"_"&amp;$B19,Variabel_FQRS,0))</f>
        <v>5221868028.3900003</v>
      </c>
      <c r="G19" s="66">
        <f>INDEX('Sektor FQRS grp1'!$2:$2,MATCH("s_05_01_02_01_"&amp;G$7&amp;"_"&amp;$B19,Variabel_FQRS,0))</f>
        <v>16132937214.809999</v>
      </c>
      <c r="H19" s="66">
        <f>INDEX('Sektor FQRS grp1'!$2:$2,MATCH("s_05_01_02_01_"&amp;H$7&amp;"_"&amp;$B19,Variabel_FQRS,0))</f>
        <v>1452264686.3262</v>
      </c>
      <c r="I19" s="66">
        <f>INDEX('Sektor FQRS grp1'!$2:$2,MATCH("s_05_01_02_01_"&amp;I$7&amp;"_"&amp;$B19,Variabel_FQRS,0))</f>
        <v>24240097081.983799</v>
      </c>
      <c r="J19" s="66">
        <f>INDEX('Sektor FQRS grp1'!$2:$2,MATCH("s_05_01_02_01_"&amp;J$7&amp;"_"&amp;$B19,Variabel_FQRS,0))</f>
        <v>4132229628.25</v>
      </c>
      <c r="K19" s="66">
        <f>INDEX('Sektor FQRS grp1'!$2:$2,MATCH("s_05_01_02_01_"&amp;K$7&amp;"_"&amp;$B19,Variabel_FQRS,0))</f>
        <v>140501214.28</v>
      </c>
      <c r="L19" s="66">
        <f>INDEX('Sektor FQRS grp1'!$2:$2,MATCH("s_05_01_02_01_"&amp;L$7&amp;"_"&amp;$B19,Variabel_FQRS,0))</f>
        <v>84742866.109999999</v>
      </c>
      <c r="M19" s="66">
        <f>INDEX('Sektor FQRS grp1'!$2:$2,MATCH("s_05_01_02_01_"&amp;M$7&amp;"_"&amp;$B19,Variabel_FQRS,0))</f>
        <v>1803640619.6700001</v>
      </c>
      <c r="N19" s="66">
        <f>INDEX('Sektor FQRS grp1'!$2:$2,MATCH("s_05_01_02_01_"&amp;N$7&amp;"_"&amp;$B19,Variabel_FQRS,0))</f>
        <v>1114809176.5699999</v>
      </c>
      <c r="O19" s="66">
        <f>INDEX('Sektor FQRS grp1'!$2:$2,MATCH("s_05_01_02_01_"&amp;O$7&amp;"_"&amp;$B19,Variabel_FQRS,0))</f>
        <v>79002</v>
      </c>
      <c r="P19" s="66">
        <f>INDEX('Sektor FQRS grp1'!$2:$2,MATCH("s_05_01_02_01_"&amp;P$7&amp;"_"&amp;$B19,Variabel_FQRS,0))</f>
        <v>18039367.77</v>
      </c>
      <c r="Q19" s="66">
        <f>INDEX('Sektor FQRS grp1'!$2:$2,MATCH("s_05_01_02_01_"&amp;Q$7&amp;"_"&amp;$B19,Variabel_FQRS,0))</f>
        <v>104424675.75</v>
      </c>
      <c r="R19" s="66">
        <f>INDEX('Sektor FQRS grp1'!$2:$2,MATCH("s_05_01_02_01_"&amp;R$7&amp;"_"&amp;$B19,Variabel_FQRS,0))</f>
        <v>136364701.16999999</v>
      </c>
      <c r="S19" s="66">
        <f>INDEX('Sektor FQRS grp1'!$2:$2,MATCH("s_05_01_02_01_"&amp;S$7&amp;"_"&amp;$B19,Variabel_FQRS,0))</f>
        <v>74363576541.410004</v>
      </c>
      <c r="T19" s="25"/>
    </row>
    <row r="20" spans="1:20" x14ac:dyDescent="0.25">
      <c r="A20" s="12" t="s">
        <v>1590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25"/>
    </row>
    <row r="21" spans="1:20" x14ac:dyDescent="0.25">
      <c r="A21" s="7" t="s">
        <v>1574</v>
      </c>
      <c r="B21" s="94" t="s">
        <v>1591</v>
      </c>
      <c r="C21" s="66">
        <f>INDEX('Sektor FQRS grp1'!$2:$2,MATCH("s_05_01_02_01_"&amp;C$7&amp;"_"&amp;$B21,Variabel_FQRS,0))</f>
        <v>4579697440.3400002</v>
      </c>
      <c r="D21" s="66">
        <f>INDEX('Sektor FQRS grp1'!$2:$2,MATCH("s_05_01_02_01_"&amp;D$7&amp;"_"&amp;$B21,Variabel_FQRS,0))</f>
        <v>5716004073.25</v>
      </c>
      <c r="E21" s="66">
        <f>INDEX('Sektor FQRS grp1'!$2:$2,MATCH("s_05_01_02_01_"&amp;E$7&amp;"_"&amp;$B21,Variabel_FQRS,0))</f>
        <v>987945225.63999999</v>
      </c>
      <c r="F21" s="66">
        <f>INDEX('Sektor FQRS grp1'!$2:$2,MATCH("s_05_01_02_01_"&amp;F$7&amp;"_"&amp;$B21,Variabel_FQRS,0))</f>
        <v>2396518808.73</v>
      </c>
      <c r="G21" s="66">
        <f>INDEX('Sektor FQRS grp1'!$2:$2,MATCH("s_05_01_02_01_"&amp;G$7&amp;"_"&amp;$B21,Variabel_FQRS,0))</f>
        <v>9143915547.8199997</v>
      </c>
      <c r="H21" s="66">
        <f>INDEX('Sektor FQRS grp1'!$2:$2,MATCH("s_05_01_02_01_"&amp;H$7&amp;"_"&amp;$B21,Variabel_FQRS,0))</f>
        <v>487965103.38709998</v>
      </c>
      <c r="I21" s="66">
        <f>INDEX('Sektor FQRS grp1'!$2:$2,MATCH("s_05_01_02_01_"&amp;I$7&amp;"_"&amp;$B21,Variabel_FQRS,0))</f>
        <v>16517468515.0329</v>
      </c>
      <c r="J21" s="66">
        <f>INDEX('Sektor FQRS grp1'!$2:$2,MATCH("s_05_01_02_01_"&amp;J$7&amp;"_"&amp;$B21,Variabel_FQRS,0))</f>
        <v>1468200942.8800001</v>
      </c>
      <c r="K21" s="66">
        <f>INDEX('Sektor FQRS grp1'!$2:$2,MATCH("s_05_01_02_01_"&amp;K$7&amp;"_"&amp;$B21,Variabel_FQRS,0))</f>
        <v>504318645.99000001</v>
      </c>
      <c r="L21" s="66">
        <f>INDEX('Sektor FQRS grp1'!$2:$2,MATCH("s_05_01_02_01_"&amp;L$7&amp;"_"&amp;$B21,Variabel_FQRS,0))</f>
        <v>49733902.049999997</v>
      </c>
      <c r="M21" s="66">
        <f>INDEX('Sektor FQRS grp1'!$2:$2,MATCH("s_05_01_02_01_"&amp;M$7&amp;"_"&amp;$B21,Variabel_FQRS,0))</f>
        <v>1282994358.9100001</v>
      </c>
      <c r="N21" s="66">
        <f>INDEX('Sektor FQRS grp1'!$2:$2,MATCH("s_05_01_02_01_"&amp;N$7&amp;"_"&amp;$B21,Variabel_FQRS,0))</f>
        <v>1406230877.1800001</v>
      </c>
      <c r="O21" s="6"/>
      <c r="P21" s="6"/>
      <c r="Q21" s="6"/>
      <c r="R21" s="6"/>
      <c r="S21" s="66">
        <f>INDEX('Sektor FQRS grp1'!$2:$2,MATCH("s_05_01_02_01_"&amp;S$7&amp;"_"&amp;$B21,Variabel_FQRS,0))</f>
        <v>44540993441.18</v>
      </c>
      <c r="T21" s="25"/>
    </row>
    <row r="22" spans="1:20" ht="25.5" x14ac:dyDescent="0.25">
      <c r="A22" s="7" t="s">
        <v>1576</v>
      </c>
      <c r="B22" s="94" t="s">
        <v>1592</v>
      </c>
      <c r="C22" s="66">
        <f>INDEX('Sektor FQRS grp1'!$2:$2,MATCH("s_05_01_02_01_"&amp;C$7&amp;"_"&amp;$B22,Variabel_FQRS,0))</f>
        <v>131334483.73999999</v>
      </c>
      <c r="D22" s="66">
        <f>INDEX('Sektor FQRS grp1'!$2:$2,MATCH("s_05_01_02_01_"&amp;D$7&amp;"_"&amp;$B22,Variabel_FQRS,0))</f>
        <v>33431661.23</v>
      </c>
      <c r="E22" s="66">
        <f>INDEX('Sektor FQRS grp1'!$2:$2,MATCH("s_05_01_02_01_"&amp;E$7&amp;"_"&amp;$B22,Variabel_FQRS,0))</f>
        <v>825339.74</v>
      </c>
      <c r="F22" s="66">
        <f>INDEX('Sektor FQRS grp1'!$2:$2,MATCH("s_05_01_02_01_"&amp;F$7&amp;"_"&amp;$B22,Variabel_FQRS,0))</f>
        <v>4243747</v>
      </c>
      <c r="G22" s="66">
        <f>INDEX('Sektor FQRS grp1'!$2:$2,MATCH("s_05_01_02_01_"&amp;G$7&amp;"_"&amp;$B22,Variabel_FQRS,0))</f>
        <v>7126718</v>
      </c>
      <c r="H22" s="66">
        <f>INDEX('Sektor FQRS grp1'!$2:$2,MATCH("s_05_01_02_01_"&amp;H$7&amp;"_"&amp;$B22,Variabel_FQRS,0))</f>
        <v>223640074.46000001</v>
      </c>
      <c r="I22" s="66">
        <f>INDEX('Sektor FQRS grp1'!$2:$2,MATCH("s_05_01_02_01_"&amp;I$7&amp;"_"&amp;$B22,Variabel_FQRS,0))</f>
        <v>40280517.75</v>
      </c>
      <c r="J22" s="66">
        <f>INDEX('Sektor FQRS grp1'!$2:$2,MATCH("s_05_01_02_01_"&amp;J$7&amp;"_"&amp;$B22,Variabel_FQRS,0))</f>
        <v>167667747.46000001</v>
      </c>
      <c r="K22" s="66">
        <f>INDEX('Sektor FQRS grp1'!$2:$2,MATCH("s_05_01_02_01_"&amp;K$7&amp;"_"&amp;$B22,Variabel_FQRS,0))</f>
        <v>0</v>
      </c>
      <c r="L22" s="66">
        <f>INDEX('Sektor FQRS grp1'!$2:$2,MATCH("s_05_01_02_01_"&amp;L$7&amp;"_"&amp;$B22,Variabel_FQRS,0))</f>
        <v>0</v>
      </c>
      <c r="M22" s="66">
        <f>INDEX('Sektor FQRS grp1'!$2:$2,MATCH("s_05_01_02_01_"&amp;M$7&amp;"_"&amp;$B22,Variabel_FQRS,0))</f>
        <v>0</v>
      </c>
      <c r="N22" s="66">
        <f>INDEX('Sektor FQRS grp1'!$2:$2,MATCH("s_05_01_02_01_"&amp;N$7&amp;"_"&amp;$B22,Variabel_FQRS,0))</f>
        <v>803262.66</v>
      </c>
      <c r="O22" s="6"/>
      <c r="P22" s="6"/>
      <c r="Q22" s="6"/>
      <c r="R22" s="6"/>
      <c r="S22" s="66">
        <f>INDEX('Sektor FQRS grp1'!$2:$2,MATCH("s_05_01_02_01_"&amp;S$7&amp;"_"&amp;$B22,Variabel_FQRS,0))</f>
        <v>609353552.02999997</v>
      </c>
      <c r="T22" s="25"/>
    </row>
    <row r="23" spans="1:20" ht="25.5" x14ac:dyDescent="0.25">
      <c r="A23" s="7" t="s">
        <v>1578</v>
      </c>
      <c r="B23" s="94" t="s">
        <v>1593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6">
        <f>INDEX('Sektor FQRS grp1'!$2:$2,MATCH("s_05_01_02_01_"&amp;O$7&amp;"_"&amp;$B23,Variabel_FQRS,0))</f>
        <v>0</v>
      </c>
      <c r="P23" s="66">
        <f>INDEX('Sektor FQRS grp1'!$2:$2,MATCH("s_05_01_02_01_"&amp;P$7&amp;"_"&amp;$B23,Variabel_FQRS,0))</f>
        <v>-2867027.73</v>
      </c>
      <c r="Q23" s="66">
        <f>INDEX('Sektor FQRS grp1'!$2:$2,MATCH("s_05_01_02_01_"&amp;Q$7&amp;"_"&amp;$B23,Variabel_FQRS,0))</f>
        <v>2574783.9900000002</v>
      </c>
      <c r="R23" s="66">
        <f>INDEX('Sektor FQRS grp1'!$2:$2,MATCH("s_05_01_02_01_"&amp;R$7&amp;"_"&amp;$B23,Variabel_FQRS,0))</f>
        <v>27385121.370000001</v>
      </c>
      <c r="S23" s="66">
        <f>INDEX('Sektor FQRS grp1'!$2:$2,MATCH("s_05_01_02_01_"&amp;S$7&amp;"_"&amp;$B23,Variabel_FQRS,0))</f>
        <v>27092877.629999999</v>
      </c>
      <c r="T23" s="25"/>
    </row>
    <row r="24" spans="1:20" x14ac:dyDescent="0.25">
      <c r="A24" s="7" t="s">
        <v>1580</v>
      </c>
      <c r="B24" s="94" t="s">
        <v>1594</v>
      </c>
      <c r="C24" s="66">
        <f>INDEX('Sektor FQRS grp1'!$2:$2,MATCH("s_05_01_02_01_"&amp;C$7&amp;"_"&amp;$B24,Variabel_FQRS,0))</f>
        <v>211328.83</v>
      </c>
      <c r="D24" s="66">
        <f>INDEX('Sektor FQRS grp1'!$2:$2,MATCH("s_05_01_02_01_"&amp;D$7&amp;"_"&amp;$B24,Variabel_FQRS,0))</f>
        <v>24490819.59</v>
      </c>
      <c r="E24" s="66">
        <f>INDEX('Sektor FQRS grp1'!$2:$2,MATCH("s_05_01_02_01_"&amp;E$7&amp;"_"&amp;$B24,Variabel_FQRS,0))</f>
        <v>45763666.649999999</v>
      </c>
      <c r="F24" s="66">
        <f>INDEX('Sektor FQRS grp1'!$2:$2,MATCH("s_05_01_02_01_"&amp;F$7&amp;"_"&amp;$B24,Variabel_FQRS,0))</f>
        <v>38104953.350000001</v>
      </c>
      <c r="G24" s="66">
        <f>INDEX('Sektor FQRS grp1'!$2:$2,MATCH("s_05_01_02_01_"&amp;G$7&amp;"_"&amp;$B24,Variabel_FQRS,0))</f>
        <v>94218310.769999996</v>
      </c>
      <c r="H24" s="66">
        <f>INDEX('Sektor FQRS grp1'!$2:$2,MATCH("s_05_01_02_01_"&amp;H$7&amp;"_"&amp;$B24,Variabel_FQRS,0))</f>
        <v>29611843.609999999</v>
      </c>
      <c r="I24" s="66">
        <f>INDEX('Sektor FQRS grp1'!$2:$2,MATCH("s_05_01_02_01_"&amp;I$7&amp;"_"&amp;$B24,Variabel_FQRS,0))</f>
        <v>1875339295.1800001</v>
      </c>
      <c r="J24" s="66">
        <f>INDEX('Sektor FQRS grp1'!$2:$2,MATCH("s_05_01_02_01_"&amp;J$7&amp;"_"&amp;$B24,Variabel_FQRS,0))</f>
        <v>174466960.68000001</v>
      </c>
      <c r="K24" s="66">
        <f>INDEX('Sektor FQRS grp1'!$2:$2,MATCH("s_05_01_02_01_"&amp;K$7&amp;"_"&amp;$B24,Variabel_FQRS,0))</f>
        <v>459470082.80000001</v>
      </c>
      <c r="L24" s="66">
        <f>INDEX('Sektor FQRS grp1'!$2:$2,MATCH("s_05_01_02_01_"&amp;L$7&amp;"_"&amp;$B24,Variabel_FQRS,0))</f>
        <v>775908.2</v>
      </c>
      <c r="M24" s="66">
        <f>INDEX('Sektor FQRS grp1'!$2:$2,MATCH("s_05_01_02_01_"&amp;M$7&amp;"_"&amp;$B24,Variabel_FQRS,0))</f>
        <v>-61883628.25</v>
      </c>
      <c r="N24" s="66">
        <f>INDEX('Sektor FQRS grp1'!$2:$2,MATCH("s_05_01_02_01_"&amp;N$7&amp;"_"&amp;$B24,Variabel_FQRS,0))</f>
        <v>-63248923.259999998</v>
      </c>
      <c r="O24" s="66">
        <f>INDEX('Sektor FQRS grp1'!$2:$2,MATCH("s_05_01_02_01_"&amp;O$7&amp;"_"&amp;$B24,Variabel_FQRS,0))</f>
        <v>0</v>
      </c>
      <c r="P24" s="66">
        <f>INDEX('Sektor FQRS grp1'!$2:$2,MATCH("s_05_01_02_01_"&amp;P$7&amp;"_"&amp;$B24,Variabel_FQRS,0))</f>
        <v>0</v>
      </c>
      <c r="Q24" s="66">
        <f>INDEX('Sektor FQRS grp1'!$2:$2,MATCH("s_05_01_02_01_"&amp;Q$7&amp;"_"&amp;$B24,Variabel_FQRS,0))</f>
        <v>205</v>
      </c>
      <c r="R24" s="66">
        <f>INDEX('Sektor FQRS grp1'!$2:$2,MATCH("s_05_01_02_01_"&amp;R$7&amp;"_"&amp;$B24,Variabel_FQRS,0))</f>
        <v>-1009753.96</v>
      </c>
      <c r="S24" s="66">
        <f>INDEX('Sektor FQRS grp1'!$2:$2,MATCH("s_05_01_02_01_"&amp;S$7&amp;"_"&amp;$B24,Variabel_FQRS,0))</f>
        <v>2616311069.1399999</v>
      </c>
      <c r="T24" s="25"/>
    </row>
    <row r="25" spans="1:20" x14ac:dyDescent="0.25">
      <c r="A25" s="7" t="s">
        <v>1582</v>
      </c>
      <c r="B25" s="94" t="s">
        <v>1595</v>
      </c>
      <c r="C25" s="66">
        <f>INDEX('Sektor FQRS grp1'!$2:$2,MATCH("s_05_01_02_01_"&amp;C$7&amp;"_"&amp;$B25,Variabel_FQRS,0))</f>
        <v>4710820595.2600002</v>
      </c>
      <c r="D25" s="66">
        <f>INDEX('Sektor FQRS grp1'!$2:$2,MATCH("s_05_01_02_01_"&amp;D$7&amp;"_"&amp;$B25,Variabel_FQRS,0))</f>
        <v>5724944914.8900003</v>
      </c>
      <c r="E25" s="66">
        <f>INDEX('Sektor FQRS grp1'!$2:$2,MATCH("s_05_01_02_01_"&amp;E$7&amp;"_"&amp;$B25,Variabel_FQRS,0))</f>
        <v>943006898.74000001</v>
      </c>
      <c r="F25" s="66">
        <f>INDEX('Sektor FQRS grp1'!$2:$2,MATCH("s_05_01_02_01_"&amp;F$7&amp;"_"&amp;$B25,Variabel_FQRS,0))</f>
        <v>2362657602.3699999</v>
      </c>
      <c r="G25" s="66">
        <f>INDEX('Sektor FQRS grp1'!$2:$2,MATCH("s_05_01_02_01_"&amp;G$7&amp;"_"&amp;$B25,Variabel_FQRS,0))</f>
        <v>9056823955.0499992</v>
      </c>
      <c r="H25" s="66">
        <f>INDEX('Sektor FQRS grp1'!$2:$2,MATCH("s_05_01_02_01_"&amp;H$7&amp;"_"&amp;$B25,Variabel_FQRS,0))</f>
        <v>681993334.23710001</v>
      </c>
      <c r="I25" s="66">
        <f>INDEX('Sektor FQRS grp1'!$2:$2,MATCH("s_05_01_02_01_"&amp;I$7&amp;"_"&amp;$B25,Variabel_FQRS,0))</f>
        <v>14682409737.6029</v>
      </c>
      <c r="J25" s="66">
        <f>INDEX('Sektor FQRS grp1'!$2:$2,MATCH("s_05_01_02_01_"&amp;J$7&amp;"_"&amp;$B25,Variabel_FQRS,0))</f>
        <v>1461401729.6600001</v>
      </c>
      <c r="K25" s="66">
        <f>INDEX('Sektor FQRS grp1'!$2:$2,MATCH("s_05_01_02_01_"&amp;K$7&amp;"_"&amp;$B25,Variabel_FQRS,0))</f>
        <v>44848563.189999998</v>
      </c>
      <c r="L25" s="66">
        <f>INDEX('Sektor FQRS grp1'!$2:$2,MATCH("s_05_01_02_01_"&amp;L$7&amp;"_"&amp;$B25,Variabel_FQRS,0))</f>
        <v>48957993.859999999</v>
      </c>
      <c r="M25" s="66">
        <f>INDEX('Sektor FQRS grp1'!$2:$2,MATCH("s_05_01_02_01_"&amp;M$7&amp;"_"&amp;$B25,Variabel_FQRS,0))</f>
        <v>1344877987.1700001</v>
      </c>
      <c r="N25" s="66">
        <f>INDEX('Sektor FQRS grp1'!$2:$2,MATCH("s_05_01_02_01_"&amp;N$7&amp;"_"&amp;$B25,Variabel_FQRS,0))</f>
        <v>1470283063.0999999</v>
      </c>
      <c r="O25" s="66">
        <f>INDEX('Sektor FQRS grp1'!$2:$2,MATCH("s_05_01_02_01_"&amp;O$7&amp;"_"&amp;$B25,Variabel_FQRS,0))</f>
        <v>0</v>
      </c>
      <c r="P25" s="66">
        <f>INDEX('Sektor FQRS grp1'!$2:$2,MATCH("s_05_01_02_01_"&amp;P$7&amp;"_"&amp;$B25,Variabel_FQRS,0))</f>
        <v>-2867027.73</v>
      </c>
      <c r="Q25" s="66">
        <f>INDEX('Sektor FQRS grp1'!$2:$2,MATCH("s_05_01_02_01_"&amp;Q$7&amp;"_"&amp;$B25,Variabel_FQRS,0))</f>
        <v>2574578.9900000002</v>
      </c>
      <c r="R25" s="66">
        <f>INDEX('Sektor FQRS grp1'!$2:$2,MATCH("s_05_01_02_01_"&amp;R$7&amp;"_"&amp;$B25,Variabel_FQRS,0))</f>
        <v>28394875.329999998</v>
      </c>
      <c r="S25" s="66">
        <f>INDEX('Sektor FQRS grp1'!$2:$2,MATCH("s_05_01_02_01_"&amp;S$7&amp;"_"&amp;$B25,Variabel_FQRS,0))</f>
        <v>42561128801.669998</v>
      </c>
      <c r="T25" s="25"/>
    </row>
    <row r="26" spans="1:20" ht="25.5" x14ac:dyDescent="0.25">
      <c r="A26" s="12" t="s">
        <v>1596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25"/>
    </row>
    <row r="27" spans="1:20" x14ac:dyDescent="0.25">
      <c r="A27" s="7" t="s">
        <v>1574</v>
      </c>
      <c r="B27" s="94" t="s">
        <v>1597</v>
      </c>
      <c r="C27" s="66">
        <f>INDEX('Sektor FQRS grp1'!$2:$2,MATCH("s_05_01_02_01_"&amp;C$7&amp;"_"&amp;$B27,Variabel_FQRS,0))</f>
        <v>2850085.93</v>
      </c>
      <c r="D27" s="66">
        <f>INDEX('Sektor FQRS grp1'!$2:$2,MATCH("s_05_01_02_01_"&amp;D$7&amp;"_"&amp;$B27,Variabel_FQRS,0))</f>
        <v>240309045.27000001</v>
      </c>
      <c r="E27" s="66">
        <f>INDEX('Sektor FQRS grp1'!$2:$2,MATCH("s_05_01_02_01_"&amp;E$7&amp;"_"&amp;$B27,Variabel_FQRS,0))</f>
        <v>96708474.129999995</v>
      </c>
      <c r="F27" s="66">
        <f>INDEX('Sektor FQRS grp1'!$2:$2,MATCH("s_05_01_02_01_"&amp;F$7&amp;"_"&amp;$B27,Variabel_FQRS,0))</f>
        <v>-41822289.780000001</v>
      </c>
      <c r="G27" s="66">
        <f>INDEX('Sektor FQRS grp1'!$2:$2,MATCH("s_05_01_02_01_"&amp;G$7&amp;"_"&amp;$B27,Variabel_FQRS,0))</f>
        <v>311212603.25999999</v>
      </c>
      <c r="H27" s="66">
        <f>INDEX('Sektor FQRS grp1'!$2:$2,MATCH("s_05_01_02_01_"&amp;H$7&amp;"_"&amp;$B27,Variabel_FQRS,0))</f>
        <v>-3154886.83</v>
      </c>
      <c r="I27" s="66">
        <f>INDEX('Sektor FQRS grp1'!$2:$2,MATCH("s_05_01_02_01_"&amp;I$7&amp;"_"&amp;$B27,Variabel_FQRS,0))</f>
        <v>-302340616.23000002</v>
      </c>
      <c r="J27" s="66">
        <f>INDEX('Sektor FQRS grp1'!$2:$2,MATCH("s_05_01_02_01_"&amp;J$7&amp;"_"&amp;$B27,Variabel_FQRS,0))</f>
        <v>-33664753.100000001</v>
      </c>
      <c r="K27" s="66">
        <f>INDEX('Sektor FQRS grp1'!$2:$2,MATCH("s_05_01_02_01_"&amp;K$7&amp;"_"&amp;$B27,Variabel_FQRS,0))</f>
        <v>0</v>
      </c>
      <c r="L27" s="66">
        <f>INDEX('Sektor FQRS grp1'!$2:$2,MATCH("s_05_01_02_01_"&amp;L$7&amp;"_"&amp;$B27,Variabel_FQRS,0))</f>
        <v>775365.45</v>
      </c>
      <c r="M27" s="66">
        <f>INDEX('Sektor FQRS grp1'!$2:$2,MATCH("s_05_01_02_01_"&amp;M$7&amp;"_"&amp;$B27,Variabel_FQRS,0))</f>
        <v>28855510.91</v>
      </c>
      <c r="N27" s="66">
        <f>INDEX('Sektor FQRS grp1'!$2:$2,MATCH("s_05_01_02_01_"&amp;N$7&amp;"_"&amp;$B27,Variabel_FQRS,0))</f>
        <v>45543199.780000001</v>
      </c>
      <c r="O27" s="6"/>
      <c r="P27" s="6"/>
      <c r="Q27" s="6"/>
      <c r="R27" s="6"/>
      <c r="S27" s="66">
        <f>INDEX('Sektor FQRS grp1'!$2:$2,MATCH("s_05_01_02_01_"&amp;S$7&amp;"_"&amp;$B27,Variabel_FQRS,0))</f>
        <v>345271738.79000002</v>
      </c>
      <c r="T27" s="25"/>
    </row>
    <row r="28" spans="1:20" ht="25.5" x14ac:dyDescent="0.25">
      <c r="A28" s="7" t="s">
        <v>1576</v>
      </c>
      <c r="B28" s="94" t="s">
        <v>1598</v>
      </c>
      <c r="C28" s="66">
        <f>INDEX('Sektor FQRS grp1'!$2:$2,MATCH("s_05_01_02_01_"&amp;C$7&amp;"_"&amp;$B28,Variabel_FQRS,0))</f>
        <v>0</v>
      </c>
      <c r="D28" s="66">
        <f>INDEX('Sektor FQRS grp1'!$2:$2,MATCH("s_05_01_02_01_"&amp;D$7&amp;"_"&amp;$B28,Variabel_FQRS,0))</f>
        <v>0</v>
      </c>
      <c r="E28" s="66">
        <f>INDEX('Sektor FQRS grp1'!$2:$2,MATCH("s_05_01_02_01_"&amp;E$7&amp;"_"&amp;$B28,Variabel_FQRS,0))</f>
        <v>0</v>
      </c>
      <c r="F28" s="66">
        <f>INDEX('Sektor FQRS grp1'!$2:$2,MATCH("s_05_01_02_01_"&amp;F$7&amp;"_"&amp;$B28,Variabel_FQRS,0))</f>
        <v>0</v>
      </c>
      <c r="G28" s="66">
        <f>INDEX('Sektor FQRS grp1'!$2:$2,MATCH("s_05_01_02_01_"&amp;G$7&amp;"_"&amp;$B28,Variabel_FQRS,0))</f>
        <v>0</v>
      </c>
      <c r="H28" s="66">
        <f>INDEX('Sektor FQRS grp1'!$2:$2,MATCH("s_05_01_02_01_"&amp;H$7&amp;"_"&amp;$B28,Variabel_FQRS,0))</f>
        <v>0</v>
      </c>
      <c r="I28" s="66">
        <f>INDEX('Sektor FQRS grp1'!$2:$2,MATCH("s_05_01_02_01_"&amp;I$7&amp;"_"&amp;$B28,Variabel_FQRS,0))</f>
        <v>0</v>
      </c>
      <c r="J28" s="66">
        <f>INDEX('Sektor FQRS grp1'!$2:$2,MATCH("s_05_01_02_01_"&amp;J$7&amp;"_"&amp;$B28,Variabel_FQRS,0))</f>
        <v>18042.189999999999</v>
      </c>
      <c r="K28" s="66">
        <f>INDEX('Sektor FQRS grp1'!$2:$2,MATCH("s_05_01_02_01_"&amp;K$7&amp;"_"&amp;$B28,Variabel_FQRS,0))</f>
        <v>0</v>
      </c>
      <c r="L28" s="66">
        <f>INDEX('Sektor FQRS grp1'!$2:$2,MATCH("s_05_01_02_01_"&amp;L$7&amp;"_"&amp;$B28,Variabel_FQRS,0))</f>
        <v>0</v>
      </c>
      <c r="M28" s="66">
        <f>INDEX('Sektor FQRS grp1'!$2:$2,MATCH("s_05_01_02_01_"&amp;M$7&amp;"_"&amp;$B28,Variabel_FQRS,0))</f>
        <v>0</v>
      </c>
      <c r="N28" s="66">
        <f>INDEX('Sektor FQRS grp1'!$2:$2,MATCH("s_05_01_02_01_"&amp;N$7&amp;"_"&amp;$B28,Variabel_FQRS,0))</f>
        <v>0</v>
      </c>
      <c r="O28" s="6"/>
      <c r="P28" s="6"/>
      <c r="Q28" s="6"/>
      <c r="R28" s="6"/>
      <c r="S28" s="66">
        <f>INDEX('Sektor FQRS grp1'!$2:$2,MATCH("s_05_01_02_01_"&amp;S$7&amp;"_"&amp;$B28,Variabel_FQRS,0))</f>
        <v>18042.189999999999</v>
      </c>
      <c r="T28" s="25"/>
    </row>
    <row r="29" spans="1:20" ht="25.5" x14ac:dyDescent="0.25">
      <c r="A29" s="7" t="s">
        <v>1599</v>
      </c>
      <c r="B29" s="94" t="s">
        <v>1600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6">
        <f>INDEX('Sektor FQRS grp1'!$2:$2,MATCH("s_05_01_02_01_"&amp;O$7&amp;"_"&amp;$B29,Variabel_FQRS,0))</f>
        <v>0</v>
      </c>
      <c r="P29" s="66">
        <f>INDEX('Sektor FQRS grp1'!$2:$2,MATCH("s_05_01_02_01_"&amp;P$7&amp;"_"&amp;$B29,Variabel_FQRS,0))</f>
        <v>8802599.9199999999</v>
      </c>
      <c r="Q29" s="66">
        <f>INDEX('Sektor FQRS grp1'!$2:$2,MATCH("s_05_01_02_01_"&amp;Q$7&amp;"_"&amp;$B29,Variabel_FQRS,0))</f>
        <v>7495538.3700000001</v>
      </c>
      <c r="R29" s="66">
        <f>INDEX('Sektor FQRS grp1'!$2:$2,MATCH("s_05_01_02_01_"&amp;R$7&amp;"_"&amp;$B29,Variabel_FQRS,0))</f>
        <v>8993512.0500000007</v>
      </c>
      <c r="S29" s="66">
        <f>INDEX('Sektor FQRS grp1'!$2:$2,MATCH("s_05_01_02_01_"&amp;S$7&amp;"_"&amp;$B29,Variabel_FQRS,0))</f>
        <v>25291650.350000001</v>
      </c>
      <c r="T29" s="25"/>
    </row>
    <row r="30" spans="1:20" x14ac:dyDescent="0.25">
      <c r="A30" s="7" t="s">
        <v>1580</v>
      </c>
      <c r="B30" s="94" t="s">
        <v>1601</v>
      </c>
      <c r="C30" s="66">
        <f>INDEX('Sektor FQRS grp1'!$2:$2,MATCH("s_05_01_02_01_"&amp;C$7&amp;"_"&amp;$B30,Variabel_FQRS,0))</f>
        <v>0</v>
      </c>
      <c r="D30" s="66">
        <f>INDEX('Sektor FQRS grp1'!$2:$2,MATCH("s_05_01_02_01_"&amp;D$7&amp;"_"&amp;$B30,Variabel_FQRS,0))</f>
        <v>-2549451</v>
      </c>
      <c r="E30" s="66">
        <f>INDEX('Sektor FQRS grp1'!$2:$2,MATCH("s_05_01_02_01_"&amp;E$7&amp;"_"&amp;$B30,Variabel_FQRS,0))</f>
        <v>14451004</v>
      </c>
      <c r="F30" s="66">
        <f>INDEX('Sektor FQRS grp1'!$2:$2,MATCH("s_05_01_02_01_"&amp;F$7&amp;"_"&amp;$B30,Variabel_FQRS,0))</f>
        <v>208053</v>
      </c>
      <c r="G30" s="66">
        <f>INDEX('Sektor FQRS grp1'!$2:$2,MATCH("s_05_01_02_01_"&amp;G$7&amp;"_"&amp;$B30,Variabel_FQRS,0))</f>
        <v>388156</v>
      </c>
      <c r="H30" s="66">
        <f>INDEX('Sektor FQRS grp1'!$2:$2,MATCH("s_05_01_02_01_"&amp;H$7&amp;"_"&amp;$B30,Variabel_FQRS,0))</f>
        <v>0</v>
      </c>
      <c r="I30" s="66">
        <f>INDEX('Sektor FQRS grp1'!$2:$2,MATCH("s_05_01_02_01_"&amp;I$7&amp;"_"&amp;$B30,Variabel_FQRS,0))</f>
        <v>-426666706.98000002</v>
      </c>
      <c r="J30" s="66">
        <f>INDEX('Sektor FQRS grp1'!$2:$2,MATCH("s_05_01_02_01_"&amp;J$7&amp;"_"&amp;$B30,Variabel_FQRS,0))</f>
        <v>-201263.5</v>
      </c>
      <c r="K30" s="66">
        <f>INDEX('Sektor FQRS grp1'!$2:$2,MATCH("s_05_01_02_01_"&amp;K$7&amp;"_"&amp;$B30,Variabel_FQRS,0))</f>
        <v>0</v>
      </c>
      <c r="L30" s="66">
        <f>INDEX('Sektor FQRS grp1'!$2:$2,MATCH("s_05_01_02_01_"&amp;L$7&amp;"_"&amp;$B30,Variabel_FQRS,0))</f>
        <v>0</v>
      </c>
      <c r="M30" s="66">
        <f>INDEX('Sektor FQRS grp1'!$2:$2,MATCH("s_05_01_02_01_"&amp;M$7&amp;"_"&amp;$B30,Variabel_FQRS,0))</f>
        <v>0</v>
      </c>
      <c r="N30" s="66">
        <f>INDEX('Sektor FQRS grp1'!$2:$2,MATCH("s_05_01_02_01_"&amp;N$7&amp;"_"&amp;$B30,Variabel_FQRS,0))</f>
        <v>64959</v>
      </c>
      <c r="O30" s="66">
        <f>INDEX('Sektor FQRS grp1'!$2:$2,MATCH("s_05_01_02_01_"&amp;O$7&amp;"_"&amp;$B30,Variabel_FQRS,0))</f>
        <v>0</v>
      </c>
      <c r="P30" s="66">
        <f>INDEX('Sektor FQRS grp1'!$2:$2,MATCH("s_05_01_02_01_"&amp;P$7&amp;"_"&amp;$B30,Variabel_FQRS,0))</f>
        <v>0</v>
      </c>
      <c r="Q30" s="66">
        <f>INDEX('Sektor FQRS grp1'!$2:$2,MATCH("s_05_01_02_01_"&amp;Q$7&amp;"_"&amp;$B30,Variabel_FQRS,0))</f>
        <v>0</v>
      </c>
      <c r="R30" s="66">
        <f>INDEX('Sektor FQRS grp1'!$2:$2,MATCH("s_05_01_02_01_"&amp;R$7&amp;"_"&amp;$B30,Variabel_FQRS,0))</f>
        <v>0</v>
      </c>
      <c r="S30" s="66">
        <f>INDEX('Sektor FQRS grp1'!$2:$2,MATCH("s_05_01_02_01_"&amp;S$7&amp;"_"&amp;$B30,Variabel_FQRS,0))</f>
        <v>-414305249.48000002</v>
      </c>
      <c r="T30" s="25"/>
    </row>
    <row r="31" spans="1:20" x14ac:dyDescent="0.25">
      <c r="A31" s="7" t="s">
        <v>1582</v>
      </c>
      <c r="B31" s="94" t="s">
        <v>1602</v>
      </c>
      <c r="C31" s="66">
        <f>INDEX('Sektor FQRS grp1'!$2:$2,MATCH("s_05_01_02_01_"&amp;C$7&amp;"_"&amp;$B31,Variabel_FQRS,0))</f>
        <v>2850085.93</v>
      </c>
      <c r="D31" s="66">
        <f>INDEX('Sektor FQRS grp1'!$2:$2,MATCH("s_05_01_02_01_"&amp;D$7&amp;"_"&amp;$B31,Variabel_FQRS,0))</f>
        <v>242858496.27000001</v>
      </c>
      <c r="E31" s="66">
        <f>INDEX('Sektor FQRS grp1'!$2:$2,MATCH("s_05_01_02_01_"&amp;E$7&amp;"_"&amp;$B31,Variabel_FQRS,0))</f>
        <v>82257470.129999995</v>
      </c>
      <c r="F31" s="66">
        <f>INDEX('Sektor FQRS grp1'!$2:$2,MATCH("s_05_01_02_01_"&amp;F$7&amp;"_"&amp;$B31,Variabel_FQRS,0))</f>
        <v>-42030342.780000001</v>
      </c>
      <c r="G31" s="66">
        <f>INDEX('Sektor FQRS grp1'!$2:$2,MATCH("s_05_01_02_01_"&amp;G$7&amp;"_"&amp;$B31,Variabel_FQRS,0))</f>
        <v>310824447.25999999</v>
      </c>
      <c r="H31" s="66">
        <f>INDEX('Sektor FQRS grp1'!$2:$2,MATCH("s_05_01_02_01_"&amp;H$7&amp;"_"&amp;$B31,Variabel_FQRS,0))</f>
        <v>-3154886.83</v>
      </c>
      <c r="I31" s="66">
        <f>INDEX('Sektor FQRS grp1'!$2:$2,MATCH("s_05_01_02_01_"&amp;I$7&amp;"_"&amp;$B31,Variabel_FQRS,0))</f>
        <v>124326090.75</v>
      </c>
      <c r="J31" s="66">
        <f>INDEX('Sektor FQRS grp1'!$2:$2,MATCH("s_05_01_02_01_"&amp;J$7&amp;"_"&amp;$B31,Variabel_FQRS,0))</f>
        <v>-33445447.41</v>
      </c>
      <c r="K31" s="66">
        <f>INDEX('Sektor FQRS grp1'!$2:$2,MATCH("s_05_01_02_01_"&amp;K$7&amp;"_"&amp;$B31,Variabel_FQRS,0))</f>
        <v>0</v>
      </c>
      <c r="L31" s="66">
        <f>INDEX('Sektor FQRS grp1'!$2:$2,MATCH("s_05_01_02_01_"&amp;L$7&amp;"_"&amp;$B31,Variabel_FQRS,0))</f>
        <v>775365.45</v>
      </c>
      <c r="M31" s="66">
        <f>INDEX('Sektor FQRS grp1'!$2:$2,MATCH("s_05_01_02_01_"&amp;M$7&amp;"_"&amp;$B31,Variabel_FQRS,0))</f>
        <v>28855510.91</v>
      </c>
      <c r="N31" s="66">
        <f>INDEX('Sektor FQRS grp1'!$2:$2,MATCH("s_05_01_02_01_"&amp;N$7&amp;"_"&amp;$B31,Variabel_FQRS,0))</f>
        <v>45478240.780000001</v>
      </c>
      <c r="O31" s="66">
        <f>INDEX('Sektor FQRS grp1'!$2:$2,MATCH("s_05_01_02_01_"&amp;O$7&amp;"_"&amp;$B31,Variabel_FQRS,0))</f>
        <v>0</v>
      </c>
      <c r="P31" s="66">
        <f>INDEX('Sektor FQRS grp1'!$2:$2,MATCH("s_05_01_02_01_"&amp;P$7&amp;"_"&amp;$B31,Variabel_FQRS,0))</f>
        <v>8802599.9199999999</v>
      </c>
      <c r="Q31" s="66">
        <f>INDEX('Sektor FQRS grp1'!$2:$2,MATCH("s_05_01_02_01_"&amp;Q$7&amp;"_"&amp;$B31,Variabel_FQRS,0))</f>
        <v>7495538.3700000001</v>
      </c>
      <c r="R31" s="66">
        <f>INDEX('Sektor FQRS grp1'!$2:$2,MATCH("s_05_01_02_01_"&amp;R$7&amp;"_"&amp;$B31,Variabel_FQRS,0))</f>
        <v>8993512.0500000007</v>
      </c>
      <c r="S31" s="66">
        <f>INDEX('Sektor FQRS grp1'!$2:$2,MATCH("s_05_01_02_01_"&amp;S$7&amp;"_"&amp;$B31,Variabel_FQRS,0))</f>
        <v>784886680.80999994</v>
      </c>
      <c r="T31" s="25"/>
    </row>
    <row r="32" spans="1:20" x14ac:dyDescent="0.25">
      <c r="A32" s="12" t="s">
        <v>1603</v>
      </c>
      <c r="B32" s="94" t="s">
        <v>1604</v>
      </c>
      <c r="C32" s="66">
        <f>INDEX('Sektor FQRS grp1'!$2:$2,MATCH("s_05_01_02_01_"&amp;C$7&amp;"_"&amp;$B32,Variabel_FQRS,0))</f>
        <v>787470678.65999997</v>
      </c>
      <c r="D32" s="66">
        <f>INDEX('Sektor FQRS grp1'!$2:$2,MATCH("s_05_01_02_01_"&amp;D$7&amp;"_"&amp;$B32,Variabel_FQRS,0))</f>
        <v>2290634969.9000001</v>
      </c>
      <c r="E32" s="66">
        <f>INDEX('Sektor FQRS grp1'!$2:$2,MATCH("s_05_01_02_01_"&amp;E$7&amp;"_"&amp;$B32,Variabel_FQRS,0))</f>
        <v>881125897.37</v>
      </c>
      <c r="F32" s="66">
        <f>INDEX('Sektor FQRS grp1'!$2:$2,MATCH("s_05_01_02_01_"&amp;F$7&amp;"_"&amp;$B32,Variabel_FQRS,0))</f>
        <v>1437443575.24</v>
      </c>
      <c r="G32" s="66">
        <f>INDEX('Sektor FQRS grp1'!$2:$2,MATCH("s_05_01_02_01_"&amp;G$7&amp;"_"&amp;$B32,Variabel_FQRS,0))</f>
        <v>3719939756.8899999</v>
      </c>
      <c r="H32" s="66">
        <f>INDEX('Sektor FQRS grp1'!$2:$2,MATCH("s_05_01_02_01_"&amp;H$7&amp;"_"&amp;$B32,Variabel_FQRS,0))</f>
        <v>311927516.33920002</v>
      </c>
      <c r="I32" s="66">
        <f>INDEX('Sektor FQRS grp1'!$2:$2,MATCH("s_05_01_02_01_"&amp;I$7&amp;"_"&amp;$B32,Variabel_FQRS,0))</f>
        <v>6846631655.6808004</v>
      </c>
      <c r="J32" s="66">
        <f>INDEX('Sektor FQRS grp1'!$2:$2,MATCH("s_05_01_02_01_"&amp;J$7&amp;"_"&amp;$B32,Variabel_FQRS,0))</f>
        <v>1054292749.24</v>
      </c>
      <c r="K32" s="66">
        <f>INDEX('Sektor FQRS grp1'!$2:$2,MATCH("s_05_01_02_01_"&amp;K$7&amp;"_"&amp;$B32,Variabel_FQRS,0))</f>
        <v>-30130039.760000002</v>
      </c>
      <c r="L32" s="66">
        <f>INDEX('Sektor FQRS grp1'!$2:$2,MATCH("s_05_01_02_01_"&amp;L$7&amp;"_"&amp;$B32,Variabel_FQRS,0))</f>
        <v>22638111.850000001</v>
      </c>
      <c r="M32" s="66">
        <f>INDEX('Sektor FQRS grp1'!$2:$2,MATCH("s_05_01_02_01_"&amp;M$7&amp;"_"&amp;$B32,Variabel_FQRS,0))</f>
        <v>474447034.02999997</v>
      </c>
      <c r="N32" s="66">
        <f>INDEX('Sektor FQRS grp1'!$2:$2,MATCH("s_05_01_02_01_"&amp;N$7&amp;"_"&amp;$B32,Variabel_FQRS,0))</f>
        <v>425817328.52999997</v>
      </c>
      <c r="O32" s="66">
        <f>INDEX('Sektor FQRS grp1'!$2:$2,MATCH("s_05_01_02_01_"&amp;O$7&amp;"_"&amp;$B32,Variabel_FQRS,0))</f>
        <v>1</v>
      </c>
      <c r="P32" s="66">
        <f>INDEX('Sektor FQRS grp1'!$2:$2,MATCH("s_05_01_02_01_"&amp;P$7&amp;"_"&amp;$B32,Variabel_FQRS,0))</f>
        <v>3344960.55</v>
      </c>
      <c r="Q32" s="66">
        <f>INDEX('Sektor FQRS grp1'!$2:$2,MATCH("s_05_01_02_01_"&amp;Q$7&amp;"_"&amp;$B32,Variabel_FQRS,0))</f>
        <v>1111963.83</v>
      </c>
      <c r="R32" s="66">
        <f>INDEX('Sektor FQRS grp1'!$2:$2,MATCH("s_05_01_02_01_"&amp;R$7&amp;"_"&amp;$B32,Variabel_FQRS,0))</f>
        <v>5350095.12</v>
      </c>
      <c r="S32" s="66">
        <f>INDEX('Sektor FQRS grp1'!$2:$2,MATCH("s_05_01_02_01_"&amp;S$7&amp;"_"&amp;$B32,Variabel_FQRS,0))</f>
        <v>18232046254.470001</v>
      </c>
      <c r="T32" s="25"/>
    </row>
    <row r="33" spans="1:20" x14ac:dyDescent="0.25">
      <c r="A33" s="12" t="s">
        <v>1605</v>
      </c>
      <c r="B33" s="94" t="s">
        <v>1606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6">
        <f>INDEX('Sektor FQRS grp1'!$2:$2,MATCH("s_05_01_02_01_"&amp;S$7&amp;"_"&amp;$B33,Variabel_FQRS,0))</f>
        <v>397226456.81999999</v>
      </c>
      <c r="T33" s="25"/>
    </row>
    <row r="34" spans="1:20" x14ac:dyDescent="0.25">
      <c r="A34" s="12" t="s">
        <v>1607</v>
      </c>
      <c r="B34" s="94" t="s">
        <v>1608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6">
        <f>INDEX('Sektor FQRS grp1'!$2:$2,MATCH("s_05_01_02_01_"&amp;S$7&amp;"_"&amp;$B34,Variabel_FQRS,0))</f>
        <v>18629272711.290001</v>
      </c>
      <c r="T34" s="25"/>
    </row>
    <row r="35" spans="1:20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</sheetData>
  <sheetProtection algorithmName="SHA-512" hashValue="4sPkHfFeHACZJGLWpDNTUm3r6TzArabvOBPGRgA6Bk6Odb1QHajVfSA8CzKue4ic8lBHA+7OTwz9/MXPCQNRmg==" saltValue="te8N8M2JZuCz9uvnU5ficA==" spinCount="100000" sheet="1" objects="1" scenarios="1"/>
  <mergeCells count="6">
    <mergeCell ref="C5:N5"/>
    <mergeCell ref="O5:R5"/>
    <mergeCell ref="S5:S6"/>
    <mergeCell ref="A3:S3"/>
    <mergeCell ref="A1:B1"/>
    <mergeCell ref="A4:B4"/>
  </mergeCells>
  <hyperlinks>
    <hyperlink ref="A1" location="Indholdsfortegnelse!A1" display="Tilbage til indholdsfortegnelsen" xr:uid="{00000000-0004-0000-0600-000000000000}"/>
    <hyperlink ref="A1:B1" location="Indholdsfortegnelse!A1" display="Tilbage til indholdsfortegnelsen" xr:uid="{00000000-0004-0000-0600-000001000000}"/>
  </hyperlinks>
  <pageMargins left="0.70866141732283472" right="0.70866141732283472" top="0.74803149606299213" bottom="0.74803149606299213" header="0.31496062992125984" footer="0.31496062992125984"/>
  <pageSetup paperSize="8" scale="67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T31"/>
  <sheetViews>
    <sheetView zoomScale="70" zoomScaleNormal="70" workbookViewId="0">
      <selection activeCell="F4" sqref="F4"/>
    </sheetView>
  </sheetViews>
  <sheetFormatPr defaultColWidth="0" defaultRowHeight="15" zeroHeight="1" x14ac:dyDescent="0.25"/>
  <cols>
    <col min="1" max="1" width="92.42578125" bestFit="1" customWidth="1"/>
    <col min="2" max="2" width="7.140625" bestFit="1" customWidth="1"/>
    <col min="3" max="3" width="16.140625" bestFit="1" customWidth="1"/>
    <col min="4" max="4" width="16.5703125" bestFit="1" customWidth="1"/>
    <col min="5" max="5" width="16.140625" bestFit="1" customWidth="1"/>
    <col min="6" max="6" width="20.140625" bestFit="1" customWidth="1"/>
    <col min="7" max="7" width="14.85546875" bestFit="1" customWidth="1"/>
    <col min="8" max="8" width="19.7109375" bestFit="1" customWidth="1"/>
    <col min="9" max="9" width="22.140625" bestFit="1" customWidth="1"/>
    <col min="10" max="10" width="14.85546875" bestFit="1" customWidth="1"/>
    <col min="11" max="11" width="13.140625" bestFit="1" customWidth="1"/>
    <col min="12" max="12" width="15.28515625" bestFit="1" customWidth="1"/>
    <col min="13" max="13" width="13.140625" bestFit="1" customWidth="1"/>
    <col min="14" max="14" width="14.85546875" bestFit="1" customWidth="1"/>
    <col min="15" max="16" width="17.140625" bestFit="1" customWidth="1"/>
    <col min="17" max="17" width="15.5703125" bestFit="1" customWidth="1"/>
    <col min="18" max="18" width="17.140625" bestFit="1" customWidth="1"/>
    <col min="19" max="19" width="20.7109375" bestFit="1" customWidth="1"/>
    <col min="20" max="20" width="5.5703125" customWidth="1"/>
    <col min="21" max="16384" width="9.140625" hidden="1"/>
  </cols>
  <sheetData>
    <row r="1" spans="1:20" s="25" customFormat="1" x14ac:dyDescent="0.25">
      <c r="A1" s="113" t="s">
        <v>630</v>
      </c>
      <c r="B1" s="113"/>
    </row>
    <row r="2" spans="1:20" s="25" customFormat="1" x14ac:dyDescent="0.25"/>
    <row r="3" spans="1:20" s="25" customFormat="1" ht="23.25" x14ac:dyDescent="0.25">
      <c r="A3" s="122" t="s">
        <v>1669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20" s="25" customFormat="1" ht="23.25" x14ac:dyDescent="0.25">
      <c r="A4" s="124" t="s">
        <v>1695</v>
      </c>
      <c r="B4" s="125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20" ht="15" customHeight="1" x14ac:dyDescent="0.25">
      <c r="A5" s="6"/>
      <c r="B5" s="6"/>
      <c r="C5" s="117" t="s">
        <v>1609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7" t="s">
        <v>1610</v>
      </c>
      <c r="P5" s="118"/>
      <c r="Q5" s="118"/>
      <c r="R5" s="119"/>
      <c r="S5" s="120" t="s">
        <v>1643</v>
      </c>
      <c r="T5" s="25"/>
    </row>
    <row r="6" spans="1:20" ht="135" customHeight="1" x14ac:dyDescent="0.25">
      <c r="A6" s="6"/>
      <c r="B6" s="6"/>
      <c r="C6" s="5" t="s">
        <v>1540</v>
      </c>
      <c r="D6" s="5" t="s">
        <v>1611</v>
      </c>
      <c r="E6" s="5" t="s">
        <v>1542</v>
      </c>
      <c r="F6" s="5" t="s">
        <v>1543</v>
      </c>
      <c r="G6" s="5" t="s">
        <v>1544</v>
      </c>
      <c r="H6" s="5" t="s">
        <v>1545</v>
      </c>
      <c r="I6" s="5" t="s">
        <v>1546</v>
      </c>
      <c r="J6" s="5" t="s">
        <v>1547</v>
      </c>
      <c r="K6" s="5" t="s">
        <v>1548</v>
      </c>
      <c r="L6" s="5" t="s">
        <v>1549</v>
      </c>
      <c r="M6" s="5" t="s">
        <v>1550</v>
      </c>
      <c r="N6" s="5" t="s">
        <v>1551</v>
      </c>
      <c r="O6" s="5" t="s">
        <v>1612</v>
      </c>
      <c r="P6" s="5" t="s">
        <v>1613</v>
      </c>
      <c r="Q6" s="5" t="s">
        <v>1614</v>
      </c>
      <c r="R6" s="5" t="s">
        <v>1615</v>
      </c>
      <c r="S6" s="121"/>
      <c r="T6" s="25"/>
    </row>
    <row r="7" spans="1:20" x14ac:dyDescent="0.25">
      <c r="A7" s="6"/>
      <c r="B7" s="6"/>
      <c r="C7" s="94" t="s">
        <v>1557</v>
      </c>
      <c r="D7" s="94" t="s">
        <v>1558</v>
      </c>
      <c r="E7" s="94" t="s">
        <v>1559</v>
      </c>
      <c r="F7" s="94" t="s">
        <v>1560</v>
      </c>
      <c r="G7" s="94" t="s">
        <v>1561</v>
      </c>
      <c r="H7" s="94" t="s">
        <v>1562</v>
      </c>
      <c r="I7" s="94" t="s">
        <v>1563</v>
      </c>
      <c r="J7" s="94" t="s">
        <v>1564</v>
      </c>
      <c r="K7" s="94" t="s">
        <v>1565</v>
      </c>
      <c r="L7" s="94" t="s">
        <v>1566</v>
      </c>
      <c r="M7" s="94" t="s">
        <v>1567</v>
      </c>
      <c r="N7" s="94" t="s">
        <v>1568</v>
      </c>
      <c r="O7" s="94" t="s">
        <v>1569</v>
      </c>
      <c r="P7" s="94" t="s">
        <v>1570</v>
      </c>
      <c r="Q7" s="94" t="s">
        <v>1571</v>
      </c>
      <c r="R7" s="94" t="s">
        <v>1616</v>
      </c>
      <c r="S7" s="94" t="s">
        <v>1617</v>
      </c>
      <c r="T7" s="25"/>
    </row>
    <row r="8" spans="1:20" x14ac:dyDescent="0.25">
      <c r="A8" s="90" t="s">
        <v>1618</v>
      </c>
      <c r="B8" s="94" t="s">
        <v>1619</v>
      </c>
      <c r="C8" s="66">
        <f>INDEX('Sektor FQRS grp1'!$2:$2,MATCH("s_17_01_02_01_"&amp;C$7&amp;"_"&amp;$B8,Variabel_FQRS,0))</f>
        <v>0</v>
      </c>
      <c r="D8" s="66">
        <f>INDEX('Sektor FQRS grp1'!$2:$2,MATCH("s_17_01_02_01_"&amp;D$7&amp;"_"&amp;$B8,Variabel_FQRS,0))</f>
        <v>0</v>
      </c>
      <c r="E8" s="66">
        <f>INDEX('Sektor FQRS grp1'!$2:$2,MATCH("s_17_01_02_01_"&amp;E$7&amp;"_"&amp;$B8,Variabel_FQRS,0))</f>
        <v>0</v>
      </c>
      <c r="F8" s="66">
        <f>INDEX('Sektor FQRS grp1'!$2:$2,MATCH("s_17_01_02_01_"&amp;F$7&amp;"_"&amp;$B8,Variabel_FQRS,0))</f>
        <v>0</v>
      </c>
      <c r="G8" s="66">
        <f>INDEX('Sektor FQRS grp1'!$2:$2,MATCH("s_17_01_02_01_"&amp;G$7&amp;"_"&amp;$B8,Variabel_FQRS,0))</f>
        <v>0</v>
      </c>
      <c r="H8" s="66">
        <f>INDEX('Sektor FQRS grp1'!$2:$2,MATCH("s_17_01_02_01_"&amp;H$7&amp;"_"&amp;$B8,Variabel_FQRS,0))</f>
        <v>0</v>
      </c>
      <c r="I8" s="66">
        <f>INDEX('Sektor FQRS grp1'!$2:$2,MATCH("s_17_01_02_01_"&amp;I$7&amp;"_"&amp;$B8,Variabel_FQRS,0))</f>
        <v>0</v>
      </c>
      <c r="J8" s="66">
        <f>INDEX('Sektor FQRS grp1'!$2:$2,MATCH("s_17_01_02_01_"&amp;J$7&amp;"_"&amp;$B8,Variabel_FQRS,0))</f>
        <v>0</v>
      </c>
      <c r="K8" s="66">
        <f>INDEX('Sektor FQRS grp1'!$2:$2,MATCH("s_17_01_02_01_"&amp;K$7&amp;"_"&amp;$B8,Variabel_FQRS,0))</f>
        <v>0</v>
      </c>
      <c r="L8" s="66">
        <f>INDEX('Sektor FQRS grp1'!$2:$2,MATCH("s_17_01_02_01_"&amp;L$7&amp;"_"&amp;$B8,Variabel_FQRS,0))</f>
        <v>0</v>
      </c>
      <c r="M8" s="66">
        <f>INDEX('Sektor FQRS grp1'!$2:$2,MATCH("s_17_01_02_01_"&amp;M$7&amp;"_"&amp;$B8,Variabel_FQRS,0))</f>
        <v>0</v>
      </c>
      <c r="N8" s="66">
        <f>INDEX('Sektor FQRS grp1'!$2:$2,MATCH("s_17_01_02_01_"&amp;N$7&amp;"_"&amp;$B8,Variabel_FQRS,0))</f>
        <v>0</v>
      </c>
      <c r="O8" s="66">
        <f>INDEX('Sektor FQRS grp1'!$2:$2,MATCH("s_17_01_02_01_"&amp;O$7&amp;"_"&amp;$B8,Variabel_FQRS,0))</f>
        <v>0</v>
      </c>
      <c r="P8" s="66">
        <f>INDEX('Sektor FQRS grp1'!$2:$2,MATCH("s_17_01_02_01_"&amp;P$7&amp;"_"&amp;$B8,Variabel_FQRS,0))</f>
        <v>0</v>
      </c>
      <c r="Q8" s="66">
        <f>INDEX('Sektor FQRS grp1'!$2:$2,MATCH("s_17_01_02_01_"&amp;Q$7&amp;"_"&amp;$B8,Variabel_FQRS,0))</f>
        <v>0</v>
      </c>
      <c r="R8" s="66">
        <f>INDEX('Sektor FQRS grp1'!$2:$2,MATCH("s_17_01_02_01_"&amp;R$7&amp;"_"&amp;$B8,Variabel_FQRS,0))</f>
        <v>0</v>
      </c>
      <c r="S8" s="66">
        <f>INDEX('Sektor FQRS grp1'!$2:$2,MATCH("s_17_01_02_01_"&amp;S$7&amp;"_"&amp;$B8,Variabel_FQRS,0))</f>
        <v>0</v>
      </c>
      <c r="T8" s="25"/>
    </row>
    <row r="9" spans="1:20" ht="26.25" x14ac:dyDescent="0.25">
      <c r="A9" s="91" t="s">
        <v>1620</v>
      </c>
      <c r="B9" s="94" t="s">
        <v>1621</v>
      </c>
      <c r="C9" s="66">
        <f>INDEX('Sektor FQRS grp1'!$2:$2,MATCH("s_17_01_02_01_"&amp;C$7&amp;"_"&amp;$B9,Variabel_FQRS,0))</f>
        <v>0</v>
      </c>
      <c r="D9" s="66">
        <f>INDEX('Sektor FQRS grp1'!$2:$2,MATCH("s_17_01_02_01_"&amp;D$7&amp;"_"&amp;$B9,Variabel_FQRS,0))</f>
        <v>0</v>
      </c>
      <c r="E9" s="66">
        <f>INDEX('Sektor FQRS grp1'!$2:$2,MATCH("s_17_01_02_01_"&amp;E$7&amp;"_"&amp;$B9,Variabel_FQRS,0))</f>
        <v>0</v>
      </c>
      <c r="F9" s="66">
        <f>INDEX('Sektor FQRS grp1'!$2:$2,MATCH("s_17_01_02_01_"&amp;F$7&amp;"_"&amp;$B9,Variabel_FQRS,0))</f>
        <v>0</v>
      </c>
      <c r="G9" s="66">
        <f>INDEX('Sektor FQRS grp1'!$2:$2,MATCH("s_17_01_02_01_"&amp;G$7&amp;"_"&amp;$B9,Variabel_FQRS,0))</f>
        <v>0</v>
      </c>
      <c r="H9" s="66">
        <f>INDEX('Sektor FQRS grp1'!$2:$2,MATCH("s_17_01_02_01_"&amp;H$7&amp;"_"&amp;$B9,Variabel_FQRS,0))</f>
        <v>0</v>
      </c>
      <c r="I9" s="66">
        <f>INDEX('Sektor FQRS grp1'!$2:$2,MATCH("s_17_01_02_01_"&amp;I$7&amp;"_"&amp;$B9,Variabel_FQRS,0))</f>
        <v>0</v>
      </c>
      <c r="J9" s="66">
        <f>INDEX('Sektor FQRS grp1'!$2:$2,MATCH("s_17_01_02_01_"&amp;J$7&amp;"_"&amp;$B9,Variabel_FQRS,0))</f>
        <v>0</v>
      </c>
      <c r="K9" s="66">
        <f>INDEX('Sektor FQRS grp1'!$2:$2,MATCH("s_17_01_02_01_"&amp;K$7&amp;"_"&amp;$B9,Variabel_FQRS,0))</f>
        <v>0</v>
      </c>
      <c r="L9" s="66">
        <f>INDEX('Sektor FQRS grp1'!$2:$2,MATCH("s_17_01_02_01_"&amp;L$7&amp;"_"&amp;$B9,Variabel_FQRS,0))</f>
        <v>0</v>
      </c>
      <c r="M9" s="66">
        <f>INDEX('Sektor FQRS grp1'!$2:$2,MATCH("s_17_01_02_01_"&amp;M$7&amp;"_"&amp;$B9,Variabel_FQRS,0))</f>
        <v>0</v>
      </c>
      <c r="N9" s="66">
        <f>INDEX('Sektor FQRS grp1'!$2:$2,MATCH("s_17_01_02_01_"&amp;N$7&amp;"_"&amp;$B9,Variabel_FQRS,0))</f>
        <v>0</v>
      </c>
      <c r="O9" s="66">
        <f>INDEX('Sektor FQRS grp1'!$2:$2,MATCH("s_17_01_02_01_"&amp;O$7&amp;"_"&amp;$B9,Variabel_FQRS,0))</f>
        <v>0</v>
      </c>
      <c r="P9" s="66">
        <f>INDEX('Sektor FQRS grp1'!$2:$2,MATCH("s_17_01_02_01_"&amp;P$7&amp;"_"&amp;$B9,Variabel_FQRS,0))</f>
        <v>0</v>
      </c>
      <c r="Q9" s="66">
        <f>INDEX('Sektor FQRS grp1'!$2:$2,MATCH("s_17_01_02_01_"&amp;Q$7&amp;"_"&amp;$B9,Variabel_FQRS,0))</f>
        <v>0</v>
      </c>
      <c r="R9" s="66">
        <f>INDEX('Sektor FQRS grp1'!$2:$2,MATCH("s_17_01_02_01_"&amp;R$7&amp;"_"&amp;$B9,Variabel_FQRS,0))</f>
        <v>0</v>
      </c>
      <c r="S9" s="66">
        <f>INDEX('Sektor FQRS grp1'!$2:$2,MATCH("s_17_01_02_01_"&amp;S$7&amp;"_"&amp;$B9,Variabel_FQRS,0))</f>
        <v>0</v>
      </c>
      <c r="T9" s="25"/>
    </row>
    <row r="10" spans="1:20" x14ac:dyDescent="0.25">
      <c r="A10" s="90" t="s">
        <v>1622</v>
      </c>
      <c r="B10" s="6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25"/>
    </row>
    <row r="11" spans="1:20" x14ac:dyDescent="0.25">
      <c r="A11" s="90" t="s">
        <v>1623</v>
      </c>
      <c r="B11" s="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25"/>
    </row>
    <row r="12" spans="1:20" x14ac:dyDescent="0.25">
      <c r="A12" s="89" t="s">
        <v>1624</v>
      </c>
      <c r="B12" s="6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25"/>
    </row>
    <row r="13" spans="1:20" x14ac:dyDescent="0.25">
      <c r="A13" s="91" t="s">
        <v>1644</v>
      </c>
      <c r="B13" s="94" t="s">
        <v>1625</v>
      </c>
      <c r="C13" s="66">
        <f>INDEX('Sektor FQRS grp1'!$2:$2,MATCH("s_17_01_02_01_"&amp;C$7&amp;"_"&amp;$B13,Variabel_FQRS,0))</f>
        <v>698376901.5</v>
      </c>
      <c r="D13" s="66">
        <f>INDEX('Sektor FQRS grp1'!$2:$2,MATCH("s_17_01_02_01_"&amp;D$7&amp;"_"&amp;$B13,Variabel_FQRS,0))</f>
        <v>1002085371.97</v>
      </c>
      <c r="E13" s="66">
        <f>INDEX('Sektor FQRS grp1'!$2:$2,MATCH("s_17_01_02_01_"&amp;E$7&amp;"_"&amp;$B13,Variabel_FQRS,0))</f>
        <v>142744217.28999999</v>
      </c>
      <c r="F13" s="66">
        <f>INDEX('Sektor FQRS grp1'!$2:$2,MATCH("s_17_01_02_01_"&amp;F$7&amp;"_"&amp;$B13,Variabel_FQRS,0))</f>
        <v>826308417.99000001</v>
      </c>
      <c r="G13" s="66">
        <f>INDEX('Sektor FQRS grp1'!$2:$2,MATCH("s_17_01_02_01_"&amp;G$7&amp;"_"&amp;$B13,Variabel_FQRS,0))</f>
        <v>2451994366.0900002</v>
      </c>
      <c r="H13" s="66">
        <f>INDEX('Sektor FQRS grp1'!$2:$2,MATCH("s_17_01_02_01_"&amp;H$7&amp;"_"&amp;$B13,Variabel_FQRS,0))</f>
        <v>97855133.364399999</v>
      </c>
      <c r="I13" s="66">
        <f>INDEX('Sektor FQRS grp1'!$2:$2,MATCH("s_17_01_02_01_"&amp;I$7&amp;"_"&amp;$B13,Variabel_FQRS,0))</f>
        <v>5558477858.5167999</v>
      </c>
      <c r="J13" s="66">
        <f>INDEX('Sektor FQRS grp1'!$2:$2,MATCH("s_17_01_02_01_"&amp;J$7&amp;"_"&amp;$B13,Variabel_FQRS,0))</f>
        <v>1408120356.4000001</v>
      </c>
      <c r="K13" s="66">
        <f>INDEX('Sektor FQRS grp1'!$2:$2,MATCH("s_17_01_02_01_"&amp;K$7&amp;"_"&amp;$B13,Variabel_FQRS,0))</f>
        <v>72958296.780000001</v>
      </c>
      <c r="L13" s="66">
        <f>INDEX('Sektor FQRS grp1'!$2:$2,MATCH("s_17_01_02_01_"&amp;L$7&amp;"_"&amp;$B13,Variabel_FQRS,0))</f>
        <v>31531792.050000001</v>
      </c>
      <c r="M13" s="66">
        <f>INDEX('Sektor FQRS grp1'!$2:$2,MATCH("s_17_01_02_01_"&amp;M$7&amp;"_"&amp;$B13,Variabel_FQRS,0))</f>
        <v>569316912.86000001</v>
      </c>
      <c r="N13" s="66">
        <f>INDEX('Sektor FQRS grp1'!$2:$2,MATCH("s_17_01_02_01_"&amp;N$7&amp;"_"&amp;$B13,Variabel_FQRS,0))</f>
        <v>971474233.73000002</v>
      </c>
      <c r="O13" s="66">
        <f>INDEX('Sektor FQRS grp1'!$2:$2,MATCH("s_17_01_02_01_"&amp;O$7&amp;"_"&amp;$B13,Variabel_FQRS,0))</f>
        <v>0</v>
      </c>
      <c r="P13" s="66">
        <f>INDEX('Sektor FQRS grp1'!$2:$2,MATCH("s_17_01_02_01_"&amp;P$7&amp;"_"&amp;$B13,Variabel_FQRS,0))</f>
        <v>0</v>
      </c>
      <c r="Q13" s="66">
        <f>INDEX('Sektor FQRS grp1'!$2:$2,MATCH("s_17_01_02_01_"&amp;Q$7&amp;"_"&amp;$B13,Variabel_FQRS,0))</f>
        <v>0</v>
      </c>
      <c r="R13" s="66">
        <f>INDEX('Sektor FQRS grp1'!$2:$2,MATCH("s_17_01_02_01_"&amp;R$7&amp;"_"&amp;$B13,Variabel_FQRS,0))</f>
        <v>-276276</v>
      </c>
      <c r="S13" s="66">
        <f>INDEX('Sektor FQRS grp1'!$2:$2,MATCH("s_17_01_02_01_"&amp;S$7&amp;"_"&amp;$B13,Variabel_FQRS,0))</f>
        <v>13830967582.5212</v>
      </c>
      <c r="T13" s="25"/>
    </row>
    <row r="14" spans="1:20" ht="26.25" x14ac:dyDescent="0.25">
      <c r="A14" s="91" t="s">
        <v>1626</v>
      </c>
      <c r="B14" s="94" t="s">
        <v>1581</v>
      </c>
      <c r="C14" s="66">
        <f>INDEX('Sektor FQRS grp1'!$2:$2,MATCH("s_17_01_02_01_"&amp;C$7&amp;"_"&amp;$B14,Variabel_FQRS,0))</f>
        <v>-1263972.72</v>
      </c>
      <c r="D14" s="66">
        <f>INDEX('Sektor FQRS grp1'!$2:$2,MATCH("s_17_01_02_01_"&amp;D$7&amp;"_"&amp;$B14,Variabel_FQRS,0))</f>
        <v>-4063901.03</v>
      </c>
      <c r="E14" s="66">
        <f>INDEX('Sektor FQRS grp1'!$2:$2,MATCH("s_17_01_02_01_"&amp;E$7&amp;"_"&amp;$B14,Variabel_FQRS,0))</f>
        <v>-3429293.07</v>
      </c>
      <c r="F14" s="66">
        <f>INDEX('Sektor FQRS grp1'!$2:$2,MATCH("s_17_01_02_01_"&amp;F$7&amp;"_"&amp;$B14,Variabel_FQRS,0))</f>
        <v>-9718484.7799999993</v>
      </c>
      <c r="G14" s="66">
        <f>INDEX('Sektor FQRS grp1'!$2:$2,MATCH("s_17_01_02_01_"&amp;G$7&amp;"_"&amp;$B14,Variabel_FQRS,0))</f>
        <v>1857068.94</v>
      </c>
      <c r="H14" s="66">
        <f>INDEX('Sektor FQRS grp1'!$2:$2,MATCH("s_17_01_02_01_"&amp;H$7&amp;"_"&amp;$B14,Variabel_FQRS,0))</f>
        <v>70128671.562099993</v>
      </c>
      <c r="I14" s="66">
        <f>INDEX('Sektor FQRS grp1'!$2:$2,MATCH("s_17_01_02_01_"&amp;I$7&amp;"_"&amp;$B14,Variabel_FQRS,0))</f>
        <v>-275254756.34310001</v>
      </c>
      <c r="J14" s="66">
        <f>INDEX('Sektor FQRS grp1'!$2:$2,MATCH("s_17_01_02_01_"&amp;J$7&amp;"_"&amp;$B14,Variabel_FQRS,0))</f>
        <v>180729545.27000001</v>
      </c>
      <c r="K14" s="66">
        <f>INDEX('Sektor FQRS grp1'!$2:$2,MATCH("s_17_01_02_01_"&amp;K$7&amp;"_"&amp;$B14,Variabel_FQRS,0))</f>
        <v>62330093.530000001</v>
      </c>
      <c r="L14" s="66">
        <f>INDEX('Sektor FQRS grp1'!$2:$2,MATCH("s_17_01_02_01_"&amp;L$7&amp;"_"&amp;$B14,Variabel_FQRS,0))</f>
        <v>0</v>
      </c>
      <c r="M14" s="66">
        <f>INDEX('Sektor FQRS grp1'!$2:$2,MATCH("s_17_01_02_01_"&amp;M$7&amp;"_"&amp;$B14,Variabel_FQRS,0))</f>
        <v>119229.02</v>
      </c>
      <c r="N14" s="66">
        <f>INDEX('Sektor FQRS grp1'!$2:$2,MATCH("s_17_01_02_01_"&amp;N$7&amp;"_"&amp;$B14,Variabel_FQRS,0))</f>
        <v>1284455.8700000001</v>
      </c>
      <c r="O14" s="66">
        <f>INDEX('Sektor FQRS grp1'!$2:$2,MATCH("s_17_01_02_01_"&amp;O$7&amp;"_"&amp;$B14,Variabel_FQRS,0))</f>
        <v>0</v>
      </c>
      <c r="P14" s="66">
        <f>INDEX('Sektor FQRS grp1'!$2:$2,MATCH("s_17_01_02_01_"&amp;P$7&amp;"_"&amp;$B14,Variabel_FQRS,0))</f>
        <v>0</v>
      </c>
      <c r="Q14" s="66">
        <f>INDEX('Sektor FQRS grp1'!$2:$2,MATCH("s_17_01_02_01_"&amp;Q$7&amp;"_"&amp;$B14,Variabel_FQRS,0))</f>
        <v>0</v>
      </c>
      <c r="R14" s="66">
        <f>INDEX('Sektor FQRS grp1'!$2:$2,MATCH("s_17_01_02_01_"&amp;R$7&amp;"_"&amp;$B14,Variabel_FQRS,0))</f>
        <v>0</v>
      </c>
      <c r="S14" s="66">
        <f>INDEX('Sektor FQRS grp1'!$2:$2,MATCH("s_17_01_02_01_"&amp;S$7&amp;"_"&amp;$B14,Variabel_FQRS,0))</f>
        <v>22718656.249000002</v>
      </c>
      <c r="T14" s="25"/>
    </row>
    <row r="15" spans="1:20" x14ac:dyDescent="0.25">
      <c r="A15" s="91" t="s">
        <v>1627</v>
      </c>
      <c r="B15" s="94" t="s">
        <v>1628</v>
      </c>
      <c r="C15" s="66">
        <f>INDEX('Sektor FQRS grp1'!$2:$2,MATCH("s_17_01_02_01_"&amp;C$7&amp;"_"&amp;$B15,Variabel_FQRS,0))</f>
        <v>699640874.22000003</v>
      </c>
      <c r="D15" s="66">
        <f>INDEX('Sektor FQRS grp1'!$2:$2,MATCH("s_17_01_02_01_"&amp;D$7&amp;"_"&amp;$B15,Variabel_FQRS,0))</f>
        <v>1006149273</v>
      </c>
      <c r="E15" s="66">
        <f>INDEX('Sektor FQRS grp1'!$2:$2,MATCH("s_17_01_02_01_"&amp;E$7&amp;"_"&amp;$B15,Variabel_FQRS,0))</f>
        <v>146173510.36000001</v>
      </c>
      <c r="F15" s="66">
        <f>INDEX('Sektor FQRS grp1'!$2:$2,MATCH("s_17_01_02_01_"&amp;F$7&amp;"_"&amp;$B15,Variabel_FQRS,0))</f>
        <v>836026902.76999998</v>
      </c>
      <c r="G15" s="66">
        <f>INDEX('Sektor FQRS grp1'!$2:$2,MATCH("s_17_01_02_01_"&amp;G$7&amp;"_"&amp;$B15,Variabel_FQRS,0))</f>
        <v>2450137297.1500001</v>
      </c>
      <c r="H15" s="66">
        <f>INDEX('Sektor FQRS grp1'!$2:$2,MATCH("s_17_01_02_01_"&amp;H$7&amp;"_"&amp;$B15,Variabel_FQRS,0))</f>
        <v>27726461.802299999</v>
      </c>
      <c r="I15" s="66">
        <f>INDEX('Sektor FQRS grp1'!$2:$2,MATCH("s_17_01_02_01_"&amp;I$7&amp;"_"&amp;$B15,Variabel_FQRS,0))</f>
        <v>5833732614.8599005</v>
      </c>
      <c r="J15" s="66">
        <f>INDEX('Sektor FQRS grp1'!$2:$2,MATCH("s_17_01_02_01_"&amp;J$7&amp;"_"&amp;$B15,Variabel_FQRS,0))</f>
        <v>1227390811.1400001</v>
      </c>
      <c r="K15" s="66">
        <f>INDEX('Sektor FQRS grp1'!$2:$2,MATCH("s_17_01_02_01_"&amp;K$7&amp;"_"&amp;$B15,Variabel_FQRS,0))</f>
        <v>10628203.25</v>
      </c>
      <c r="L15" s="66">
        <f>INDEX('Sektor FQRS grp1'!$2:$2,MATCH("s_17_01_02_01_"&amp;L$7&amp;"_"&amp;$B15,Variabel_FQRS,0))</f>
        <v>31531792.050000001</v>
      </c>
      <c r="M15" s="66">
        <f>INDEX('Sektor FQRS grp1'!$2:$2,MATCH("s_17_01_02_01_"&amp;M$7&amp;"_"&amp;$B15,Variabel_FQRS,0))</f>
        <v>569197683.84000003</v>
      </c>
      <c r="N15" s="66">
        <f>INDEX('Sektor FQRS grp1'!$2:$2,MATCH("s_17_01_02_01_"&amp;N$7&amp;"_"&amp;$B15,Variabel_FQRS,0))</f>
        <v>970189777.86000001</v>
      </c>
      <c r="O15" s="66">
        <f>INDEX('Sektor FQRS grp1'!$2:$2,MATCH("s_17_01_02_01_"&amp;O$7&amp;"_"&amp;$B15,Variabel_FQRS,0))</f>
        <v>0</v>
      </c>
      <c r="P15" s="66">
        <f>INDEX('Sektor FQRS grp1'!$2:$2,MATCH("s_17_01_02_01_"&amp;P$7&amp;"_"&amp;$B15,Variabel_FQRS,0))</f>
        <v>0</v>
      </c>
      <c r="Q15" s="66">
        <f>INDEX('Sektor FQRS grp1'!$2:$2,MATCH("s_17_01_02_01_"&amp;Q$7&amp;"_"&amp;$B15,Variabel_FQRS,0))</f>
        <v>0</v>
      </c>
      <c r="R15" s="66">
        <f>INDEX('Sektor FQRS grp1'!$2:$2,MATCH("s_17_01_02_01_"&amp;R$7&amp;"_"&amp;$B15,Variabel_FQRS,0))</f>
        <v>-276276</v>
      </c>
      <c r="S15" s="66">
        <f>INDEX('Sektor FQRS grp1'!$2:$2,MATCH("s_17_01_02_01_"&amp;S$7&amp;"_"&amp;$B15,Variabel_FQRS,0))</f>
        <v>13808248926.2722</v>
      </c>
      <c r="T15" s="25"/>
    </row>
    <row r="16" spans="1:20" x14ac:dyDescent="0.25">
      <c r="A16" s="89" t="s">
        <v>1629</v>
      </c>
      <c r="B16" s="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25"/>
    </row>
    <row r="17" spans="1:20" x14ac:dyDescent="0.25">
      <c r="A17" s="91" t="s">
        <v>1644</v>
      </c>
      <c r="B17" s="94" t="s">
        <v>1630</v>
      </c>
      <c r="C17" s="66">
        <f>INDEX('Sektor FQRS grp1'!$2:$2,MATCH("s_17_01_02_01_"&amp;C$7&amp;"_"&amp;$B17,Variabel_FQRS,0))</f>
        <v>1253233655.22</v>
      </c>
      <c r="D17" s="66">
        <f>INDEX('Sektor FQRS grp1'!$2:$2,MATCH("s_17_01_02_01_"&amp;D$7&amp;"_"&amp;$B17,Variabel_FQRS,0))</f>
        <v>23574644355.720001</v>
      </c>
      <c r="E17" s="66">
        <f>INDEX('Sektor FQRS grp1'!$2:$2,MATCH("s_17_01_02_01_"&amp;E$7&amp;"_"&amp;$B17,Variabel_FQRS,0))</f>
        <v>13543335527.540001</v>
      </c>
      <c r="F17" s="66">
        <f>INDEX('Sektor FQRS grp1'!$2:$2,MATCH("s_17_01_02_01_"&amp;F$7&amp;"_"&amp;$B17,Variabel_FQRS,0))</f>
        <v>10768032929.959999</v>
      </c>
      <c r="G17" s="66">
        <f>INDEX('Sektor FQRS grp1'!$2:$2,MATCH("s_17_01_02_01_"&amp;G$7&amp;"_"&amp;$B17,Variabel_FQRS,0))</f>
        <v>1937599914.26</v>
      </c>
      <c r="H17" s="66">
        <f>INDEX('Sektor FQRS grp1'!$2:$2,MATCH("s_17_01_02_01_"&amp;H$7&amp;"_"&amp;$B17,Variabel_FQRS,0))</f>
        <v>1295850957.6640999</v>
      </c>
      <c r="I17" s="66">
        <f>INDEX('Sektor FQRS grp1'!$2:$2,MATCH("s_17_01_02_01_"&amp;I$7&amp;"_"&amp;$B17,Variabel_FQRS,0))</f>
        <v>17359617916.583</v>
      </c>
      <c r="J17" s="66">
        <f>INDEX('Sektor FQRS grp1'!$2:$2,MATCH("s_17_01_02_01_"&amp;J$7&amp;"_"&amp;$B17,Variabel_FQRS,0))</f>
        <v>6660695169.1099997</v>
      </c>
      <c r="K17" s="66">
        <f>INDEX('Sektor FQRS grp1'!$2:$2,MATCH("s_17_01_02_01_"&amp;K$7&amp;"_"&amp;$B17,Variabel_FQRS,0))</f>
        <v>740771037.92999995</v>
      </c>
      <c r="L17" s="66">
        <f>INDEX('Sektor FQRS grp1'!$2:$2,MATCH("s_17_01_02_01_"&amp;L$7&amp;"_"&amp;$B17,Variabel_FQRS,0))</f>
        <v>77793440.25</v>
      </c>
      <c r="M17" s="66">
        <f>INDEX('Sektor FQRS grp1'!$2:$2,MATCH("s_17_01_02_01_"&amp;M$7&amp;"_"&amp;$B17,Variabel_FQRS,0))</f>
        <v>383694225.02999997</v>
      </c>
      <c r="N17" s="66">
        <f>INDEX('Sektor FQRS grp1'!$2:$2,MATCH("s_17_01_02_01_"&amp;N$7&amp;"_"&amp;$B17,Variabel_FQRS,0))</f>
        <v>1020457691.34</v>
      </c>
      <c r="O17" s="66">
        <f>INDEX('Sektor FQRS grp1'!$2:$2,MATCH("s_17_01_02_01_"&amp;O$7&amp;"_"&amp;$B17,Variabel_FQRS,0))</f>
        <v>0</v>
      </c>
      <c r="P17" s="66">
        <f>INDEX('Sektor FQRS grp1'!$2:$2,MATCH("s_17_01_02_01_"&amp;P$7&amp;"_"&amp;$B17,Variabel_FQRS,0))</f>
        <v>23872778.100000001</v>
      </c>
      <c r="Q17" s="66">
        <f>INDEX('Sektor FQRS grp1'!$2:$2,MATCH("s_17_01_02_01_"&amp;Q$7&amp;"_"&amp;$B17,Variabel_FQRS,0))</f>
        <v>-11</v>
      </c>
      <c r="R17" s="66">
        <f>INDEX('Sektor FQRS grp1'!$2:$2,MATCH("s_17_01_02_01_"&amp;R$7&amp;"_"&amp;$B17,Variabel_FQRS,0))</f>
        <v>94196843.349999994</v>
      </c>
      <c r="S17" s="66">
        <f>INDEX('Sektor FQRS grp1'!$2:$2,MATCH("s_17_01_02_01_"&amp;S$7&amp;"_"&amp;$B17,Variabel_FQRS,0))</f>
        <v>78733796431.057205</v>
      </c>
      <c r="T17" s="25"/>
    </row>
    <row r="18" spans="1:20" ht="26.25" x14ac:dyDescent="0.25">
      <c r="A18" s="91" t="s">
        <v>1626</v>
      </c>
      <c r="B18" s="94" t="s">
        <v>1588</v>
      </c>
      <c r="C18" s="66">
        <f>INDEX('Sektor FQRS grp1'!$2:$2,MATCH("s_17_01_02_01_"&amp;C$7&amp;"_"&amp;$B18,Variabel_FQRS,0))</f>
        <v>0</v>
      </c>
      <c r="D18" s="66">
        <f>INDEX('Sektor FQRS grp1'!$2:$2,MATCH("s_17_01_02_01_"&amp;D$7&amp;"_"&amp;$B18,Variabel_FQRS,0))</f>
        <v>22789797.370000001</v>
      </c>
      <c r="E18" s="66">
        <f>INDEX('Sektor FQRS grp1'!$2:$2,MATCH("s_17_01_02_01_"&amp;E$7&amp;"_"&amp;$B18,Variabel_FQRS,0))</f>
        <v>176714862.00999999</v>
      </c>
      <c r="F18" s="66">
        <f>INDEX('Sektor FQRS grp1'!$2:$2,MATCH("s_17_01_02_01_"&amp;F$7&amp;"_"&amp;$B18,Variabel_FQRS,0))</f>
        <v>177103926.84</v>
      </c>
      <c r="G18" s="66">
        <f>INDEX('Sektor FQRS grp1'!$2:$2,MATCH("s_17_01_02_01_"&amp;G$7&amp;"_"&amp;$B18,Variabel_FQRS,0))</f>
        <v>31805076.43</v>
      </c>
      <c r="H18" s="66">
        <f>INDEX('Sektor FQRS grp1'!$2:$2,MATCH("s_17_01_02_01_"&amp;H$7&amp;"_"&amp;$B18,Variabel_FQRS,0))</f>
        <v>535360232.403</v>
      </c>
      <c r="I18" s="66">
        <f>INDEX('Sektor FQRS grp1'!$2:$2,MATCH("s_17_01_02_01_"&amp;I$7&amp;"_"&amp;$B18,Variabel_FQRS,0))</f>
        <v>2552288564.1300998</v>
      </c>
      <c r="J18" s="66">
        <f>INDEX('Sektor FQRS grp1'!$2:$2,MATCH("s_17_01_02_01_"&amp;J$7&amp;"_"&amp;$B18,Variabel_FQRS,0))</f>
        <v>594828660.38999999</v>
      </c>
      <c r="K18" s="66">
        <f>INDEX('Sektor FQRS grp1'!$2:$2,MATCH("s_17_01_02_01_"&amp;K$7&amp;"_"&amp;$B18,Variabel_FQRS,0))</f>
        <v>449312930.89999998</v>
      </c>
      <c r="L18" s="66">
        <f>INDEX('Sektor FQRS grp1'!$2:$2,MATCH("s_17_01_02_01_"&amp;L$7&amp;"_"&amp;$B18,Variabel_FQRS,0))</f>
        <v>21801.91</v>
      </c>
      <c r="M18" s="66">
        <f>INDEX('Sektor FQRS grp1'!$2:$2,MATCH("s_17_01_02_01_"&amp;M$7&amp;"_"&amp;$B18,Variabel_FQRS,0))</f>
        <v>1408440.16</v>
      </c>
      <c r="N18" s="66">
        <f>INDEX('Sektor FQRS grp1'!$2:$2,MATCH("s_17_01_02_01_"&amp;N$7&amp;"_"&amp;$B18,Variabel_FQRS,0))</f>
        <v>20974911.989999998</v>
      </c>
      <c r="O18" s="66">
        <f>INDEX('Sektor FQRS grp1'!$2:$2,MATCH("s_17_01_02_01_"&amp;O$7&amp;"_"&amp;$B18,Variabel_FQRS,0))</f>
        <v>0</v>
      </c>
      <c r="P18" s="66">
        <f>INDEX('Sektor FQRS grp1'!$2:$2,MATCH("s_17_01_02_01_"&amp;P$7&amp;"_"&amp;$B18,Variabel_FQRS,0))</f>
        <v>0</v>
      </c>
      <c r="Q18" s="66">
        <f>INDEX('Sektor FQRS grp1'!$2:$2,MATCH("s_17_01_02_01_"&amp;Q$7&amp;"_"&amp;$B18,Variabel_FQRS,0))</f>
        <v>80686.259999999995</v>
      </c>
      <c r="R18" s="66">
        <f>INDEX('Sektor FQRS grp1'!$2:$2,MATCH("s_17_01_02_01_"&amp;R$7&amp;"_"&amp;$B18,Variabel_FQRS,0))</f>
        <v>48279099.659999996</v>
      </c>
      <c r="S18" s="66">
        <f>INDEX('Sektor FQRS grp1'!$2:$2,MATCH("s_17_01_02_01_"&amp;S$7&amp;"_"&amp;$B18,Variabel_FQRS,0))</f>
        <v>4610968990.4531002</v>
      </c>
      <c r="T18" s="25"/>
    </row>
    <row r="19" spans="1:20" x14ac:dyDescent="0.25">
      <c r="A19" s="91" t="s">
        <v>1631</v>
      </c>
      <c r="B19" s="94" t="s">
        <v>1632</v>
      </c>
      <c r="C19" s="66">
        <f>INDEX('Sektor FQRS grp1'!$2:$2,MATCH("s_17_01_02_01_"&amp;C$7&amp;"_"&amp;$B19,Variabel_FQRS,0))</f>
        <v>1253233655.22</v>
      </c>
      <c r="D19" s="66">
        <f>INDEX('Sektor FQRS grp1'!$2:$2,MATCH("s_17_01_02_01_"&amp;D$7&amp;"_"&amp;$B19,Variabel_FQRS,0))</f>
        <v>23551854558.34</v>
      </c>
      <c r="E19" s="66">
        <f>INDEX('Sektor FQRS grp1'!$2:$2,MATCH("s_17_01_02_01_"&amp;E$7&amp;"_"&amp;$B19,Variabel_FQRS,0))</f>
        <v>13366620665.530001</v>
      </c>
      <c r="F19" s="66">
        <f>INDEX('Sektor FQRS grp1'!$2:$2,MATCH("s_17_01_02_01_"&amp;F$7&amp;"_"&amp;$B19,Variabel_FQRS,0))</f>
        <v>10590929003.139999</v>
      </c>
      <c r="G19" s="66">
        <f>INDEX('Sektor FQRS grp1'!$2:$2,MATCH("s_17_01_02_01_"&amp;G$7&amp;"_"&amp;$B19,Variabel_FQRS,0))</f>
        <v>1905794837.8299999</v>
      </c>
      <c r="H19" s="66">
        <f>INDEX('Sektor FQRS grp1'!$2:$2,MATCH("s_17_01_02_01_"&amp;H$7&amp;"_"&amp;$B19,Variabel_FQRS,0))</f>
        <v>760490725.26119995</v>
      </c>
      <c r="I19" s="66">
        <f>INDEX('Sektor FQRS grp1'!$2:$2,MATCH("s_17_01_02_01_"&amp;I$7&amp;"_"&amp;$B19,Variabel_FQRS,0))</f>
        <v>14807329352.443001</v>
      </c>
      <c r="J19" s="66">
        <f>INDEX('Sektor FQRS grp1'!$2:$2,MATCH("s_17_01_02_01_"&amp;J$7&amp;"_"&amp;$B19,Variabel_FQRS,0))</f>
        <v>6065866508.7200003</v>
      </c>
      <c r="K19" s="66">
        <f>INDEX('Sektor FQRS grp1'!$2:$2,MATCH("s_17_01_02_01_"&amp;K$7&amp;"_"&amp;$B19,Variabel_FQRS,0))</f>
        <v>291458107.02999997</v>
      </c>
      <c r="L19" s="66">
        <f>INDEX('Sektor FQRS grp1'!$2:$2,MATCH("s_17_01_02_01_"&amp;L$7&amp;"_"&amp;$B19,Variabel_FQRS,0))</f>
        <v>77771638.340000004</v>
      </c>
      <c r="M19" s="66">
        <f>INDEX('Sektor FQRS grp1'!$2:$2,MATCH("s_17_01_02_01_"&amp;M$7&amp;"_"&amp;$B19,Variabel_FQRS,0))</f>
        <v>382285784.87</v>
      </c>
      <c r="N19" s="66">
        <f>INDEX('Sektor FQRS grp1'!$2:$2,MATCH("s_17_01_02_01_"&amp;N$7&amp;"_"&amp;$B19,Variabel_FQRS,0))</f>
        <v>999482779.35000002</v>
      </c>
      <c r="O19" s="66">
        <f>INDEX('Sektor FQRS grp1'!$2:$2,MATCH("s_17_01_02_01_"&amp;O$7&amp;"_"&amp;$B19,Variabel_FQRS,0))</f>
        <v>0</v>
      </c>
      <c r="P19" s="66">
        <f>INDEX('Sektor FQRS grp1'!$2:$2,MATCH("s_17_01_02_01_"&amp;P$7&amp;"_"&amp;$B19,Variabel_FQRS,0))</f>
        <v>23872778.100000001</v>
      </c>
      <c r="Q19" s="66">
        <f>INDEX('Sektor FQRS grp1'!$2:$2,MATCH("s_17_01_02_01_"&amp;Q$7&amp;"_"&amp;$B19,Variabel_FQRS,0))</f>
        <v>-80697.259999999995</v>
      </c>
      <c r="R19" s="66">
        <f>INDEX('Sektor FQRS grp1'!$2:$2,MATCH("s_17_01_02_01_"&amp;R$7&amp;"_"&amp;$B19,Variabel_FQRS,0))</f>
        <v>45917743.689999998</v>
      </c>
      <c r="S19" s="66">
        <f>INDEX('Sektor FQRS grp1'!$2:$2,MATCH("s_17_01_02_01_"&amp;S$7&amp;"_"&amp;$B19,Variabel_FQRS,0))</f>
        <v>74122827440.614105</v>
      </c>
      <c r="T19" s="25"/>
    </row>
    <row r="20" spans="1:20" x14ac:dyDescent="0.25">
      <c r="A20" s="90" t="s">
        <v>1633</v>
      </c>
      <c r="B20" s="94" t="s">
        <v>1634</v>
      </c>
      <c r="C20" s="66">
        <f>INDEX('Sektor FQRS grp1'!$2:$2,MATCH("s_17_01_02_01_"&amp;C$7&amp;"_"&amp;$B20,Variabel_FQRS,0))</f>
        <v>1951610556.72</v>
      </c>
      <c r="D20" s="66">
        <f>INDEX('Sektor FQRS grp1'!$2:$2,MATCH("s_17_01_02_01_"&amp;D$7&amp;"_"&amp;$B20,Variabel_FQRS,0))</f>
        <v>24576729727.700001</v>
      </c>
      <c r="E20" s="66">
        <f>INDEX('Sektor FQRS grp1'!$2:$2,MATCH("s_17_01_02_01_"&amp;E$7&amp;"_"&amp;$B20,Variabel_FQRS,0))</f>
        <v>13686079744.82</v>
      </c>
      <c r="F20" s="66">
        <f>INDEX('Sektor FQRS grp1'!$2:$2,MATCH("s_17_01_02_01_"&amp;F$7&amp;"_"&amp;$B20,Variabel_FQRS,0))</f>
        <v>11594341347.950001</v>
      </c>
      <c r="G20" s="66">
        <f>INDEX('Sektor FQRS grp1'!$2:$2,MATCH("s_17_01_02_01_"&amp;G$7&amp;"_"&amp;$B20,Variabel_FQRS,0))</f>
        <v>4389594280.3199997</v>
      </c>
      <c r="H20" s="66">
        <f>INDEX('Sektor FQRS grp1'!$2:$2,MATCH("s_17_01_02_01_"&amp;H$7&amp;"_"&amp;$B20,Variabel_FQRS,0))</f>
        <v>1393706091.0386</v>
      </c>
      <c r="I20" s="66">
        <f>INDEX('Sektor FQRS grp1'!$2:$2,MATCH("s_17_01_02_01_"&amp;I$7&amp;"_"&amp;$B20,Variabel_FQRS,0))</f>
        <v>22918095775.0998</v>
      </c>
      <c r="J20" s="66">
        <f>INDEX('Sektor FQRS grp1'!$2:$2,MATCH("s_17_01_02_01_"&amp;J$7&amp;"_"&amp;$B20,Variabel_FQRS,0))</f>
        <v>8068815525.5</v>
      </c>
      <c r="K20" s="66">
        <f>INDEX('Sektor FQRS grp1'!$2:$2,MATCH("s_17_01_02_01_"&amp;K$7&amp;"_"&amp;$B20,Variabel_FQRS,0))</f>
        <v>813729334.71000004</v>
      </c>
      <c r="L20" s="66">
        <f>INDEX('Sektor FQRS grp1'!$2:$2,MATCH("s_17_01_02_01_"&amp;L$7&amp;"_"&amp;$B20,Variabel_FQRS,0))</f>
        <v>109325232.29000001</v>
      </c>
      <c r="M20" s="66">
        <f>INDEX('Sektor FQRS grp1'!$2:$2,MATCH("s_17_01_02_01_"&amp;M$7&amp;"_"&amp;$B20,Variabel_FQRS,0))</f>
        <v>953011137.88999999</v>
      </c>
      <c r="N20" s="66">
        <f>INDEX('Sektor FQRS grp1'!$2:$2,MATCH("s_17_01_02_01_"&amp;N$7&amp;"_"&amp;$B20,Variabel_FQRS,0))</f>
        <v>1991931925.0699999</v>
      </c>
      <c r="O20" s="66">
        <f>INDEX('Sektor FQRS grp1'!$2:$2,MATCH("s_17_01_02_01_"&amp;O$7&amp;"_"&amp;$B20,Variabel_FQRS,0))</f>
        <v>0</v>
      </c>
      <c r="P20" s="66">
        <f>INDEX('Sektor FQRS grp1'!$2:$2,MATCH("s_17_01_02_01_"&amp;P$7&amp;"_"&amp;$B20,Variabel_FQRS,0))</f>
        <v>23872778.100000001</v>
      </c>
      <c r="Q20" s="66">
        <f>INDEX('Sektor FQRS grp1'!$2:$2,MATCH("s_17_01_02_01_"&amp;Q$7&amp;"_"&amp;$B20,Variabel_FQRS,0))</f>
        <v>-11</v>
      </c>
      <c r="R20" s="66">
        <f>INDEX('Sektor FQRS grp1'!$2:$2,MATCH("s_17_01_02_01_"&amp;R$7&amp;"_"&amp;$B20,Variabel_FQRS,0))</f>
        <v>93920567.349999994</v>
      </c>
      <c r="S20" s="66">
        <f>INDEX('Sektor FQRS grp1'!$2:$2,MATCH("s_17_01_02_01_"&amp;S$7&amp;"_"&amp;$B20,Variabel_FQRS,0))</f>
        <v>92564764013.588394</v>
      </c>
      <c r="T20" s="25"/>
    </row>
    <row r="21" spans="1:20" x14ac:dyDescent="0.25">
      <c r="A21" s="90" t="s">
        <v>1635</v>
      </c>
      <c r="B21" s="94" t="s">
        <v>1636</v>
      </c>
      <c r="C21" s="66">
        <f>INDEX('Sektor FQRS grp1'!$2:$2,MATCH("s_17_01_02_01_"&amp;C$7&amp;"_"&amp;$B21,Variabel_FQRS,0))</f>
        <v>1952874529.4400001</v>
      </c>
      <c r="D21" s="66">
        <f>INDEX('Sektor FQRS grp1'!$2:$2,MATCH("s_17_01_02_01_"&amp;D$7&amp;"_"&amp;$B21,Variabel_FQRS,0))</f>
        <v>24558003831.349998</v>
      </c>
      <c r="E21" s="66">
        <f>INDEX('Sektor FQRS grp1'!$2:$2,MATCH("s_17_01_02_01_"&amp;E$7&amp;"_"&amp;$B21,Variabel_FQRS,0))</f>
        <v>13512794175.870001</v>
      </c>
      <c r="F21" s="66">
        <f>INDEX('Sektor FQRS grp1'!$2:$2,MATCH("s_17_01_02_01_"&amp;F$7&amp;"_"&amp;$B21,Variabel_FQRS,0))</f>
        <v>11426955905.9</v>
      </c>
      <c r="G21" s="66">
        <f>INDEX('Sektor FQRS grp1'!$2:$2,MATCH("s_17_01_02_01_"&amp;G$7&amp;"_"&amp;$B21,Variabel_FQRS,0))</f>
        <v>4355932134.96</v>
      </c>
      <c r="H21" s="66">
        <f>INDEX('Sektor FQRS grp1'!$2:$2,MATCH("s_17_01_02_01_"&amp;H$7&amp;"_"&amp;$B21,Variabel_FQRS,0))</f>
        <v>788217187.07340002</v>
      </c>
      <c r="I21" s="66">
        <f>INDEX('Sektor FQRS grp1'!$2:$2,MATCH("s_17_01_02_01_"&amp;I$7&amp;"_"&amp;$B21,Variabel_FQRS,0))</f>
        <v>20641061967.312901</v>
      </c>
      <c r="J21" s="66">
        <f>INDEX('Sektor FQRS grp1'!$2:$2,MATCH("s_17_01_02_01_"&amp;J$7&amp;"_"&amp;$B21,Variabel_FQRS,0))</f>
        <v>7293257319.8800001</v>
      </c>
      <c r="K21" s="66">
        <f>INDEX('Sektor FQRS grp1'!$2:$2,MATCH("s_17_01_02_01_"&amp;K$7&amp;"_"&amp;$B21,Variabel_FQRS,0))</f>
        <v>302086310.27999997</v>
      </c>
      <c r="L21" s="66">
        <f>INDEX('Sektor FQRS grp1'!$2:$2,MATCH("s_17_01_02_01_"&amp;L$7&amp;"_"&amp;$B21,Variabel_FQRS,0))</f>
        <v>109303430.38</v>
      </c>
      <c r="M21" s="66">
        <f>INDEX('Sektor FQRS grp1'!$2:$2,MATCH("s_17_01_02_01_"&amp;M$7&amp;"_"&amp;$B21,Variabel_FQRS,0))</f>
        <v>951483468.71000004</v>
      </c>
      <c r="N21" s="66">
        <f>INDEX('Sektor FQRS grp1'!$2:$2,MATCH("s_17_01_02_01_"&amp;N$7&amp;"_"&amp;$B21,Variabel_FQRS,0))</f>
        <v>1969672557.21</v>
      </c>
      <c r="O21" s="66">
        <f>INDEX('Sektor FQRS grp1'!$2:$2,MATCH("s_17_01_02_01_"&amp;O$7&amp;"_"&amp;$B21,Variabel_FQRS,0))</f>
        <v>0</v>
      </c>
      <c r="P21" s="66">
        <f>INDEX('Sektor FQRS grp1'!$2:$2,MATCH("s_17_01_02_01_"&amp;P$7&amp;"_"&amp;$B21,Variabel_FQRS,0))</f>
        <v>23872778.100000001</v>
      </c>
      <c r="Q21" s="66">
        <f>INDEX('Sektor FQRS grp1'!$2:$2,MATCH("s_17_01_02_01_"&amp;Q$7&amp;"_"&amp;$B21,Variabel_FQRS,0))</f>
        <v>-80697.259999999995</v>
      </c>
      <c r="R21" s="66">
        <f>INDEX('Sektor FQRS grp1'!$2:$2,MATCH("s_17_01_02_01_"&amp;R$7&amp;"_"&amp;$B21,Variabel_FQRS,0))</f>
        <v>45641467.689999998</v>
      </c>
      <c r="S21" s="66">
        <f>INDEX('Sektor FQRS grp1'!$2:$2,MATCH("s_17_01_02_01_"&amp;S$7&amp;"_"&amp;$B21,Variabel_FQRS,0))</f>
        <v>87931076366.906296</v>
      </c>
      <c r="T21" s="25"/>
    </row>
    <row r="22" spans="1:20" x14ac:dyDescent="0.25">
      <c r="A22" s="90" t="s">
        <v>1637</v>
      </c>
      <c r="B22" s="94" t="s">
        <v>1638</v>
      </c>
      <c r="C22" s="66">
        <f>INDEX('Sektor FQRS grp1'!$2:$2,MATCH("s_17_01_02_01_"&amp;C$7&amp;"_"&amp;$B22,Variabel_FQRS,0))</f>
        <v>84532029.390000001</v>
      </c>
      <c r="D22" s="66">
        <f>INDEX('Sektor FQRS grp1'!$2:$2,MATCH("s_17_01_02_01_"&amp;D$7&amp;"_"&amp;$B22,Variabel_FQRS,0))</f>
        <v>1407695457.3299999</v>
      </c>
      <c r="E22" s="66">
        <f>INDEX('Sektor FQRS grp1'!$2:$2,MATCH("s_17_01_02_01_"&amp;E$7&amp;"_"&amp;$B22,Variabel_FQRS,0))</f>
        <v>670925423.99000001</v>
      </c>
      <c r="F22" s="66">
        <f>INDEX('Sektor FQRS grp1'!$2:$2,MATCH("s_17_01_02_01_"&amp;F$7&amp;"_"&amp;$B22,Variabel_FQRS,0))</f>
        <v>371292446.06999999</v>
      </c>
      <c r="G22" s="66">
        <f>INDEX('Sektor FQRS grp1'!$2:$2,MATCH("s_17_01_02_01_"&amp;G$7&amp;"_"&amp;$B22,Variabel_FQRS,0))</f>
        <v>183161428.03659999</v>
      </c>
      <c r="H22" s="66">
        <f>INDEX('Sektor FQRS grp1'!$2:$2,MATCH("s_17_01_02_01_"&amp;H$7&amp;"_"&amp;$B22,Variabel_FQRS,0))</f>
        <v>65219931.166699998</v>
      </c>
      <c r="I22" s="66">
        <f>INDEX('Sektor FQRS grp1'!$2:$2,MATCH("s_17_01_02_01_"&amp;I$7&amp;"_"&amp;$B22,Variabel_FQRS,0))</f>
        <v>820395402.91030002</v>
      </c>
      <c r="J22" s="66">
        <f>INDEX('Sektor FQRS grp1'!$2:$2,MATCH("s_17_01_02_01_"&amp;J$7&amp;"_"&amp;$B22,Variabel_FQRS,0))</f>
        <v>266792173.75299999</v>
      </c>
      <c r="K22" s="66">
        <f>INDEX('Sektor FQRS grp1'!$2:$2,MATCH("s_17_01_02_01_"&amp;K$7&amp;"_"&amp;$B22,Variabel_FQRS,0))</f>
        <v>10172108.68</v>
      </c>
      <c r="L22" s="66">
        <f>INDEX('Sektor FQRS grp1'!$2:$2,MATCH("s_17_01_02_01_"&amp;L$7&amp;"_"&amp;$B22,Variabel_FQRS,0))</f>
        <v>4394222.67</v>
      </c>
      <c r="M22" s="66">
        <f>INDEX('Sektor FQRS grp1'!$2:$2,MATCH("s_17_01_02_01_"&amp;M$7&amp;"_"&amp;$B22,Variabel_FQRS,0))</f>
        <v>26742783.370000001</v>
      </c>
      <c r="N22" s="66">
        <f>INDEX('Sektor FQRS grp1'!$2:$2,MATCH("s_17_01_02_01_"&amp;N$7&amp;"_"&amp;$B22,Variabel_FQRS,0))</f>
        <v>21951518.530000001</v>
      </c>
      <c r="O22" s="66">
        <f>INDEX('Sektor FQRS grp1'!$2:$2,MATCH("s_17_01_02_01_"&amp;O$7&amp;"_"&amp;$B22,Variabel_FQRS,0))</f>
        <v>0</v>
      </c>
      <c r="P22" s="66">
        <f>INDEX('Sektor FQRS grp1'!$2:$2,MATCH("s_17_01_02_01_"&amp;P$7&amp;"_"&amp;$B22,Variabel_FQRS,0))</f>
        <v>1569912.02</v>
      </c>
      <c r="Q22" s="66">
        <f>INDEX('Sektor FQRS grp1'!$2:$2,MATCH("s_17_01_02_01_"&amp;Q$7&amp;"_"&amp;$B22,Variabel_FQRS,0))</f>
        <v>3</v>
      </c>
      <c r="R22" s="66">
        <f>INDEX('Sektor FQRS grp1'!$2:$2,MATCH("s_17_01_02_01_"&amp;R$7&amp;"_"&amp;$B22,Variabel_FQRS,0))</f>
        <v>5047800.4400000004</v>
      </c>
      <c r="S22" s="66">
        <f>INDEX('Sektor FQRS grp1'!$2:$2,MATCH("s_17_01_02_01_"&amp;S$7&amp;"_"&amp;$B22,Variabel_FQRS,0))</f>
        <v>3939892641.3569999</v>
      </c>
      <c r="T22" s="25"/>
    </row>
    <row r="23" spans="1:20" x14ac:dyDescent="0.25">
      <c r="A23" s="90" t="s">
        <v>1639</v>
      </c>
      <c r="B23" s="6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25"/>
    </row>
    <row r="24" spans="1:20" x14ac:dyDescent="0.25">
      <c r="A24" s="91" t="s">
        <v>1645</v>
      </c>
      <c r="B24" s="94" t="s">
        <v>1640</v>
      </c>
      <c r="C24" s="66">
        <f>INDEX('Sektor FQRS grp1'!$2:$2,MATCH("s_17_01_02_01_"&amp;C$7&amp;"_"&amp;$B24,Variabel_FQRS,0))</f>
        <v>0</v>
      </c>
      <c r="D24" s="66">
        <f>INDEX('Sektor FQRS grp1'!$2:$2,MATCH("s_17_01_02_01_"&amp;D$7&amp;"_"&amp;$B24,Variabel_FQRS,0))</f>
        <v>0</v>
      </c>
      <c r="E24" s="66">
        <f>INDEX('Sektor FQRS grp1'!$2:$2,MATCH("s_17_01_02_01_"&amp;E$7&amp;"_"&amp;$B24,Variabel_FQRS,0))</f>
        <v>0</v>
      </c>
      <c r="F24" s="66">
        <f>INDEX('Sektor FQRS grp1'!$2:$2,MATCH("s_17_01_02_01_"&amp;F$7&amp;"_"&amp;$B24,Variabel_FQRS,0))</f>
        <v>0</v>
      </c>
      <c r="G24" s="66">
        <f>INDEX('Sektor FQRS grp1'!$2:$2,MATCH("s_17_01_02_01_"&amp;G$7&amp;"_"&amp;$B24,Variabel_FQRS,0))</f>
        <v>0</v>
      </c>
      <c r="H24" s="66">
        <f>INDEX('Sektor FQRS grp1'!$2:$2,MATCH("s_17_01_02_01_"&amp;H$7&amp;"_"&amp;$B24,Variabel_FQRS,0))</f>
        <v>0</v>
      </c>
      <c r="I24" s="66">
        <f>INDEX('Sektor FQRS grp1'!$2:$2,MATCH("s_17_01_02_01_"&amp;I$7&amp;"_"&amp;$B24,Variabel_FQRS,0))</f>
        <v>0</v>
      </c>
      <c r="J24" s="66">
        <f>INDEX('Sektor FQRS grp1'!$2:$2,MATCH("s_17_01_02_01_"&amp;J$7&amp;"_"&amp;$B24,Variabel_FQRS,0))</f>
        <v>0</v>
      </c>
      <c r="K24" s="66">
        <f>INDEX('Sektor FQRS grp1'!$2:$2,MATCH("s_17_01_02_01_"&amp;K$7&amp;"_"&amp;$B24,Variabel_FQRS,0))</f>
        <v>0</v>
      </c>
      <c r="L24" s="66">
        <f>INDEX('Sektor FQRS grp1'!$2:$2,MATCH("s_17_01_02_01_"&amp;L$7&amp;"_"&amp;$B24,Variabel_FQRS,0))</f>
        <v>0</v>
      </c>
      <c r="M24" s="66">
        <f>INDEX('Sektor FQRS grp1'!$2:$2,MATCH("s_17_01_02_01_"&amp;M$7&amp;"_"&amp;$B24,Variabel_FQRS,0))</f>
        <v>0</v>
      </c>
      <c r="N24" s="66">
        <f>INDEX('Sektor FQRS grp1'!$2:$2,MATCH("s_17_01_02_01_"&amp;N$7&amp;"_"&amp;$B24,Variabel_FQRS,0))</f>
        <v>0</v>
      </c>
      <c r="O24" s="66">
        <f>INDEX('Sektor FQRS grp1'!$2:$2,MATCH("s_17_01_02_01_"&amp;O$7&amp;"_"&amp;$B24,Variabel_FQRS,0))</f>
        <v>0</v>
      </c>
      <c r="P24" s="66">
        <f>INDEX('Sektor FQRS grp1'!$2:$2,MATCH("s_17_01_02_01_"&amp;P$7&amp;"_"&amp;$B24,Variabel_FQRS,0))</f>
        <v>0</v>
      </c>
      <c r="Q24" s="66">
        <f>INDEX('Sektor FQRS grp1'!$2:$2,MATCH("s_17_01_02_01_"&amp;Q$7&amp;"_"&amp;$B24,Variabel_FQRS,0))</f>
        <v>0</v>
      </c>
      <c r="R24" s="66">
        <f>INDEX('Sektor FQRS grp1'!$2:$2,MATCH("s_17_01_02_01_"&amp;R$7&amp;"_"&amp;$B24,Variabel_FQRS,0))</f>
        <v>0</v>
      </c>
      <c r="S24" s="66">
        <f>INDEX('Sektor FQRS grp1'!$2:$2,MATCH("s_17_01_02_01_"&amp;S$7&amp;"_"&amp;$B24,Variabel_FQRS,0))</f>
        <v>0</v>
      </c>
      <c r="T24" s="25"/>
    </row>
    <row r="25" spans="1:20" x14ac:dyDescent="0.25">
      <c r="A25" s="91" t="s">
        <v>1623</v>
      </c>
      <c r="B25" s="94" t="s">
        <v>1589</v>
      </c>
      <c r="C25" s="66">
        <f>INDEX('Sektor FQRS grp1'!$2:$2,MATCH("s_17_01_02_01_"&amp;C$7&amp;"_"&amp;$B25,Variabel_FQRS,0))</f>
        <v>0</v>
      </c>
      <c r="D25" s="66">
        <f>INDEX('Sektor FQRS grp1'!$2:$2,MATCH("s_17_01_02_01_"&amp;D$7&amp;"_"&amp;$B25,Variabel_FQRS,0))</f>
        <v>0</v>
      </c>
      <c r="E25" s="66">
        <f>INDEX('Sektor FQRS grp1'!$2:$2,MATCH("s_17_01_02_01_"&amp;E$7&amp;"_"&amp;$B25,Variabel_FQRS,0))</f>
        <v>0</v>
      </c>
      <c r="F25" s="66">
        <f>INDEX('Sektor FQRS grp1'!$2:$2,MATCH("s_17_01_02_01_"&amp;F$7&amp;"_"&amp;$B25,Variabel_FQRS,0))</f>
        <v>0</v>
      </c>
      <c r="G25" s="66">
        <f>INDEX('Sektor FQRS grp1'!$2:$2,MATCH("s_17_01_02_01_"&amp;G$7&amp;"_"&amp;$B25,Variabel_FQRS,0))</f>
        <v>0</v>
      </c>
      <c r="H25" s="66">
        <f>INDEX('Sektor FQRS grp1'!$2:$2,MATCH("s_17_01_02_01_"&amp;H$7&amp;"_"&amp;$B25,Variabel_FQRS,0))</f>
        <v>0</v>
      </c>
      <c r="I25" s="66">
        <f>INDEX('Sektor FQRS grp1'!$2:$2,MATCH("s_17_01_02_01_"&amp;I$7&amp;"_"&amp;$B25,Variabel_FQRS,0))</f>
        <v>0</v>
      </c>
      <c r="J25" s="66">
        <f>INDEX('Sektor FQRS grp1'!$2:$2,MATCH("s_17_01_02_01_"&amp;J$7&amp;"_"&amp;$B25,Variabel_FQRS,0))</f>
        <v>0</v>
      </c>
      <c r="K25" s="66">
        <f>INDEX('Sektor FQRS grp1'!$2:$2,MATCH("s_17_01_02_01_"&amp;K$7&amp;"_"&amp;$B25,Variabel_FQRS,0))</f>
        <v>0</v>
      </c>
      <c r="L25" s="66">
        <f>INDEX('Sektor FQRS grp1'!$2:$2,MATCH("s_17_01_02_01_"&amp;L$7&amp;"_"&amp;$B25,Variabel_FQRS,0))</f>
        <v>0</v>
      </c>
      <c r="M25" s="66">
        <f>INDEX('Sektor FQRS grp1'!$2:$2,MATCH("s_17_01_02_01_"&amp;M$7&amp;"_"&amp;$B25,Variabel_FQRS,0))</f>
        <v>0</v>
      </c>
      <c r="N25" s="66">
        <f>INDEX('Sektor FQRS grp1'!$2:$2,MATCH("s_17_01_02_01_"&amp;N$7&amp;"_"&amp;$B25,Variabel_FQRS,0))</f>
        <v>0</v>
      </c>
      <c r="O25" s="66">
        <f>INDEX('Sektor FQRS grp1'!$2:$2,MATCH("s_17_01_02_01_"&amp;O$7&amp;"_"&amp;$B25,Variabel_FQRS,0))</f>
        <v>0</v>
      </c>
      <c r="P25" s="66">
        <f>INDEX('Sektor FQRS grp1'!$2:$2,MATCH("s_17_01_02_01_"&amp;P$7&amp;"_"&amp;$B25,Variabel_FQRS,0))</f>
        <v>0</v>
      </c>
      <c r="Q25" s="66">
        <f>INDEX('Sektor FQRS grp1'!$2:$2,MATCH("s_17_01_02_01_"&amp;Q$7&amp;"_"&amp;$B25,Variabel_FQRS,0))</f>
        <v>0</v>
      </c>
      <c r="R25" s="66">
        <f>INDEX('Sektor FQRS grp1'!$2:$2,MATCH("s_17_01_02_01_"&amp;R$7&amp;"_"&amp;$B25,Variabel_FQRS,0))</f>
        <v>0</v>
      </c>
      <c r="S25" s="66">
        <f>INDEX('Sektor FQRS grp1'!$2:$2,MATCH("s_17_01_02_01_"&amp;S$7&amp;"_"&amp;$B25,Variabel_FQRS,0))</f>
        <v>0</v>
      </c>
      <c r="T25" s="25"/>
    </row>
    <row r="26" spans="1:20" x14ac:dyDescent="0.25">
      <c r="A26" s="91" t="s">
        <v>1637</v>
      </c>
      <c r="B26" s="94" t="s">
        <v>1591</v>
      </c>
      <c r="C26" s="66">
        <f>INDEX('Sektor FQRS grp1'!$2:$2,MATCH("s_17_01_02_01_"&amp;C$7&amp;"_"&amp;$B26,Variabel_FQRS,0))</f>
        <v>0</v>
      </c>
      <c r="D26" s="66">
        <f>INDEX('Sektor FQRS grp1'!$2:$2,MATCH("s_17_01_02_01_"&amp;D$7&amp;"_"&amp;$B26,Variabel_FQRS,0))</f>
        <v>0</v>
      </c>
      <c r="E26" s="66">
        <f>INDEX('Sektor FQRS grp1'!$2:$2,MATCH("s_17_01_02_01_"&amp;E$7&amp;"_"&amp;$B26,Variabel_FQRS,0))</f>
        <v>0</v>
      </c>
      <c r="F26" s="66">
        <f>INDEX('Sektor FQRS grp1'!$2:$2,MATCH("s_17_01_02_01_"&amp;F$7&amp;"_"&amp;$B26,Variabel_FQRS,0))</f>
        <v>0</v>
      </c>
      <c r="G26" s="66">
        <f>INDEX('Sektor FQRS grp1'!$2:$2,MATCH("s_17_01_02_01_"&amp;G$7&amp;"_"&amp;$B26,Variabel_FQRS,0))</f>
        <v>0</v>
      </c>
      <c r="H26" s="66">
        <f>INDEX('Sektor FQRS grp1'!$2:$2,MATCH("s_17_01_02_01_"&amp;H$7&amp;"_"&amp;$B26,Variabel_FQRS,0))</f>
        <v>0</v>
      </c>
      <c r="I26" s="66">
        <f>INDEX('Sektor FQRS grp1'!$2:$2,MATCH("s_17_01_02_01_"&amp;I$7&amp;"_"&amp;$B26,Variabel_FQRS,0))</f>
        <v>0</v>
      </c>
      <c r="J26" s="66">
        <f>INDEX('Sektor FQRS grp1'!$2:$2,MATCH("s_17_01_02_01_"&amp;J$7&amp;"_"&amp;$B26,Variabel_FQRS,0))</f>
        <v>0</v>
      </c>
      <c r="K26" s="66">
        <f>INDEX('Sektor FQRS grp1'!$2:$2,MATCH("s_17_01_02_01_"&amp;K$7&amp;"_"&amp;$B26,Variabel_FQRS,0))</f>
        <v>0</v>
      </c>
      <c r="L26" s="66">
        <f>INDEX('Sektor FQRS grp1'!$2:$2,MATCH("s_17_01_02_01_"&amp;L$7&amp;"_"&amp;$B26,Variabel_FQRS,0))</f>
        <v>0</v>
      </c>
      <c r="M26" s="66">
        <f>INDEX('Sektor FQRS grp1'!$2:$2,MATCH("s_17_01_02_01_"&amp;M$7&amp;"_"&amp;$B26,Variabel_FQRS,0))</f>
        <v>0</v>
      </c>
      <c r="N26" s="66">
        <f>INDEX('Sektor FQRS grp1'!$2:$2,MATCH("s_17_01_02_01_"&amp;N$7&amp;"_"&amp;$B26,Variabel_FQRS,0))</f>
        <v>0</v>
      </c>
      <c r="O26" s="66">
        <f>INDEX('Sektor FQRS grp1'!$2:$2,MATCH("s_17_01_02_01_"&amp;O$7&amp;"_"&amp;$B26,Variabel_FQRS,0))</f>
        <v>0</v>
      </c>
      <c r="P26" s="66">
        <f>INDEX('Sektor FQRS grp1'!$2:$2,MATCH("s_17_01_02_01_"&amp;P$7&amp;"_"&amp;$B26,Variabel_FQRS,0))</f>
        <v>0</v>
      </c>
      <c r="Q26" s="66">
        <f>INDEX('Sektor FQRS grp1'!$2:$2,MATCH("s_17_01_02_01_"&amp;Q$7&amp;"_"&amp;$B26,Variabel_FQRS,0))</f>
        <v>0</v>
      </c>
      <c r="R26" s="66">
        <f>INDEX('Sektor FQRS grp1'!$2:$2,MATCH("s_17_01_02_01_"&amp;R$7&amp;"_"&amp;$B26,Variabel_FQRS,0))</f>
        <v>0</v>
      </c>
      <c r="S26" s="66">
        <f>INDEX('Sektor FQRS grp1'!$2:$2,MATCH("s_17_01_02_01_"&amp;S$7&amp;"_"&amp;$B26,Variabel_FQRS,0))</f>
        <v>0</v>
      </c>
      <c r="T26" s="25"/>
    </row>
    <row r="27" spans="1:20" x14ac:dyDescent="0.25">
      <c r="A27" s="90" t="s">
        <v>1641</v>
      </c>
      <c r="B27" s="6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25"/>
    </row>
    <row r="28" spans="1:20" x14ac:dyDescent="0.25">
      <c r="A28" s="91" t="s">
        <v>1641</v>
      </c>
      <c r="B28" s="94" t="s">
        <v>1592</v>
      </c>
      <c r="C28" s="66">
        <f>INDEX('Sektor FQRS grp1'!$2:$2,MATCH("s_17_01_02_01_"&amp;C$7&amp;"_"&amp;$B28,Variabel_FQRS,0))</f>
        <v>2036142586.1099999</v>
      </c>
      <c r="D28" s="66">
        <f>INDEX('Sektor FQRS grp1'!$2:$2,MATCH("s_17_01_02_01_"&amp;D$7&amp;"_"&amp;$B28,Variabel_FQRS,0))</f>
        <v>25984425185.040001</v>
      </c>
      <c r="E28" s="66">
        <f>INDEX('Sektor FQRS grp1'!$2:$2,MATCH("s_17_01_02_01_"&amp;E$7&amp;"_"&amp;$B28,Variabel_FQRS,0))</f>
        <v>14357005168.809999</v>
      </c>
      <c r="F28" s="66">
        <f>INDEX('Sektor FQRS grp1'!$2:$2,MATCH("s_17_01_02_01_"&amp;F$7&amp;"_"&amp;$B28,Variabel_FQRS,0))</f>
        <v>11965633794</v>
      </c>
      <c r="G28" s="66">
        <f>INDEX('Sektor FQRS grp1'!$2:$2,MATCH("s_17_01_02_01_"&amp;G$7&amp;"_"&amp;$B28,Variabel_FQRS,0))</f>
        <v>4572755708.3900003</v>
      </c>
      <c r="H28" s="66">
        <f>INDEX('Sektor FQRS grp1'!$2:$2,MATCH("s_17_01_02_01_"&amp;H$7&amp;"_"&amp;$B28,Variabel_FQRS,0))</f>
        <v>1458926022.2153001</v>
      </c>
      <c r="I28" s="66">
        <f>INDEX('Sektor FQRS grp1'!$2:$2,MATCH("s_17_01_02_01_"&amp;I$7&amp;"_"&amp;$B28,Variabel_FQRS,0))</f>
        <v>23738491178.000198</v>
      </c>
      <c r="J28" s="66">
        <f>INDEX('Sektor FQRS grp1'!$2:$2,MATCH("s_17_01_02_01_"&amp;J$7&amp;"_"&amp;$B28,Variabel_FQRS,0))</f>
        <v>8335607699.25</v>
      </c>
      <c r="K28" s="66">
        <f>INDEX('Sektor FQRS grp1'!$2:$2,MATCH("s_17_01_02_01_"&amp;K$7&amp;"_"&amp;$B28,Variabel_FQRS,0))</f>
        <v>823901443.38999999</v>
      </c>
      <c r="L28" s="66">
        <f>INDEX('Sektor FQRS grp1'!$2:$2,MATCH("s_17_01_02_01_"&amp;L$7&amp;"_"&amp;$B28,Variabel_FQRS,0))</f>
        <v>113719454.97</v>
      </c>
      <c r="M28" s="66">
        <f>INDEX('Sektor FQRS grp1'!$2:$2,MATCH("s_17_01_02_01_"&amp;M$7&amp;"_"&amp;$B28,Variabel_FQRS,0))</f>
        <v>979753921.22000003</v>
      </c>
      <c r="N28" s="66">
        <f>INDEX('Sektor FQRS grp1'!$2:$2,MATCH("s_17_01_02_01_"&amp;N$7&amp;"_"&amp;$B28,Variabel_FQRS,0))</f>
        <v>2013883443.6099999</v>
      </c>
      <c r="O28" s="66">
        <f>INDEX('Sektor FQRS grp1'!$2:$2,MATCH("s_17_01_02_01_"&amp;O$7&amp;"_"&amp;$B28,Variabel_FQRS,0))</f>
        <v>0</v>
      </c>
      <c r="P28" s="66">
        <f>INDEX('Sektor FQRS grp1'!$2:$2,MATCH("s_17_01_02_01_"&amp;P$7&amp;"_"&amp;$B28,Variabel_FQRS,0))</f>
        <v>25442690.120000001</v>
      </c>
      <c r="Q28" s="66">
        <f>INDEX('Sektor FQRS grp1'!$2:$2,MATCH("s_17_01_02_01_"&amp;Q$7&amp;"_"&amp;$B28,Variabel_FQRS,0))</f>
        <v>-8</v>
      </c>
      <c r="R28" s="66">
        <f>INDEX('Sektor FQRS grp1'!$2:$2,MATCH("s_17_01_02_01_"&amp;R$7&amp;"_"&amp;$B28,Variabel_FQRS,0))</f>
        <v>98968367.790000007</v>
      </c>
      <c r="S28" s="66">
        <f>INDEX('Sektor FQRS grp1'!$2:$2,MATCH("s_17_01_02_01_"&amp;S$7&amp;"_"&amp;$B28,Variabel_FQRS,0))</f>
        <v>96504656655.005402</v>
      </c>
      <c r="T28" s="25"/>
    </row>
    <row r="29" spans="1:20" ht="26.25" x14ac:dyDescent="0.25">
      <c r="A29" s="91" t="s">
        <v>1642</v>
      </c>
      <c r="B29" s="94" t="s">
        <v>1593</v>
      </c>
      <c r="C29" s="66">
        <f>INDEX('Sektor FQRS grp1'!$2:$2,MATCH("s_17_01_02_01_"&amp;C$7&amp;"_"&amp;$B29,Variabel_FQRS,0))</f>
        <v>-1263972.72</v>
      </c>
      <c r="D29" s="66">
        <f>INDEX('Sektor FQRS grp1'!$2:$2,MATCH("s_17_01_02_01_"&amp;D$7&amp;"_"&amp;$B29,Variabel_FQRS,0))</f>
        <v>18725896.34</v>
      </c>
      <c r="E29" s="66">
        <f>INDEX('Sektor FQRS grp1'!$2:$2,MATCH("s_17_01_02_01_"&amp;E$7&amp;"_"&amp;$B29,Variabel_FQRS,0))</f>
        <v>173285568.94</v>
      </c>
      <c r="F29" s="66">
        <f>INDEX('Sektor FQRS grp1'!$2:$2,MATCH("s_17_01_02_01_"&amp;F$7&amp;"_"&amp;$B29,Variabel_FQRS,0))</f>
        <v>167385442.06</v>
      </c>
      <c r="G29" s="66">
        <f>INDEX('Sektor FQRS grp1'!$2:$2,MATCH("s_17_01_02_01_"&amp;G$7&amp;"_"&amp;$B29,Variabel_FQRS,0))</f>
        <v>33662145.369999997</v>
      </c>
      <c r="H29" s="66">
        <f>INDEX('Sektor FQRS grp1'!$2:$2,MATCH("s_17_01_02_01_"&amp;H$7&amp;"_"&amp;$B29,Variabel_FQRS,0))</f>
        <v>605488903.96510005</v>
      </c>
      <c r="I29" s="66">
        <f>INDEX('Sektor FQRS grp1'!$2:$2,MATCH("s_17_01_02_01_"&amp;I$7&amp;"_"&amp;$B29,Variabel_FQRS,0))</f>
        <v>2277033807.7870002</v>
      </c>
      <c r="J29" s="66">
        <f>INDEX('Sektor FQRS grp1'!$2:$2,MATCH("s_17_01_02_01_"&amp;J$7&amp;"_"&amp;$B29,Variabel_FQRS,0))</f>
        <v>775558205.64999998</v>
      </c>
      <c r="K29" s="66">
        <f>INDEX('Sektor FQRS grp1'!$2:$2,MATCH("s_17_01_02_01_"&amp;K$7&amp;"_"&amp;$B29,Variabel_FQRS,0))</f>
        <v>511643024.43000001</v>
      </c>
      <c r="L29" s="66">
        <f>INDEX('Sektor FQRS grp1'!$2:$2,MATCH("s_17_01_02_01_"&amp;L$7&amp;"_"&amp;$B29,Variabel_FQRS,0))</f>
        <v>21801.91</v>
      </c>
      <c r="M29" s="66">
        <f>INDEX('Sektor FQRS grp1'!$2:$2,MATCH("s_17_01_02_01_"&amp;M$7&amp;"_"&amp;$B29,Variabel_FQRS,0))</f>
        <v>1527669.18</v>
      </c>
      <c r="N29" s="66">
        <f>INDEX('Sektor FQRS grp1'!$2:$2,MATCH("s_17_01_02_01_"&amp;N$7&amp;"_"&amp;$B29,Variabel_FQRS,0))</f>
        <v>22259367.859999999</v>
      </c>
      <c r="O29" s="66">
        <f>INDEX('Sektor FQRS grp1'!$2:$2,MATCH("s_17_01_02_01_"&amp;O$7&amp;"_"&amp;$B29,Variabel_FQRS,0))</f>
        <v>0</v>
      </c>
      <c r="P29" s="66">
        <f>INDEX('Sektor FQRS grp1'!$2:$2,MATCH("s_17_01_02_01_"&amp;P$7&amp;"_"&amp;$B29,Variabel_FQRS,0))</f>
        <v>0</v>
      </c>
      <c r="Q29" s="66">
        <f>INDEX('Sektor FQRS grp1'!$2:$2,MATCH("s_17_01_02_01_"&amp;Q$7&amp;"_"&amp;$B29,Variabel_FQRS,0))</f>
        <v>80686.259999999995</v>
      </c>
      <c r="R29" s="66">
        <f>INDEX('Sektor FQRS grp1'!$2:$2,MATCH("s_17_01_02_01_"&amp;R$7&amp;"_"&amp;$B29,Variabel_FQRS,0))</f>
        <v>48279099.659999996</v>
      </c>
      <c r="S29" s="66">
        <f>INDEX('Sektor FQRS grp1'!$2:$2,MATCH("s_17_01_02_01_"&amp;S$7&amp;"_"&amp;$B29,Variabel_FQRS,0))</f>
        <v>4633687646.6920996</v>
      </c>
      <c r="T29" s="25"/>
    </row>
    <row r="30" spans="1:20" x14ac:dyDescent="0.25">
      <c r="A30" s="91" t="s">
        <v>1646</v>
      </c>
      <c r="B30" s="94" t="s">
        <v>1594</v>
      </c>
      <c r="C30" s="66">
        <f>INDEX('Sektor FQRS grp1'!$2:$2,MATCH("s_17_01_02_01_"&amp;C$7&amp;"_"&amp;$B30,Variabel_FQRS,0))</f>
        <v>2037406558.8299999</v>
      </c>
      <c r="D30" s="66">
        <f>INDEX('Sektor FQRS grp1'!$2:$2,MATCH("s_17_01_02_01_"&amp;D$7&amp;"_"&amp;$B30,Variabel_FQRS,0))</f>
        <v>25965699288.68</v>
      </c>
      <c r="E30" s="66">
        <f>INDEX('Sektor FQRS grp1'!$2:$2,MATCH("s_17_01_02_01_"&amp;E$7&amp;"_"&amp;$B30,Variabel_FQRS,0))</f>
        <v>14183719599.879999</v>
      </c>
      <c r="F30" s="66">
        <f>INDEX('Sektor FQRS grp1'!$2:$2,MATCH("s_17_01_02_01_"&amp;F$7&amp;"_"&amp;$B30,Variabel_FQRS,0))</f>
        <v>11798248351.959999</v>
      </c>
      <c r="G30" s="66">
        <f>INDEX('Sektor FQRS grp1'!$2:$2,MATCH("s_17_01_02_01_"&amp;G$7&amp;"_"&amp;$B30,Variabel_FQRS,0))</f>
        <v>4539093563.0200005</v>
      </c>
      <c r="H30" s="66">
        <f>INDEX('Sektor FQRS grp1'!$2:$2,MATCH("s_17_01_02_01_"&amp;H$7&amp;"_"&amp;$B30,Variabel_FQRS,0))</f>
        <v>853437118.25010002</v>
      </c>
      <c r="I30" s="66">
        <f>INDEX('Sektor FQRS grp1'!$2:$2,MATCH("s_17_01_02_01_"&amp;I$7&amp;"_"&amp;$B30,Variabel_FQRS,0))</f>
        <v>21461457370.223202</v>
      </c>
      <c r="J30" s="66">
        <f>INDEX('Sektor FQRS grp1'!$2:$2,MATCH("s_17_01_02_01_"&amp;J$7&amp;"_"&amp;$B30,Variabel_FQRS,0))</f>
        <v>7560049493.6099997</v>
      </c>
      <c r="K30" s="66">
        <f>INDEX('Sektor FQRS grp1'!$2:$2,MATCH("s_17_01_02_01_"&amp;K$7&amp;"_"&amp;$B30,Variabel_FQRS,0))</f>
        <v>312258418.95999998</v>
      </c>
      <c r="L30" s="66">
        <f>INDEX('Sektor FQRS grp1'!$2:$2,MATCH("s_17_01_02_01_"&amp;L$7&amp;"_"&amp;$B30,Variabel_FQRS,0))</f>
        <v>113697653.06</v>
      </c>
      <c r="M30" s="66">
        <f>INDEX('Sektor FQRS grp1'!$2:$2,MATCH("s_17_01_02_01_"&amp;M$7&amp;"_"&amp;$B30,Variabel_FQRS,0))</f>
        <v>978226252.04999995</v>
      </c>
      <c r="N30" s="66">
        <f>INDEX('Sektor FQRS grp1'!$2:$2,MATCH("s_17_01_02_01_"&amp;N$7&amp;"_"&amp;$B30,Variabel_FQRS,0))</f>
        <v>1991624075.75</v>
      </c>
      <c r="O30" s="66">
        <f>INDEX('Sektor FQRS grp1'!$2:$2,MATCH("s_17_01_02_01_"&amp;O$7&amp;"_"&amp;$B30,Variabel_FQRS,0))</f>
        <v>0</v>
      </c>
      <c r="P30" s="66">
        <f>INDEX('Sektor FQRS grp1'!$2:$2,MATCH("s_17_01_02_01_"&amp;P$7&amp;"_"&amp;$B30,Variabel_FQRS,0))</f>
        <v>25442690.120000001</v>
      </c>
      <c r="Q30" s="66">
        <f>INDEX('Sektor FQRS grp1'!$2:$2,MATCH("s_17_01_02_01_"&amp;Q$7&amp;"_"&amp;$B30,Variabel_FQRS,0))</f>
        <v>-80694.259999999995</v>
      </c>
      <c r="R30" s="66">
        <f>INDEX('Sektor FQRS grp1'!$2:$2,MATCH("s_17_01_02_01_"&amp;R$7&amp;"_"&amp;$B30,Variabel_FQRS,0))</f>
        <v>50689268.130000003</v>
      </c>
      <c r="S30" s="66">
        <f>INDEX('Sektor FQRS grp1'!$2:$2,MATCH("s_17_01_02_01_"&amp;S$7&amp;"_"&amp;$B30,Variabel_FQRS,0))</f>
        <v>91870969008.253296</v>
      </c>
      <c r="T30" s="25"/>
    </row>
    <row r="31" spans="1:20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</sheetData>
  <sheetProtection algorithmName="SHA-512" hashValue="GwobjTZWYeVsAVxYYXuR0S9cdYvz9ZSTfUrTt4F8moGHxCkeUgQzc0wsf1MPXqcw1XsaVQLUu31PNB8IVxT60g==" saltValue="GRS1cUyzNBkBUKb6aib8OA==" spinCount="100000" sheet="1" objects="1" scenarios="1"/>
  <mergeCells count="6">
    <mergeCell ref="C5:N5"/>
    <mergeCell ref="O5:R5"/>
    <mergeCell ref="S5:S6"/>
    <mergeCell ref="A3:S3"/>
    <mergeCell ref="A1:B1"/>
    <mergeCell ref="A4:B4"/>
  </mergeCells>
  <hyperlinks>
    <hyperlink ref="A1" location="Indholdsfortegnelse!A1" display="Tilbage til indholdsfortegnelsen" xr:uid="{00000000-0004-0000-0700-000000000000}"/>
    <hyperlink ref="A1:B1" location="Indholdsfortegnelse!A1" display="Tilbage til indholdsfortegnelsen" xr:uid="{00000000-0004-0000-0700-000001000000}"/>
  </hyperlinks>
  <pageMargins left="0.70866141732283472" right="0.70866141732283472" top="0.74803149606299213" bottom="0.74803149606299213" header="0.31496062992125984" footer="0.31496062992125984"/>
  <pageSetup paperSize="8" scale="6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</sheetPr>
  <dimension ref="A2:L48"/>
  <sheetViews>
    <sheetView showGridLines="0" topLeftCell="F2" zoomScaleNormal="100" workbookViewId="0">
      <selection activeCell="F2" sqref="F2:G2"/>
    </sheetView>
  </sheetViews>
  <sheetFormatPr defaultColWidth="0" defaultRowHeight="15" zeroHeight="1" x14ac:dyDescent="0.25"/>
  <cols>
    <col min="1" max="1" width="12.85546875" hidden="1" customWidth="1"/>
    <col min="2" max="2" width="22.42578125" hidden="1" customWidth="1"/>
    <col min="3" max="3" width="21.5703125" hidden="1" customWidth="1"/>
    <col min="4" max="4" width="30.42578125" hidden="1" customWidth="1"/>
    <col min="5" max="5" width="39" hidden="1" customWidth="1"/>
    <col min="6" max="6" width="7.85546875" customWidth="1"/>
    <col min="7" max="7" width="44.140625" customWidth="1"/>
    <col min="8" max="9" width="16.140625" bestFit="1" customWidth="1"/>
    <col min="10" max="10" width="10.140625" bestFit="1" customWidth="1"/>
    <col min="11" max="11" width="17.5703125" bestFit="1" customWidth="1"/>
    <col min="12" max="12" width="9.140625" customWidth="1"/>
    <col min="13" max="16384" width="9.140625" hidden="1"/>
  </cols>
  <sheetData>
    <row r="2" spans="1:11" x14ac:dyDescent="0.25">
      <c r="F2" s="113" t="s">
        <v>630</v>
      </c>
      <c r="G2" s="113"/>
    </row>
    <row r="3" spans="1:11" x14ac:dyDescent="0.25"/>
    <row r="4" spans="1:11" x14ac:dyDescent="0.25"/>
    <row r="5" spans="1:11" ht="23.25" x14ac:dyDescent="0.25">
      <c r="F5" s="110" t="s">
        <v>1682</v>
      </c>
      <c r="G5" s="110"/>
      <c r="H5" s="110"/>
      <c r="I5" s="110"/>
      <c r="J5" s="110"/>
      <c r="K5" s="110"/>
    </row>
    <row r="6" spans="1:11" x14ac:dyDescent="0.25">
      <c r="F6" s="124" t="s">
        <v>225</v>
      </c>
      <c r="G6" s="125"/>
      <c r="H6" s="24"/>
      <c r="I6" s="16"/>
      <c r="J6" s="126" t="s">
        <v>224</v>
      </c>
      <c r="K6" s="126"/>
    </row>
    <row r="7" spans="1:11" ht="25.5" x14ac:dyDescent="0.25">
      <c r="A7" s="14" t="s">
        <v>31</v>
      </c>
      <c r="B7" s="15" t="s">
        <v>373</v>
      </c>
      <c r="C7" s="15" t="s">
        <v>374</v>
      </c>
      <c r="D7" s="15" t="s">
        <v>375</v>
      </c>
      <c r="E7" s="15" t="s">
        <v>376</v>
      </c>
      <c r="F7" s="7"/>
      <c r="G7" s="7"/>
      <c r="H7" s="5" t="s">
        <v>614</v>
      </c>
      <c r="I7" s="5" t="s">
        <v>1531</v>
      </c>
      <c r="J7" s="5" t="s">
        <v>222</v>
      </c>
      <c r="K7" s="5" t="s">
        <v>223</v>
      </c>
    </row>
    <row r="8" spans="1:11" x14ac:dyDescent="0.25">
      <c r="A8" s="4" t="s">
        <v>377</v>
      </c>
      <c r="F8" s="5"/>
      <c r="G8" s="12" t="s">
        <v>187</v>
      </c>
      <c r="H8" s="12"/>
      <c r="I8" s="7"/>
      <c r="J8" s="7"/>
      <c r="K8" s="7"/>
    </row>
    <row r="9" spans="1:11" x14ac:dyDescent="0.25">
      <c r="A9" s="4" t="s">
        <v>384</v>
      </c>
      <c r="B9" t="str">
        <f>"BpiB_"&amp;$A9&amp;"_"&amp;B$7</f>
        <v>BpiB_Eaf_PhU</v>
      </c>
      <c r="C9" t="str">
        <f>"BpiB_"&amp;$A9&amp;"_"&amp;C$7</f>
        <v>BpiB_Eaf_BPi</v>
      </c>
      <c r="D9" t="str">
        <f>"BpiB_"&amp;$A9&amp;"_"&amp;D$7</f>
        <v>BpiB_Eaf_FF</v>
      </c>
      <c r="E9" t="str">
        <f>"BpiB_"&amp;$A9&amp;"_"&amp;E$7</f>
        <v>BpiB_Eaf_Tyf</v>
      </c>
      <c r="F9" s="5" t="s">
        <v>33</v>
      </c>
      <c r="G9" s="7" t="s">
        <v>188</v>
      </c>
      <c r="H9" s="64">
        <f>INDEX(Data,2,MATCH('Tabel 3.1'!B9,Variabel,0))</f>
        <v>-26</v>
      </c>
      <c r="I9" s="64">
        <f>INDEX(Data,2,MATCH('Tabel 3.1'!C9,Variabel,0))</f>
        <v>3598506</v>
      </c>
      <c r="J9" s="64">
        <f>INDEX(Data,2,MATCH('Tabel 3.1'!D9,Variabel,0))</f>
        <v>0</v>
      </c>
      <c r="K9" s="64">
        <f>INDEX(Data,2,MATCH('Tabel 3.1'!E9,Variabel,0))</f>
        <v>0</v>
      </c>
    </row>
    <row r="10" spans="1:11" x14ac:dyDescent="0.25">
      <c r="A10" s="4" t="s">
        <v>385</v>
      </c>
      <c r="B10" t="str">
        <f t="shared" ref="B10:E44" si="0">"BpiB_"&amp;$A10&amp;"_"&amp;B$7</f>
        <v>BpiB_Ebf_PhU</v>
      </c>
      <c r="C10" t="str">
        <f t="shared" si="0"/>
        <v>BpiB_Ebf_BPi</v>
      </c>
      <c r="D10" t="str">
        <f t="shared" si="0"/>
        <v>BpiB_Ebf_FF</v>
      </c>
      <c r="E10" t="str">
        <f t="shared" si="0"/>
        <v>BpiB_Ebf_Tyf</v>
      </c>
      <c r="F10" s="5" t="s">
        <v>34</v>
      </c>
      <c r="G10" s="7" t="s">
        <v>189</v>
      </c>
      <c r="H10" s="64">
        <f>INDEX(Data,2,MATCH('Tabel 3.1'!B10,Variabel,0))</f>
        <v>-667872</v>
      </c>
      <c r="I10" s="64">
        <f>INDEX(Data,2,MATCH('Tabel 3.1'!C10,Variabel,0))</f>
        <v>7157869</v>
      </c>
      <c r="J10" s="64">
        <f>INDEX(Data,2,MATCH('Tabel 3.1'!D10,Variabel,0))</f>
        <v>0</v>
      </c>
      <c r="K10" s="64">
        <f>INDEX(Data,2,MATCH('Tabel 3.1'!E10,Variabel,0))</f>
        <v>0</v>
      </c>
    </row>
    <row r="11" spans="1:11" x14ac:dyDescent="0.25">
      <c r="A11" s="4" t="s">
        <v>386</v>
      </c>
      <c r="B11" t="str">
        <f t="shared" si="0"/>
        <v>BpiB_Ebsf_PhU</v>
      </c>
      <c r="C11" t="str">
        <f t="shared" si="0"/>
        <v>BpiB_Ebsf_BPi</v>
      </c>
      <c r="D11" t="str">
        <f t="shared" si="0"/>
        <v>BpiB_Ebsf_FF</v>
      </c>
      <c r="E11" t="str">
        <f t="shared" si="0"/>
        <v>BpiB_Ebsf_Tyf</v>
      </c>
      <c r="F11" s="5" t="s">
        <v>35</v>
      </c>
      <c r="G11" s="7" t="s">
        <v>190</v>
      </c>
      <c r="H11" s="64">
        <f>INDEX(Data,2,MATCH('Tabel 3.1'!B11,Variabel,0))</f>
        <v>0</v>
      </c>
      <c r="I11" s="64">
        <f>INDEX(Data,2,MATCH('Tabel 3.1'!C11,Variabel,0))</f>
        <v>74878</v>
      </c>
      <c r="J11" s="64">
        <f>INDEX(Data,2,MATCH('Tabel 3.1'!D11,Variabel,0))</f>
        <v>0</v>
      </c>
      <c r="K11" s="64">
        <f>INDEX(Data,2,MATCH('Tabel 3.1'!E11,Variabel,0))</f>
        <v>0</v>
      </c>
    </row>
    <row r="12" spans="1:11" x14ac:dyDescent="0.25">
      <c r="A12" s="4" t="s">
        <v>387</v>
      </c>
      <c r="B12" t="str">
        <f t="shared" si="0"/>
        <v>BpiB_EL_PhU</v>
      </c>
      <c r="C12" t="str">
        <f t="shared" si="0"/>
        <v>BpiB_EL_BPi</v>
      </c>
      <c r="D12" t="str">
        <f t="shared" si="0"/>
        <v>BpiB_EL_FF</v>
      </c>
      <c r="E12" t="str">
        <f t="shared" si="0"/>
        <v>BpiB_EL_Tyf</v>
      </c>
      <c r="F12" s="5" t="s">
        <v>36</v>
      </c>
      <c r="G12" s="7" t="s">
        <v>191</v>
      </c>
      <c r="H12" s="64">
        <f>INDEX(Data,2,MATCH('Tabel 3.1'!B12,Variabel,0))</f>
        <v>-14887</v>
      </c>
      <c r="I12" s="64">
        <f>INDEX(Data,2,MATCH('Tabel 3.1'!C12,Variabel,0))</f>
        <v>2988944</v>
      </c>
      <c r="J12" s="64">
        <f>INDEX(Data,2,MATCH('Tabel 3.1'!D12,Variabel,0))</f>
        <v>0</v>
      </c>
      <c r="K12" s="64">
        <f>INDEX(Data,2,MATCH('Tabel 3.1'!E12,Variabel,0))</f>
        <v>0</v>
      </c>
    </row>
    <row r="13" spans="1:11" x14ac:dyDescent="0.25">
      <c r="A13" s="4" t="s">
        <v>388</v>
      </c>
      <c r="B13" t="str">
        <f t="shared" si="0"/>
        <v>BpiB_Eea_PhU</v>
      </c>
      <c r="C13" t="str">
        <f t="shared" si="0"/>
        <v>BpiB_Eea_BPi</v>
      </c>
      <c r="D13" t="str">
        <f t="shared" si="0"/>
        <v>BpiB_Eea_FF</v>
      </c>
      <c r="E13" t="str">
        <f t="shared" si="0"/>
        <v>BpiB_Eea_Tyf</v>
      </c>
      <c r="F13" s="5" t="s">
        <v>37</v>
      </c>
      <c r="G13" s="7" t="s">
        <v>192</v>
      </c>
      <c r="H13" s="64">
        <f>INDEX(Data,2,MATCH('Tabel 3.1'!B13,Variabel,0))</f>
        <v>11329</v>
      </c>
      <c r="I13" s="64">
        <f>INDEX(Data,2,MATCH('Tabel 3.1'!C13,Variabel,0))</f>
        <v>3105248</v>
      </c>
      <c r="J13" s="64">
        <f>INDEX(Data,2,MATCH('Tabel 3.1'!D13,Variabel,0))</f>
        <v>0</v>
      </c>
      <c r="K13" s="64">
        <f>INDEX(Data,2,MATCH('Tabel 3.1'!E13,Variabel,0))</f>
        <v>0</v>
      </c>
    </row>
    <row r="14" spans="1:11" x14ac:dyDescent="0.25">
      <c r="A14" s="4" t="s">
        <v>390</v>
      </c>
      <c r="B14" t="str">
        <f t="shared" si="0"/>
        <v>BpiB_Est_PhU</v>
      </c>
      <c r="C14" t="str">
        <f t="shared" si="0"/>
        <v>BpiB_Est_BPi</v>
      </c>
      <c r="D14" t="str">
        <f t="shared" si="0"/>
        <v>BpiB_Est_FF</v>
      </c>
      <c r="E14" t="str">
        <f t="shared" si="0"/>
        <v>BpiB_Est_Tyf</v>
      </c>
      <c r="F14" s="5" t="s">
        <v>38</v>
      </c>
      <c r="G14" s="7" t="s">
        <v>193</v>
      </c>
      <c r="H14" s="64">
        <f>INDEX(Data,2,MATCH('Tabel 3.1'!B14,Variabel,0))</f>
        <v>15532</v>
      </c>
      <c r="I14" s="64">
        <f>INDEX(Data,2,MATCH('Tabel 3.1'!C14,Variabel,0))</f>
        <v>823592</v>
      </c>
      <c r="J14" s="64">
        <f>INDEX(Data,2,MATCH('Tabel 3.1'!D14,Variabel,0))</f>
        <v>0</v>
      </c>
      <c r="K14" s="64">
        <f>INDEX(Data,2,MATCH('Tabel 3.1'!E14,Variabel,0))</f>
        <v>0</v>
      </c>
    </row>
    <row r="15" spans="1:11" x14ac:dyDescent="0.25">
      <c r="A15" s="4" t="s">
        <v>391</v>
      </c>
      <c r="B15" t="str">
        <f t="shared" si="0"/>
        <v>BpiB_ELu_PhU</v>
      </c>
      <c r="C15" t="str">
        <f t="shared" si="0"/>
        <v>BpiB_ELu_BPi</v>
      </c>
      <c r="D15" t="str">
        <f t="shared" si="0"/>
        <v>BpiB_ELu_FF</v>
      </c>
      <c r="E15" t="str">
        <f t="shared" si="0"/>
        <v>BpiB_ELu_Tyf</v>
      </c>
      <c r="F15" s="5" t="s">
        <v>39</v>
      </c>
      <c r="G15" s="7" t="s">
        <v>194</v>
      </c>
      <c r="H15" s="64">
        <f>INDEX(Data,2,MATCH('Tabel 3.1'!B15,Variabel,0))</f>
        <v>0</v>
      </c>
      <c r="I15" s="64">
        <f>INDEX(Data,2,MATCH('Tabel 3.1'!C15,Variabel,0))</f>
        <v>0</v>
      </c>
      <c r="J15" s="64">
        <f>INDEX(Data,2,MATCH('Tabel 3.1'!D15,Variabel,0))</f>
        <v>0</v>
      </c>
      <c r="K15" s="64">
        <f>INDEX(Data,2,MATCH('Tabel 3.1'!E15,Variabel,0))</f>
        <v>0</v>
      </c>
    </row>
    <row r="16" spans="1:11" x14ac:dyDescent="0.25">
      <c r="A16" s="4" t="s">
        <v>389</v>
      </c>
      <c r="B16" t="str">
        <f t="shared" si="0"/>
        <v>BpiB_Eae_PhU</v>
      </c>
      <c r="C16" t="str">
        <f t="shared" si="0"/>
        <v>BpiB_Eae_BPi</v>
      </c>
      <c r="D16" t="str">
        <f t="shared" si="0"/>
        <v>BpiB_Eae_FF</v>
      </c>
      <c r="E16" t="str">
        <f t="shared" si="0"/>
        <v>BpiB_Eae_Tyf</v>
      </c>
      <c r="F16" s="5" t="s">
        <v>40</v>
      </c>
      <c r="G16" s="7" t="s">
        <v>195</v>
      </c>
      <c r="H16" s="64">
        <f>INDEX(Data,2,MATCH('Tabel 3.1'!B16,Variabel,0))</f>
        <v>-5947</v>
      </c>
      <c r="I16" s="64">
        <f>INDEX(Data,2,MATCH('Tabel 3.1'!C16,Variabel,0))</f>
        <v>382656</v>
      </c>
      <c r="J16" s="64">
        <f>INDEX(Data,2,MATCH('Tabel 3.1'!D16,Variabel,0))</f>
        <v>0</v>
      </c>
      <c r="K16" s="64">
        <f>INDEX(Data,2,MATCH('Tabel 3.1'!E16,Variabel,0))</f>
        <v>0</v>
      </c>
    </row>
    <row r="17" spans="1:11" x14ac:dyDescent="0.25">
      <c r="A17" s="4" t="s">
        <v>392</v>
      </c>
      <c r="B17" t="str">
        <f t="shared" si="0"/>
        <v>BpiB_ETot_PhU</v>
      </c>
      <c r="C17" t="str">
        <f t="shared" si="0"/>
        <v>BpiB_ETot_BPi</v>
      </c>
      <c r="D17" t="str">
        <f t="shared" si="0"/>
        <v>BpiB_ETot_FF</v>
      </c>
      <c r="E17" t="str">
        <f t="shared" si="0"/>
        <v>BpiB_ETot_Tyf</v>
      </c>
      <c r="F17" s="5" t="s">
        <v>41</v>
      </c>
      <c r="G17" s="7" t="s">
        <v>196</v>
      </c>
      <c r="H17" s="64">
        <f>INDEX(Data,2,MATCH('Tabel 3.1'!B17,Variabel,0))</f>
        <v>-661872</v>
      </c>
      <c r="I17" s="64">
        <f>INDEX(Data,2,MATCH('Tabel 3.1'!C17,Variabel,0))</f>
        <v>18131872</v>
      </c>
      <c r="J17" s="64">
        <f>INDEX(Data,2,MATCH('Tabel 3.1'!D17,Variabel,0))</f>
        <v>0</v>
      </c>
      <c r="K17" s="64">
        <f>INDEX(Data,2,MATCH('Tabel 3.1'!E17,Variabel,0))</f>
        <v>0</v>
      </c>
    </row>
    <row r="18" spans="1:11" x14ac:dyDescent="0.25">
      <c r="A18" s="4" t="s">
        <v>378</v>
      </c>
      <c r="F18" s="5"/>
      <c r="G18" s="7"/>
      <c r="H18" s="65"/>
      <c r="I18" s="65"/>
      <c r="J18" s="65"/>
      <c r="K18" s="65"/>
    </row>
    <row r="19" spans="1:11" x14ac:dyDescent="0.25">
      <c r="A19" s="4" t="s">
        <v>379</v>
      </c>
      <c r="F19" s="5"/>
      <c r="G19" s="12" t="s">
        <v>197</v>
      </c>
      <c r="H19" s="65"/>
      <c r="I19" s="65"/>
      <c r="J19" s="65"/>
      <c r="K19" s="65"/>
    </row>
    <row r="20" spans="1:11" x14ac:dyDescent="0.25">
      <c r="A20" s="4" t="s">
        <v>393</v>
      </c>
      <c r="B20" t="str">
        <f>"BpiB_"&amp;$A20&amp;"_"&amp;B$7</f>
        <v>BpiB_PrF_PhU</v>
      </c>
      <c r="C20" t="str">
        <f>"BpiB_"&amp;$A20&amp;"_"&amp;C$7</f>
        <v>BpiB_PrF_BPi</v>
      </c>
      <c r="D20" t="str">
        <f>"BpiB_"&amp;$A20&amp;"_"&amp;D$7</f>
        <v>BpiB_PrF_FF</v>
      </c>
      <c r="E20" t="str">
        <f>"BpiB_"&amp;$A20&amp;"_"&amp;E$7</f>
        <v>BpiB_PrF_Tyf</v>
      </c>
      <c r="F20" s="5" t="s">
        <v>42</v>
      </c>
      <c r="G20" s="7" t="s">
        <v>198</v>
      </c>
      <c r="H20" s="64">
        <f>INDEX(Data,2,MATCH('Tabel 3.1'!B20,Variabel,0))</f>
        <v>-254361</v>
      </c>
      <c r="I20" s="64">
        <f>INDEX(Data,2,MATCH('Tabel 3.1'!C20,Variabel,0))</f>
        <v>6024774</v>
      </c>
      <c r="J20" s="64">
        <f>INDEX(Data,2,MATCH('Tabel 3.1'!D20,Variabel,0))</f>
        <v>0</v>
      </c>
      <c r="K20" s="64">
        <f>INDEX(Data,2,MATCH('Tabel 3.1'!E20,Variabel,0))</f>
        <v>0</v>
      </c>
    </row>
    <row r="21" spans="1:11" x14ac:dyDescent="0.25">
      <c r="A21" s="4" t="s">
        <v>394</v>
      </c>
      <c r="B21" t="str">
        <f t="shared" si="0"/>
        <v>BpiB_PrG_PhU</v>
      </c>
      <c r="C21" t="str">
        <f t="shared" si="0"/>
        <v>BpiB_PrG_BPi</v>
      </c>
      <c r="D21" t="str">
        <f t="shared" si="0"/>
        <v>BpiB_PrG_FF</v>
      </c>
      <c r="E21" t="str">
        <f t="shared" si="0"/>
        <v>BpiB_PrG_Tyf</v>
      </c>
      <c r="F21" s="5" t="s">
        <v>43</v>
      </c>
      <c r="G21" s="7" t="s">
        <v>199</v>
      </c>
      <c r="H21" s="64">
        <f>INDEX(Data,2,MATCH('Tabel 3.1'!B21,Variabel,0))</f>
        <v>-402467</v>
      </c>
      <c r="I21" s="64">
        <f>INDEX(Data,2,MATCH('Tabel 3.1'!C21,Variabel,0))</f>
        <v>7869194</v>
      </c>
      <c r="J21" s="64">
        <f>INDEX(Data,2,MATCH('Tabel 3.1'!D21,Variabel,0))</f>
        <v>0</v>
      </c>
      <c r="K21" s="64">
        <f>INDEX(Data,2,MATCH('Tabel 3.1'!E21,Variabel,0))</f>
        <v>0</v>
      </c>
    </row>
    <row r="22" spans="1:11" x14ac:dyDescent="0.25">
      <c r="A22" s="4" t="s">
        <v>395</v>
      </c>
      <c r="B22" t="str">
        <f t="shared" si="0"/>
        <v>BpiB_PrFr_PhU</v>
      </c>
      <c r="C22" t="str">
        <f t="shared" si="0"/>
        <v>BpiB_PrFr_BPi</v>
      </c>
      <c r="D22" t="str">
        <f t="shared" si="0"/>
        <v>BpiB_PrFr_FF</v>
      </c>
      <c r="E22" t="str">
        <f t="shared" si="0"/>
        <v>BpiB_PrFr_Tyf</v>
      </c>
      <c r="F22" s="5" t="s">
        <v>44</v>
      </c>
      <c r="G22" s="7" t="s">
        <v>200</v>
      </c>
      <c r="H22" s="64">
        <f>INDEX(Data,2,MATCH('Tabel 3.1'!B22,Variabel,0))</f>
        <v>-46124</v>
      </c>
      <c r="I22" s="64">
        <f>INDEX(Data,2,MATCH('Tabel 3.1'!C22,Variabel,0))</f>
        <v>873018</v>
      </c>
      <c r="J22" s="64">
        <f>INDEX(Data,2,MATCH('Tabel 3.1'!D22,Variabel,0))</f>
        <v>0</v>
      </c>
      <c r="K22" s="64">
        <f>INDEX(Data,2,MATCH('Tabel 3.1'!E22,Variabel,0))</f>
        <v>0</v>
      </c>
    </row>
    <row r="23" spans="1:11" x14ac:dyDescent="0.25">
      <c r="A23" s="4" t="s">
        <v>396</v>
      </c>
      <c r="B23" t="str">
        <f t="shared" si="0"/>
        <v>BpiB_Pre_PhU</v>
      </c>
      <c r="C23" t="str">
        <f t="shared" si="0"/>
        <v>BpiB_Pre_BPi</v>
      </c>
      <c r="D23" t="str">
        <f t="shared" si="0"/>
        <v>BpiB_Pre_FF</v>
      </c>
      <c r="E23" t="str">
        <f t="shared" si="0"/>
        <v>BpiB_Pre_Tyf</v>
      </c>
      <c r="F23" s="5" t="s">
        <v>45</v>
      </c>
      <c r="G23" s="7" t="s">
        <v>201</v>
      </c>
      <c r="H23" s="64">
        <f>INDEX(Data,2,MATCH('Tabel 3.1'!B23,Variabel,0))</f>
        <v>-389955</v>
      </c>
      <c r="I23" s="64">
        <f>INDEX(Data,2,MATCH('Tabel 3.1'!C23,Variabel,0))</f>
        <v>760700</v>
      </c>
      <c r="J23" s="64">
        <f>INDEX(Data,2,MATCH('Tabel 3.1'!D23,Variabel,0))</f>
        <v>0</v>
      </c>
      <c r="K23" s="64">
        <f>INDEX(Data,2,MATCH('Tabel 3.1'!E23,Variabel,0))</f>
        <v>0</v>
      </c>
    </row>
    <row r="24" spans="1:11" x14ac:dyDescent="0.25">
      <c r="A24" s="4" t="s">
        <v>397</v>
      </c>
      <c r="B24" t="str">
        <f t="shared" si="0"/>
        <v>BpiB_Prx_PhU</v>
      </c>
      <c r="C24" t="str">
        <f t="shared" si="0"/>
        <v>BpiB_Prx_BPi</v>
      </c>
      <c r="D24" t="str">
        <f t="shared" si="0"/>
        <v>BpiB_Prx_FF</v>
      </c>
      <c r="E24" t="str">
        <f t="shared" si="0"/>
        <v>BpiB_Prx_Tyf</v>
      </c>
      <c r="F24" s="5" t="s">
        <v>46</v>
      </c>
      <c r="G24" s="7" t="s">
        <v>202</v>
      </c>
      <c r="H24" s="64">
        <f>INDEX(Data,2,MATCH('Tabel 3.1'!B24,Variabel,0))</f>
        <v>-70479</v>
      </c>
      <c r="I24" s="64">
        <f>INDEX(Data,2,MATCH('Tabel 3.1'!C24,Variabel,0))</f>
        <v>2709686</v>
      </c>
      <c r="J24" s="64">
        <f>INDEX(Data,2,MATCH('Tabel 3.1'!D24,Variabel,0))</f>
        <v>0</v>
      </c>
      <c r="K24" s="64">
        <f>INDEX(Data,2,MATCH('Tabel 3.1'!E24,Variabel,0))</f>
        <v>0</v>
      </c>
    </row>
    <row r="25" spans="1:11" x14ac:dyDescent="0.25">
      <c r="A25" s="4" t="s">
        <v>307</v>
      </c>
      <c r="B25" t="str">
        <f t="shared" si="0"/>
        <v>BpiB_PrTot_PhU</v>
      </c>
      <c r="C25" t="str">
        <f t="shared" si="0"/>
        <v>BpiB_PrTot_BPi</v>
      </c>
      <c r="D25" t="str">
        <f t="shared" si="0"/>
        <v>BpiB_PrTot_FF</v>
      </c>
      <c r="E25" t="str">
        <f t="shared" si="0"/>
        <v>BpiB_PrTot_Tyf</v>
      </c>
      <c r="F25" s="5" t="s">
        <v>47</v>
      </c>
      <c r="G25" s="7" t="s">
        <v>203</v>
      </c>
      <c r="H25" s="64">
        <f>INDEX(Data,2,MATCH('Tabel 3.1'!B25,Variabel,0))</f>
        <v>-1163386</v>
      </c>
      <c r="I25" s="64">
        <f>INDEX(Data,2,MATCH('Tabel 3.1'!C25,Variabel,0))</f>
        <v>18237373</v>
      </c>
      <c r="J25" s="64">
        <f>INDEX(Data,2,MATCH('Tabel 3.1'!D25,Variabel,0))</f>
        <v>0</v>
      </c>
      <c r="K25" s="64">
        <f>INDEX(Data,2,MATCH('Tabel 3.1'!E25,Variabel,0))</f>
        <v>0</v>
      </c>
    </row>
    <row r="26" spans="1:11" x14ac:dyDescent="0.25">
      <c r="A26" s="4" t="s">
        <v>380</v>
      </c>
      <c r="F26" s="5"/>
      <c r="G26" s="7"/>
      <c r="H26" s="65"/>
      <c r="I26" s="65"/>
      <c r="J26" s="65"/>
      <c r="K26" s="65"/>
    </row>
    <row r="27" spans="1:11" x14ac:dyDescent="0.25">
      <c r="A27" s="4" t="s">
        <v>381</v>
      </c>
      <c r="F27" s="5"/>
      <c r="G27" s="12" t="s">
        <v>204</v>
      </c>
      <c r="H27" s="65"/>
      <c r="I27" s="65"/>
      <c r="J27" s="65"/>
      <c r="K27" s="65"/>
    </row>
    <row r="28" spans="1:11" x14ac:dyDescent="0.25">
      <c r="A28" s="4" t="s">
        <v>398</v>
      </c>
      <c r="B28" t="str">
        <f>"BpiB_"&amp;$A28&amp;"_"&amp;B$7</f>
        <v>BpiB_Ps_PhU</v>
      </c>
      <c r="C28" t="str">
        <f>"BpiB_"&amp;$A28&amp;"_"&amp;C$7</f>
        <v>BpiB_Ps_BPi</v>
      </c>
      <c r="D28" t="str">
        <f>"BpiB_"&amp;$A28&amp;"_"&amp;D$7</f>
        <v>BpiB_Ps_FF</v>
      </c>
      <c r="E28" t="str">
        <f>"BpiB_"&amp;$A28&amp;"_"&amp;E$7</f>
        <v>BpiB_Ps_Tyf</v>
      </c>
      <c r="F28" s="5" t="s">
        <v>48</v>
      </c>
      <c r="G28" s="7" t="s">
        <v>205</v>
      </c>
      <c r="H28" s="64">
        <f>INDEX(Data,2,MATCH('Tabel 3.1'!B28,Variabel,0))</f>
        <v>-24348</v>
      </c>
      <c r="I28" s="64">
        <f>INDEX(Data,2,MATCH('Tabel 3.1'!C28,Variabel,0))</f>
        <v>1544796</v>
      </c>
      <c r="J28" s="64">
        <f>INDEX(Data,2,MATCH('Tabel 3.1'!D28,Variabel,0))</f>
        <v>0</v>
      </c>
      <c r="K28" s="64">
        <f>INDEX(Data,2,MATCH('Tabel 3.1'!E28,Variabel,0))</f>
        <v>0</v>
      </c>
    </row>
    <row r="29" spans="1:11" x14ac:dyDescent="0.25">
      <c r="A29" s="4" t="s">
        <v>399</v>
      </c>
      <c r="B29" t="str">
        <f t="shared" si="0"/>
        <v>BpiB_Pus_PhU</v>
      </c>
      <c r="C29" t="str">
        <f t="shared" si="0"/>
        <v>BpiB_Pus_BPi</v>
      </c>
      <c r="D29" t="str">
        <f t="shared" si="0"/>
        <v>BpiB_Pus_FF</v>
      </c>
      <c r="E29" t="str">
        <f t="shared" si="0"/>
        <v>BpiB_Pus_Tyf</v>
      </c>
      <c r="F29" s="5" t="s">
        <v>49</v>
      </c>
      <c r="G29" s="7" t="s">
        <v>206</v>
      </c>
      <c r="H29" s="64">
        <f>INDEX(Data,2,MATCH('Tabel 3.1'!B29,Variabel,0))</f>
        <v>-220366</v>
      </c>
      <c r="I29" s="64">
        <f>INDEX(Data,2,MATCH('Tabel 3.1'!C29,Variabel,0))</f>
        <v>13209546</v>
      </c>
      <c r="J29" s="64">
        <f>INDEX(Data,2,MATCH('Tabel 3.1'!D29,Variabel,0))</f>
        <v>0</v>
      </c>
      <c r="K29" s="64">
        <f>INDEX(Data,2,MATCH('Tabel 3.1'!E29,Variabel,0))</f>
        <v>0</v>
      </c>
    </row>
    <row r="30" spans="1:11" x14ac:dyDescent="0.25">
      <c r="A30" s="4" t="s">
        <v>400</v>
      </c>
      <c r="B30" t="str">
        <f t="shared" si="0"/>
        <v>BpiB_Peu_PhU</v>
      </c>
      <c r="C30" t="str">
        <f t="shared" si="0"/>
        <v>BpiB_Peu_BPi</v>
      </c>
      <c r="D30" t="str">
        <f t="shared" si="0"/>
        <v>BpiB_Peu_FF</v>
      </c>
      <c r="E30" t="str">
        <f t="shared" si="0"/>
        <v>BpiB_Peu_Tyf</v>
      </c>
      <c r="F30" s="5" t="s">
        <v>50</v>
      </c>
      <c r="G30" s="7" t="s">
        <v>207</v>
      </c>
      <c r="H30" s="64">
        <f>INDEX(Data,2,MATCH('Tabel 3.1'!B30,Variabel,0))</f>
        <v>0</v>
      </c>
      <c r="I30" s="64">
        <f>INDEX(Data,2,MATCH('Tabel 3.1'!C30,Variabel,0))</f>
        <v>231250</v>
      </c>
      <c r="J30" s="64">
        <f>INDEX(Data,2,MATCH('Tabel 3.1'!D30,Variabel,0))</f>
        <v>0</v>
      </c>
      <c r="K30" s="64">
        <f>INDEX(Data,2,MATCH('Tabel 3.1'!E30,Variabel,0))</f>
        <v>0</v>
      </c>
    </row>
    <row r="31" spans="1:11" x14ac:dyDescent="0.25">
      <c r="A31" s="4" t="s">
        <v>326</v>
      </c>
      <c r="B31" t="str">
        <f t="shared" si="0"/>
        <v>BpiB_PTot_PhU</v>
      </c>
      <c r="C31" t="str">
        <f t="shared" si="0"/>
        <v>BpiB_PTot_BPi</v>
      </c>
      <c r="D31" t="str">
        <f t="shared" si="0"/>
        <v>BpiB_PTot_FF</v>
      </c>
      <c r="E31" t="str">
        <f t="shared" si="0"/>
        <v>BpiB_PTot_Tyf</v>
      </c>
      <c r="F31" s="5" t="s">
        <v>51</v>
      </c>
      <c r="G31" s="7" t="s">
        <v>208</v>
      </c>
      <c r="H31" s="64">
        <f>INDEX(Data,2,MATCH('Tabel 3.1'!B31,Variabel,0))</f>
        <v>-244715</v>
      </c>
      <c r="I31" s="64">
        <f>INDEX(Data,2,MATCH('Tabel 3.1'!C31,Variabel,0))</f>
        <v>14985591</v>
      </c>
      <c r="J31" s="64">
        <f>INDEX(Data,2,MATCH('Tabel 3.1'!D31,Variabel,0))</f>
        <v>0</v>
      </c>
      <c r="K31" s="64">
        <f>INDEX(Data,2,MATCH('Tabel 3.1'!E31,Variabel,0))</f>
        <v>0</v>
      </c>
    </row>
    <row r="32" spans="1:11" x14ac:dyDescent="0.25">
      <c r="A32" s="4" t="s">
        <v>382</v>
      </c>
      <c r="F32" s="5"/>
      <c r="G32" s="7"/>
      <c r="H32" s="65"/>
      <c r="I32" s="65"/>
      <c r="J32" s="65"/>
      <c r="K32" s="65"/>
    </row>
    <row r="33" spans="1:11" x14ac:dyDescent="0.25">
      <c r="A33" s="4" t="s">
        <v>383</v>
      </c>
      <c r="F33" s="5"/>
      <c r="G33" s="12" t="s">
        <v>209</v>
      </c>
      <c r="H33" s="65"/>
      <c r="I33" s="65"/>
      <c r="J33" s="65"/>
      <c r="K33" s="65"/>
    </row>
    <row r="34" spans="1:11" x14ac:dyDescent="0.25">
      <c r="A34" s="4" t="s">
        <v>401</v>
      </c>
      <c r="B34" t="str">
        <f>"BpiB_"&amp;$A34&amp;"_"&amp;B$7</f>
        <v>BpiB_Ma_PhU</v>
      </c>
      <c r="C34" t="str">
        <f>"BpiB_"&amp;$A34&amp;"_"&amp;C$7</f>
        <v>BpiB_Ma_BPi</v>
      </c>
      <c r="D34" t="str">
        <f>"BpiB_"&amp;$A34&amp;"_"&amp;D$7</f>
        <v>BpiB_Ma_FF</v>
      </c>
      <c r="E34" t="str">
        <f>"BpiB_"&amp;$A34&amp;"_"&amp;E$7</f>
        <v>BpiB_Ma_Tyf</v>
      </c>
      <c r="F34" s="5" t="s">
        <v>52</v>
      </c>
      <c r="G34" s="7" t="s">
        <v>210</v>
      </c>
      <c r="H34" s="64">
        <f>INDEX(Data,2,MATCH('Tabel 3.1'!B34,Variabel,0))</f>
        <v>-125227</v>
      </c>
      <c r="I34" s="64">
        <f>INDEX(Data,2,MATCH('Tabel 3.1'!C34,Variabel,0))</f>
        <v>5126586</v>
      </c>
      <c r="J34" s="64">
        <f>INDEX(Data,2,MATCH('Tabel 3.1'!D34,Variabel,0))</f>
        <v>0</v>
      </c>
      <c r="K34" s="64">
        <f>INDEX(Data,2,MATCH('Tabel 3.1'!E34,Variabel,0))</f>
        <v>0</v>
      </c>
    </row>
    <row r="35" spans="1:11" x14ac:dyDescent="0.25">
      <c r="A35" s="4" t="s">
        <v>402</v>
      </c>
      <c r="B35" t="str">
        <f t="shared" si="0"/>
        <v>BpiB_Mk_PhU</v>
      </c>
      <c r="C35" t="str">
        <f t="shared" si="0"/>
        <v>BpiB_Mk_BPi</v>
      </c>
      <c r="D35" t="str">
        <f t="shared" si="0"/>
        <v>BpiB_Mk_FF</v>
      </c>
      <c r="E35" t="str">
        <f t="shared" si="0"/>
        <v>BpiB_Mk_Tyf</v>
      </c>
      <c r="F35" s="5" t="s">
        <v>53</v>
      </c>
      <c r="G35" s="7" t="s">
        <v>211</v>
      </c>
      <c r="H35" s="64">
        <f>INDEX(Data,2,MATCH('Tabel 3.1'!B35,Variabel,0))</f>
        <v>-180565</v>
      </c>
      <c r="I35" s="64">
        <f>INDEX(Data,2,MATCH('Tabel 3.1'!C35,Variabel,0))</f>
        <v>15233195</v>
      </c>
      <c r="J35" s="64">
        <f>INDEX(Data,2,MATCH('Tabel 3.1'!D35,Variabel,0))</f>
        <v>0</v>
      </c>
      <c r="K35" s="64">
        <f>INDEX(Data,2,MATCH('Tabel 3.1'!E35,Variabel,0))</f>
        <v>0</v>
      </c>
    </row>
    <row r="36" spans="1:11" x14ac:dyDescent="0.25">
      <c r="A36" s="4" t="s">
        <v>403</v>
      </c>
      <c r="B36" t="str">
        <f t="shared" si="0"/>
        <v>BpiB_MTot_PhU</v>
      </c>
      <c r="C36" t="str">
        <f t="shared" si="0"/>
        <v>BpiB_MTot_BPi</v>
      </c>
      <c r="D36" t="str">
        <f t="shared" si="0"/>
        <v>BpiB_MTot_FF</v>
      </c>
      <c r="E36" t="str">
        <f t="shared" si="0"/>
        <v>BpiB_MTot_Tyf</v>
      </c>
      <c r="F36" s="5" t="s">
        <v>54</v>
      </c>
      <c r="G36" s="7" t="s">
        <v>212</v>
      </c>
      <c r="H36" s="64">
        <f>INDEX(Data,2,MATCH('Tabel 3.1'!B36,Variabel,0))</f>
        <v>-305792</v>
      </c>
      <c r="I36" s="64">
        <f>INDEX(Data,2,MATCH('Tabel 3.1'!C36,Variabel,0))</f>
        <v>20359269</v>
      </c>
      <c r="J36" s="64">
        <f>INDEX(Data,2,MATCH('Tabel 3.1'!D36,Variabel,0))</f>
        <v>0</v>
      </c>
      <c r="K36" s="64">
        <f>INDEX(Data,2,MATCH('Tabel 3.1'!E36,Variabel,0))</f>
        <v>0</v>
      </c>
    </row>
    <row r="37" spans="1:11" x14ac:dyDescent="0.25">
      <c r="A37" s="4" t="s">
        <v>404</v>
      </c>
      <c r="B37" t="str">
        <f t="shared" si="0"/>
        <v>BpiB_Mkk_PhU</v>
      </c>
      <c r="C37" t="str">
        <f t="shared" si="0"/>
        <v>BpiB_Mkk_BPi</v>
      </c>
      <c r="D37" t="str">
        <f t="shared" si="0"/>
        <v>BpiB_Mkk_FF</v>
      </c>
      <c r="E37" t="str">
        <f t="shared" si="0"/>
        <v>BpiB_Mkk_Tyf</v>
      </c>
      <c r="F37" s="5" t="s">
        <v>55</v>
      </c>
      <c r="G37" s="7" t="s">
        <v>213</v>
      </c>
      <c r="H37" s="64">
        <f>INDEX(Data,2,MATCH('Tabel 3.1'!B37,Variabel,0))</f>
        <v>0</v>
      </c>
      <c r="I37" s="64">
        <f>INDEX(Data,2,MATCH('Tabel 3.1'!C37,Variabel,0))</f>
        <v>867753</v>
      </c>
      <c r="J37" s="64">
        <f>INDEX(Data,2,MATCH('Tabel 3.1'!D37,Variabel,0))</f>
        <v>0</v>
      </c>
      <c r="K37" s="64">
        <f>INDEX(Data,2,MATCH('Tabel 3.1'!E37,Variabel,0))</f>
        <v>0</v>
      </c>
    </row>
    <row r="38" spans="1:11" x14ac:dyDescent="0.25">
      <c r="A38" s="4" t="s">
        <v>405</v>
      </c>
      <c r="B38" t="str">
        <f t="shared" si="0"/>
        <v>BpiB_Mt_PhU</v>
      </c>
      <c r="C38" t="str">
        <f t="shared" si="0"/>
        <v>BpiB_Mt_BPi</v>
      </c>
      <c r="D38" t="str">
        <f t="shared" si="0"/>
        <v>BpiB_Mt_FF</v>
      </c>
      <c r="E38" t="str">
        <f t="shared" si="0"/>
        <v>BpiB_Mt_Tyf</v>
      </c>
      <c r="F38" s="5" t="s">
        <v>56</v>
      </c>
      <c r="G38" s="7" t="s">
        <v>214</v>
      </c>
      <c r="H38" s="64">
        <f>INDEX(Data,2,MATCH('Tabel 3.1'!B38,Variabel,0))</f>
        <v>2065</v>
      </c>
      <c r="I38" s="64">
        <f>INDEX(Data,2,MATCH('Tabel 3.1'!C38,Variabel,0))</f>
        <v>1403039</v>
      </c>
      <c r="J38" s="64">
        <f>INDEX(Data,2,MATCH('Tabel 3.1'!D38,Variabel,0))</f>
        <v>0</v>
      </c>
      <c r="K38" s="64">
        <f>INDEX(Data,2,MATCH('Tabel 3.1'!E38,Variabel,0))</f>
        <v>0</v>
      </c>
    </row>
    <row r="39" spans="1:11" x14ac:dyDescent="0.25">
      <c r="A39" s="4" t="s">
        <v>406</v>
      </c>
      <c r="B39" t="str">
        <f t="shared" si="0"/>
        <v>BpiB_Mr_PhU</v>
      </c>
      <c r="C39" t="str">
        <f t="shared" si="0"/>
        <v>BpiB_Mr_BPi</v>
      </c>
      <c r="D39" t="str">
        <f t="shared" si="0"/>
        <v>BpiB_Mr_FF</v>
      </c>
      <c r="E39" t="str">
        <f t="shared" si="0"/>
        <v>BpiB_Mr_Tyf</v>
      </c>
      <c r="F39" s="5" t="s">
        <v>57</v>
      </c>
      <c r="G39" s="7" t="s">
        <v>215</v>
      </c>
      <c r="H39" s="64">
        <f>INDEX(Data,2,MATCH('Tabel 3.1'!B39,Variabel,0))</f>
        <v>0</v>
      </c>
      <c r="I39" s="64">
        <f>INDEX(Data,2,MATCH('Tabel 3.1'!C39,Variabel,0))</f>
        <v>5944</v>
      </c>
      <c r="J39" s="64">
        <f>INDEX(Data,2,MATCH('Tabel 3.1'!D39,Variabel,0))</f>
        <v>0</v>
      </c>
      <c r="K39" s="64">
        <f>INDEX(Data,2,MATCH('Tabel 3.1'!E39,Variabel,0))</f>
        <v>0</v>
      </c>
    </row>
    <row r="40" spans="1:11" x14ac:dyDescent="0.25">
      <c r="A40" s="4" t="s">
        <v>407</v>
      </c>
      <c r="B40" t="str">
        <f t="shared" si="0"/>
        <v>BpiB_MdTot_PhU</v>
      </c>
      <c r="C40" t="str">
        <f t="shared" si="0"/>
        <v>BpiB_MdTot_BPi</v>
      </c>
      <c r="D40" t="str">
        <f t="shared" si="0"/>
        <v>BpiB_MdTot_FF</v>
      </c>
      <c r="E40" t="str">
        <f t="shared" si="0"/>
        <v>BpiB_MdTot_Tyf</v>
      </c>
      <c r="F40" s="5" t="s">
        <v>58</v>
      </c>
      <c r="G40" s="7" t="s">
        <v>216</v>
      </c>
      <c r="H40" s="64">
        <f>INDEX(Data,2,MATCH('Tabel 3.1'!B40,Variabel,0))</f>
        <v>-2058256</v>
      </c>
      <c r="I40" s="64">
        <f>INDEX(Data,2,MATCH('Tabel 3.1'!C40,Variabel,0))</f>
        <v>72203233</v>
      </c>
      <c r="J40" s="64">
        <f>INDEX(Data,2,MATCH('Tabel 3.1'!D40,Variabel,0))</f>
        <v>0</v>
      </c>
      <c r="K40" s="64">
        <f>INDEX(Data,2,MATCH('Tabel 3.1'!E40,Variabel,0))</f>
        <v>0</v>
      </c>
    </row>
    <row r="41" spans="1:11" x14ac:dyDescent="0.25">
      <c r="A41" s="4" t="s">
        <v>408</v>
      </c>
      <c r="B41" t="str">
        <f t="shared" si="0"/>
        <v>BpiB_Mpi_PhU</v>
      </c>
      <c r="C41" t="str">
        <f t="shared" si="0"/>
        <v>BpiB_Mpi_BPi</v>
      </c>
      <c r="D41" t="str">
        <f t="shared" si="0"/>
        <v>BpiB_Mpi_FF</v>
      </c>
      <c r="E41" t="str">
        <f t="shared" si="0"/>
        <v>BpiB_Mpi_Tyf</v>
      </c>
      <c r="F41" s="5" t="s">
        <v>59</v>
      </c>
      <c r="G41" s="7" t="s">
        <v>217</v>
      </c>
      <c r="H41" s="64">
        <f>INDEX(Data,2,MATCH('Tabel 3.1'!B41,Variabel,0))</f>
        <v>1691</v>
      </c>
      <c r="I41" s="64">
        <f>INDEX(Data,2,MATCH('Tabel 3.1'!C41,Variabel,0))</f>
        <v>1353330</v>
      </c>
      <c r="J41" s="64">
        <f>INDEX(Data,2,MATCH('Tabel 3.1'!D41,Variabel,0))</f>
        <v>0</v>
      </c>
      <c r="K41" s="64">
        <f>INDEX(Data,2,MATCH('Tabel 3.1'!E41,Variabel,0))</f>
        <v>0</v>
      </c>
    </row>
    <row r="42" spans="1:11" x14ac:dyDescent="0.25">
      <c r="A42" s="4" t="s">
        <v>409</v>
      </c>
      <c r="B42" t="str">
        <f t="shared" si="0"/>
        <v>BpiB_Mip_PhU</v>
      </c>
      <c r="C42" t="str">
        <f t="shared" si="0"/>
        <v>BpiB_Mip_BPi</v>
      </c>
      <c r="D42" t="str">
        <f t="shared" si="0"/>
        <v>BpiB_Mip_FF</v>
      </c>
      <c r="E42" t="str">
        <f t="shared" si="0"/>
        <v>BpiB_Mip_Tyf</v>
      </c>
      <c r="F42" s="5" t="s">
        <v>60</v>
      </c>
      <c r="G42" s="7" t="s">
        <v>218</v>
      </c>
      <c r="H42" s="64">
        <f>INDEX(Data,2,MATCH('Tabel 3.1'!B42,Variabel,0))</f>
        <v>0</v>
      </c>
      <c r="I42" s="64">
        <f>INDEX(Data,2,MATCH('Tabel 3.1'!C42,Variabel,0))</f>
        <v>163712</v>
      </c>
      <c r="J42" s="64">
        <f>INDEX(Data,2,MATCH('Tabel 3.1'!D42,Variabel,0))</f>
        <v>0</v>
      </c>
      <c r="K42" s="64">
        <f>INDEX(Data,2,MATCH('Tabel 3.1'!E42,Variabel,0))</f>
        <v>0</v>
      </c>
    </row>
    <row r="43" spans="1:11" x14ac:dyDescent="0.25">
      <c r="A43" s="4" t="s">
        <v>410</v>
      </c>
      <c r="B43" t="str">
        <f>"BpiB_"&amp;$A43&amp;"_"&amp;B$7</f>
        <v>BpiB_MiL_PhU</v>
      </c>
      <c r="C43" t="str">
        <f>"BpiB_"&amp;$A43&amp;"_"&amp;C$7</f>
        <v>BpiB_MiL_BPi</v>
      </c>
      <c r="D43" t="str">
        <f>"BpiB_"&amp;$A43&amp;"_"&amp;D$7</f>
        <v>BpiB_MiL_FF</v>
      </c>
      <c r="E43" t="str">
        <f>"BpiB_"&amp;$A43&amp;"_"&amp;E$7</f>
        <v>BpiB_MiL_Tyf</v>
      </c>
      <c r="F43" s="5" t="s">
        <v>61</v>
      </c>
      <c r="G43" s="7" t="s">
        <v>219</v>
      </c>
      <c r="H43" s="64">
        <f>INDEX(Data,2,MATCH('Tabel 3.1'!B43,Variabel,0))</f>
        <v>0</v>
      </c>
      <c r="I43" s="64">
        <f>INDEX(Data,2,MATCH('Tabel 3.1'!C43,Variabel,0))</f>
        <v>24814</v>
      </c>
      <c r="J43" s="64">
        <f>INDEX(Data,2,MATCH('Tabel 3.1'!D43,Variabel,0))</f>
        <v>0</v>
      </c>
      <c r="K43" s="64">
        <f>INDEX(Data,2,MATCH('Tabel 3.1'!E43,Variabel,0))</f>
        <v>0</v>
      </c>
    </row>
    <row r="44" spans="1:11" x14ac:dyDescent="0.25">
      <c r="A44" s="4" t="s">
        <v>411</v>
      </c>
      <c r="B44" t="str">
        <f t="shared" si="0"/>
        <v>BpiB_MiTot_PhU</v>
      </c>
      <c r="C44" t="str">
        <f t="shared" si="0"/>
        <v>BpiB_MiTot_BPi</v>
      </c>
      <c r="D44" t="str">
        <f t="shared" si="0"/>
        <v>BpiB_MiTot_FF</v>
      </c>
      <c r="E44" t="str">
        <f t="shared" si="0"/>
        <v>BpiB_MiTot_Tyf</v>
      </c>
      <c r="F44" s="5" t="s">
        <v>62</v>
      </c>
      <c r="G44" s="7" t="s">
        <v>220</v>
      </c>
      <c r="H44" s="64">
        <f>INDEX(Data,2,MATCH('Tabel 3.1'!B44,Variabel,0))</f>
        <v>1691</v>
      </c>
      <c r="I44" s="64">
        <f>INDEX(Data,2,MATCH('Tabel 3.1'!C44,Variabel,0))</f>
        <v>735893</v>
      </c>
      <c r="J44" s="64">
        <f>INDEX(Data,2,MATCH('Tabel 3.1'!D44,Variabel,0))</f>
        <v>0</v>
      </c>
      <c r="K44" s="64">
        <f>INDEX(Data,2,MATCH('Tabel 3.1'!E44,Variabel,0))</f>
        <v>0</v>
      </c>
    </row>
    <row r="45" spans="1:11" x14ac:dyDescent="0.25">
      <c r="A45" s="4" t="s">
        <v>412</v>
      </c>
      <c r="B45" t="str">
        <f>"BpiB_"&amp;$A45&amp;"_"&amp;B$7</f>
        <v>BpiB_MfTot_PhU</v>
      </c>
      <c r="C45" t="str">
        <f>"BpiB_"&amp;$A45&amp;"_"&amp;C$7</f>
        <v>BpiB_MfTot_BPi</v>
      </c>
      <c r="D45" t="str">
        <f>"BpiB_"&amp;$A45&amp;"_"&amp;D$7</f>
        <v>BpiB_MfTot_FF</v>
      </c>
      <c r="E45" t="str">
        <f>"BpiB_"&amp;$A45&amp;"_"&amp;E$7</f>
        <v>BpiB_MfTot_Tyf</v>
      </c>
      <c r="F45" s="5" t="s">
        <v>63</v>
      </c>
      <c r="G45" s="7" t="s">
        <v>221</v>
      </c>
      <c r="H45" s="64">
        <f>INDEX(Data,2,MATCH('Tabel 3.1'!B45,Variabel,0))</f>
        <v>-2372009</v>
      </c>
      <c r="I45" s="64">
        <f>INDEX(Data,2,MATCH('Tabel 3.1'!C45,Variabel,0))</f>
        <v>74920609</v>
      </c>
      <c r="J45" s="64">
        <f>INDEX(Data,2,MATCH('Tabel 3.1'!D45,Variabel,0))</f>
        <v>0</v>
      </c>
      <c r="K45" s="64">
        <f>INDEX(Data,2,MATCH('Tabel 3.1'!E45,Variabel,0))</f>
        <v>0</v>
      </c>
    </row>
    <row r="46" spans="1:11" x14ac:dyDescent="0.25"/>
    <row r="48" spans="1:11" hidden="1" x14ac:dyDescent="0.25">
      <c r="G48" s="20"/>
      <c r="H48" s="20"/>
    </row>
  </sheetData>
  <sheetProtection algorithmName="SHA-512" hashValue="VXW73SV0GWMxfxjaekC/CvIVP58estXsK0KaCLd4EijQWwCm3CFXfuIyD0F9FUR3jbtvCKRatIqRzpgptw2YwA==" saltValue="oeFfaRT299jOXGX2TO5uhw==" spinCount="100000" sheet="1" objects="1" scenarios="1"/>
  <mergeCells count="4">
    <mergeCell ref="F6:G6"/>
    <mergeCell ref="F5:K5"/>
    <mergeCell ref="J6:K6"/>
    <mergeCell ref="F2:G2"/>
  </mergeCells>
  <hyperlinks>
    <hyperlink ref="F2" location="Indholdsfortegnelse!A1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&amp;C&amp;G</oddHeader>
    <oddFooter>&amp;A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A2:J47"/>
  <sheetViews>
    <sheetView showGridLines="0" topLeftCell="F11" zoomScaleNormal="100" workbookViewId="0">
      <selection activeCell="F2" sqref="F2:G2"/>
    </sheetView>
  </sheetViews>
  <sheetFormatPr defaultColWidth="0" defaultRowHeight="15" zeroHeight="1" x14ac:dyDescent="0.25"/>
  <cols>
    <col min="1" max="1" width="17.140625" hidden="1" customWidth="1"/>
    <col min="2" max="2" width="28.42578125" hidden="1" customWidth="1"/>
    <col min="3" max="3" width="20.42578125" hidden="1" customWidth="1"/>
    <col min="4" max="4" width="31.42578125" hidden="1" customWidth="1"/>
    <col min="5" max="5" width="29.42578125" hidden="1" customWidth="1"/>
    <col min="6" max="6" width="4" bestFit="1" customWidth="1"/>
    <col min="7" max="7" width="54.5703125" customWidth="1"/>
    <col min="8" max="8" width="14.85546875" customWidth="1"/>
    <col min="9" max="9" width="9.140625" customWidth="1"/>
    <col min="10" max="10" width="0" hidden="1" customWidth="1"/>
    <col min="11" max="16384" width="9.140625" hidden="1"/>
  </cols>
  <sheetData>
    <row r="2" spans="1:8" x14ac:dyDescent="0.25">
      <c r="F2" s="113" t="s">
        <v>630</v>
      </c>
      <c r="G2" s="113"/>
    </row>
    <row r="3" spans="1:8" x14ac:dyDescent="0.25"/>
    <row r="4" spans="1:8" x14ac:dyDescent="0.25"/>
    <row r="5" spans="1:8" ht="49.5" customHeight="1" x14ac:dyDescent="0.25">
      <c r="A5" s="2" t="s">
        <v>611</v>
      </c>
      <c r="B5" s="15" t="s">
        <v>613</v>
      </c>
      <c r="C5" s="2" t="s">
        <v>612</v>
      </c>
      <c r="D5" s="15" t="s">
        <v>414</v>
      </c>
      <c r="F5" s="114" t="s">
        <v>1698</v>
      </c>
      <c r="G5" s="114"/>
      <c r="H5" s="114"/>
    </row>
    <row r="6" spans="1:8" x14ac:dyDescent="0.25">
      <c r="F6" s="127" t="s">
        <v>225</v>
      </c>
      <c r="G6" s="127"/>
      <c r="H6" s="16"/>
    </row>
    <row r="7" spans="1:8" ht="25.5" x14ac:dyDescent="0.25">
      <c r="A7" s="14" t="s">
        <v>31</v>
      </c>
      <c r="C7" s="14" t="s">
        <v>31</v>
      </c>
      <c r="F7" s="7"/>
      <c r="G7" s="7"/>
      <c r="H7" s="5" t="s">
        <v>615</v>
      </c>
    </row>
    <row r="8" spans="1:8" x14ac:dyDescent="0.25">
      <c r="A8" s="4" t="s">
        <v>377</v>
      </c>
      <c r="B8" t="str">
        <f>"BpiB_"&amp;A8&amp;"_"&amp;$B$5</f>
        <v>BpiB_BlankCelle01_Bpi</v>
      </c>
      <c r="C8" s="4" t="s">
        <v>377</v>
      </c>
      <c r="D8" t="str">
        <f t="shared" ref="D8:D45" si="0">"GpiB_"&amp;C8&amp;"_"&amp;$D$5</f>
        <v>GpiB_BlankCelle01_Api</v>
      </c>
      <c r="F8" s="5"/>
      <c r="G8" s="12" t="s">
        <v>187</v>
      </c>
      <c r="H8" s="7"/>
    </row>
    <row r="9" spans="1:8" x14ac:dyDescent="0.25">
      <c r="A9" s="4" t="s">
        <v>384</v>
      </c>
      <c r="B9" t="str">
        <f t="shared" ref="B9:B45" si="1">"BpiB_"&amp;A9&amp;"_"&amp;$B$5</f>
        <v>BpiB_Eaf_Bpi</v>
      </c>
      <c r="C9" s="4" t="s">
        <v>384</v>
      </c>
      <c r="D9" t="str">
        <f t="shared" si="0"/>
        <v>GpiB_Eaf_Api</v>
      </c>
      <c r="E9">
        <f>INDEX(Data,2,MATCH('Tabel 3.2'!B9,Variabel,0))+(INDEX(Data,2,MATCH('Tabel 3.2'!D9,Variabel,0)))</f>
        <v>3528505</v>
      </c>
      <c r="F9" s="7" t="s">
        <v>33</v>
      </c>
      <c r="G9" s="7" t="s">
        <v>188</v>
      </c>
      <c r="H9" s="64">
        <f>E9</f>
        <v>3528505</v>
      </c>
    </row>
    <row r="10" spans="1:8" x14ac:dyDescent="0.25">
      <c r="A10" s="4" t="s">
        <v>385</v>
      </c>
      <c r="B10" t="str">
        <f t="shared" si="1"/>
        <v>BpiB_Ebf_Bpi</v>
      </c>
      <c r="C10" s="4" t="s">
        <v>385</v>
      </c>
      <c r="D10" t="str">
        <f t="shared" si="0"/>
        <v>GpiB_Ebf_Api</v>
      </c>
      <c r="E10">
        <f>INDEX(Data,2,MATCH('Tabel 3.2'!B10,Variabel,0))+(INDEX(Data,2,MATCH('Tabel 3.2'!D10,Variabel,0)))</f>
        <v>6435299</v>
      </c>
      <c r="F10" s="7" t="s">
        <v>34</v>
      </c>
      <c r="G10" s="7" t="s">
        <v>189</v>
      </c>
      <c r="H10" s="64">
        <f t="shared" ref="H10:H17" si="2">E10</f>
        <v>6435299</v>
      </c>
    </row>
    <row r="11" spans="1:8" x14ac:dyDescent="0.25">
      <c r="A11" s="4" t="s">
        <v>386</v>
      </c>
      <c r="B11" t="str">
        <f t="shared" si="1"/>
        <v>BpiB_Ebsf_Bpi</v>
      </c>
      <c r="C11" s="4" t="s">
        <v>386</v>
      </c>
      <c r="D11" t="str">
        <f t="shared" si="0"/>
        <v>GpiB_Ebsf_Api</v>
      </c>
      <c r="E11">
        <f>INDEX(Data,2,MATCH('Tabel 3.2'!B11,Variabel,0))+(INDEX(Data,2,MATCH('Tabel 3.2'!D11,Variabel,0)))</f>
        <v>83740</v>
      </c>
      <c r="F11" s="7" t="s">
        <v>35</v>
      </c>
      <c r="G11" s="7" t="s">
        <v>190</v>
      </c>
      <c r="H11" s="64">
        <f t="shared" si="2"/>
        <v>83740</v>
      </c>
    </row>
    <row r="12" spans="1:8" x14ac:dyDescent="0.25">
      <c r="A12" s="4" t="s">
        <v>387</v>
      </c>
      <c r="B12" t="str">
        <f t="shared" si="1"/>
        <v>BpiB_EL_Bpi</v>
      </c>
      <c r="C12" s="4" t="s">
        <v>387</v>
      </c>
      <c r="D12" t="str">
        <f t="shared" si="0"/>
        <v>GpiB_EL_Api</v>
      </c>
      <c r="E12">
        <f>INDEX(Data,2,MATCH('Tabel 3.2'!B12,Variabel,0))+(INDEX(Data,2,MATCH('Tabel 3.2'!D12,Variabel,0)))</f>
        <v>3104399</v>
      </c>
      <c r="F12" s="7" t="s">
        <v>36</v>
      </c>
      <c r="G12" s="7" t="s">
        <v>191</v>
      </c>
      <c r="H12" s="64">
        <f t="shared" si="2"/>
        <v>3104399</v>
      </c>
    </row>
    <row r="13" spans="1:8" x14ac:dyDescent="0.25">
      <c r="A13" s="4" t="s">
        <v>388</v>
      </c>
      <c r="B13" t="str">
        <f t="shared" si="1"/>
        <v>BpiB_Eea_Bpi</v>
      </c>
      <c r="C13" s="4" t="s">
        <v>388</v>
      </c>
      <c r="D13" t="str">
        <f t="shared" si="0"/>
        <v>GpiB_Eea_Api</v>
      </c>
      <c r="E13">
        <f>INDEX(Data,2,MATCH('Tabel 3.2'!B13,Variabel,0))+(INDEX(Data,2,MATCH('Tabel 3.2'!D13,Variabel,0)))</f>
        <v>2969313</v>
      </c>
      <c r="F13" s="7" t="s">
        <v>37</v>
      </c>
      <c r="G13" s="7" t="s">
        <v>192</v>
      </c>
      <c r="H13" s="64">
        <f t="shared" si="2"/>
        <v>2969313</v>
      </c>
    </row>
    <row r="14" spans="1:8" x14ac:dyDescent="0.25">
      <c r="A14" s="4" t="s">
        <v>390</v>
      </c>
      <c r="B14" t="str">
        <f t="shared" si="1"/>
        <v>BpiB_Est_Bpi</v>
      </c>
      <c r="C14" s="4" t="s">
        <v>390</v>
      </c>
      <c r="D14" t="str">
        <f t="shared" si="0"/>
        <v>GpiB_Est_Api</v>
      </c>
      <c r="E14">
        <f>INDEX(Data,2,MATCH('Tabel 3.2'!B14,Variabel,0))+(INDEX(Data,2,MATCH('Tabel 3.2'!D14,Variabel,0)))</f>
        <v>629584</v>
      </c>
      <c r="F14" s="7" t="s">
        <v>38</v>
      </c>
      <c r="G14" s="7" t="s">
        <v>193</v>
      </c>
      <c r="H14" s="64">
        <f t="shared" si="2"/>
        <v>629584</v>
      </c>
    </row>
    <row r="15" spans="1:8" x14ac:dyDescent="0.25">
      <c r="A15" s="4" t="s">
        <v>391</v>
      </c>
      <c r="B15" t="str">
        <f t="shared" si="1"/>
        <v>BpiB_ELu_Bpi</v>
      </c>
      <c r="C15" s="4" t="s">
        <v>391</v>
      </c>
      <c r="D15" t="str">
        <f t="shared" si="0"/>
        <v>GpiB_ELu_Api</v>
      </c>
      <c r="E15">
        <f>INDEX(Data,2,MATCH('Tabel 3.2'!B15,Variabel,0))+(INDEX(Data,2,MATCH('Tabel 3.2'!D15,Variabel,0)))</f>
        <v>0</v>
      </c>
      <c r="F15" s="7" t="s">
        <v>39</v>
      </c>
      <c r="G15" s="7" t="s">
        <v>194</v>
      </c>
      <c r="H15" s="64">
        <f t="shared" si="2"/>
        <v>0</v>
      </c>
    </row>
    <row r="16" spans="1:8" x14ac:dyDescent="0.25">
      <c r="A16" s="4" t="s">
        <v>389</v>
      </c>
      <c r="B16" t="str">
        <f t="shared" si="1"/>
        <v>BpiB_Eae_Bpi</v>
      </c>
      <c r="C16" s="4" t="s">
        <v>389</v>
      </c>
      <c r="D16" t="str">
        <f t="shared" si="0"/>
        <v>GpiB_Eae_Api</v>
      </c>
      <c r="E16">
        <f>INDEX(Data,2,MATCH('Tabel 3.2'!B16,Variabel,0))+(INDEX(Data,2,MATCH('Tabel 3.2'!D16,Variabel,0)))</f>
        <v>335959</v>
      </c>
      <c r="F16" s="7" t="s">
        <v>40</v>
      </c>
      <c r="G16" s="7" t="s">
        <v>195</v>
      </c>
      <c r="H16" s="64">
        <f t="shared" si="2"/>
        <v>335959</v>
      </c>
    </row>
    <row r="17" spans="1:8" x14ac:dyDescent="0.25">
      <c r="A17" s="4" t="s">
        <v>392</v>
      </c>
      <c r="B17" t="str">
        <f t="shared" si="1"/>
        <v>BpiB_ETot_Bpi</v>
      </c>
      <c r="C17" s="4" t="s">
        <v>392</v>
      </c>
      <c r="D17" t="str">
        <f t="shared" si="0"/>
        <v>GpiB_ETot_Api</v>
      </c>
      <c r="E17">
        <f>INDEX(Data,2,MATCH('Tabel 3.2'!B17,Variabel,0))+(INDEX(Data,2,MATCH('Tabel 3.2'!D17,Variabel,0)))</f>
        <v>17086978</v>
      </c>
      <c r="F17" s="7" t="s">
        <v>41</v>
      </c>
      <c r="G17" s="7" t="s">
        <v>196</v>
      </c>
      <c r="H17" s="64">
        <f t="shared" si="2"/>
        <v>17086978</v>
      </c>
    </row>
    <row r="18" spans="1:8" x14ac:dyDescent="0.25">
      <c r="A18" s="4" t="s">
        <v>378</v>
      </c>
      <c r="B18" t="str">
        <f t="shared" si="1"/>
        <v>BpiB_BlankCelle02_Bpi</v>
      </c>
      <c r="C18" s="4" t="s">
        <v>378</v>
      </c>
      <c r="D18" t="str">
        <f t="shared" si="0"/>
        <v>GpiB_BlankCelle02_Api</v>
      </c>
      <c r="E18" t="e">
        <f>INDEX(Data,2,MATCH('Tabel 3.2'!B18,Variabel,0))+(INDEX(Data,2,MATCH('Tabel 3.2'!D18,Variabel,0)))</f>
        <v>#N/A</v>
      </c>
      <c r="F18" s="7"/>
      <c r="G18" s="7"/>
      <c r="H18" s="5"/>
    </row>
    <row r="19" spans="1:8" x14ac:dyDescent="0.25">
      <c r="A19" s="4" t="s">
        <v>379</v>
      </c>
      <c r="B19" t="str">
        <f t="shared" si="1"/>
        <v>BpiB_BlankCelle03_Bpi</v>
      </c>
      <c r="C19" s="4" t="s">
        <v>379</v>
      </c>
      <c r="D19" t="str">
        <f t="shared" si="0"/>
        <v>GpiB_BlankCelle03_Api</v>
      </c>
      <c r="E19" t="e">
        <f>INDEX(Data,2,MATCH('Tabel 3.2'!B19,Variabel,0))+(INDEX(Data,2,MATCH('Tabel 3.2'!D19,Variabel,0)))</f>
        <v>#N/A</v>
      </c>
      <c r="F19" s="7"/>
      <c r="G19" s="12" t="s">
        <v>197</v>
      </c>
      <c r="H19" s="5"/>
    </row>
    <row r="20" spans="1:8" x14ac:dyDescent="0.25">
      <c r="A20" s="4" t="s">
        <v>393</v>
      </c>
      <c r="B20" t="str">
        <f t="shared" si="1"/>
        <v>BpiB_PrF_Bpi</v>
      </c>
      <c r="C20" s="4" t="s">
        <v>393</v>
      </c>
      <c r="D20" t="str">
        <f t="shared" si="0"/>
        <v>GpiB_PrF_Api</v>
      </c>
      <c r="E20">
        <f>INDEX(Data,2,MATCH('Tabel 3.2'!B20,Variabel,0))+(INDEX(Data,2,MATCH('Tabel 3.2'!D20,Variabel,0)))</f>
        <v>5983452</v>
      </c>
      <c r="F20" s="7" t="s">
        <v>42</v>
      </c>
      <c r="G20" s="7" t="s">
        <v>198</v>
      </c>
      <c r="H20" s="64">
        <f t="shared" ref="H20:H25" si="3">E20</f>
        <v>5983452</v>
      </c>
    </row>
    <row r="21" spans="1:8" x14ac:dyDescent="0.25">
      <c r="A21" s="4" t="s">
        <v>394</v>
      </c>
      <c r="B21" t="str">
        <f t="shared" si="1"/>
        <v>BpiB_PrG_Bpi</v>
      </c>
      <c r="C21" s="4" t="s">
        <v>394</v>
      </c>
      <c r="D21" t="str">
        <f t="shared" si="0"/>
        <v>GpiB_PrG_Api</v>
      </c>
      <c r="E21">
        <f>INDEX(Data,2,MATCH('Tabel 3.2'!B21,Variabel,0))+(INDEX(Data,2,MATCH('Tabel 3.2'!D21,Variabel,0)))</f>
        <v>7671580</v>
      </c>
      <c r="F21" s="7" t="s">
        <v>43</v>
      </c>
      <c r="G21" s="7" t="s">
        <v>199</v>
      </c>
      <c r="H21" s="64">
        <f t="shared" si="3"/>
        <v>7671580</v>
      </c>
    </row>
    <row r="22" spans="1:8" x14ac:dyDescent="0.25">
      <c r="A22" s="4" t="s">
        <v>395</v>
      </c>
      <c r="B22" t="str">
        <f t="shared" si="1"/>
        <v>BpiB_PrFr_Bpi</v>
      </c>
      <c r="C22" s="4" t="s">
        <v>395</v>
      </c>
      <c r="D22" t="str">
        <f t="shared" si="0"/>
        <v>GpiB_PrFr_Api</v>
      </c>
      <c r="E22">
        <f>INDEX(Data,2,MATCH('Tabel 3.2'!B22,Variabel,0))+(INDEX(Data,2,MATCH('Tabel 3.2'!D22,Variabel,0)))</f>
        <v>864842</v>
      </c>
      <c r="F22" s="7" t="s">
        <v>44</v>
      </c>
      <c r="G22" s="7" t="s">
        <v>200</v>
      </c>
      <c r="H22" s="64">
        <f t="shared" si="3"/>
        <v>864842</v>
      </c>
    </row>
    <row r="23" spans="1:8" x14ac:dyDescent="0.25">
      <c r="A23" s="4" t="s">
        <v>396</v>
      </c>
      <c r="B23" t="str">
        <f t="shared" si="1"/>
        <v>BpiB_Pre_Bpi</v>
      </c>
      <c r="C23" s="4" t="s">
        <v>396</v>
      </c>
      <c r="D23" t="str">
        <f t="shared" si="0"/>
        <v>GpiB_Pre_Api</v>
      </c>
      <c r="E23">
        <f>INDEX(Data,2,MATCH('Tabel 3.2'!B23,Variabel,0))+(INDEX(Data,2,MATCH('Tabel 3.2'!D23,Variabel,0)))</f>
        <v>678141</v>
      </c>
      <c r="F23" s="7" t="s">
        <v>45</v>
      </c>
      <c r="G23" s="7" t="s">
        <v>201</v>
      </c>
      <c r="H23" s="64">
        <f t="shared" si="3"/>
        <v>678141</v>
      </c>
    </row>
    <row r="24" spans="1:8" x14ac:dyDescent="0.25">
      <c r="A24" s="4" t="s">
        <v>397</v>
      </c>
      <c r="B24" t="str">
        <f t="shared" si="1"/>
        <v>BpiB_Prx_Bpi</v>
      </c>
      <c r="C24" s="4" t="s">
        <v>397</v>
      </c>
      <c r="D24" t="str">
        <f t="shared" si="0"/>
        <v>GpiB_Prx_Api</v>
      </c>
      <c r="E24">
        <f>INDEX(Data,2,MATCH('Tabel 3.2'!B24,Variabel,0))+(INDEX(Data,2,MATCH('Tabel 3.2'!D24,Variabel,0)))</f>
        <v>2606197</v>
      </c>
      <c r="F24" s="7" t="s">
        <v>46</v>
      </c>
      <c r="G24" s="7" t="s">
        <v>202</v>
      </c>
      <c r="H24" s="64">
        <f t="shared" si="3"/>
        <v>2606197</v>
      </c>
    </row>
    <row r="25" spans="1:8" x14ac:dyDescent="0.25">
      <c r="A25" s="4" t="s">
        <v>307</v>
      </c>
      <c r="B25" t="str">
        <f t="shared" si="1"/>
        <v>BpiB_PrTot_Bpi</v>
      </c>
      <c r="C25" s="4" t="s">
        <v>307</v>
      </c>
      <c r="D25" t="str">
        <f t="shared" si="0"/>
        <v>GpiB_PrTot_Api</v>
      </c>
      <c r="E25">
        <f>INDEX(Data,2,MATCH('Tabel 3.2'!B25,Variabel,0))+(INDEX(Data,2,MATCH('Tabel 3.2'!D25,Variabel,0)))</f>
        <v>17804212</v>
      </c>
      <c r="F25" s="7" t="s">
        <v>47</v>
      </c>
      <c r="G25" s="7" t="s">
        <v>203</v>
      </c>
      <c r="H25" s="64">
        <f t="shared" si="3"/>
        <v>17804212</v>
      </c>
    </row>
    <row r="26" spans="1:8" x14ac:dyDescent="0.25">
      <c r="A26" s="4" t="s">
        <v>380</v>
      </c>
      <c r="B26" t="str">
        <f t="shared" si="1"/>
        <v>BpiB_BlankCelle04_Bpi</v>
      </c>
      <c r="C26" s="4" t="s">
        <v>380</v>
      </c>
      <c r="D26" t="str">
        <f t="shared" si="0"/>
        <v>GpiB_BlankCelle04_Api</v>
      </c>
      <c r="E26" t="e">
        <f>INDEX(Data,2,MATCH('Tabel 3.2'!B26,Variabel,0))+(INDEX(Data,2,MATCH('Tabel 3.2'!D26,Variabel,0)))</f>
        <v>#N/A</v>
      </c>
      <c r="F26" s="7"/>
      <c r="G26" s="7"/>
      <c r="H26" s="5"/>
    </row>
    <row r="27" spans="1:8" x14ac:dyDescent="0.25">
      <c r="A27" s="4" t="s">
        <v>381</v>
      </c>
      <c r="B27" t="str">
        <f t="shared" si="1"/>
        <v>BpiB_BlankCelle05_Bpi</v>
      </c>
      <c r="C27" s="4" t="s">
        <v>381</v>
      </c>
      <c r="D27" t="str">
        <f t="shared" si="0"/>
        <v>GpiB_BlankCelle05_Api</v>
      </c>
      <c r="E27" t="e">
        <f>INDEX(Data,2,MATCH('Tabel 3.2'!B27,Variabel,0))+(INDEX(Data,2,MATCH('Tabel 3.2'!D27,Variabel,0)))</f>
        <v>#N/A</v>
      </c>
      <c r="F27" s="7"/>
      <c r="G27" s="12" t="s">
        <v>204</v>
      </c>
      <c r="H27" s="5"/>
    </row>
    <row r="28" spans="1:8" x14ac:dyDescent="0.25">
      <c r="A28" s="4" t="s">
        <v>398</v>
      </c>
      <c r="B28" t="str">
        <f t="shared" si="1"/>
        <v>BpiB_Ps_Bpi</v>
      </c>
      <c r="C28" s="4" t="s">
        <v>398</v>
      </c>
      <c r="D28" t="str">
        <f t="shared" si="0"/>
        <v>GpiB_Ps_Api</v>
      </c>
      <c r="E28">
        <f>INDEX(Data,2,MATCH('Tabel 3.2'!B28,Variabel,0))+(INDEX(Data,2,MATCH('Tabel 3.2'!D28,Variabel,0)))</f>
        <v>1543822</v>
      </c>
      <c r="F28" s="7" t="s">
        <v>48</v>
      </c>
      <c r="G28" s="7" t="s">
        <v>205</v>
      </c>
      <c r="H28" s="64">
        <f>E28</f>
        <v>1543822</v>
      </c>
    </row>
    <row r="29" spans="1:8" x14ac:dyDescent="0.25">
      <c r="A29" s="4" t="s">
        <v>399</v>
      </c>
      <c r="B29" t="str">
        <f t="shared" si="1"/>
        <v>BpiB_Pus_Bpi</v>
      </c>
      <c r="C29" s="4" t="s">
        <v>399</v>
      </c>
      <c r="D29" t="str">
        <f t="shared" si="0"/>
        <v>GpiB_Pus_Api</v>
      </c>
      <c r="E29">
        <f>INDEX(Data,2,MATCH('Tabel 3.2'!B29,Variabel,0))+(INDEX(Data,2,MATCH('Tabel 3.2'!D29,Variabel,0)))</f>
        <v>13179024</v>
      </c>
      <c r="F29" s="7" t="s">
        <v>49</v>
      </c>
      <c r="G29" s="7" t="s">
        <v>206</v>
      </c>
      <c r="H29" s="64">
        <f>E29</f>
        <v>13179024</v>
      </c>
    </row>
    <row r="30" spans="1:8" x14ac:dyDescent="0.25">
      <c r="A30" s="4" t="s">
        <v>400</v>
      </c>
      <c r="B30" t="str">
        <f t="shared" si="1"/>
        <v>BpiB_Peu_Bpi</v>
      </c>
      <c r="C30" s="4" t="s">
        <v>400</v>
      </c>
      <c r="D30" t="str">
        <f t="shared" si="0"/>
        <v>GpiB_Peu_Api</v>
      </c>
      <c r="E30">
        <f>INDEX(Data,2,MATCH('Tabel 3.2'!B30,Variabel,0))+(INDEX(Data,2,MATCH('Tabel 3.2'!D30,Variabel,0)))</f>
        <v>231235</v>
      </c>
      <c r="F30" s="7" t="s">
        <v>50</v>
      </c>
      <c r="G30" s="7" t="s">
        <v>207</v>
      </c>
      <c r="H30" s="64">
        <f>E30</f>
        <v>231235</v>
      </c>
    </row>
    <row r="31" spans="1:8" x14ac:dyDescent="0.25">
      <c r="A31" s="4" t="s">
        <v>326</v>
      </c>
      <c r="B31" t="str">
        <f t="shared" si="1"/>
        <v>BpiB_PTot_Bpi</v>
      </c>
      <c r="C31" s="4" t="s">
        <v>326</v>
      </c>
      <c r="D31" t="str">
        <f t="shared" si="0"/>
        <v>GpiB_PTot_Api</v>
      </c>
      <c r="E31">
        <f>INDEX(Data,2,MATCH('Tabel 3.2'!B31,Variabel,0))+(INDEX(Data,2,MATCH('Tabel 3.2'!D31,Variabel,0)))</f>
        <v>14954080</v>
      </c>
      <c r="F31" s="7" t="s">
        <v>51</v>
      </c>
      <c r="G31" s="7" t="s">
        <v>208</v>
      </c>
      <c r="H31" s="64">
        <f>E31</f>
        <v>14954080</v>
      </c>
    </row>
    <row r="32" spans="1:8" x14ac:dyDescent="0.25">
      <c r="A32" s="4" t="s">
        <v>382</v>
      </c>
      <c r="B32" t="str">
        <f t="shared" si="1"/>
        <v>BpiB_BlankCelle06_Bpi</v>
      </c>
      <c r="C32" s="4" t="s">
        <v>382</v>
      </c>
      <c r="D32" t="str">
        <f t="shared" si="0"/>
        <v>GpiB_BlankCelle06_Api</v>
      </c>
      <c r="E32" t="e">
        <f>INDEX(Data,2,MATCH('Tabel 3.2'!B32,Variabel,0))+(INDEX(Data,2,MATCH('Tabel 3.2'!D32,Variabel,0)))</f>
        <v>#N/A</v>
      </c>
      <c r="F32" s="7"/>
      <c r="G32" s="7"/>
      <c r="H32" s="5"/>
    </row>
    <row r="33" spans="1:8" x14ac:dyDescent="0.25">
      <c r="A33" s="4" t="s">
        <v>383</v>
      </c>
      <c r="B33" t="str">
        <f t="shared" si="1"/>
        <v>BpiB_BlankCelle07_Bpi</v>
      </c>
      <c r="C33" s="4" t="s">
        <v>383</v>
      </c>
      <c r="D33" t="str">
        <f t="shared" si="0"/>
        <v>GpiB_BlankCelle07_Api</v>
      </c>
      <c r="E33" t="e">
        <f>INDEX(Data,2,MATCH('Tabel 3.2'!B33,Variabel,0))+(INDEX(Data,2,MATCH('Tabel 3.2'!D33,Variabel,0)))</f>
        <v>#N/A</v>
      </c>
      <c r="F33" s="7"/>
      <c r="G33" s="12" t="s">
        <v>209</v>
      </c>
      <c r="H33" s="5"/>
    </row>
    <row r="34" spans="1:8" x14ac:dyDescent="0.25">
      <c r="A34" s="4" t="s">
        <v>401</v>
      </c>
      <c r="B34" t="str">
        <f t="shared" si="1"/>
        <v>BpiB_Ma_Bpi</v>
      </c>
      <c r="C34" s="4" t="s">
        <v>401</v>
      </c>
      <c r="D34" t="str">
        <f t="shared" si="0"/>
        <v>GpiB_Ma_Api</v>
      </c>
      <c r="E34">
        <f>INDEX(Data,2,MATCH('Tabel 3.2'!B34,Variabel,0))+(INDEX(Data,2,MATCH('Tabel 3.2'!D34,Variabel,0)))</f>
        <v>5006132</v>
      </c>
      <c r="F34" s="7" t="s">
        <v>52</v>
      </c>
      <c r="G34" s="7" t="s">
        <v>210</v>
      </c>
      <c r="H34" s="64">
        <f>E34</f>
        <v>5006132</v>
      </c>
    </row>
    <row r="35" spans="1:8" x14ac:dyDescent="0.25">
      <c r="A35" s="4" t="s">
        <v>402</v>
      </c>
      <c r="B35" t="str">
        <f t="shared" si="1"/>
        <v>BpiB_Mk_Bpi</v>
      </c>
      <c r="C35" s="4" t="s">
        <v>402</v>
      </c>
      <c r="D35" t="str">
        <f t="shared" si="0"/>
        <v>GpiB_Mk_Api</v>
      </c>
      <c r="E35">
        <f>INDEX(Data,2,MATCH('Tabel 3.2'!B35,Variabel,0))+(INDEX(Data,2,MATCH('Tabel 3.2'!D35,Variabel,0)))</f>
        <v>15040458</v>
      </c>
      <c r="F35" s="7" t="s">
        <v>53</v>
      </c>
      <c r="G35" s="7" t="s">
        <v>211</v>
      </c>
      <c r="H35" s="64">
        <f t="shared" ref="H35:H45" si="4">E35</f>
        <v>15040458</v>
      </c>
    </row>
    <row r="36" spans="1:8" x14ac:dyDescent="0.25">
      <c r="A36" s="4" t="s">
        <v>403</v>
      </c>
      <c r="B36" t="str">
        <f t="shared" si="1"/>
        <v>BpiB_MTot_Bpi</v>
      </c>
      <c r="C36" s="4" t="s">
        <v>403</v>
      </c>
      <c r="D36" t="str">
        <f t="shared" si="0"/>
        <v>GpiB_MTot_Api</v>
      </c>
      <c r="E36">
        <f>INDEX(Data,2,MATCH('Tabel 3.2'!B36,Variabel,0))+(INDEX(Data,2,MATCH('Tabel 3.2'!D36,Variabel,0)))</f>
        <v>20046078</v>
      </c>
      <c r="F36" s="7" t="s">
        <v>54</v>
      </c>
      <c r="G36" s="7" t="s">
        <v>212</v>
      </c>
      <c r="H36" s="64">
        <f t="shared" si="4"/>
        <v>20046078</v>
      </c>
    </row>
    <row r="37" spans="1:8" x14ac:dyDescent="0.25">
      <c r="A37" s="4" t="s">
        <v>404</v>
      </c>
      <c r="B37" t="str">
        <f t="shared" si="1"/>
        <v>BpiB_Mkk_Bpi</v>
      </c>
      <c r="C37" s="4" t="s">
        <v>404</v>
      </c>
      <c r="D37" t="str">
        <f t="shared" si="0"/>
        <v>GpiB_Mkk_Api</v>
      </c>
      <c r="E37">
        <f>INDEX(Data,2,MATCH('Tabel 3.2'!B37,Variabel,0))+(INDEX(Data,2,MATCH('Tabel 3.2'!D37,Variabel,0)))</f>
        <v>315688</v>
      </c>
      <c r="F37" s="7" t="s">
        <v>55</v>
      </c>
      <c r="G37" s="7" t="s">
        <v>213</v>
      </c>
      <c r="H37" s="64">
        <f t="shared" si="4"/>
        <v>315688</v>
      </c>
    </row>
    <row r="38" spans="1:8" x14ac:dyDescent="0.25">
      <c r="A38" s="4" t="s">
        <v>405</v>
      </c>
      <c r="B38" t="str">
        <f t="shared" si="1"/>
        <v>BpiB_Mt_Bpi</v>
      </c>
      <c r="C38" s="4" t="s">
        <v>405</v>
      </c>
      <c r="D38" t="str">
        <f t="shared" si="0"/>
        <v>GpiB_Mt_Api</v>
      </c>
      <c r="E38">
        <f>INDEX(Data,2,MATCH('Tabel 3.2'!B38,Variabel,0))+(INDEX(Data,2,MATCH('Tabel 3.2'!D38,Variabel,0)))</f>
        <v>1402069</v>
      </c>
      <c r="F38" s="7" t="s">
        <v>56</v>
      </c>
      <c r="G38" s="7" t="s">
        <v>214</v>
      </c>
      <c r="H38" s="64">
        <f t="shared" si="4"/>
        <v>1402069</v>
      </c>
    </row>
    <row r="39" spans="1:8" x14ac:dyDescent="0.25">
      <c r="A39" s="4" t="s">
        <v>406</v>
      </c>
      <c r="B39" t="str">
        <f t="shared" si="1"/>
        <v>BpiB_Mr_Bpi</v>
      </c>
      <c r="C39" s="4" t="s">
        <v>406</v>
      </c>
      <c r="D39" t="str">
        <f t="shared" si="0"/>
        <v>GpiB_Mr_Api</v>
      </c>
      <c r="E39">
        <f>INDEX(Data,2,MATCH('Tabel 3.2'!B39,Variabel,0))+(INDEX(Data,2,MATCH('Tabel 3.2'!D39,Variabel,0)))</f>
        <v>5238</v>
      </c>
      <c r="F39" s="7" t="s">
        <v>57</v>
      </c>
      <c r="G39" s="7" t="s">
        <v>215</v>
      </c>
      <c r="H39" s="64">
        <f t="shared" si="4"/>
        <v>5238</v>
      </c>
    </row>
    <row r="40" spans="1:8" x14ac:dyDescent="0.25">
      <c r="A40" s="4" t="s">
        <v>407</v>
      </c>
      <c r="B40" t="str">
        <f t="shared" si="1"/>
        <v>BpiB_MdTot_Bpi</v>
      </c>
      <c r="C40" s="4" t="s">
        <v>407</v>
      </c>
      <c r="D40" t="str">
        <f t="shared" si="0"/>
        <v>GpiB_MdTot_Api</v>
      </c>
      <c r="E40">
        <f>INDEX(Data,2,MATCH('Tabel 3.2'!B40,Variabel,0))+(INDEX(Data,2,MATCH('Tabel 3.2'!D40,Variabel,0)))</f>
        <v>69826737</v>
      </c>
      <c r="F40" s="7" t="s">
        <v>58</v>
      </c>
      <c r="G40" s="7" t="s">
        <v>216</v>
      </c>
      <c r="H40" s="64">
        <f t="shared" si="4"/>
        <v>69826737</v>
      </c>
    </row>
    <row r="41" spans="1:8" x14ac:dyDescent="0.25">
      <c r="A41" s="4" t="s">
        <v>408</v>
      </c>
      <c r="B41" t="str">
        <f t="shared" si="1"/>
        <v>BpiB_Mpi_Bpi</v>
      </c>
      <c r="C41" s="4" t="s">
        <v>408</v>
      </c>
      <c r="D41" t="str">
        <f t="shared" si="0"/>
        <v>GpiB_Mpi_Api</v>
      </c>
      <c r="E41">
        <f>INDEX(Data,2,MATCH('Tabel 3.2'!B41,Variabel,0))+(INDEX(Data,2,MATCH('Tabel 3.2'!D41,Variabel,0)))</f>
        <v>806844</v>
      </c>
      <c r="F41" s="7" t="s">
        <v>59</v>
      </c>
      <c r="G41" s="7" t="s">
        <v>217</v>
      </c>
      <c r="H41" s="64">
        <f t="shared" si="4"/>
        <v>806844</v>
      </c>
    </row>
    <row r="42" spans="1:8" x14ac:dyDescent="0.25">
      <c r="A42" s="4" t="s">
        <v>409</v>
      </c>
      <c r="B42" t="str">
        <f t="shared" si="1"/>
        <v>BpiB_Mip_Bpi</v>
      </c>
      <c r="C42" s="4" t="s">
        <v>409</v>
      </c>
      <c r="D42" t="str">
        <f t="shared" si="0"/>
        <v>GpiB_Mip_Api</v>
      </c>
      <c r="E42">
        <f>INDEX(Data,2,MATCH('Tabel 3.2'!B42,Variabel,0))+(INDEX(Data,2,MATCH('Tabel 3.2'!D42,Variabel,0)))</f>
        <v>167455</v>
      </c>
      <c r="F42" s="7" t="s">
        <v>60</v>
      </c>
      <c r="G42" s="7" t="s">
        <v>218</v>
      </c>
      <c r="H42" s="64">
        <f t="shared" si="4"/>
        <v>167455</v>
      </c>
    </row>
    <row r="43" spans="1:8" x14ac:dyDescent="0.25">
      <c r="A43" s="4" t="s">
        <v>410</v>
      </c>
      <c r="B43" t="str">
        <f t="shared" si="1"/>
        <v>BpiB_MiL_Bpi</v>
      </c>
      <c r="C43" s="4" t="s">
        <v>410</v>
      </c>
      <c r="D43" t="str">
        <f t="shared" si="0"/>
        <v>GpiB_MiL_Api</v>
      </c>
      <c r="E43">
        <f>INDEX(Data,2,MATCH('Tabel 3.2'!B43,Variabel,0))+(INDEX(Data,2,MATCH('Tabel 3.2'!D43,Variabel,0)))</f>
        <v>24814</v>
      </c>
      <c r="F43" s="7" t="s">
        <v>61</v>
      </c>
      <c r="G43" s="7" t="s">
        <v>219</v>
      </c>
      <c r="H43" s="64">
        <f t="shared" si="4"/>
        <v>24814</v>
      </c>
    </row>
    <row r="44" spans="1:8" x14ac:dyDescent="0.25">
      <c r="A44" s="4" t="s">
        <v>411</v>
      </c>
      <c r="B44" t="str">
        <f t="shared" si="1"/>
        <v>BpiB_MiTot_Bpi</v>
      </c>
      <c r="C44" s="4" t="s">
        <v>411</v>
      </c>
      <c r="D44" t="str">
        <f t="shared" si="0"/>
        <v>GpiB_MiTot_Api</v>
      </c>
      <c r="E44">
        <f>INDEX(Data,2,MATCH('Tabel 3.2'!B44,Variabel,0))+(INDEX(Data,2,MATCH('Tabel 3.2'!D44,Variabel,0)))</f>
        <v>193150</v>
      </c>
      <c r="F44" s="7" t="s">
        <v>62</v>
      </c>
      <c r="G44" s="7" t="s">
        <v>220</v>
      </c>
      <c r="H44" s="64">
        <f t="shared" si="4"/>
        <v>193150</v>
      </c>
    </row>
    <row r="45" spans="1:8" x14ac:dyDescent="0.25">
      <c r="A45" s="4" t="s">
        <v>412</v>
      </c>
      <c r="B45" t="str">
        <f t="shared" si="1"/>
        <v>BpiB_MfTot_Bpi</v>
      </c>
      <c r="C45" s="4" t="s">
        <v>412</v>
      </c>
      <c r="D45" t="str">
        <f t="shared" si="0"/>
        <v>GpiB_MfTot_Api</v>
      </c>
      <c r="E45">
        <f>INDEX(Data,2,MATCH('Tabel 3.2'!B45,Variabel,0))+(INDEX(Data,2,MATCH('Tabel 3.2'!D45,Variabel,0)))</f>
        <v>72001370</v>
      </c>
      <c r="F45" s="7" t="s">
        <v>63</v>
      </c>
      <c r="G45" s="7" t="s">
        <v>221</v>
      </c>
      <c r="H45" s="64">
        <f t="shared" si="4"/>
        <v>72001370</v>
      </c>
    </row>
    <row r="46" spans="1:8" x14ac:dyDescent="0.25"/>
    <row r="47" spans="1:8" hidden="1" x14ac:dyDescent="0.25">
      <c r="D47" s="20"/>
    </row>
  </sheetData>
  <sheetProtection algorithmName="SHA-512" hashValue="DwhHuA4tE/Tu/D3VE2CMYilkLD9jSB//K856eU2UHuFlKLHzhOM4eQX7IxSnXzGFJclKFVmmr8OtYZhX7b3wMg==" saltValue="iZU00WwVmc3j9uta2iEQnw==" spinCount="100000" sheet="1" objects="1" scenarios="1"/>
  <mergeCells count="3">
    <mergeCell ref="F5:H5"/>
    <mergeCell ref="F6:G6"/>
    <mergeCell ref="F2:G2"/>
  </mergeCells>
  <hyperlinks>
    <hyperlink ref="F2" location="Indholdsfortegnelse!A1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A2:L48"/>
  <sheetViews>
    <sheetView showGridLines="0" topLeftCell="F2" zoomScaleNormal="100" workbookViewId="0">
      <selection activeCell="F2" sqref="F2:H2"/>
    </sheetView>
  </sheetViews>
  <sheetFormatPr defaultColWidth="0" defaultRowHeight="15" zeroHeight="1" x14ac:dyDescent="0.25"/>
  <cols>
    <col min="1" max="1" width="12.85546875" hidden="1" customWidth="1"/>
    <col min="2" max="2" width="22.85546875" hidden="1" customWidth="1"/>
    <col min="3" max="3" width="22.5703125" hidden="1" customWidth="1"/>
    <col min="4" max="4" width="21.42578125" hidden="1" customWidth="1"/>
    <col min="5" max="5" width="22.140625" hidden="1" customWidth="1"/>
    <col min="6" max="6" width="4" bestFit="1" customWidth="1"/>
    <col min="7" max="7" width="42.42578125" bestFit="1" customWidth="1"/>
    <col min="8" max="8" width="16.140625" bestFit="1" customWidth="1"/>
    <col min="9" max="9" width="19.140625" bestFit="1" customWidth="1"/>
    <col min="10" max="10" width="10.140625" bestFit="1" customWidth="1"/>
    <col min="11" max="11" width="16.42578125" bestFit="1" customWidth="1"/>
    <col min="12" max="12" width="9.140625" customWidth="1"/>
    <col min="13" max="16384" width="9.140625" hidden="1"/>
  </cols>
  <sheetData>
    <row r="2" spans="1:11" x14ac:dyDescent="0.25">
      <c r="F2" s="113" t="s">
        <v>630</v>
      </c>
      <c r="G2" s="113"/>
      <c r="H2" s="113"/>
    </row>
    <row r="3" spans="1:11" x14ac:dyDescent="0.25"/>
    <row r="4" spans="1:11" x14ac:dyDescent="0.25"/>
    <row r="5" spans="1:11" ht="23.25" x14ac:dyDescent="0.25">
      <c r="F5" s="110" t="s">
        <v>1681</v>
      </c>
      <c r="G5" s="110"/>
      <c r="H5" s="110"/>
      <c r="I5" s="110"/>
      <c r="J5" s="110"/>
      <c r="K5" s="110"/>
    </row>
    <row r="6" spans="1:11" x14ac:dyDescent="0.25">
      <c r="F6" s="127" t="s">
        <v>225</v>
      </c>
      <c r="G6" s="127"/>
      <c r="H6" s="16"/>
      <c r="I6" s="16"/>
      <c r="J6" s="126" t="s">
        <v>224</v>
      </c>
      <c r="K6" s="126"/>
    </row>
    <row r="7" spans="1:11" ht="25.5" x14ac:dyDescent="0.25">
      <c r="A7" s="14" t="s">
        <v>31</v>
      </c>
      <c r="B7" s="15" t="s">
        <v>415</v>
      </c>
      <c r="C7" s="15" t="s">
        <v>416</v>
      </c>
      <c r="D7" s="15" t="s">
        <v>375</v>
      </c>
      <c r="E7" s="15" t="s">
        <v>376</v>
      </c>
      <c r="F7" s="7"/>
      <c r="G7" s="7"/>
      <c r="H7" s="5" t="s">
        <v>226</v>
      </c>
      <c r="I7" s="5" t="s">
        <v>1530</v>
      </c>
      <c r="J7" s="5" t="s">
        <v>222</v>
      </c>
      <c r="K7" s="5" t="s">
        <v>223</v>
      </c>
    </row>
    <row r="8" spans="1:11" x14ac:dyDescent="0.25">
      <c r="A8" s="4" t="s">
        <v>377</v>
      </c>
      <c r="B8" t="str">
        <f>"BudB_"&amp;$A8&amp;"_"&amp;B$7</f>
        <v>BudB_BlankCelle01_EhU</v>
      </c>
      <c r="C8" t="str">
        <f>"BudB_"&amp;$A8&amp;"_"&amp;C$7</f>
        <v>BudB_BlankCelle01_BEu</v>
      </c>
      <c r="D8" t="str">
        <f>"BudB_"&amp;$A8&amp;"_"&amp;D$7</f>
        <v>BudB_BlankCelle01_FF</v>
      </c>
      <c r="E8" t="str">
        <f>"BudB_"&amp;$A8&amp;"_"&amp;E$7</f>
        <v>BudB_BlankCelle01_Tyf</v>
      </c>
      <c r="F8" s="5"/>
      <c r="G8" s="12" t="s">
        <v>187</v>
      </c>
      <c r="H8" s="7"/>
      <c r="I8" s="7"/>
      <c r="J8" s="7"/>
      <c r="K8" s="7"/>
    </row>
    <row r="9" spans="1:11" x14ac:dyDescent="0.25">
      <c r="A9" s="4" t="s">
        <v>384</v>
      </c>
      <c r="B9" t="str">
        <f t="shared" ref="B9:E45" si="0">"BudB_"&amp;$A9&amp;"_"&amp;B$7</f>
        <v>BudB_Eaf_EhU</v>
      </c>
      <c r="C9" t="str">
        <f t="shared" si="0"/>
        <v>BudB_Eaf_BEu</v>
      </c>
      <c r="D9" t="str">
        <f t="shared" si="0"/>
        <v>BudB_Eaf_FF</v>
      </c>
      <c r="E9" t="str">
        <f t="shared" si="0"/>
        <v>BudB_Eaf_Tyf</v>
      </c>
      <c r="F9" s="5" t="s">
        <v>33</v>
      </c>
      <c r="G9" s="7" t="s">
        <v>188</v>
      </c>
      <c r="H9" s="64">
        <f>INDEX(Data,2,MATCH('Tabel 3.3'!B9,Variabel,0))</f>
        <v>-162350</v>
      </c>
      <c r="I9" s="64">
        <f>INDEX(Data,2,MATCH('Tabel 3.3'!C9,Variabel,0))</f>
        <v>489733</v>
      </c>
      <c r="J9" s="64">
        <f>INDEX(Data,2,MATCH('Tabel 3.3'!D9,Variabel,0))</f>
        <v>0</v>
      </c>
      <c r="K9" s="64">
        <f>INDEX(Data,2,MATCH('Tabel 3.3'!E9,Variabel,0))</f>
        <v>0</v>
      </c>
    </row>
    <row r="10" spans="1:11" x14ac:dyDescent="0.25">
      <c r="A10" s="4" t="s">
        <v>385</v>
      </c>
      <c r="B10" t="str">
        <f t="shared" si="0"/>
        <v>BudB_Ebf_EhU</v>
      </c>
      <c r="C10" t="str">
        <f t="shared" si="0"/>
        <v>BudB_Ebf_BEu</v>
      </c>
      <c r="D10" t="str">
        <f t="shared" si="0"/>
        <v>BudB_Ebf_FF</v>
      </c>
      <c r="E10" t="str">
        <f t="shared" si="0"/>
        <v>BudB_Ebf_Tyf</v>
      </c>
      <c r="F10" s="5" t="s">
        <v>34</v>
      </c>
      <c r="G10" s="7" t="s">
        <v>189</v>
      </c>
      <c r="H10" s="64">
        <f>INDEX(Data,2,MATCH('Tabel 3.3'!B10,Variabel,0))</f>
        <v>-830</v>
      </c>
      <c r="I10" s="64">
        <f>INDEX(Data,2,MATCH('Tabel 3.3'!C10,Variabel,0))</f>
        <v>707811</v>
      </c>
      <c r="J10" s="64">
        <f>INDEX(Data,2,MATCH('Tabel 3.3'!D10,Variabel,0))</f>
        <v>0</v>
      </c>
      <c r="K10" s="64">
        <f>INDEX(Data,2,MATCH('Tabel 3.3'!E10,Variabel,0))</f>
        <v>0</v>
      </c>
    </row>
    <row r="11" spans="1:11" x14ac:dyDescent="0.25">
      <c r="A11" s="4" t="s">
        <v>386</v>
      </c>
      <c r="B11" t="str">
        <f t="shared" si="0"/>
        <v>BudB_Ebsf_EhU</v>
      </c>
      <c r="C11" t="str">
        <f t="shared" si="0"/>
        <v>BudB_Ebsf_BEu</v>
      </c>
      <c r="D11" t="str">
        <f t="shared" si="0"/>
        <v>BudB_Ebsf_FF</v>
      </c>
      <c r="E11" t="str">
        <f t="shared" si="0"/>
        <v>BudB_Ebsf_Tyf</v>
      </c>
      <c r="F11" s="5" t="s">
        <v>35</v>
      </c>
      <c r="G11" s="7" t="s">
        <v>190</v>
      </c>
      <c r="H11" s="64">
        <f>INDEX(Data,2,MATCH('Tabel 3.3'!B11,Variabel,0))</f>
        <v>0</v>
      </c>
      <c r="I11" s="64">
        <f>INDEX(Data,2,MATCH('Tabel 3.3'!C11,Variabel,0))</f>
        <v>-9357</v>
      </c>
      <c r="J11" s="64">
        <f>INDEX(Data,2,MATCH('Tabel 3.3'!D11,Variabel,0))</f>
        <v>0</v>
      </c>
      <c r="K11" s="64">
        <f>INDEX(Data,2,MATCH('Tabel 3.3'!E11,Variabel,0))</f>
        <v>0</v>
      </c>
    </row>
    <row r="12" spans="1:11" x14ac:dyDescent="0.25">
      <c r="A12" s="4" t="s">
        <v>387</v>
      </c>
      <c r="B12" t="str">
        <f t="shared" si="0"/>
        <v>BudB_EL_EhU</v>
      </c>
      <c r="C12" t="str">
        <f t="shared" si="0"/>
        <v>BudB_EL_BEu</v>
      </c>
      <c r="D12" t="str">
        <f t="shared" si="0"/>
        <v>BudB_EL_FF</v>
      </c>
      <c r="E12" t="str">
        <f t="shared" si="0"/>
        <v>BudB_EL_Tyf</v>
      </c>
      <c r="F12" s="5" t="s">
        <v>36</v>
      </c>
      <c r="G12" s="7" t="s">
        <v>191</v>
      </c>
      <c r="H12" s="64">
        <f>INDEX(Data,2,MATCH('Tabel 3.3'!B12,Variabel,0))</f>
        <v>-4830</v>
      </c>
      <c r="I12" s="64">
        <f>INDEX(Data,2,MATCH('Tabel 3.3'!C12,Variabel,0))</f>
        <v>550720</v>
      </c>
      <c r="J12" s="64">
        <f>INDEX(Data,2,MATCH('Tabel 3.3'!D12,Variabel,0))</f>
        <v>0</v>
      </c>
      <c r="K12" s="64">
        <f>INDEX(Data,2,MATCH('Tabel 3.3'!E12,Variabel,0))</f>
        <v>0</v>
      </c>
    </row>
    <row r="13" spans="1:11" x14ac:dyDescent="0.25">
      <c r="A13" s="4" t="s">
        <v>388</v>
      </c>
      <c r="B13" t="str">
        <f t="shared" si="0"/>
        <v>BudB_Eea_EhU</v>
      </c>
      <c r="C13" t="str">
        <f t="shared" si="0"/>
        <v>BudB_Eea_BEu</v>
      </c>
      <c r="D13" t="str">
        <f t="shared" si="0"/>
        <v>BudB_Eea_FF</v>
      </c>
      <c r="E13" t="str">
        <f t="shared" si="0"/>
        <v>BudB_Eea_Tyf</v>
      </c>
      <c r="F13" s="5" t="s">
        <v>37</v>
      </c>
      <c r="G13" s="7" t="s">
        <v>192</v>
      </c>
      <c r="H13" s="64">
        <f>INDEX(Data,2,MATCH('Tabel 3.3'!B13,Variabel,0))</f>
        <v>0</v>
      </c>
      <c r="I13" s="64">
        <f>INDEX(Data,2,MATCH('Tabel 3.3'!C13,Variabel,0))</f>
        <v>387007</v>
      </c>
      <c r="J13" s="64">
        <f>INDEX(Data,2,MATCH('Tabel 3.3'!D13,Variabel,0))</f>
        <v>0</v>
      </c>
      <c r="K13" s="64">
        <f>INDEX(Data,2,MATCH('Tabel 3.3'!E13,Variabel,0))</f>
        <v>0</v>
      </c>
    </row>
    <row r="14" spans="1:11" x14ac:dyDescent="0.25">
      <c r="A14" s="4" t="s">
        <v>390</v>
      </c>
      <c r="B14" t="str">
        <f t="shared" si="0"/>
        <v>BudB_Est_EhU</v>
      </c>
      <c r="C14" t="str">
        <f t="shared" si="0"/>
        <v>BudB_Est_BEu</v>
      </c>
      <c r="D14" t="str">
        <f t="shared" si="0"/>
        <v>BudB_Est_FF</v>
      </c>
      <c r="E14" t="str">
        <f t="shared" si="0"/>
        <v>BudB_Est_Tyf</v>
      </c>
      <c r="F14" s="5" t="s">
        <v>38</v>
      </c>
      <c r="G14" s="7" t="s">
        <v>193</v>
      </c>
      <c r="H14" s="64">
        <f>INDEX(Data,2,MATCH('Tabel 3.3'!B14,Variabel,0))</f>
        <v>-3752</v>
      </c>
      <c r="I14" s="64">
        <f>INDEX(Data,2,MATCH('Tabel 3.3'!C14,Variabel,0))</f>
        <v>21398</v>
      </c>
      <c r="J14" s="64">
        <f>INDEX(Data,2,MATCH('Tabel 3.3'!D14,Variabel,0))</f>
        <v>0</v>
      </c>
      <c r="K14" s="64">
        <f>INDEX(Data,2,MATCH('Tabel 3.3'!E14,Variabel,0))</f>
        <v>0</v>
      </c>
    </row>
    <row r="15" spans="1:11" x14ac:dyDescent="0.25">
      <c r="A15" s="4" t="s">
        <v>391</v>
      </c>
      <c r="B15" t="str">
        <f t="shared" si="0"/>
        <v>BudB_ELu_EhU</v>
      </c>
      <c r="C15" t="str">
        <f t="shared" si="0"/>
        <v>BudB_ELu_BEu</v>
      </c>
      <c r="D15" t="str">
        <f t="shared" si="0"/>
        <v>BudB_ELu_FF</v>
      </c>
      <c r="E15" t="str">
        <f t="shared" si="0"/>
        <v>BudB_ELu_Tyf</v>
      </c>
      <c r="F15" s="5" t="s">
        <v>39</v>
      </c>
      <c r="G15" s="7" t="s">
        <v>194</v>
      </c>
      <c r="H15" s="64">
        <f>INDEX(Data,2,MATCH('Tabel 3.3'!B15,Variabel,0))</f>
        <v>0</v>
      </c>
      <c r="I15" s="64">
        <f>INDEX(Data,2,MATCH('Tabel 3.3'!C15,Variabel,0))</f>
        <v>0</v>
      </c>
      <c r="J15" s="64">
        <f>INDEX(Data,2,MATCH('Tabel 3.3'!D15,Variabel,0))</f>
        <v>0</v>
      </c>
      <c r="K15" s="64">
        <f>INDEX(Data,2,MATCH('Tabel 3.3'!E15,Variabel,0))</f>
        <v>0</v>
      </c>
    </row>
    <row r="16" spans="1:11" x14ac:dyDescent="0.25">
      <c r="A16" s="4" t="s">
        <v>389</v>
      </c>
      <c r="B16" t="str">
        <f t="shared" si="0"/>
        <v>BudB_Eae_EhU</v>
      </c>
      <c r="C16" t="str">
        <f t="shared" si="0"/>
        <v>BudB_Eae_BEu</v>
      </c>
      <c r="D16" t="str">
        <f t="shared" si="0"/>
        <v>BudB_Eae_FF</v>
      </c>
      <c r="E16" t="str">
        <f t="shared" si="0"/>
        <v>BudB_Eae_Tyf</v>
      </c>
      <c r="F16" s="5" t="s">
        <v>40</v>
      </c>
      <c r="G16" s="7" t="s">
        <v>195</v>
      </c>
      <c r="H16" s="64">
        <f>INDEX(Data,2,MATCH('Tabel 3.3'!B16,Variabel,0))</f>
        <v>-3</v>
      </c>
      <c r="I16" s="64">
        <f>INDEX(Data,2,MATCH('Tabel 3.3'!C16,Variabel,0))</f>
        <v>3095</v>
      </c>
      <c r="J16" s="64">
        <f>INDEX(Data,2,MATCH('Tabel 3.3'!D16,Variabel,0))</f>
        <v>0</v>
      </c>
      <c r="K16" s="64">
        <f>INDEX(Data,2,MATCH('Tabel 3.3'!E16,Variabel,0))</f>
        <v>0</v>
      </c>
    </row>
    <row r="17" spans="1:11" x14ac:dyDescent="0.25">
      <c r="A17" s="4" t="s">
        <v>392</v>
      </c>
      <c r="B17" t="str">
        <f t="shared" si="0"/>
        <v>BudB_ETot_EhU</v>
      </c>
      <c r="C17" t="str">
        <f t="shared" si="0"/>
        <v>BudB_ETot_BEu</v>
      </c>
      <c r="D17" t="str">
        <f t="shared" si="0"/>
        <v>BudB_ETot_FF</v>
      </c>
      <c r="E17" t="str">
        <f t="shared" si="0"/>
        <v>BudB_ETot_Tyf</v>
      </c>
      <c r="F17" s="5" t="s">
        <v>41</v>
      </c>
      <c r="G17" s="7" t="s">
        <v>196</v>
      </c>
      <c r="H17" s="64">
        <f>INDEX(Data,2,MATCH('Tabel 3.3'!B17,Variabel,0))</f>
        <v>-171765</v>
      </c>
      <c r="I17" s="64">
        <f>INDEX(Data,2,MATCH('Tabel 3.3'!C17,Variabel,0))</f>
        <v>2150407</v>
      </c>
      <c r="J17" s="64">
        <f>INDEX(Data,2,MATCH('Tabel 3.3'!D17,Variabel,0))</f>
        <v>0</v>
      </c>
      <c r="K17" s="64">
        <f>INDEX(Data,2,MATCH('Tabel 3.3'!E17,Variabel,0))</f>
        <v>0</v>
      </c>
    </row>
    <row r="18" spans="1:11" x14ac:dyDescent="0.25">
      <c r="A18" s="4" t="s">
        <v>378</v>
      </c>
      <c r="B18" t="str">
        <f t="shared" si="0"/>
        <v>BudB_BlankCelle02_EhU</v>
      </c>
      <c r="C18" t="str">
        <f t="shared" si="0"/>
        <v>BudB_BlankCelle02_BEu</v>
      </c>
      <c r="D18" t="str">
        <f t="shared" si="0"/>
        <v>BudB_BlankCelle02_FF</v>
      </c>
      <c r="E18" t="str">
        <f t="shared" si="0"/>
        <v>BudB_BlankCelle02_Tyf</v>
      </c>
      <c r="F18" s="5"/>
      <c r="G18" s="7"/>
      <c r="H18" s="65"/>
      <c r="I18" s="65"/>
      <c r="J18" s="65"/>
      <c r="K18" s="65"/>
    </row>
    <row r="19" spans="1:11" x14ac:dyDescent="0.25">
      <c r="A19" s="4" t="s">
        <v>379</v>
      </c>
      <c r="B19" t="str">
        <f t="shared" si="0"/>
        <v>BudB_BlankCelle03_EhU</v>
      </c>
      <c r="C19" t="str">
        <f t="shared" si="0"/>
        <v>BudB_BlankCelle03_BEu</v>
      </c>
      <c r="D19" t="str">
        <f t="shared" si="0"/>
        <v>BudB_BlankCelle03_FF</v>
      </c>
      <c r="E19" t="str">
        <f t="shared" si="0"/>
        <v>BudB_BlankCelle03_Tyf</v>
      </c>
      <c r="F19" s="5"/>
      <c r="G19" s="12" t="s">
        <v>197</v>
      </c>
      <c r="H19" s="65"/>
      <c r="I19" s="65"/>
      <c r="J19" s="65"/>
      <c r="K19" s="65"/>
    </row>
    <row r="20" spans="1:11" x14ac:dyDescent="0.25">
      <c r="A20" s="4" t="s">
        <v>393</v>
      </c>
      <c r="B20" t="str">
        <f t="shared" si="0"/>
        <v>BudB_PrF_EhU</v>
      </c>
      <c r="C20" t="str">
        <f t="shared" si="0"/>
        <v>BudB_PrF_BEu</v>
      </c>
      <c r="D20" t="str">
        <f t="shared" si="0"/>
        <v>BudB_PrF_FF</v>
      </c>
      <c r="E20" t="str">
        <f t="shared" si="0"/>
        <v>BudB_PrF_Tyf</v>
      </c>
      <c r="F20" s="5" t="s">
        <v>42</v>
      </c>
      <c r="G20" s="7" t="s">
        <v>198</v>
      </c>
      <c r="H20" s="64">
        <f>INDEX(Data,2,MATCH('Tabel 3.3'!B20,Variabel,0))</f>
        <v>-1765</v>
      </c>
      <c r="I20" s="64">
        <f>INDEX(Data,2,MATCH('Tabel 3.3'!C20,Variabel,0))</f>
        <v>445279</v>
      </c>
      <c r="J20" s="64">
        <f>INDEX(Data,2,MATCH('Tabel 3.3'!D20,Variabel,0))</f>
        <v>0</v>
      </c>
      <c r="K20" s="64">
        <f>INDEX(Data,2,MATCH('Tabel 3.3'!E20,Variabel,0))</f>
        <v>0</v>
      </c>
    </row>
    <row r="21" spans="1:11" x14ac:dyDescent="0.25">
      <c r="A21" s="4" t="s">
        <v>394</v>
      </c>
      <c r="B21" t="str">
        <f t="shared" si="0"/>
        <v>BudB_PrG_EhU</v>
      </c>
      <c r="C21" t="str">
        <f t="shared" si="0"/>
        <v>BudB_PrG_BEu</v>
      </c>
      <c r="D21" t="str">
        <f t="shared" si="0"/>
        <v>BudB_PrG_FF</v>
      </c>
      <c r="E21" t="str">
        <f t="shared" si="0"/>
        <v>BudB_PrG_Tyf</v>
      </c>
      <c r="F21" s="5" t="s">
        <v>43</v>
      </c>
      <c r="G21" s="7" t="s">
        <v>199</v>
      </c>
      <c r="H21" s="64">
        <f>INDEX(Data,2,MATCH('Tabel 3.3'!B21,Variabel,0))</f>
        <v>-1377</v>
      </c>
      <c r="I21" s="64">
        <f>INDEX(Data,2,MATCH('Tabel 3.3'!C21,Variabel,0))</f>
        <v>783881</v>
      </c>
      <c r="J21" s="64">
        <f>INDEX(Data,2,MATCH('Tabel 3.3'!D21,Variabel,0))</f>
        <v>0</v>
      </c>
      <c r="K21" s="64">
        <f>INDEX(Data,2,MATCH('Tabel 3.3'!E21,Variabel,0))</f>
        <v>0</v>
      </c>
    </row>
    <row r="22" spans="1:11" x14ac:dyDescent="0.25">
      <c r="A22" s="4" t="s">
        <v>395</v>
      </c>
      <c r="B22" t="str">
        <f t="shared" si="0"/>
        <v>BudB_PrFr_EhU</v>
      </c>
      <c r="C22" t="str">
        <f t="shared" si="0"/>
        <v>BudB_PrFr_BEu</v>
      </c>
      <c r="D22" t="str">
        <f t="shared" si="0"/>
        <v>BudB_PrFr_FF</v>
      </c>
      <c r="E22" t="str">
        <f t="shared" si="0"/>
        <v>BudB_PrFr_Tyf</v>
      </c>
      <c r="F22" s="5" t="s">
        <v>44</v>
      </c>
      <c r="G22" s="7" t="s">
        <v>200</v>
      </c>
      <c r="H22" s="64">
        <f>INDEX(Data,2,MATCH('Tabel 3.3'!B22,Variabel,0))</f>
        <v>0</v>
      </c>
      <c r="I22" s="64">
        <f>INDEX(Data,2,MATCH('Tabel 3.3'!C22,Variabel,0))</f>
        <v>66739</v>
      </c>
      <c r="J22" s="64">
        <f>INDEX(Data,2,MATCH('Tabel 3.3'!D22,Variabel,0))</f>
        <v>0</v>
      </c>
      <c r="K22" s="64">
        <f>INDEX(Data,2,MATCH('Tabel 3.3'!E22,Variabel,0))</f>
        <v>0</v>
      </c>
    </row>
    <row r="23" spans="1:11" x14ac:dyDescent="0.25">
      <c r="A23" s="4" t="s">
        <v>396</v>
      </c>
      <c r="B23" t="str">
        <f t="shared" si="0"/>
        <v>BudB_Pre_EhU</v>
      </c>
      <c r="C23" t="str">
        <f t="shared" si="0"/>
        <v>BudB_Pre_BEu</v>
      </c>
      <c r="D23" t="str">
        <f t="shared" si="0"/>
        <v>BudB_Pre_FF</v>
      </c>
      <c r="E23" t="str">
        <f t="shared" si="0"/>
        <v>BudB_Pre_Tyf</v>
      </c>
      <c r="F23" s="5" t="s">
        <v>45</v>
      </c>
      <c r="G23" s="7" t="s">
        <v>201</v>
      </c>
      <c r="H23" s="64">
        <f>INDEX(Data,2,MATCH('Tabel 3.3'!B23,Variabel,0))</f>
        <v>0</v>
      </c>
      <c r="I23" s="64">
        <f>INDEX(Data,2,MATCH('Tabel 3.3'!C23,Variabel,0))</f>
        <v>50993</v>
      </c>
      <c r="J23" s="64">
        <f>INDEX(Data,2,MATCH('Tabel 3.3'!D23,Variabel,0))</f>
        <v>0</v>
      </c>
      <c r="K23" s="64">
        <f>INDEX(Data,2,MATCH('Tabel 3.3'!E23,Variabel,0))</f>
        <v>0</v>
      </c>
    </row>
    <row r="24" spans="1:11" x14ac:dyDescent="0.25">
      <c r="A24" s="4" t="s">
        <v>397</v>
      </c>
      <c r="B24" t="str">
        <f t="shared" si="0"/>
        <v>BudB_Prx_EhU</v>
      </c>
      <c r="C24" t="str">
        <f t="shared" si="0"/>
        <v>BudB_Prx_BEu</v>
      </c>
      <c r="D24" t="str">
        <f t="shared" si="0"/>
        <v>BudB_Prx_FF</v>
      </c>
      <c r="E24" t="str">
        <f t="shared" si="0"/>
        <v>BudB_Prx_Tyf</v>
      </c>
      <c r="F24" s="5" t="s">
        <v>46</v>
      </c>
      <c r="G24" s="7" t="s">
        <v>202</v>
      </c>
      <c r="H24" s="64">
        <f>INDEX(Data,2,MATCH('Tabel 3.3'!B24,Variabel,0))</f>
        <v>-8348</v>
      </c>
      <c r="I24" s="64">
        <f>INDEX(Data,2,MATCH('Tabel 3.3'!C24,Variabel,0))</f>
        <v>243052</v>
      </c>
      <c r="J24" s="64">
        <f>INDEX(Data,2,MATCH('Tabel 3.3'!D24,Variabel,0))</f>
        <v>0</v>
      </c>
      <c r="K24" s="64">
        <f>INDEX(Data,2,MATCH('Tabel 3.3'!E24,Variabel,0))</f>
        <v>0</v>
      </c>
    </row>
    <row r="25" spans="1:11" x14ac:dyDescent="0.25">
      <c r="A25" s="4" t="s">
        <v>307</v>
      </c>
      <c r="B25" t="str">
        <f t="shared" si="0"/>
        <v>BudB_PrTot_EhU</v>
      </c>
      <c r="C25" t="str">
        <f t="shared" si="0"/>
        <v>BudB_PrTot_BEu</v>
      </c>
      <c r="D25" t="str">
        <f t="shared" si="0"/>
        <v>BudB_PrTot_FF</v>
      </c>
      <c r="E25" t="str">
        <f t="shared" si="0"/>
        <v>BudB_PrTot_Tyf</v>
      </c>
      <c r="F25" s="5" t="s">
        <v>47</v>
      </c>
      <c r="G25" s="7" t="s">
        <v>203</v>
      </c>
      <c r="H25" s="64">
        <f>INDEX(Data,2,MATCH('Tabel 3.3'!B25,Variabel,0))</f>
        <v>-11490</v>
      </c>
      <c r="I25" s="64">
        <f>INDEX(Data,2,MATCH('Tabel 3.3'!C25,Variabel,0))</f>
        <v>1589944</v>
      </c>
      <c r="J25" s="64">
        <f>INDEX(Data,2,MATCH('Tabel 3.3'!D25,Variabel,0))</f>
        <v>0</v>
      </c>
      <c r="K25" s="64">
        <f>INDEX(Data,2,MATCH('Tabel 3.3'!E25,Variabel,0))</f>
        <v>0</v>
      </c>
    </row>
    <row r="26" spans="1:11" x14ac:dyDescent="0.25">
      <c r="A26" s="4" t="s">
        <v>380</v>
      </c>
      <c r="B26" t="str">
        <f t="shared" si="0"/>
        <v>BudB_BlankCelle04_EhU</v>
      </c>
      <c r="C26" t="str">
        <f t="shared" si="0"/>
        <v>BudB_BlankCelle04_BEu</v>
      </c>
      <c r="D26" t="str">
        <f t="shared" si="0"/>
        <v>BudB_BlankCelle04_FF</v>
      </c>
      <c r="E26" t="str">
        <f t="shared" si="0"/>
        <v>BudB_BlankCelle04_Tyf</v>
      </c>
      <c r="F26" s="5"/>
      <c r="G26" s="7"/>
      <c r="H26" s="65"/>
      <c r="I26" s="65"/>
      <c r="J26" s="65"/>
      <c r="K26" s="65"/>
    </row>
    <row r="27" spans="1:11" x14ac:dyDescent="0.25">
      <c r="A27" s="4" t="s">
        <v>381</v>
      </c>
      <c r="B27" t="str">
        <f t="shared" si="0"/>
        <v>BudB_BlankCelle05_EhU</v>
      </c>
      <c r="C27" t="str">
        <f t="shared" si="0"/>
        <v>BudB_BlankCelle05_BEu</v>
      </c>
      <c r="D27" t="str">
        <f t="shared" si="0"/>
        <v>BudB_BlankCelle05_FF</v>
      </c>
      <c r="E27" t="str">
        <f t="shared" si="0"/>
        <v>BudB_BlankCelle05_Tyf</v>
      </c>
      <c r="F27" s="5"/>
      <c r="G27" s="12" t="s">
        <v>204</v>
      </c>
      <c r="H27" s="65"/>
      <c r="I27" s="65"/>
      <c r="J27" s="65"/>
      <c r="K27" s="65"/>
    </row>
    <row r="28" spans="1:11" x14ac:dyDescent="0.25">
      <c r="A28" s="4" t="s">
        <v>398</v>
      </c>
      <c r="B28" t="str">
        <f t="shared" si="0"/>
        <v>BudB_Ps_EhU</v>
      </c>
      <c r="C28" t="str">
        <f t="shared" si="0"/>
        <v>BudB_Ps_BEu</v>
      </c>
      <c r="D28" t="str">
        <f t="shared" si="0"/>
        <v>BudB_Ps_FF</v>
      </c>
      <c r="E28" t="str">
        <f t="shared" si="0"/>
        <v>BudB_Ps_Tyf</v>
      </c>
      <c r="F28" s="5" t="s">
        <v>48</v>
      </c>
      <c r="G28" s="7" t="s">
        <v>205</v>
      </c>
      <c r="H28" s="64">
        <f>INDEX(Data,2,MATCH('Tabel 3.3'!B28,Variabel,0))</f>
        <v>-6956</v>
      </c>
      <c r="I28" s="64">
        <f>INDEX(Data,2,MATCH('Tabel 3.3'!C28,Variabel,0))</f>
        <v>-55919</v>
      </c>
      <c r="J28" s="64">
        <f>INDEX(Data,2,MATCH('Tabel 3.3'!D28,Variabel,0))</f>
        <v>0</v>
      </c>
      <c r="K28" s="64">
        <f>INDEX(Data,2,MATCH('Tabel 3.3'!E28,Variabel,0))</f>
        <v>0</v>
      </c>
    </row>
    <row r="29" spans="1:11" x14ac:dyDescent="0.25">
      <c r="A29" s="4" t="s">
        <v>399</v>
      </c>
      <c r="B29" t="str">
        <f t="shared" si="0"/>
        <v>BudB_Pus_EhU</v>
      </c>
      <c r="C29" t="str">
        <f t="shared" si="0"/>
        <v>BudB_Pus_BEu</v>
      </c>
      <c r="D29" t="str">
        <f t="shared" si="0"/>
        <v>BudB_Pus_FF</v>
      </c>
      <c r="E29" t="str">
        <f t="shared" si="0"/>
        <v>BudB_Pus_Tyf</v>
      </c>
      <c r="F29" s="5" t="s">
        <v>49</v>
      </c>
      <c r="G29" s="7" t="s">
        <v>206</v>
      </c>
      <c r="H29" s="64">
        <f>INDEX(Data,2,MATCH('Tabel 3.3'!B29,Variabel,0))</f>
        <v>-1561</v>
      </c>
      <c r="I29" s="64">
        <f>INDEX(Data,2,MATCH('Tabel 3.3'!C29,Variabel,0))</f>
        <v>775791</v>
      </c>
      <c r="J29" s="64">
        <f>INDEX(Data,2,MATCH('Tabel 3.3'!D29,Variabel,0))</f>
        <v>0</v>
      </c>
      <c r="K29" s="64">
        <f>INDEX(Data,2,MATCH('Tabel 3.3'!E29,Variabel,0))</f>
        <v>0</v>
      </c>
    </row>
    <row r="30" spans="1:11" x14ac:dyDescent="0.25">
      <c r="A30" s="4" t="s">
        <v>400</v>
      </c>
      <c r="B30" t="str">
        <f t="shared" si="0"/>
        <v>BudB_Peu_EhU</v>
      </c>
      <c r="C30" t="str">
        <f t="shared" si="0"/>
        <v>BudB_Peu_BEu</v>
      </c>
      <c r="D30" t="str">
        <f t="shared" si="0"/>
        <v>BudB_Peu_FF</v>
      </c>
      <c r="E30" t="str">
        <f t="shared" si="0"/>
        <v>BudB_Peu_Tyf</v>
      </c>
      <c r="F30" s="5" t="s">
        <v>50</v>
      </c>
      <c r="G30" s="7" t="s">
        <v>207</v>
      </c>
      <c r="H30" s="64">
        <f>INDEX(Data,2,MATCH('Tabel 3.3'!B30,Variabel,0))</f>
        <v>0</v>
      </c>
      <c r="I30" s="64">
        <f>INDEX(Data,2,MATCH('Tabel 3.3'!C30,Variabel,0))</f>
        <v>-6567</v>
      </c>
      <c r="J30" s="64">
        <f>INDEX(Data,2,MATCH('Tabel 3.3'!D30,Variabel,0))</f>
        <v>0</v>
      </c>
      <c r="K30" s="64">
        <f>INDEX(Data,2,MATCH('Tabel 3.3'!E30,Variabel,0))</f>
        <v>0</v>
      </c>
    </row>
    <row r="31" spans="1:11" x14ac:dyDescent="0.25">
      <c r="A31" s="4" t="s">
        <v>326</v>
      </c>
      <c r="B31" t="str">
        <f t="shared" si="0"/>
        <v>BudB_PTot_EhU</v>
      </c>
      <c r="C31" t="str">
        <f t="shared" si="0"/>
        <v>BudB_PTot_BEu</v>
      </c>
      <c r="D31" t="str">
        <f t="shared" si="0"/>
        <v>BudB_PTot_FF</v>
      </c>
      <c r="E31" t="str">
        <f t="shared" si="0"/>
        <v>BudB_PTot_Tyf</v>
      </c>
      <c r="F31" s="5" t="s">
        <v>51</v>
      </c>
      <c r="G31" s="7" t="s">
        <v>208</v>
      </c>
      <c r="H31" s="64">
        <f>INDEX(Data,2,MATCH('Tabel 3.3'!B31,Variabel,0))</f>
        <v>-8517</v>
      </c>
      <c r="I31" s="64">
        <f>INDEX(Data,2,MATCH('Tabel 3.3'!C31,Variabel,0))</f>
        <v>713305</v>
      </c>
      <c r="J31" s="64">
        <f>INDEX(Data,2,MATCH('Tabel 3.3'!D31,Variabel,0))</f>
        <v>0</v>
      </c>
      <c r="K31" s="64">
        <f>INDEX(Data,2,MATCH('Tabel 3.3'!E31,Variabel,0))</f>
        <v>0</v>
      </c>
    </row>
    <row r="32" spans="1:11" x14ac:dyDescent="0.25">
      <c r="A32" s="4" t="s">
        <v>382</v>
      </c>
      <c r="B32" t="str">
        <f t="shared" si="0"/>
        <v>BudB_BlankCelle06_EhU</v>
      </c>
      <c r="C32" t="str">
        <f t="shared" si="0"/>
        <v>BudB_BlankCelle06_BEu</v>
      </c>
      <c r="D32" t="str">
        <f t="shared" si="0"/>
        <v>BudB_BlankCelle06_FF</v>
      </c>
      <c r="E32" t="str">
        <f t="shared" si="0"/>
        <v>BudB_BlankCelle06_Tyf</v>
      </c>
      <c r="F32" s="5"/>
      <c r="G32" s="7"/>
      <c r="H32" s="65"/>
      <c r="I32" s="65"/>
      <c r="J32" s="65"/>
      <c r="K32" s="65"/>
    </row>
    <row r="33" spans="1:11" x14ac:dyDescent="0.25">
      <c r="A33" s="4" t="s">
        <v>383</v>
      </c>
      <c r="B33" t="str">
        <f t="shared" si="0"/>
        <v>BudB_BlankCelle07_EhU</v>
      </c>
      <c r="C33" t="str">
        <f t="shared" si="0"/>
        <v>BudB_BlankCelle07_BEu</v>
      </c>
      <c r="D33" t="str">
        <f t="shared" si="0"/>
        <v>BudB_BlankCelle07_FF</v>
      </c>
      <c r="E33" t="str">
        <f t="shared" si="0"/>
        <v>BudB_BlankCelle07_Tyf</v>
      </c>
      <c r="F33" s="5"/>
      <c r="G33" s="12" t="s">
        <v>209</v>
      </c>
      <c r="H33" s="65"/>
      <c r="I33" s="65"/>
      <c r="J33" s="65"/>
      <c r="K33" s="65"/>
    </row>
    <row r="34" spans="1:11" x14ac:dyDescent="0.25">
      <c r="A34" s="4" t="s">
        <v>401</v>
      </c>
      <c r="B34" t="str">
        <f t="shared" si="0"/>
        <v>BudB_Ma_EhU</v>
      </c>
      <c r="C34" t="str">
        <f t="shared" si="0"/>
        <v>BudB_Ma_BEu</v>
      </c>
      <c r="D34" t="str">
        <f t="shared" si="0"/>
        <v>BudB_Ma_FF</v>
      </c>
      <c r="E34" t="str">
        <f t="shared" si="0"/>
        <v>BudB_Ma_Tyf</v>
      </c>
      <c r="F34" s="5" t="s">
        <v>52</v>
      </c>
      <c r="G34" s="7" t="s">
        <v>210</v>
      </c>
      <c r="H34" s="64">
        <f>INDEX(Data,2,MATCH('Tabel 3.3'!B34,Variabel,0))</f>
        <v>0</v>
      </c>
      <c r="I34" s="64">
        <f>INDEX(Data,2,MATCH('Tabel 3.3'!C34,Variabel,0))</f>
        <v>588156</v>
      </c>
      <c r="J34" s="64">
        <f>INDEX(Data,2,MATCH('Tabel 3.3'!D34,Variabel,0))</f>
        <v>0</v>
      </c>
      <c r="K34" s="64">
        <f>INDEX(Data,2,MATCH('Tabel 3.3'!E34,Variabel,0))</f>
        <v>0</v>
      </c>
    </row>
    <row r="35" spans="1:11" x14ac:dyDescent="0.25">
      <c r="A35" s="4" t="s">
        <v>402</v>
      </c>
      <c r="B35" t="str">
        <f t="shared" si="0"/>
        <v>BudB_Mk_EhU</v>
      </c>
      <c r="C35" t="str">
        <f t="shared" si="0"/>
        <v>BudB_Mk_BEu</v>
      </c>
      <c r="D35" t="str">
        <f t="shared" si="0"/>
        <v>BudB_Mk_FF</v>
      </c>
      <c r="E35" t="str">
        <f t="shared" si="0"/>
        <v>BudB_Mk_Tyf</v>
      </c>
      <c r="F35" s="5" t="s">
        <v>53</v>
      </c>
      <c r="G35" s="7" t="s">
        <v>211</v>
      </c>
      <c r="H35" s="64">
        <f>INDEX(Data,2,MATCH('Tabel 3.3'!B35,Variabel,0))</f>
        <v>0</v>
      </c>
      <c r="I35" s="64">
        <f>INDEX(Data,2,MATCH('Tabel 3.3'!C35,Variabel,0))</f>
        <v>1124958</v>
      </c>
      <c r="J35" s="64">
        <f>INDEX(Data,2,MATCH('Tabel 3.3'!D35,Variabel,0))</f>
        <v>0</v>
      </c>
      <c r="K35" s="64">
        <f>INDEX(Data,2,MATCH('Tabel 3.3'!E35,Variabel,0))</f>
        <v>0</v>
      </c>
    </row>
    <row r="36" spans="1:11" x14ac:dyDescent="0.25">
      <c r="A36" s="4" t="s">
        <v>403</v>
      </c>
      <c r="B36" t="str">
        <f t="shared" si="0"/>
        <v>BudB_MTot_EhU</v>
      </c>
      <c r="C36" t="str">
        <f t="shared" si="0"/>
        <v>BudB_MTot_BEu</v>
      </c>
      <c r="D36" t="str">
        <f t="shared" si="0"/>
        <v>BudB_MTot_FF</v>
      </c>
      <c r="E36" t="str">
        <f t="shared" si="0"/>
        <v>BudB_MTot_Tyf</v>
      </c>
      <c r="F36" s="5" t="s">
        <v>54</v>
      </c>
      <c r="G36" s="7" t="s">
        <v>212</v>
      </c>
      <c r="H36" s="64">
        <f>INDEX(Data,2,MATCH('Tabel 3.3'!B36,Variabel,0))</f>
        <v>0</v>
      </c>
      <c r="I36" s="64">
        <f>INDEX(Data,2,MATCH('Tabel 3.3'!C36,Variabel,0))</f>
        <v>1713114</v>
      </c>
      <c r="J36" s="64">
        <f>INDEX(Data,2,MATCH('Tabel 3.3'!D36,Variabel,0))</f>
        <v>0</v>
      </c>
      <c r="K36" s="64">
        <f>INDEX(Data,2,MATCH('Tabel 3.3'!E36,Variabel,0))</f>
        <v>0</v>
      </c>
    </row>
    <row r="37" spans="1:11" x14ac:dyDescent="0.25">
      <c r="A37" s="4" t="s">
        <v>404</v>
      </c>
      <c r="B37" t="str">
        <f t="shared" si="0"/>
        <v>BudB_Mkk_EhU</v>
      </c>
      <c r="C37" t="str">
        <f t="shared" si="0"/>
        <v>BudB_Mkk_BEu</v>
      </c>
      <c r="D37" t="str">
        <f t="shared" si="0"/>
        <v>BudB_Mkk_FF</v>
      </c>
      <c r="E37" t="str">
        <f t="shared" si="0"/>
        <v>BudB_Mkk_Tyf</v>
      </c>
      <c r="F37" s="5" t="s">
        <v>55</v>
      </c>
      <c r="G37" s="7" t="s">
        <v>213</v>
      </c>
      <c r="H37" s="64">
        <f>INDEX(Data,2,MATCH('Tabel 3.3'!B37,Variabel,0))</f>
        <v>0</v>
      </c>
      <c r="I37" s="64">
        <f>INDEX(Data,2,MATCH('Tabel 3.3'!C37,Variabel,0))</f>
        <v>0</v>
      </c>
      <c r="J37" s="64">
        <f>INDEX(Data,2,MATCH('Tabel 3.3'!D37,Variabel,0))</f>
        <v>0</v>
      </c>
      <c r="K37" s="64">
        <f>INDEX(Data,2,MATCH('Tabel 3.3'!E37,Variabel,0))</f>
        <v>0</v>
      </c>
    </row>
    <row r="38" spans="1:11" x14ac:dyDescent="0.25">
      <c r="A38" s="4" t="s">
        <v>405</v>
      </c>
      <c r="B38" t="str">
        <f t="shared" si="0"/>
        <v>BudB_Mt_EhU</v>
      </c>
      <c r="C38" t="str">
        <f t="shared" si="0"/>
        <v>BudB_Mt_BEu</v>
      </c>
      <c r="D38" t="str">
        <f t="shared" si="0"/>
        <v>BudB_Mt_FF</v>
      </c>
      <c r="E38" t="str">
        <f t="shared" si="0"/>
        <v>BudB_Mt_Tyf</v>
      </c>
      <c r="F38" s="5" t="s">
        <v>56</v>
      </c>
      <c r="G38" s="7" t="s">
        <v>214</v>
      </c>
      <c r="H38" s="64">
        <f>INDEX(Data,2,MATCH('Tabel 3.3'!B38,Variabel,0))</f>
        <v>0</v>
      </c>
      <c r="I38" s="64">
        <f>INDEX(Data,2,MATCH('Tabel 3.3'!C38,Variabel,0))</f>
        <v>171403</v>
      </c>
      <c r="J38" s="64">
        <f>INDEX(Data,2,MATCH('Tabel 3.3'!D38,Variabel,0))</f>
        <v>0</v>
      </c>
      <c r="K38" s="64">
        <f>INDEX(Data,2,MATCH('Tabel 3.3'!E38,Variabel,0))</f>
        <v>0</v>
      </c>
    </row>
    <row r="39" spans="1:11" x14ac:dyDescent="0.25">
      <c r="A39" s="4" t="s">
        <v>406</v>
      </c>
      <c r="B39" t="str">
        <f t="shared" si="0"/>
        <v>BudB_Mr_EhU</v>
      </c>
      <c r="C39" t="str">
        <f t="shared" si="0"/>
        <v>BudB_Mr_BEu</v>
      </c>
      <c r="D39" t="str">
        <f t="shared" si="0"/>
        <v>BudB_Mr_FF</v>
      </c>
      <c r="E39" t="str">
        <f t="shared" si="0"/>
        <v>BudB_Mr_Tyf</v>
      </c>
      <c r="F39" s="5" t="s">
        <v>57</v>
      </c>
      <c r="G39" s="7" t="s">
        <v>215</v>
      </c>
      <c r="H39" s="64">
        <f>INDEX(Data,2,MATCH('Tabel 3.3'!B39,Variabel,0))</f>
        <v>0</v>
      </c>
      <c r="I39" s="64">
        <f>INDEX(Data,2,MATCH('Tabel 3.3'!C39,Variabel,0))</f>
        <v>0</v>
      </c>
      <c r="J39" s="64">
        <f>INDEX(Data,2,MATCH('Tabel 3.3'!D39,Variabel,0))</f>
        <v>0</v>
      </c>
      <c r="K39" s="64">
        <f>INDEX(Data,2,MATCH('Tabel 3.3'!E39,Variabel,0))</f>
        <v>0</v>
      </c>
    </row>
    <row r="40" spans="1:11" x14ac:dyDescent="0.25">
      <c r="A40" s="4" t="s">
        <v>407</v>
      </c>
      <c r="B40" t="str">
        <f t="shared" si="0"/>
        <v>BudB_MdTot_EhU</v>
      </c>
      <c r="C40" t="str">
        <f t="shared" si="0"/>
        <v>BudB_MdTot_BEu</v>
      </c>
      <c r="D40" t="str">
        <f t="shared" si="0"/>
        <v>BudB_MdTot_FF</v>
      </c>
      <c r="E40" t="str">
        <f t="shared" si="0"/>
        <v>BudB_MdTot_Tyf</v>
      </c>
      <c r="F40" s="5" t="s">
        <v>58</v>
      </c>
      <c r="G40" s="7" t="s">
        <v>216</v>
      </c>
      <c r="H40" s="64">
        <f>INDEX(Data,2,MATCH('Tabel 3.3'!B40,Variabel,0))</f>
        <v>-191772</v>
      </c>
      <c r="I40" s="64">
        <f>INDEX(Data,2,MATCH('Tabel 3.3'!C40,Variabel,0))</f>
        <v>6338173</v>
      </c>
      <c r="J40" s="64">
        <f>INDEX(Data,2,MATCH('Tabel 3.3'!D40,Variabel,0))</f>
        <v>0</v>
      </c>
      <c r="K40" s="64">
        <f>INDEX(Data,2,MATCH('Tabel 3.3'!E40,Variabel,0))</f>
        <v>0</v>
      </c>
    </row>
    <row r="41" spans="1:11" x14ac:dyDescent="0.25">
      <c r="A41" s="4" t="s">
        <v>408</v>
      </c>
      <c r="B41" t="str">
        <f t="shared" si="0"/>
        <v>BudB_Mpi_EhU</v>
      </c>
      <c r="C41" t="str">
        <f t="shared" si="0"/>
        <v>BudB_Mpi_BEu</v>
      </c>
      <c r="D41" t="str">
        <f t="shared" si="0"/>
        <v>BudB_Mpi_FF</v>
      </c>
      <c r="E41" t="str">
        <f t="shared" si="0"/>
        <v>BudB_Mpi_Tyf</v>
      </c>
      <c r="F41" s="5" t="s">
        <v>59</v>
      </c>
      <c r="G41" s="7" t="s">
        <v>217</v>
      </c>
      <c r="H41" s="64">
        <f>INDEX(Data,2,MATCH('Tabel 3.3'!B41,Variabel,0))</f>
        <v>0</v>
      </c>
      <c r="I41" s="64">
        <f>INDEX(Data,2,MATCH('Tabel 3.3'!C41,Variabel,0))</f>
        <v>0</v>
      </c>
      <c r="J41" s="64">
        <f>INDEX(Data,2,MATCH('Tabel 3.3'!D41,Variabel,0))</f>
        <v>0</v>
      </c>
      <c r="K41" s="64">
        <f>INDEX(Data,2,MATCH('Tabel 3.3'!E41,Variabel,0))</f>
        <v>0</v>
      </c>
    </row>
    <row r="42" spans="1:11" x14ac:dyDescent="0.25">
      <c r="A42" s="4" t="s">
        <v>409</v>
      </c>
      <c r="B42" t="str">
        <f t="shared" si="0"/>
        <v>BudB_Mip_EhU</v>
      </c>
      <c r="C42" t="str">
        <f t="shared" si="0"/>
        <v>BudB_Mip_BEu</v>
      </c>
      <c r="D42" t="str">
        <f t="shared" si="0"/>
        <v>BudB_Mip_FF</v>
      </c>
      <c r="E42" t="str">
        <f t="shared" si="0"/>
        <v>BudB_Mip_Tyf</v>
      </c>
      <c r="F42" s="5" t="s">
        <v>60</v>
      </c>
      <c r="G42" s="7" t="s">
        <v>218</v>
      </c>
      <c r="H42" s="64">
        <f>INDEX(Data,2,MATCH('Tabel 3.3'!B42,Variabel,0))</f>
        <v>0</v>
      </c>
      <c r="I42" s="64">
        <f>INDEX(Data,2,MATCH('Tabel 3.3'!C42,Variabel,0))</f>
        <v>0</v>
      </c>
      <c r="J42" s="64">
        <f>INDEX(Data,2,MATCH('Tabel 3.3'!D42,Variabel,0))</f>
        <v>0</v>
      </c>
      <c r="K42" s="64">
        <f>INDEX(Data,2,MATCH('Tabel 3.3'!E42,Variabel,0))</f>
        <v>0</v>
      </c>
    </row>
    <row r="43" spans="1:11" x14ac:dyDescent="0.25">
      <c r="A43" s="4" t="s">
        <v>410</v>
      </c>
      <c r="B43" t="str">
        <f t="shared" si="0"/>
        <v>BudB_MiL_EhU</v>
      </c>
      <c r="C43" t="str">
        <f t="shared" si="0"/>
        <v>BudB_MiL_BEu</v>
      </c>
      <c r="D43" t="str">
        <f t="shared" si="0"/>
        <v>BudB_MiL_FF</v>
      </c>
      <c r="E43" t="str">
        <f t="shared" si="0"/>
        <v>BudB_MiL_Tyf</v>
      </c>
      <c r="F43" s="5" t="s">
        <v>61</v>
      </c>
      <c r="G43" s="7" t="s">
        <v>219</v>
      </c>
      <c r="H43" s="64">
        <f>INDEX(Data,2,MATCH('Tabel 3.3'!B43,Variabel,0))</f>
        <v>0</v>
      </c>
      <c r="I43" s="64">
        <f>INDEX(Data,2,MATCH('Tabel 3.3'!C43,Variabel,0))</f>
        <v>0</v>
      </c>
      <c r="J43" s="64">
        <f>INDEX(Data,2,MATCH('Tabel 3.3'!D43,Variabel,0))</f>
        <v>0</v>
      </c>
      <c r="K43" s="64">
        <f>INDEX(Data,2,MATCH('Tabel 3.3'!E43,Variabel,0))</f>
        <v>0</v>
      </c>
    </row>
    <row r="44" spans="1:11" x14ac:dyDescent="0.25">
      <c r="A44" s="4" t="s">
        <v>411</v>
      </c>
      <c r="B44" t="str">
        <f t="shared" si="0"/>
        <v>BudB_MiTot_EhU</v>
      </c>
      <c r="C44" t="str">
        <f t="shared" si="0"/>
        <v>BudB_MiTot_BEu</v>
      </c>
      <c r="D44" t="str">
        <f t="shared" si="0"/>
        <v>BudB_MiTot_FF</v>
      </c>
      <c r="E44" t="str">
        <f t="shared" si="0"/>
        <v>BudB_MiTot_Tyf</v>
      </c>
      <c r="F44" s="5" t="s">
        <v>62</v>
      </c>
      <c r="G44" s="7" t="s">
        <v>220</v>
      </c>
      <c r="H44" s="64">
        <f>INDEX(Data,2,MATCH('Tabel 3.3'!B44,Variabel,0))</f>
        <v>0</v>
      </c>
      <c r="I44" s="64">
        <f>INDEX(Data,2,MATCH('Tabel 3.3'!C44,Variabel,0))</f>
        <v>244279</v>
      </c>
      <c r="J44" s="64">
        <f>INDEX(Data,2,MATCH('Tabel 3.3'!D44,Variabel,0))</f>
        <v>0</v>
      </c>
      <c r="K44" s="64">
        <f>INDEX(Data,2,MATCH('Tabel 3.3'!E44,Variabel,0))</f>
        <v>0</v>
      </c>
    </row>
    <row r="45" spans="1:11" x14ac:dyDescent="0.25">
      <c r="A45" s="4" t="s">
        <v>412</v>
      </c>
      <c r="B45" t="str">
        <f t="shared" si="0"/>
        <v>BudB_MfTot_EhU</v>
      </c>
      <c r="C45" t="str">
        <f t="shared" si="0"/>
        <v>BudB_MfTot_BEu</v>
      </c>
      <c r="D45" t="str">
        <f t="shared" si="0"/>
        <v>BudB_MfTot_FF</v>
      </c>
      <c r="E45" t="str">
        <f t="shared" si="0"/>
        <v>BudB_MfTot_Tyf</v>
      </c>
      <c r="F45" s="5" t="s">
        <v>63</v>
      </c>
      <c r="G45" s="7" t="s">
        <v>221</v>
      </c>
      <c r="H45" s="64">
        <f>INDEX(Data,2,MATCH('Tabel 3.3'!B45,Variabel,0))</f>
        <v>-191772</v>
      </c>
      <c r="I45" s="64">
        <f>INDEX(Data,2,MATCH('Tabel 3.3'!C45,Variabel,0))</f>
        <v>6338173</v>
      </c>
      <c r="J45" s="64">
        <f>INDEX(Data,2,MATCH('Tabel 3.3'!D45,Variabel,0))</f>
        <v>0</v>
      </c>
      <c r="K45" s="64">
        <f>INDEX(Data,2,MATCH('Tabel 3.3'!E45,Variabel,0))</f>
        <v>0</v>
      </c>
    </row>
    <row r="46" spans="1:11" x14ac:dyDescent="0.25"/>
    <row r="48" spans="1:11" hidden="1" x14ac:dyDescent="0.25">
      <c r="G48" s="20"/>
    </row>
  </sheetData>
  <sheetProtection algorithmName="SHA-512" hashValue="Dg8ZIrPj8Vtep4nvq49vQkbVedBcV7jTjy30idGXAx+I13OnhWl/Jlg0KuMtv2vd1jtPrCwl3dKml8qpAQRdMg==" saltValue="tw39aZmPuiLqLZnb5RteaA==" spinCount="100000" sheet="1" objects="1" scenarios="1"/>
  <mergeCells count="4">
    <mergeCell ref="F5:K5"/>
    <mergeCell ref="F6:G6"/>
    <mergeCell ref="J6:K6"/>
    <mergeCell ref="F2:H2"/>
  </mergeCells>
  <hyperlinks>
    <hyperlink ref="F2" location="Indholdsfortegnelse!A1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&amp;C&amp;G</oddHeader>
    <oddFooter>&amp;A</oddFooter>
  </headerFooter>
  <colBreaks count="1" manualBreakCount="1">
    <brk id="3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A2:I48"/>
  <sheetViews>
    <sheetView showGridLines="0" topLeftCell="F2" zoomScaleNormal="100" workbookViewId="0">
      <selection activeCell="F2" sqref="F2:G2"/>
    </sheetView>
  </sheetViews>
  <sheetFormatPr defaultColWidth="0" defaultRowHeight="15" zeroHeight="1" x14ac:dyDescent="0.25"/>
  <cols>
    <col min="1" max="1" width="12.85546875" hidden="1" customWidth="1"/>
    <col min="2" max="2" width="22.5703125" hidden="1" customWidth="1"/>
    <col min="3" max="3" width="12.85546875" hidden="1" customWidth="1"/>
    <col min="4" max="4" width="23.42578125" hidden="1" customWidth="1"/>
    <col min="5" max="5" width="22.140625" hidden="1" customWidth="1"/>
    <col min="6" max="6" width="4" bestFit="1" customWidth="1"/>
    <col min="7" max="7" width="55.140625" customWidth="1"/>
    <col min="8" max="8" width="21.42578125" customWidth="1"/>
    <col min="9" max="9" width="9.140625" customWidth="1"/>
    <col min="10" max="16384" width="9.140625" hidden="1"/>
  </cols>
  <sheetData>
    <row r="2" spans="1:8" x14ac:dyDescent="0.25">
      <c r="F2" s="113" t="s">
        <v>630</v>
      </c>
      <c r="G2" s="113"/>
    </row>
    <row r="3" spans="1:8" x14ac:dyDescent="0.25"/>
    <row r="4" spans="1:8" x14ac:dyDescent="0.25">
      <c r="E4" s="25"/>
    </row>
    <row r="5" spans="1:8" ht="50.25" customHeight="1" x14ac:dyDescent="0.25">
      <c r="A5" s="28"/>
      <c r="E5" s="25"/>
      <c r="F5" s="114" t="s">
        <v>1699</v>
      </c>
      <c r="G5" s="114"/>
      <c r="H5" s="114"/>
    </row>
    <row r="6" spans="1:8" ht="15" customHeight="1" x14ac:dyDescent="0.25">
      <c r="A6" s="23" t="s">
        <v>617</v>
      </c>
      <c r="C6" s="23" t="s">
        <v>616</v>
      </c>
      <c r="E6" s="25"/>
      <c r="F6" s="127" t="s">
        <v>225</v>
      </c>
      <c r="G6" s="127"/>
      <c r="H6" s="16"/>
    </row>
    <row r="7" spans="1:8" ht="25.5" x14ac:dyDescent="0.25">
      <c r="A7" s="14" t="s">
        <v>31</v>
      </c>
      <c r="B7" s="15" t="s">
        <v>416</v>
      </c>
      <c r="C7" s="14" t="s">
        <v>31</v>
      </c>
      <c r="D7" s="15" t="s">
        <v>418</v>
      </c>
      <c r="E7" s="27"/>
      <c r="F7" s="26"/>
      <c r="G7" s="7"/>
      <c r="H7" s="5" t="s">
        <v>1530</v>
      </c>
    </row>
    <row r="8" spans="1:8" x14ac:dyDescent="0.25">
      <c r="A8" s="4" t="s">
        <v>377</v>
      </c>
      <c r="B8" t="str">
        <f t="shared" ref="B8:B45" si="0">"BudB_"&amp;$A8&amp;"_"&amp;B$7</f>
        <v>BudB_BlankCelle01_BEu</v>
      </c>
      <c r="C8" s="4" t="s">
        <v>377</v>
      </c>
      <c r="D8" t="str">
        <f>"GudB_"&amp;$C8&amp;"_"&amp;D$7</f>
        <v>GudB_BlankCelle01_GeU</v>
      </c>
      <c r="F8" s="5"/>
      <c r="G8" s="12" t="s">
        <v>187</v>
      </c>
      <c r="H8" s="7"/>
    </row>
    <row r="9" spans="1:8" x14ac:dyDescent="0.25">
      <c r="A9" s="4" t="s">
        <v>384</v>
      </c>
      <c r="B9" t="str">
        <f t="shared" si="0"/>
        <v>BudB_Eaf_BEu</v>
      </c>
      <c r="C9" s="4" t="s">
        <v>384</v>
      </c>
      <c r="D9" t="str">
        <f t="shared" ref="D9:D44" si="1">"GudB_"&amp;$C9&amp;"_"&amp;D$7</f>
        <v>GudB_Eaf_GeU</v>
      </c>
      <c r="E9" s="25">
        <f>IFERROR(INDEX(Data,2,MATCH('Tabel 3.4'!B9,Variabel,0))+INDEX(Data,2,MATCH('Tabel 3.4'!D9,Variabel,0)),0)</f>
        <v>489522</v>
      </c>
      <c r="F9" s="5" t="s">
        <v>33</v>
      </c>
      <c r="G9" s="7" t="s">
        <v>188</v>
      </c>
      <c r="H9" s="64">
        <f>E9</f>
        <v>489522</v>
      </c>
    </row>
    <row r="10" spans="1:8" x14ac:dyDescent="0.25">
      <c r="A10" s="4" t="s">
        <v>385</v>
      </c>
      <c r="B10" t="str">
        <f t="shared" si="0"/>
        <v>BudB_Ebf_BEu</v>
      </c>
      <c r="C10" s="4" t="s">
        <v>385</v>
      </c>
      <c r="D10" t="str">
        <f t="shared" si="1"/>
        <v>GudB_Ebf_GeU</v>
      </c>
      <c r="E10" s="25">
        <f>IFERROR(INDEX(Data,2,MATCH('Tabel 3.4'!B10,Variabel,0))+INDEX(Data,2,MATCH('Tabel 3.4'!D10,Variabel,0)),0)</f>
        <v>0</v>
      </c>
      <c r="F10" s="5" t="s">
        <v>34</v>
      </c>
      <c r="G10" s="7" t="s">
        <v>189</v>
      </c>
      <c r="H10" s="64">
        <f t="shared" ref="H10:H45" si="2">E10</f>
        <v>0</v>
      </c>
    </row>
    <row r="11" spans="1:8" x14ac:dyDescent="0.25">
      <c r="A11" s="4" t="s">
        <v>386</v>
      </c>
      <c r="B11" t="str">
        <f t="shared" si="0"/>
        <v>BudB_Ebsf_BEu</v>
      </c>
      <c r="C11" s="4" t="s">
        <v>386</v>
      </c>
      <c r="D11" t="str">
        <f t="shared" si="1"/>
        <v>GudB_Ebsf_GeU</v>
      </c>
      <c r="E11" s="25">
        <f>IFERROR(INDEX(Data,2,MATCH('Tabel 3.4'!B11,Variabel,0))+INDEX(Data,2,MATCH('Tabel 3.4'!D11,Variabel,0)),0)</f>
        <v>0</v>
      </c>
      <c r="F11" s="5" t="s">
        <v>35</v>
      </c>
      <c r="G11" s="7" t="s">
        <v>190</v>
      </c>
      <c r="H11" s="64">
        <f t="shared" si="2"/>
        <v>0</v>
      </c>
    </row>
    <row r="12" spans="1:8" x14ac:dyDescent="0.25">
      <c r="A12" s="4" t="s">
        <v>387</v>
      </c>
      <c r="B12" t="str">
        <f t="shared" si="0"/>
        <v>BudB_EL_BEu</v>
      </c>
      <c r="C12" s="4" t="s">
        <v>387</v>
      </c>
      <c r="D12" t="str">
        <f t="shared" si="1"/>
        <v>GudB_EL_GeU</v>
      </c>
      <c r="E12" s="25">
        <f>IFERROR(INDEX(Data,2,MATCH('Tabel 3.4'!B12,Variabel,0))+INDEX(Data,2,MATCH('Tabel 3.4'!D12,Variabel,0)),0)</f>
        <v>550720</v>
      </c>
      <c r="F12" s="5" t="s">
        <v>36</v>
      </c>
      <c r="G12" s="7" t="s">
        <v>191</v>
      </c>
      <c r="H12" s="64">
        <f t="shared" si="2"/>
        <v>550720</v>
      </c>
    </row>
    <row r="13" spans="1:8" x14ac:dyDescent="0.25">
      <c r="A13" s="4" t="s">
        <v>388</v>
      </c>
      <c r="B13" t="str">
        <f t="shared" si="0"/>
        <v>BudB_Eea_BEu</v>
      </c>
      <c r="C13" s="4" t="s">
        <v>388</v>
      </c>
      <c r="D13" t="str">
        <f t="shared" si="1"/>
        <v>GudB_Eea_GeU</v>
      </c>
      <c r="E13" s="25">
        <f>IFERROR(INDEX(Data,2,MATCH('Tabel 3.4'!B13,Variabel,0))+INDEX(Data,2,MATCH('Tabel 3.4'!D13,Variabel,0)),0)</f>
        <v>0</v>
      </c>
      <c r="F13" s="5" t="s">
        <v>37</v>
      </c>
      <c r="G13" s="7" t="s">
        <v>192</v>
      </c>
      <c r="H13" s="64">
        <f t="shared" si="2"/>
        <v>0</v>
      </c>
    </row>
    <row r="14" spans="1:8" x14ac:dyDescent="0.25">
      <c r="A14" s="4" t="s">
        <v>390</v>
      </c>
      <c r="B14" t="str">
        <f t="shared" si="0"/>
        <v>BudB_Est_BEu</v>
      </c>
      <c r="C14" s="4" t="s">
        <v>390</v>
      </c>
      <c r="D14" t="str">
        <f t="shared" si="1"/>
        <v>GudB_Est_GeU</v>
      </c>
      <c r="E14" s="25">
        <f>IFERROR(INDEX(Data,2,MATCH('Tabel 3.4'!B14,Variabel,0))+INDEX(Data,2,MATCH('Tabel 3.4'!D14,Variabel,0)),0)</f>
        <v>26001</v>
      </c>
      <c r="F14" s="5" t="s">
        <v>38</v>
      </c>
      <c r="G14" s="7" t="s">
        <v>193</v>
      </c>
      <c r="H14" s="64">
        <f t="shared" si="2"/>
        <v>26001</v>
      </c>
    </row>
    <row r="15" spans="1:8" x14ac:dyDescent="0.25">
      <c r="A15" s="4" t="s">
        <v>391</v>
      </c>
      <c r="B15" t="str">
        <f t="shared" si="0"/>
        <v>BudB_ELu_BEu</v>
      </c>
      <c r="C15" s="4" t="s">
        <v>391</v>
      </c>
      <c r="D15" t="str">
        <f t="shared" si="1"/>
        <v>GudB_ELu_GeU</v>
      </c>
      <c r="E15" s="25">
        <f>IFERROR(INDEX(Data,2,MATCH('Tabel 3.4'!B15,Variabel,0))+INDEX(Data,2,MATCH('Tabel 3.4'!D15,Variabel,0)),0)</f>
        <v>0</v>
      </c>
      <c r="F15" s="5" t="s">
        <v>39</v>
      </c>
      <c r="G15" s="7" t="s">
        <v>194</v>
      </c>
      <c r="H15" s="64">
        <f t="shared" si="2"/>
        <v>0</v>
      </c>
    </row>
    <row r="16" spans="1:8" x14ac:dyDescent="0.25">
      <c r="A16" s="4" t="s">
        <v>389</v>
      </c>
      <c r="B16" t="str">
        <f t="shared" si="0"/>
        <v>BudB_Eae_BEu</v>
      </c>
      <c r="C16" s="4" t="s">
        <v>389</v>
      </c>
      <c r="D16" t="str">
        <f t="shared" si="1"/>
        <v>GudB_Eae_GeU</v>
      </c>
      <c r="E16" s="25">
        <f>IFERROR(INDEX(Data,2,MATCH('Tabel 3.4'!B16,Variabel,0))+INDEX(Data,2,MATCH('Tabel 3.4'!D16,Variabel,0)),0)</f>
        <v>3095</v>
      </c>
      <c r="F16" s="5" t="s">
        <v>40</v>
      </c>
      <c r="G16" s="7" t="s">
        <v>195</v>
      </c>
      <c r="H16" s="64">
        <f t="shared" si="2"/>
        <v>3095</v>
      </c>
    </row>
    <row r="17" spans="1:8" x14ac:dyDescent="0.25">
      <c r="A17" s="4" t="s">
        <v>392</v>
      </c>
      <c r="B17" t="str">
        <f t="shared" si="0"/>
        <v>BudB_ETot_BEu</v>
      </c>
      <c r="C17" s="4" t="s">
        <v>392</v>
      </c>
      <c r="D17" t="str">
        <f t="shared" si="1"/>
        <v>GudB_ETot_GeU</v>
      </c>
      <c r="E17" s="25">
        <f>IFERROR(INDEX(Data,2,MATCH('Tabel 3.4'!B17,Variabel,0))+INDEX(Data,2,MATCH('Tabel 3.4'!D17,Variabel,0)),0)</f>
        <v>2154799</v>
      </c>
      <c r="F17" s="5" t="s">
        <v>41</v>
      </c>
      <c r="G17" s="7" t="s">
        <v>196</v>
      </c>
      <c r="H17" s="64">
        <f t="shared" si="2"/>
        <v>2154799</v>
      </c>
    </row>
    <row r="18" spans="1:8" x14ac:dyDescent="0.25">
      <c r="A18" s="4" t="s">
        <v>378</v>
      </c>
      <c r="B18" t="str">
        <f t="shared" si="0"/>
        <v>BudB_BlankCelle02_BEu</v>
      </c>
      <c r="C18" s="4" t="s">
        <v>378</v>
      </c>
      <c r="D18" t="str">
        <f t="shared" si="1"/>
        <v>GudB_BlankCelle02_GeU</v>
      </c>
      <c r="E18" s="25">
        <f>IFERROR(INDEX(Data,2,MATCH('Tabel 3.4'!B18,Variabel,0))+INDEX(Data,2,MATCH('Tabel 3.4'!D18,Variabel,0)),0)</f>
        <v>0</v>
      </c>
      <c r="F18" s="5"/>
      <c r="G18" s="7"/>
      <c r="H18" s="65"/>
    </row>
    <row r="19" spans="1:8" x14ac:dyDescent="0.25">
      <c r="A19" s="4" t="s">
        <v>379</v>
      </c>
      <c r="B19" t="str">
        <f t="shared" si="0"/>
        <v>BudB_BlankCelle03_BEu</v>
      </c>
      <c r="C19" s="4" t="s">
        <v>379</v>
      </c>
      <c r="D19" t="str">
        <f t="shared" si="1"/>
        <v>GudB_BlankCelle03_GeU</v>
      </c>
      <c r="E19" s="25">
        <f>IFERROR(INDEX(Data,2,MATCH('Tabel 3.4'!B19,Variabel,0))+INDEX(Data,2,MATCH('Tabel 3.4'!D19,Variabel,0)),0)</f>
        <v>0</v>
      </c>
      <c r="F19" s="5"/>
      <c r="G19" s="12" t="s">
        <v>197</v>
      </c>
      <c r="H19" s="65"/>
    </row>
    <row r="20" spans="1:8" x14ac:dyDescent="0.25">
      <c r="A20" s="4" t="s">
        <v>393</v>
      </c>
      <c r="B20" t="str">
        <f t="shared" si="0"/>
        <v>BudB_PrF_BEu</v>
      </c>
      <c r="C20" s="4" t="s">
        <v>393</v>
      </c>
      <c r="D20" t="str">
        <f t="shared" si="1"/>
        <v>GudB_PrF_GeU</v>
      </c>
      <c r="E20" s="25">
        <f>IFERROR(INDEX(Data,2,MATCH('Tabel 3.4'!B20,Variabel,0))+INDEX(Data,2,MATCH('Tabel 3.4'!D20,Variabel,0)),0)</f>
        <v>0</v>
      </c>
      <c r="F20" s="5" t="s">
        <v>42</v>
      </c>
      <c r="G20" s="7" t="s">
        <v>198</v>
      </c>
      <c r="H20" s="64">
        <f t="shared" si="2"/>
        <v>0</v>
      </c>
    </row>
    <row r="21" spans="1:8" x14ac:dyDescent="0.25">
      <c r="A21" s="4" t="s">
        <v>394</v>
      </c>
      <c r="B21" t="str">
        <f t="shared" si="0"/>
        <v>BudB_PrG_BEu</v>
      </c>
      <c r="C21" s="4" t="s">
        <v>394</v>
      </c>
      <c r="D21" t="str">
        <f t="shared" si="1"/>
        <v>GudB_PrG_GeU</v>
      </c>
      <c r="E21" s="25">
        <f>IFERROR(INDEX(Data,2,MATCH('Tabel 3.4'!B21,Variabel,0))+INDEX(Data,2,MATCH('Tabel 3.4'!D21,Variabel,0)),0)</f>
        <v>0</v>
      </c>
      <c r="F21" s="5" t="s">
        <v>43</v>
      </c>
      <c r="G21" s="7" t="s">
        <v>199</v>
      </c>
      <c r="H21" s="64">
        <f t="shared" si="2"/>
        <v>0</v>
      </c>
    </row>
    <row r="22" spans="1:8" x14ac:dyDescent="0.25">
      <c r="A22" s="4" t="s">
        <v>395</v>
      </c>
      <c r="B22" t="str">
        <f t="shared" si="0"/>
        <v>BudB_PrFr_BEu</v>
      </c>
      <c r="C22" s="4" t="s">
        <v>395</v>
      </c>
      <c r="D22" t="str">
        <f t="shared" si="1"/>
        <v>GudB_PrFr_GeU</v>
      </c>
      <c r="E22" s="25">
        <f>IFERROR(INDEX(Data,2,MATCH('Tabel 3.4'!B22,Variabel,0))+INDEX(Data,2,MATCH('Tabel 3.4'!D22,Variabel,0)),0)</f>
        <v>0</v>
      </c>
      <c r="F22" s="5" t="s">
        <v>44</v>
      </c>
      <c r="G22" s="7" t="s">
        <v>200</v>
      </c>
      <c r="H22" s="64">
        <f t="shared" si="2"/>
        <v>0</v>
      </c>
    </row>
    <row r="23" spans="1:8" x14ac:dyDescent="0.25">
      <c r="A23" s="4" t="s">
        <v>396</v>
      </c>
      <c r="B23" t="str">
        <f t="shared" si="0"/>
        <v>BudB_Pre_BEu</v>
      </c>
      <c r="C23" s="4" t="s">
        <v>396</v>
      </c>
      <c r="D23" t="str">
        <f t="shared" si="1"/>
        <v>GudB_Pre_GeU</v>
      </c>
      <c r="E23" s="25">
        <f>IFERROR(INDEX(Data,2,MATCH('Tabel 3.4'!B23,Variabel,0))+INDEX(Data,2,MATCH('Tabel 3.4'!D23,Variabel,0)),0)</f>
        <v>50993</v>
      </c>
      <c r="F23" s="5" t="s">
        <v>45</v>
      </c>
      <c r="G23" s="7" t="s">
        <v>201</v>
      </c>
      <c r="H23" s="64">
        <f t="shared" si="2"/>
        <v>50993</v>
      </c>
    </row>
    <row r="24" spans="1:8" x14ac:dyDescent="0.25">
      <c r="A24" s="4" t="s">
        <v>397</v>
      </c>
      <c r="B24" t="str">
        <f t="shared" si="0"/>
        <v>BudB_Prx_BEu</v>
      </c>
      <c r="C24" s="4" t="s">
        <v>397</v>
      </c>
      <c r="D24" t="str">
        <f t="shared" si="1"/>
        <v>GudB_Prx_GeU</v>
      </c>
      <c r="E24" s="25">
        <f>IFERROR(INDEX(Data,2,MATCH('Tabel 3.4'!B24,Variabel,0))+INDEX(Data,2,MATCH('Tabel 3.4'!D24,Variabel,0)),0)</f>
        <v>243052</v>
      </c>
      <c r="F24" s="5" t="s">
        <v>46</v>
      </c>
      <c r="G24" s="7" t="s">
        <v>202</v>
      </c>
      <c r="H24" s="64">
        <f t="shared" si="2"/>
        <v>243052</v>
      </c>
    </row>
    <row r="25" spans="1:8" x14ac:dyDescent="0.25">
      <c r="A25" s="4" t="s">
        <v>307</v>
      </c>
      <c r="B25" t="str">
        <f t="shared" si="0"/>
        <v>BudB_PrTot_BEu</v>
      </c>
      <c r="C25" s="4" t="s">
        <v>307</v>
      </c>
      <c r="D25" t="str">
        <f t="shared" si="1"/>
        <v>GudB_PrTot_GeU</v>
      </c>
      <c r="E25" s="25">
        <f>IFERROR(INDEX(Data,2,MATCH('Tabel 3.4'!B25,Variabel,0))+INDEX(Data,2,MATCH('Tabel 3.4'!D25,Variabel,0)),0)</f>
        <v>1589944</v>
      </c>
      <c r="F25" s="5" t="s">
        <v>47</v>
      </c>
      <c r="G25" s="7" t="s">
        <v>203</v>
      </c>
      <c r="H25" s="64">
        <f t="shared" si="2"/>
        <v>1589944</v>
      </c>
    </row>
    <row r="26" spans="1:8" x14ac:dyDescent="0.25">
      <c r="A26" s="4" t="s">
        <v>380</v>
      </c>
      <c r="B26" t="str">
        <f t="shared" si="0"/>
        <v>BudB_BlankCelle04_BEu</v>
      </c>
      <c r="C26" s="4" t="s">
        <v>380</v>
      </c>
      <c r="D26" t="str">
        <f t="shared" si="1"/>
        <v>GudB_BlankCelle04_GeU</v>
      </c>
      <c r="E26" s="25">
        <f>IFERROR(INDEX(Data,2,MATCH('Tabel 3.4'!B26,Variabel,0))+INDEX(Data,2,MATCH('Tabel 3.4'!D26,Variabel,0)),0)</f>
        <v>0</v>
      </c>
      <c r="F26" s="5"/>
      <c r="G26" s="7"/>
      <c r="H26" s="65"/>
    </row>
    <row r="27" spans="1:8" x14ac:dyDescent="0.25">
      <c r="A27" s="4" t="s">
        <v>381</v>
      </c>
      <c r="B27" t="str">
        <f t="shared" si="0"/>
        <v>BudB_BlankCelle05_BEu</v>
      </c>
      <c r="C27" s="4" t="s">
        <v>381</v>
      </c>
      <c r="D27" t="str">
        <f t="shared" si="1"/>
        <v>GudB_BlankCelle05_GeU</v>
      </c>
      <c r="E27" s="25">
        <f>IFERROR(INDEX(Data,2,MATCH('Tabel 3.4'!B27,Variabel,0))+INDEX(Data,2,MATCH('Tabel 3.4'!D27,Variabel,0)),0)</f>
        <v>0</v>
      </c>
      <c r="F27" s="5"/>
      <c r="G27" s="12" t="s">
        <v>204</v>
      </c>
      <c r="H27" s="65"/>
    </row>
    <row r="28" spans="1:8" x14ac:dyDescent="0.25">
      <c r="A28" s="4" t="s">
        <v>398</v>
      </c>
      <c r="B28" t="str">
        <f t="shared" si="0"/>
        <v>BudB_Ps_BEu</v>
      </c>
      <c r="C28" s="4" t="s">
        <v>398</v>
      </c>
      <c r="D28" t="str">
        <f t="shared" si="1"/>
        <v>GudB_Ps_GeU</v>
      </c>
      <c r="E28" s="25">
        <f>IFERROR(INDEX(Data,2,MATCH('Tabel 3.4'!B28,Variabel,0))+INDEX(Data,2,MATCH('Tabel 3.4'!D28,Variabel,0)),0)</f>
        <v>0</v>
      </c>
      <c r="F28" s="5" t="s">
        <v>48</v>
      </c>
      <c r="G28" s="7" t="s">
        <v>205</v>
      </c>
      <c r="H28" s="64">
        <f t="shared" si="2"/>
        <v>0</v>
      </c>
    </row>
    <row r="29" spans="1:8" x14ac:dyDescent="0.25">
      <c r="A29" s="4" t="s">
        <v>399</v>
      </c>
      <c r="B29" t="str">
        <f t="shared" si="0"/>
        <v>BudB_Pus_BEu</v>
      </c>
      <c r="C29" s="4" t="s">
        <v>399</v>
      </c>
      <c r="D29" t="str">
        <f t="shared" si="1"/>
        <v>GudB_Pus_GeU</v>
      </c>
      <c r="E29" s="25">
        <f>IFERROR(INDEX(Data,2,MATCH('Tabel 3.4'!B29,Variabel,0))+INDEX(Data,2,MATCH('Tabel 3.4'!D29,Variabel,0)),0)</f>
        <v>0</v>
      </c>
      <c r="F29" s="5" t="s">
        <v>49</v>
      </c>
      <c r="G29" s="7" t="s">
        <v>206</v>
      </c>
      <c r="H29" s="64">
        <f t="shared" si="2"/>
        <v>0</v>
      </c>
    </row>
    <row r="30" spans="1:8" x14ac:dyDescent="0.25">
      <c r="A30" s="4" t="s">
        <v>400</v>
      </c>
      <c r="B30" t="str">
        <f t="shared" si="0"/>
        <v>BudB_Peu_BEu</v>
      </c>
      <c r="C30" s="4" t="s">
        <v>400</v>
      </c>
      <c r="D30" t="str">
        <f t="shared" si="1"/>
        <v>GudB_Peu_GeU</v>
      </c>
      <c r="E30" s="25">
        <f>IFERROR(INDEX(Data,2,MATCH('Tabel 3.4'!B30,Variabel,0))+INDEX(Data,2,MATCH('Tabel 3.4'!D30,Variabel,0)),0)</f>
        <v>0</v>
      </c>
      <c r="F30" s="5" t="s">
        <v>50</v>
      </c>
      <c r="G30" s="7" t="s">
        <v>207</v>
      </c>
      <c r="H30" s="64">
        <f t="shared" si="2"/>
        <v>0</v>
      </c>
    </row>
    <row r="31" spans="1:8" x14ac:dyDescent="0.25">
      <c r="A31" s="4" t="s">
        <v>326</v>
      </c>
      <c r="B31" t="str">
        <f t="shared" si="0"/>
        <v>BudB_PTot_BEu</v>
      </c>
      <c r="C31" s="4" t="s">
        <v>326</v>
      </c>
      <c r="D31" t="str">
        <f t="shared" si="1"/>
        <v>GudB_PTot_GeU</v>
      </c>
      <c r="E31" s="25">
        <f>IFERROR(INDEX(Data,2,MATCH('Tabel 3.4'!B31,Variabel,0))+INDEX(Data,2,MATCH('Tabel 3.4'!D31,Variabel,0)),0)</f>
        <v>713305</v>
      </c>
      <c r="F31" s="5" t="s">
        <v>51</v>
      </c>
      <c r="G31" s="7" t="s">
        <v>208</v>
      </c>
      <c r="H31" s="64">
        <f t="shared" si="2"/>
        <v>713305</v>
      </c>
    </row>
    <row r="32" spans="1:8" x14ac:dyDescent="0.25">
      <c r="A32" s="4" t="s">
        <v>382</v>
      </c>
      <c r="B32" t="str">
        <f t="shared" si="0"/>
        <v>BudB_BlankCelle06_BEu</v>
      </c>
      <c r="C32" s="4" t="s">
        <v>382</v>
      </c>
      <c r="D32" t="str">
        <f t="shared" si="1"/>
        <v>GudB_BlankCelle06_GeU</v>
      </c>
      <c r="E32" s="25">
        <f>IFERROR(INDEX(Data,2,MATCH('Tabel 3.4'!B32,Variabel,0))+INDEX(Data,2,MATCH('Tabel 3.4'!D32,Variabel,0)),0)</f>
        <v>0</v>
      </c>
      <c r="F32" s="5"/>
      <c r="G32" s="7"/>
      <c r="H32" s="65"/>
    </row>
    <row r="33" spans="1:8" x14ac:dyDescent="0.25">
      <c r="A33" s="4" t="s">
        <v>383</v>
      </c>
      <c r="B33" t="str">
        <f t="shared" si="0"/>
        <v>BudB_BlankCelle07_BEu</v>
      </c>
      <c r="C33" s="4" t="s">
        <v>383</v>
      </c>
      <c r="D33" t="str">
        <f t="shared" si="1"/>
        <v>GudB_BlankCelle07_GeU</v>
      </c>
      <c r="E33" s="25">
        <f>IFERROR(INDEX(Data,2,MATCH('Tabel 3.4'!B33,Variabel,0))+INDEX(Data,2,MATCH('Tabel 3.4'!D33,Variabel,0)),0)</f>
        <v>0</v>
      </c>
      <c r="F33" s="5"/>
      <c r="G33" s="12" t="s">
        <v>209</v>
      </c>
      <c r="H33" s="65"/>
    </row>
    <row r="34" spans="1:8" x14ac:dyDescent="0.25">
      <c r="A34" s="4" t="s">
        <v>401</v>
      </c>
      <c r="B34" t="str">
        <f t="shared" si="0"/>
        <v>BudB_Ma_BEu</v>
      </c>
      <c r="C34" s="4" t="s">
        <v>401</v>
      </c>
      <c r="D34" t="str">
        <f t="shared" si="1"/>
        <v>GudB_Ma_GeU</v>
      </c>
      <c r="E34" s="25">
        <f>IFERROR(INDEX(Data,2,MATCH('Tabel 3.4'!B34,Variabel,0))+INDEX(Data,2,MATCH('Tabel 3.4'!D34,Variabel,0)),0)</f>
        <v>588156</v>
      </c>
      <c r="F34" s="5" t="s">
        <v>52</v>
      </c>
      <c r="G34" s="7" t="s">
        <v>210</v>
      </c>
      <c r="H34" s="64">
        <f t="shared" si="2"/>
        <v>588156</v>
      </c>
    </row>
    <row r="35" spans="1:8" x14ac:dyDescent="0.25">
      <c r="A35" s="4" t="s">
        <v>402</v>
      </c>
      <c r="B35" t="str">
        <f t="shared" si="0"/>
        <v>BudB_Mk_BEu</v>
      </c>
      <c r="C35" s="4" t="s">
        <v>402</v>
      </c>
      <c r="D35" t="str">
        <f t="shared" si="1"/>
        <v>GudB_Mk_GeU</v>
      </c>
      <c r="E35" s="25">
        <f>IFERROR(INDEX(Data,2,MATCH('Tabel 3.4'!B35,Variabel,0))+INDEX(Data,2,MATCH('Tabel 3.4'!D35,Variabel,0)),0)</f>
        <v>1124958</v>
      </c>
      <c r="F35" s="5" t="s">
        <v>53</v>
      </c>
      <c r="G35" s="7" t="s">
        <v>211</v>
      </c>
      <c r="H35" s="64">
        <f t="shared" si="2"/>
        <v>1124958</v>
      </c>
    </row>
    <row r="36" spans="1:8" x14ac:dyDescent="0.25">
      <c r="A36" s="4" t="s">
        <v>403</v>
      </c>
      <c r="B36" t="str">
        <f t="shared" si="0"/>
        <v>BudB_MTot_BEu</v>
      </c>
      <c r="C36" s="4" t="s">
        <v>403</v>
      </c>
      <c r="D36" t="str">
        <f t="shared" si="1"/>
        <v>GudB_MTot_GeU</v>
      </c>
      <c r="E36" s="25">
        <f>IFERROR(INDEX(Data,2,MATCH('Tabel 3.4'!B36,Variabel,0))+INDEX(Data,2,MATCH('Tabel 3.4'!D36,Variabel,0)),0)</f>
        <v>1713114</v>
      </c>
      <c r="F36" s="5" t="s">
        <v>54</v>
      </c>
      <c r="G36" s="7" t="s">
        <v>212</v>
      </c>
      <c r="H36" s="64">
        <f t="shared" si="2"/>
        <v>1713114</v>
      </c>
    </row>
    <row r="37" spans="1:8" x14ac:dyDescent="0.25">
      <c r="A37" s="4" t="s">
        <v>404</v>
      </c>
      <c r="B37" t="str">
        <f t="shared" si="0"/>
        <v>BudB_Mkk_BEu</v>
      </c>
      <c r="C37" s="4" t="s">
        <v>404</v>
      </c>
      <c r="D37" t="str">
        <f t="shared" si="1"/>
        <v>GudB_Mkk_GeU</v>
      </c>
      <c r="E37" s="25">
        <f>IFERROR(INDEX(Data,2,MATCH('Tabel 3.4'!B37,Variabel,0))+INDEX(Data,2,MATCH('Tabel 3.4'!D37,Variabel,0)),0)</f>
        <v>0</v>
      </c>
      <c r="F37" s="5" t="s">
        <v>55</v>
      </c>
      <c r="G37" s="7" t="s">
        <v>213</v>
      </c>
      <c r="H37" s="64">
        <f t="shared" si="2"/>
        <v>0</v>
      </c>
    </row>
    <row r="38" spans="1:8" x14ac:dyDescent="0.25">
      <c r="A38" s="4" t="s">
        <v>405</v>
      </c>
      <c r="B38" t="str">
        <f t="shared" si="0"/>
        <v>BudB_Mt_BEu</v>
      </c>
      <c r="C38" s="4" t="s">
        <v>405</v>
      </c>
      <c r="D38" t="str">
        <f t="shared" si="1"/>
        <v>GudB_Mt_GeU</v>
      </c>
      <c r="E38" s="25">
        <f>IFERROR(INDEX(Data,2,MATCH('Tabel 3.4'!B38,Variabel,0))+INDEX(Data,2,MATCH('Tabel 3.4'!D38,Variabel,0)),0)</f>
        <v>0</v>
      </c>
      <c r="F38" s="5" t="s">
        <v>56</v>
      </c>
      <c r="G38" s="7" t="s">
        <v>214</v>
      </c>
      <c r="H38" s="64">
        <f t="shared" si="2"/>
        <v>0</v>
      </c>
    </row>
    <row r="39" spans="1:8" x14ac:dyDescent="0.25">
      <c r="A39" s="4" t="s">
        <v>406</v>
      </c>
      <c r="B39" t="str">
        <f t="shared" si="0"/>
        <v>BudB_Mr_BEu</v>
      </c>
      <c r="C39" s="4" t="s">
        <v>406</v>
      </c>
      <c r="D39" t="str">
        <f t="shared" si="1"/>
        <v>GudB_Mr_GeU</v>
      </c>
      <c r="E39" s="25">
        <f>IFERROR(INDEX(Data,2,MATCH('Tabel 3.4'!B39,Variabel,0))+INDEX(Data,2,MATCH('Tabel 3.4'!D39,Variabel,0)),0)</f>
        <v>0</v>
      </c>
      <c r="F39" s="5" t="s">
        <v>57</v>
      </c>
      <c r="G39" s="7" t="s">
        <v>215</v>
      </c>
      <c r="H39" s="64">
        <f t="shared" si="2"/>
        <v>0</v>
      </c>
    </row>
    <row r="40" spans="1:8" x14ac:dyDescent="0.25">
      <c r="A40" s="4" t="s">
        <v>407</v>
      </c>
      <c r="B40" t="str">
        <f t="shared" si="0"/>
        <v>BudB_MdTot_BEu</v>
      </c>
      <c r="C40" s="4" t="s">
        <v>407</v>
      </c>
      <c r="D40" t="str">
        <f t="shared" si="1"/>
        <v>GudB_MdTot_GeU</v>
      </c>
      <c r="E40" s="25">
        <f>IFERROR(INDEX(Data,2,MATCH('Tabel 3.4'!B40,Variabel,0))+INDEX(Data,2,MATCH('Tabel 3.4'!D40,Variabel,0)),0)</f>
        <v>6342565</v>
      </c>
      <c r="F40" s="5" t="s">
        <v>58</v>
      </c>
      <c r="G40" s="7" t="s">
        <v>216</v>
      </c>
      <c r="H40" s="64">
        <f t="shared" si="2"/>
        <v>6342565</v>
      </c>
    </row>
    <row r="41" spans="1:8" x14ac:dyDescent="0.25">
      <c r="A41" s="4" t="s">
        <v>408</v>
      </c>
      <c r="B41" t="str">
        <f t="shared" si="0"/>
        <v>BudB_Mpi_BEu</v>
      </c>
      <c r="C41" s="4" t="s">
        <v>408</v>
      </c>
      <c r="D41" t="str">
        <f t="shared" si="1"/>
        <v>GudB_Mpi_GeU</v>
      </c>
      <c r="E41" s="25">
        <f>IFERROR(INDEX(Data,2,MATCH('Tabel 3.4'!B41,Variabel,0))+INDEX(Data,2,MATCH('Tabel 3.4'!D41,Variabel,0)),0)</f>
        <v>0</v>
      </c>
      <c r="F41" s="5" t="s">
        <v>59</v>
      </c>
      <c r="G41" s="7" t="s">
        <v>217</v>
      </c>
      <c r="H41" s="64">
        <f t="shared" si="2"/>
        <v>0</v>
      </c>
    </row>
    <row r="42" spans="1:8" x14ac:dyDescent="0.25">
      <c r="A42" s="4" t="s">
        <v>409</v>
      </c>
      <c r="B42" t="str">
        <f t="shared" si="0"/>
        <v>BudB_Mip_BEu</v>
      </c>
      <c r="C42" s="4" t="s">
        <v>409</v>
      </c>
      <c r="D42" t="str">
        <f t="shared" si="1"/>
        <v>GudB_Mip_GeU</v>
      </c>
      <c r="E42" s="25">
        <f>IFERROR(INDEX(Data,2,MATCH('Tabel 3.4'!B42,Variabel,0))+INDEX(Data,2,MATCH('Tabel 3.4'!D42,Variabel,0)),0)</f>
        <v>0</v>
      </c>
      <c r="F42" s="5" t="s">
        <v>60</v>
      </c>
      <c r="G42" s="7" t="s">
        <v>218</v>
      </c>
      <c r="H42" s="64">
        <f t="shared" si="2"/>
        <v>0</v>
      </c>
    </row>
    <row r="43" spans="1:8" x14ac:dyDescent="0.25">
      <c r="A43" s="4" t="s">
        <v>410</v>
      </c>
      <c r="B43" t="str">
        <f t="shared" si="0"/>
        <v>BudB_MiL_BEu</v>
      </c>
      <c r="C43" s="4" t="s">
        <v>410</v>
      </c>
      <c r="D43" t="str">
        <f t="shared" si="1"/>
        <v>GudB_MiL_GeU</v>
      </c>
      <c r="E43" s="25">
        <f>IFERROR(INDEX(Data,2,MATCH('Tabel 3.4'!B43,Variabel,0))+INDEX(Data,2,MATCH('Tabel 3.4'!D43,Variabel,0)),0)</f>
        <v>0</v>
      </c>
      <c r="F43" s="5" t="s">
        <v>61</v>
      </c>
      <c r="G43" s="7" t="s">
        <v>219</v>
      </c>
      <c r="H43" s="64">
        <f t="shared" si="2"/>
        <v>0</v>
      </c>
    </row>
    <row r="44" spans="1:8" x14ac:dyDescent="0.25">
      <c r="A44" s="4" t="s">
        <v>411</v>
      </c>
      <c r="B44" t="str">
        <f t="shared" si="0"/>
        <v>BudB_MiTot_BEu</v>
      </c>
      <c r="C44" s="4" t="s">
        <v>411</v>
      </c>
      <c r="D44" t="str">
        <f t="shared" si="1"/>
        <v>GudB_MiTot_GeU</v>
      </c>
      <c r="E44" s="25">
        <f>IFERROR(INDEX(Data,2,MATCH('Tabel 3.4'!B44,Variabel,0))+INDEX(Data,2,MATCH('Tabel 3.4'!D44,Variabel,0)),0)</f>
        <v>244279</v>
      </c>
      <c r="F44" s="5" t="s">
        <v>62</v>
      </c>
      <c r="G44" s="7" t="s">
        <v>220</v>
      </c>
      <c r="H44" s="64">
        <f t="shared" si="2"/>
        <v>244279</v>
      </c>
    </row>
    <row r="45" spans="1:8" x14ac:dyDescent="0.25">
      <c r="A45" s="4" t="s">
        <v>412</v>
      </c>
      <c r="B45" t="str">
        <f t="shared" si="0"/>
        <v>BudB_MfTot_BEu</v>
      </c>
      <c r="C45" s="4" t="s">
        <v>412</v>
      </c>
      <c r="D45" t="str">
        <f>"GudB_"&amp;$C45&amp;"_"&amp;D$7</f>
        <v>GudB_MfTot_GeU</v>
      </c>
      <c r="E45" s="25">
        <f>IFERROR(INDEX(Data,2,MATCH('Tabel 3.4'!B45,Variabel,0))+INDEX(Data,2,MATCH('Tabel 3.4'!D45,Variabel,0)),0)</f>
        <v>6342565</v>
      </c>
      <c r="F45" s="5" t="s">
        <v>63</v>
      </c>
      <c r="G45" s="7" t="s">
        <v>221</v>
      </c>
      <c r="H45" s="64">
        <f t="shared" si="2"/>
        <v>6342565</v>
      </c>
    </row>
    <row r="46" spans="1:8" x14ac:dyDescent="0.25"/>
    <row r="48" spans="1:8" hidden="1" x14ac:dyDescent="0.25">
      <c r="G48" s="20"/>
    </row>
  </sheetData>
  <sheetProtection algorithmName="SHA-512" hashValue="os45ldDONdHa+STjEuuj3YaQzo5X/5J1QK675wNTCerp/DqB0IN9cDqf9xcUWQJlbw1/x7nVezbcxqCLEo4eSQ==" saltValue="1gDq9KetCurOP1yBJQ32fA==" spinCount="100000" sheet="1" objects="1" scenarios="1"/>
  <mergeCells count="3">
    <mergeCell ref="F5:H5"/>
    <mergeCell ref="F6:G6"/>
    <mergeCell ref="F2:G2"/>
  </mergeCells>
  <hyperlinks>
    <hyperlink ref="F2" location="Indholdsfortegnelse!A1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colBreaks count="1" manualBreakCount="1">
    <brk id="3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A2:I47"/>
  <sheetViews>
    <sheetView showGridLines="0" topLeftCell="F2" zoomScaleNormal="100" workbookViewId="0">
      <selection activeCell="I15" sqref="I15"/>
    </sheetView>
  </sheetViews>
  <sheetFormatPr defaultColWidth="0" defaultRowHeight="15" zeroHeight="1" x14ac:dyDescent="0.25"/>
  <cols>
    <col min="1" max="1" width="17.140625" hidden="1" customWidth="1"/>
    <col min="2" max="2" width="28.42578125" hidden="1" customWidth="1"/>
    <col min="3" max="3" width="20.42578125" hidden="1" customWidth="1"/>
    <col min="4" max="4" width="31.42578125" hidden="1" customWidth="1"/>
    <col min="5" max="5" width="29.42578125" hidden="1" customWidth="1"/>
    <col min="6" max="6" width="4" bestFit="1" customWidth="1"/>
    <col min="7" max="7" width="54.5703125" customWidth="1"/>
    <col min="8" max="8" width="14.85546875" customWidth="1"/>
    <col min="9" max="9" width="9.140625" customWidth="1"/>
    <col min="10" max="16384" width="9.140625" hidden="1"/>
  </cols>
  <sheetData>
    <row r="2" spans="1:8" x14ac:dyDescent="0.25">
      <c r="F2" s="113" t="s">
        <v>630</v>
      </c>
      <c r="G2" s="113"/>
    </row>
    <row r="3" spans="1:8" x14ac:dyDescent="0.25"/>
    <row r="4" spans="1:8" x14ac:dyDescent="0.25"/>
    <row r="5" spans="1:8" ht="57" customHeight="1" x14ac:dyDescent="0.25">
      <c r="A5" s="2" t="s">
        <v>611</v>
      </c>
      <c r="B5" s="15" t="s">
        <v>619</v>
      </c>
      <c r="C5" s="2" t="s">
        <v>612</v>
      </c>
      <c r="D5" s="15" t="s">
        <v>413</v>
      </c>
      <c r="F5" s="114" t="s">
        <v>1680</v>
      </c>
      <c r="G5" s="114"/>
      <c r="H5" s="114"/>
    </row>
    <row r="6" spans="1:8" x14ac:dyDescent="0.25">
      <c r="F6" s="127" t="s">
        <v>225</v>
      </c>
      <c r="G6" s="127"/>
      <c r="H6" s="16"/>
    </row>
    <row r="7" spans="1:8" ht="25.5" x14ac:dyDescent="0.25">
      <c r="A7" s="14" t="s">
        <v>31</v>
      </c>
      <c r="C7" s="14" t="s">
        <v>31</v>
      </c>
      <c r="F7" s="7"/>
      <c r="G7" s="7"/>
      <c r="H7" s="5" t="s">
        <v>618</v>
      </c>
    </row>
    <row r="8" spans="1:8" x14ac:dyDescent="0.25">
      <c r="A8" s="4" t="s">
        <v>377</v>
      </c>
      <c r="B8" t="str">
        <f>"BpiB_"&amp;A8&amp;"_"&amp;$B$5</f>
        <v>BpiB_BlankCelle01_Phu</v>
      </c>
      <c r="C8" s="4" t="s">
        <v>377</v>
      </c>
      <c r="D8" t="str">
        <f t="shared" ref="D8:D45" si="0">"GpiB_"&amp;C8&amp;"_"&amp;$D$5</f>
        <v>GpiB_BlankCelle01_GapU</v>
      </c>
      <c r="F8" s="5"/>
      <c r="G8" s="12" t="s">
        <v>187</v>
      </c>
      <c r="H8" s="7"/>
    </row>
    <row r="9" spans="1:8" x14ac:dyDescent="0.25">
      <c r="A9" s="4" t="s">
        <v>384</v>
      </c>
      <c r="B9" t="str">
        <f t="shared" ref="B9:B45" si="1">"BpiB_"&amp;A9&amp;"_"&amp;$B$5</f>
        <v>BpiB_Eaf_Phu</v>
      </c>
      <c r="C9" s="4" t="s">
        <v>384</v>
      </c>
      <c r="D9" t="str">
        <f t="shared" si="0"/>
        <v>GpiB_Eaf_GapU</v>
      </c>
      <c r="E9">
        <f>INDEX(Data,2,MATCH('Tabel 3.5'!B9,Variabel,0))-INDEX(Data,2,MATCH('Tabel 3.5'!D9,Variabel,0))</f>
        <v>-4463</v>
      </c>
      <c r="F9" s="7" t="s">
        <v>33</v>
      </c>
      <c r="G9" s="7" t="s">
        <v>188</v>
      </c>
      <c r="H9" s="64">
        <f>E9</f>
        <v>-4463</v>
      </c>
    </row>
    <row r="10" spans="1:8" x14ac:dyDescent="0.25">
      <c r="A10" s="4" t="s">
        <v>385</v>
      </c>
      <c r="B10" t="str">
        <f t="shared" si="1"/>
        <v>BpiB_Ebf_Phu</v>
      </c>
      <c r="C10" s="4" t="s">
        <v>385</v>
      </c>
      <c r="D10" t="str">
        <f t="shared" si="0"/>
        <v>GpiB_Ebf_GapU</v>
      </c>
      <c r="E10">
        <f>INDEX(Data,2,MATCH('Tabel 3.5'!B10,Variabel,0))-INDEX(Data,2,MATCH('Tabel 3.5'!D10,Variabel,0))</f>
        <v>-837926</v>
      </c>
      <c r="F10" s="7" t="s">
        <v>34</v>
      </c>
      <c r="G10" s="7" t="s">
        <v>189</v>
      </c>
      <c r="H10" s="64">
        <f t="shared" ref="H10:H45" si="2">E10</f>
        <v>-837926</v>
      </c>
    </row>
    <row r="11" spans="1:8" x14ac:dyDescent="0.25">
      <c r="A11" s="4" t="s">
        <v>386</v>
      </c>
      <c r="B11" t="str">
        <f t="shared" si="1"/>
        <v>BpiB_Ebsf_Phu</v>
      </c>
      <c r="C11" s="4" t="s">
        <v>386</v>
      </c>
      <c r="D11" t="str">
        <f t="shared" si="0"/>
        <v>GpiB_Ebsf_GapU</v>
      </c>
      <c r="E11">
        <f>INDEX(Data,2,MATCH('Tabel 3.5'!B11,Variabel,0))-INDEX(Data,2,MATCH('Tabel 3.5'!D11,Variabel,0))</f>
        <v>49020</v>
      </c>
      <c r="F11" s="7" t="s">
        <v>35</v>
      </c>
      <c r="G11" s="7" t="s">
        <v>190</v>
      </c>
      <c r="H11" s="64">
        <f t="shared" si="2"/>
        <v>49020</v>
      </c>
    </row>
    <row r="12" spans="1:8" x14ac:dyDescent="0.25">
      <c r="A12" s="4" t="s">
        <v>387</v>
      </c>
      <c r="B12" t="str">
        <f t="shared" si="1"/>
        <v>BpiB_EL_Phu</v>
      </c>
      <c r="C12" s="4" t="s">
        <v>387</v>
      </c>
      <c r="D12" t="str">
        <f t="shared" si="0"/>
        <v>GpiB_EL_GapU</v>
      </c>
      <c r="E12">
        <f>INDEX(Data,2,MATCH('Tabel 3.5'!B12,Variabel,0))-INDEX(Data,2,MATCH('Tabel 3.5'!D12,Variabel,0))</f>
        <v>25107</v>
      </c>
      <c r="F12" s="7" t="s">
        <v>36</v>
      </c>
      <c r="G12" s="7" t="s">
        <v>191</v>
      </c>
      <c r="H12" s="64">
        <f t="shared" si="2"/>
        <v>25107</v>
      </c>
    </row>
    <row r="13" spans="1:8" x14ac:dyDescent="0.25">
      <c r="A13" s="4" t="s">
        <v>388</v>
      </c>
      <c r="B13" t="str">
        <f t="shared" si="1"/>
        <v>BpiB_Eea_Phu</v>
      </c>
      <c r="C13" s="4" t="s">
        <v>388</v>
      </c>
      <c r="D13" t="str">
        <f t="shared" si="0"/>
        <v>GpiB_Eea_GapU</v>
      </c>
      <c r="E13">
        <f>INDEX(Data,2,MATCH('Tabel 3.5'!B13,Variabel,0))-INDEX(Data,2,MATCH('Tabel 3.5'!D13,Variabel,0))</f>
        <v>-39640</v>
      </c>
      <c r="F13" s="7" t="s">
        <v>37</v>
      </c>
      <c r="G13" s="7" t="s">
        <v>192</v>
      </c>
      <c r="H13" s="64">
        <f t="shared" si="2"/>
        <v>-39640</v>
      </c>
    </row>
    <row r="14" spans="1:8" x14ac:dyDescent="0.25">
      <c r="A14" s="4" t="s">
        <v>390</v>
      </c>
      <c r="B14" t="str">
        <f t="shared" si="1"/>
        <v>BpiB_Est_Phu</v>
      </c>
      <c r="C14" s="4" t="s">
        <v>390</v>
      </c>
      <c r="D14" t="str">
        <f t="shared" si="0"/>
        <v>GpiB_Est_GapU</v>
      </c>
      <c r="E14">
        <f>INDEX(Data,2,MATCH('Tabel 3.5'!B14,Variabel,0))-INDEX(Data,2,MATCH('Tabel 3.5'!D14,Variabel,0))</f>
        <v>-29698</v>
      </c>
      <c r="F14" s="7" t="s">
        <v>38</v>
      </c>
      <c r="G14" s="7" t="s">
        <v>193</v>
      </c>
      <c r="H14" s="64">
        <f t="shared" si="2"/>
        <v>-29698</v>
      </c>
    </row>
    <row r="15" spans="1:8" x14ac:dyDescent="0.25">
      <c r="A15" s="4" t="s">
        <v>391</v>
      </c>
      <c r="B15" t="str">
        <f t="shared" si="1"/>
        <v>BpiB_ELu_Phu</v>
      </c>
      <c r="C15" s="4" t="s">
        <v>391</v>
      </c>
      <c r="D15" t="str">
        <f t="shared" si="0"/>
        <v>GpiB_ELu_GapU</v>
      </c>
      <c r="E15">
        <f>INDEX(Data,2,MATCH('Tabel 3.5'!B15,Variabel,0))-INDEX(Data,2,MATCH('Tabel 3.5'!D15,Variabel,0))</f>
        <v>0</v>
      </c>
      <c r="F15" s="7" t="s">
        <v>39</v>
      </c>
      <c r="G15" s="7" t="s">
        <v>194</v>
      </c>
      <c r="H15" s="64">
        <f t="shared" si="2"/>
        <v>0</v>
      </c>
    </row>
    <row r="16" spans="1:8" x14ac:dyDescent="0.25">
      <c r="A16" s="4" t="s">
        <v>389</v>
      </c>
      <c r="B16" t="str">
        <f t="shared" si="1"/>
        <v>BpiB_Eae_Phu</v>
      </c>
      <c r="C16" s="4" t="s">
        <v>389</v>
      </c>
      <c r="D16" t="str">
        <f t="shared" si="0"/>
        <v>GpiB_Eae_GapU</v>
      </c>
      <c r="E16">
        <f>INDEX(Data,2,MATCH('Tabel 3.5'!B16,Variabel,0))-INDEX(Data,2,MATCH('Tabel 3.5'!D16,Variabel,0))</f>
        <v>-8033</v>
      </c>
      <c r="F16" s="7" t="s">
        <v>40</v>
      </c>
      <c r="G16" s="7" t="s">
        <v>195</v>
      </c>
      <c r="H16" s="64">
        <f t="shared" si="2"/>
        <v>-8033</v>
      </c>
    </row>
    <row r="17" spans="1:8" x14ac:dyDescent="0.25">
      <c r="A17" s="4" t="s">
        <v>392</v>
      </c>
      <c r="B17" t="str">
        <f t="shared" si="1"/>
        <v>BpiB_ETot_Phu</v>
      </c>
      <c r="C17" s="4" t="s">
        <v>392</v>
      </c>
      <c r="D17" t="str">
        <f t="shared" si="0"/>
        <v>GpiB_ETot_GapU</v>
      </c>
      <c r="E17">
        <f>INDEX(Data,2,MATCH('Tabel 3.5'!B17,Variabel,0))-INDEX(Data,2,MATCH('Tabel 3.5'!D17,Variabel,0))</f>
        <v>-845634</v>
      </c>
      <c r="F17" s="7" t="s">
        <v>41</v>
      </c>
      <c r="G17" s="7" t="s">
        <v>196</v>
      </c>
      <c r="H17" s="64">
        <f t="shared" si="2"/>
        <v>-845634</v>
      </c>
    </row>
    <row r="18" spans="1:8" x14ac:dyDescent="0.25">
      <c r="A18" s="4" t="s">
        <v>378</v>
      </c>
      <c r="B18" t="str">
        <f t="shared" si="1"/>
        <v>BpiB_BlankCelle02_Phu</v>
      </c>
      <c r="C18" s="4" t="s">
        <v>378</v>
      </c>
      <c r="D18" t="str">
        <f t="shared" si="0"/>
        <v>GpiB_BlankCelle02_GapU</v>
      </c>
      <c r="F18" s="7"/>
      <c r="G18" s="7"/>
      <c r="H18" s="65"/>
    </row>
    <row r="19" spans="1:8" x14ac:dyDescent="0.25">
      <c r="A19" s="4" t="s">
        <v>379</v>
      </c>
      <c r="B19" t="str">
        <f t="shared" si="1"/>
        <v>BpiB_BlankCelle03_Phu</v>
      </c>
      <c r="C19" s="4" t="s">
        <v>379</v>
      </c>
      <c r="D19" t="str">
        <f t="shared" si="0"/>
        <v>GpiB_BlankCelle03_GapU</v>
      </c>
      <c r="F19" s="7"/>
      <c r="G19" s="12" t="s">
        <v>197</v>
      </c>
      <c r="H19" s="65"/>
    </row>
    <row r="20" spans="1:8" x14ac:dyDescent="0.25">
      <c r="A20" s="4" t="s">
        <v>393</v>
      </c>
      <c r="B20" t="str">
        <f t="shared" si="1"/>
        <v>BpiB_PrF_Phu</v>
      </c>
      <c r="C20" s="4" t="s">
        <v>393</v>
      </c>
      <c r="D20" t="str">
        <f t="shared" si="0"/>
        <v>GpiB_PrF_GapU</v>
      </c>
      <c r="E20">
        <f>INDEX(Data,2,MATCH('Tabel 3.5'!B20,Variabel,0))-INDEX(Data,2,MATCH('Tabel 3.5'!D20,Variabel,0))</f>
        <v>-256631</v>
      </c>
      <c r="F20" s="7" t="s">
        <v>42</v>
      </c>
      <c r="G20" s="7" t="s">
        <v>198</v>
      </c>
      <c r="H20" s="64">
        <f t="shared" si="2"/>
        <v>-256631</v>
      </c>
    </row>
    <row r="21" spans="1:8" x14ac:dyDescent="0.25">
      <c r="A21" s="4" t="s">
        <v>394</v>
      </c>
      <c r="B21" t="str">
        <f t="shared" si="1"/>
        <v>BpiB_PrG_Phu</v>
      </c>
      <c r="C21" s="4" t="s">
        <v>394</v>
      </c>
      <c r="D21" t="str">
        <f t="shared" si="0"/>
        <v>GpiB_PrG_GapU</v>
      </c>
      <c r="E21">
        <f>INDEX(Data,2,MATCH('Tabel 3.5'!B21,Variabel,0))-INDEX(Data,2,MATCH('Tabel 3.5'!D21,Variabel,0))</f>
        <v>-414845</v>
      </c>
      <c r="F21" s="7" t="s">
        <v>43</v>
      </c>
      <c r="G21" s="7" t="s">
        <v>199</v>
      </c>
      <c r="H21" s="64">
        <f t="shared" si="2"/>
        <v>-414845</v>
      </c>
    </row>
    <row r="22" spans="1:8" x14ac:dyDescent="0.25">
      <c r="A22" s="4" t="s">
        <v>395</v>
      </c>
      <c r="B22" t="str">
        <f t="shared" si="1"/>
        <v>BpiB_PrFr_Phu</v>
      </c>
      <c r="C22" s="4" t="s">
        <v>395</v>
      </c>
      <c r="D22" t="str">
        <f t="shared" si="0"/>
        <v>GpiB_PrFr_GapU</v>
      </c>
      <c r="E22">
        <f>INDEX(Data,2,MATCH('Tabel 3.5'!B22,Variabel,0))-INDEX(Data,2,MATCH('Tabel 3.5'!D22,Variabel,0))</f>
        <v>-47010</v>
      </c>
      <c r="F22" s="7" t="s">
        <v>44</v>
      </c>
      <c r="G22" s="7" t="s">
        <v>200</v>
      </c>
      <c r="H22" s="64">
        <f t="shared" si="2"/>
        <v>-47010</v>
      </c>
    </row>
    <row r="23" spans="1:8" x14ac:dyDescent="0.25">
      <c r="A23" s="4" t="s">
        <v>396</v>
      </c>
      <c r="B23" t="str">
        <f t="shared" si="1"/>
        <v>BpiB_Pre_Phu</v>
      </c>
      <c r="C23" s="4" t="s">
        <v>396</v>
      </c>
      <c r="D23" t="str">
        <f t="shared" si="0"/>
        <v>GpiB_Pre_GapU</v>
      </c>
      <c r="E23">
        <f>INDEX(Data,2,MATCH('Tabel 3.5'!B23,Variabel,0))-INDEX(Data,2,MATCH('Tabel 3.5'!D23,Variabel,0))</f>
        <v>-505290</v>
      </c>
      <c r="F23" s="7" t="s">
        <v>45</v>
      </c>
      <c r="G23" s="7" t="s">
        <v>201</v>
      </c>
      <c r="H23" s="64">
        <f t="shared" si="2"/>
        <v>-505290</v>
      </c>
    </row>
    <row r="24" spans="1:8" x14ac:dyDescent="0.25">
      <c r="A24" s="4" t="s">
        <v>397</v>
      </c>
      <c r="B24" t="str">
        <f t="shared" si="1"/>
        <v>BpiB_Prx_Phu</v>
      </c>
      <c r="C24" s="4" t="s">
        <v>397</v>
      </c>
      <c r="D24" t="str">
        <f t="shared" si="0"/>
        <v>GpiB_Prx_GapU</v>
      </c>
      <c r="E24">
        <f>INDEX(Data,2,MATCH('Tabel 3.5'!B24,Variabel,0))-INDEX(Data,2,MATCH('Tabel 3.5'!D24,Variabel,0))</f>
        <v>-76962</v>
      </c>
      <c r="F24" s="7" t="s">
        <v>46</v>
      </c>
      <c r="G24" s="7" t="s">
        <v>202</v>
      </c>
      <c r="H24" s="64">
        <f t="shared" si="2"/>
        <v>-76962</v>
      </c>
    </row>
    <row r="25" spans="1:8" x14ac:dyDescent="0.25">
      <c r="A25" s="4" t="s">
        <v>307</v>
      </c>
      <c r="B25" t="str">
        <f t="shared" si="1"/>
        <v>BpiB_PrTot_Phu</v>
      </c>
      <c r="C25" s="4" t="s">
        <v>307</v>
      </c>
      <c r="D25" t="str">
        <f t="shared" si="0"/>
        <v>GpiB_PrTot_GapU</v>
      </c>
      <c r="E25">
        <f>INDEX(Data,2,MATCH('Tabel 3.5'!B25,Variabel,0))-INDEX(Data,2,MATCH('Tabel 3.5'!D25,Variabel,0))</f>
        <v>-1300738</v>
      </c>
      <c r="F25" s="7" t="s">
        <v>47</v>
      </c>
      <c r="G25" s="7" t="s">
        <v>203</v>
      </c>
      <c r="H25" s="64">
        <f t="shared" si="2"/>
        <v>-1300738</v>
      </c>
    </row>
    <row r="26" spans="1:8" x14ac:dyDescent="0.25">
      <c r="A26" s="4" t="s">
        <v>380</v>
      </c>
      <c r="B26" t="str">
        <f t="shared" si="1"/>
        <v>BpiB_BlankCelle04_Phu</v>
      </c>
      <c r="C26" s="4" t="s">
        <v>380</v>
      </c>
      <c r="D26" t="str">
        <f t="shared" si="0"/>
        <v>GpiB_BlankCelle04_GapU</v>
      </c>
      <c r="F26" s="7"/>
      <c r="G26" s="7"/>
      <c r="H26" s="65"/>
    </row>
    <row r="27" spans="1:8" x14ac:dyDescent="0.25">
      <c r="A27" s="4" t="s">
        <v>381</v>
      </c>
      <c r="B27" t="str">
        <f t="shared" si="1"/>
        <v>BpiB_BlankCelle05_Phu</v>
      </c>
      <c r="C27" s="4" t="s">
        <v>381</v>
      </c>
      <c r="D27" t="str">
        <f t="shared" si="0"/>
        <v>GpiB_BlankCelle05_GapU</v>
      </c>
      <c r="F27" s="7"/>
      <c r="G27" s="12" t="s">
        <v>204</v>
      </c>
      <c r="H27" s="65"/>
    </row>
    <row r="28" spans="1:8" x14ac:dyDescent="0.25">
      <c r="A28" s="4" t="s">
        <v>398</v>
      </c>
      <c r="B28" t="str">
        <f t="shared" si="1"/>
        <v>BpiB_Ps_Phu</v>
      </c>
      <c r="C28" s="4" t="s">
        <v>398</v>
      </c>
      <c r="D28" t="str">
        <f t="shared" si="0"/>
        <v>GpiB_Ps_GapU</v>
      </c>
      <c r="E28">
        <f>INDEX(Data,2,MATCH('Tabel 3.5'!B28,Variabel,0))-INDEX(Data,2,MATCH('Tabel 3.5'!D28,Variabel,0))</f>
        <v>-24348</v>
      </c>
      <c r="F28" s="7" t="s">
        <v>48</v>
      </c>
      <c r="G28" s="7" t="s">
        <v>205</v>
      </c>
      <c r="H28" s="64">
        <f t="shared" si="2"/>
        <v>-24348</v>
      </c>
    </row>
    <row r="29" spans="1:8" x14ac:dyDescent="0.25">
      <c r="A29" s="4" t="s">
        <v>399</v>
      </c>
      <c r="B29" t="str">
        <f t="shared" si="1"/>
        <v>BpiB_Pus_Phu</v>
      </c>
      <c r="C29" s="4" t="s">
        <v>399</v>
      </c>
      <c r="D29" t="str">
        <f t="shared" si="0"/>
        <v>GpiB_Pus_GapU</v>
      </c>
      <c r="E29">
        <f>INDEX(Data,2,MATCH('Tabel 3.5'!B29,Variabel,0))-INDEX(Data,2,MATCH('Tabel 3.5'!D29,Variabel,0))</f>
        <v>-221573</v>
      </c>
      <c r="F29" s="7" t="s">
        <v>49</v>
      </c>
      <c r="G29" s="7" t="s">
        <v>206</v>
      </c>
      <c r="H29" s="64">
        <f t="shared" si="2"/>
        <v>-221573</v>
      </c>
    </row>
    <row r="30" spans="1:8" x14ac:dyDescent="0.25">
      <c r="A30" s="4" t="s">
        <v>400</v>
      </c>
      <c r="B30" t="str">
        <f t="shared" si="1"/>
        <v>BpiB_Peu_Phu</v>
      </c>
      <c r="C30" s="4" t="s">
        <v>400</v>
      </c>
      <c r="D30" t="str">
        <f t="shared" si="0"/>
        <v>GpiB_Peu_GapU</v>
      </c>
      <c r="E30">
        <f>INDEX(Data,2,MATCH('Tabel 3.5'!B30,Variabel,0))-INDEX(Data,2,MATCH('Tabel 3.5'!D30,Variabel,0))</f>
        <v>0</v>
      </c>
      <c r="F30" s="7" t="s">
        <v>50</v>
      </c>
      <c r="G30" s="7" t="s">
        <v>207</v>
      </c>
      <c r="H30" s="64">
        <f t="shared" si="2"/>
        <v>0</v>
      </c>
    </row>
    <row r="31" spans="1:8" x14ac:dyDescent="0.25">
      <c r="A31" s="4" t="s">
        <v>326</v>
      </c>
      <c r="B31" t="str">
        <f t="shared" si="1"/>
        <v>BpiB_PTot_Phu</v>
      </c>
      <c r="C31" s="4" t="s">
        <v>326</v>
      </c>
      <c r="D31" t="str">
        <f t="shared" si="0"/>
        <v>GpiB_PTot_GapU</v>
      </c>
      <c r="E31">
        <f>INDEX(Data,2,MATCH('Tabel 3.5'!B31,Variabel,0))-INDEX(Data,2,MATCH('Tabel 3.5'!D31,Variabel,0))</f>
        <v>-245922</v>
      </c>
      <c r="F31" s="7" t="s">
        <v>51</v>
      </c>
      <c r="G31" s="7" t="s">
        <v>208</v>
      </c>
      <c r="H31" s="64">
        <f t="shared" si="2"/>
        <v>-245922</v>
      </c>
    </row>
    <row r="32" spans="1:8" x14ac:dyDescent="0.25">
      <c r="A32" s="4" t="s">
        <v>382</v>
      </c>
      <c r="B32" t="str">
        <f t="shared" si="1"/>
        <v>BpiB_BlankCelle06_Phu</v>
      </c>
      <c r="C32" s="4" t="s">
        <v>382</v>
      </c>
      <c r="D32" t="str">
        <f t="shared" si="0"/>
        <v>GpiB_BlankCelle06_GapU</v>
      </c>
      <c r="F32" s="7"/>
      <c r="G32" s="7"/>
      <c r="H32" s="65"/>
    </row>
    <row r="33" spans="1:8" x14ac:dyDescent="0.25">
      <c r="A33" s="4" t="s">
        <v>383</v>
      </c>
      <c r="B33" t="str">
        <f t="shared" si="1"/>
        <v>BpiB_BlankCelle07_Phu</v>
      </c>
      <c r="C33" s="4" t="s">
        <v>383</v>
      </c>
      <c r="D33" t="str">
        <f t="shared" si="0"/>
        <v>GpiB_BlankCelle07_GapU</v>
      </c>
      <c r="F33" s="7"/>
      <c r="G33" s="12" t="s">
        <v>209</v>
      </c>
      <c r="H33" s="65"/>
    </row>
    <row r="34" spans="1:8" x14ac:dyDescent="0.25">
      <c r="A34" s="4" t="s">
        <v>401</v>
      </c>
      <c r="B34" t="str">
        <f t="shared" si="1"/>
        <v>BpiB_Ma_Phu</v>
      </c>
      <c r="C34" s="4" t="s">
        <v>401</v>
      </c>
      <c r="D34" t="str">
        <f t="shared" si="0"/>
        <v>GpiB_Ma_GapU</v>
      </c>
      <c r="E34">
        <f>INDEX(Data,2,MATCH('Tabel 3.5'!B34,Variabel,0))-INDEX(Data,2,MATCH('Tabel 3.5'!D34,Variabel,0))</f>
        <v>-125846</v>
      </c>
      <c r="F34" s="7" t="s">
        <v>52</v>
      </c>
      <c r="G34" s="7" t="s">
        <v>210</v>
      </c>
      <c r="H34" s="64">
        <f t="shared" si="2"/>
        <v>-125846</v>
      </c>
    </row>
    <row r="35" spans="1:8" x14ac:dyDescent="0.25">
      <c r="A35" s="4" t="s">
        <v>402</v>
      </c>
      <c r="B35" t="str">
        <f t="shared" si="1"/>
        <v>BpiB_Mk_Phu</v>
      </c>
      <c r="C35" s="4" t="s">
        <v>402</v>
      </c>
      <c r="D35" t="str">
        <f t="shared" si="0"/>
        <v>GpiB_Mk_GapU</v>
      </c>
      <c r="E35">
        <f>INDEX(Data,2,MATCH('Tabel 3.5'!B35,Variabel,0))-INDEX(Data,2,MATCH('Tabel 3.5'!D35,Variabel,0))</f>
        <v>-184993</v>
      </c>
      <c r="F35" s="7" t="s">
        <v>53</v>
      </c>
      <c r="G35" s="7" t="s">
        <v>211</v>
      </c>
      <c r="H35" s="64">
        <f t="shared" si="2"/>
        <v>-184993</v>
      </c>
    </row>
    <row r="36" spans="1:8" x14ac:dyDescent="0.25">
      <c r="A36" s="4" t="s">
        <v>403</v>
      </c>
      <c r="B36" t="str">
        <f t="shared" si="1"/>
        <v>BpiB_MTot_Phu</v>
      </c>
      <c r="C36" s="4" t="s">
        <v>403</v>
      </c>
      <c r="D36" t="str">
        <f t="shared" si="0"/>
        <v>GpiB_MTot_GapU</v>
      </c>
      <c r="E36">
        <f>INDEX(Data,2,MATCH('Tabel 3.5'!B36,Variabel,0))-INDEX(Data,2,MATCH('Tabel 3.5'!D36,Variabel,0))</f>
        <v>-310839</v>
      </c>
      <c r="F36" s="7" t="s">
        <v>54</v>
      </c>
      <c r="G36" s="7" t="s">
        <v>212</v>
      </c>
      <c r="H36" s="64">
        <f t="shared" si="2"/>
        <v>-310839</v>
      </c>
    </row>
    <row r="37" spans="1:8" x14ac:dyDescent="0.25">
      <c r="A37" s="4" t="s">
        <v>404</v>
      </c>
      <c r="B37" t="str">
        <f t="shared" si="1"/>
        <v>BpiB_Mkk_Phu</v>
      </c>
      <c r="C37" s="4" t="s">
        <v>404</v>
      </c>
      <c r="D37" t="str">
        <f t="shared" si="0"/>
        <v>GpiB_Mkk_GapU</v>
      </c>
      <c r="E37">
        <f>INDEX(Data,2,MATCH('Tabel 3.5'!B37,Variabel,0))-INDEX(Data,2,MATCH('Tabel 3.5'!D37,Variabel,0))</f>
        <v>-62330</v>
      </c>
      <c r="F37" s="7" t="s">
        <v>55</v>
      </c>
      <c r="G37" s="7" t="s">
        <v>213</v>
      </c>
      <c r="H37" s="64">
        <f t="shared" si="2"/>
        <v>-62330</v>
      </c>
    </row>
    <row r="38" spans="1:8" x14ac:dyDescent="0.25">
      <c r="A38" s="4" t="s">
        <v>405</v>
      </c>
      <c r="B38" t="str">
        <f t="shared" si="1"/>
        <v>BpiB_Mt_Phu</v>
      </c>
      <c r="C38" s="4" t="s">
        <v>405</v>
      </c>
      <c r="D38" t="str">
        <f t="shared" si="0"/>
        <v>GpiB_Mt_GapU</v>
      </c>
      <c r="E38">
        <f>INDEX(Data,2,MATCH('Tabel 3.5'!B38,Variabel,0))-INDEX(Data,2,MATCH('Tabel 3.5'!D38,Variabel,0))</f>
        <v>2059</v>
      </c>
      <c r="F38" s="7" t="s">
        <v>56</v>
      </c>
      <c r="G38" s="7" t="s">
        <v>214</v>
      </c>
      <c r="H38" s="64">
        <f t="shared" si="2"/>
        <v>2059</v>
      </c>
    </row>
    <row r="39" spans="1:8" x14ac:dyDescent="0.25">
      <c r="A39" s="4" t="s">
        <v>406</v>
      </c>
      <c r="B39" t="str">
        <f t="shared" si="1"/>
        <v>BpiB_Mr_Phu</v>
      </c>
      <c r="C39" s="4" t="s">
        <v>406</v>
      </c>
      <c r="D39" t="str">
        <f t="shared" si="0"/>
        <v>GpiB_Mr_GapU</v>
      </c>
      <c r="E39">
        <f>INDEX(Data,2,MATCH('Tabel 3.5'!B39,Variabel,0))-INDEX(Data,2,MATCH('Tabel 3.5'!D39,Variabel,0))</f>
        <v>0</v>
      </c>
      <c r="F39" s="7" t="s">
        <v>57</v>
      </c>
      <c r="G39" s="7" t="s">
        <v>215</v>
      </c>
      <c r="H39" s="64">
        <f t="shared" si="2"/>
        <v>0</v>
      </c>
    </row>
    <row r="40" spans="1:8" x14ac:dyDescent="0.25">
      <c r="A40" s="4" t="s">
        <v>407</v>
      </c>
      <c r="B40" t="str">
        <f t="shared" si="1"/>
        <v>BpiB_MdTot_Phu</v>
      </c>
      <c r="C40" s="4" t="s">
        <v>407</v>
      </c>
      <c r="D40" t="str">
        <f t="shared" si="0"/>
        <v>GpiB_MdTot_GapU</v>
      </c>
      <c r="E40">
        <f>INDEX(Data,2,MATCH('Tabel 3.5'!B40,Variabel,0))-INDEX(Data,2,MATCH('Tabel 3.5'!D40,Variabel,0))</f>
        <v>-2447960</v>
      </c>
      <c r="F40" s="7" t="s">
        <v>58</v>
      </c>
      <c r="G40" s="7" t="s">
        <v>216</v>
      </c>
      <c r="H40" s="64">
        <f t="shared" si="2"/>
        <v>-2447960</v>
      </c>
    </row>
    <row r="41" spans="1:8" x14ac:dyDescent="0.25">
      <c r="A41" s="4" t="s">
        <v>408</v>
      </c>
      <c r="B41" t="str">
        <f t="shared" si="1"/>
        <v>BpiB_Mpi_Phu</v>
      </c>
      <c r="C41" s="4" t="s">
        <v>408</v>
      </c>
      <c r="D41" t="str">
        <f t="shared" si="0"/>
        <v>GpiB_Mpi_GapU</v>
      </c>
      <c r="E41">
        <f>INDEX(Data,2,MATCH('Tabel 3.5'!B41,Variabel,0))-INDEX(Data,2,MATCH('Tabel 3.5'!D41,Variabel,0))</f>
        <v>-9303</v>
      </c>
      <c r="F41" s="7" t="s">
        <v>59</v>
      </c>
      <c r="G41" s="7" t="s">
        <v>217</v>
      </c>
      <c r="H41" s="64">
        <f t="shared" si="2"/>
        <v>-9303</v>
      </c>
    </row>
    <row r="42" spans="1:8" x14ac:dyDescent="0.25">
      <c r="A42" s="4" t="s">
        <v>409</v>
      </c>
      <c r="B42" t="str">
        <f t="shared" si="1"/>
        <v>BpiB_Mip_Phu</v>
      </c>
      <c r="C42" s="4" t="s">
        <v>409</v>
      </c>
      <c r="D42" t="str">
        <f t="shared" si="0"/>
        <v>GpiB_Mip_GapU</v>
      </c>
      <c r="E42">
        <f>INDEX(Data,2,MATCH('Tabel 3.5'!B42,Variabel,0))-INDEX(Data,2,MATCH('Tabel 3.5'!D42,Variabel,0))</f>
        <v>30</v>
      </c>
      <c r="F42" s="7" t="s">
        <v>60</v>
      </c>
      <c r="G42" s="7" t="s">
        <v>218</v>
      </c>
      <c r="H42" s="64">
        <f t="shared" si="2"/>
        <v>30</v>
      </c>
    </row>
    <row r="43" spans="1:8" x14ac:dyDescent="0.25">
      <c r="A43" s="4" t="s">
        <v>410</v>
      </c>
      <c r="B43" t="str">
        <f t="shared" si="1"/>
        <v>BpiB_MiL_Phu</v>
      </c>
      <c r="C43" s="4" t="s">
        <v>410</v>
      </c>
      <c r="D43" t="str">
        <f t="shared" si="0"/>
        <v>GpiB_MiL_GapU</v>
      </c>
      <c r="E43">
        <f>INDEX(Data,2,MATCH('Tabel 3.5'!B43,Variabel,0))-INDEX(Data,2,MATCH('Tabel 3.5'!D43,Variabel,0))</f>
        <v>0</v>
      </c>
      <c r="F43" s="7" t="s">
        <v>61</v>
      </c>
      <c r="G43" s="7" t="s">
        <v>219</v>
      </c>
      <c r="H43" s="64">
        <f t="shared" si="2"/>
        <v>0</v>
      </c>
    </row>
    <row r="44" spans="1:8" x14ac:dyDescent="0.25">
      <c r="A44" s="4" t="s">
        <v>411</v>
      </c>
      <c r="B44" t="str">
        <f t="shared" si="1"/>
        <v>BpiB_MiTot_Phu</v>
      </c>
      <c r="C44" s="4" t="s">
        <v>411</v>
      </c>
      <c r="D44" t="str">
        <f t="shared" si="0"/>
        <v>GpiB_MiTot_GapU</v>
      </c>
      <c r="E44">
        <f>INDEX(Data,2,MATCH('Tabel 3.5'!B44,Variabel,0))-INDEX(Data,2,MATCH('Tabel 3.5'!D44,Variabel,0))</f>
        <v>-9273</v>
      </c>
      <c r="F44" s="7" t="s">
        <v>62</v>
      </c>
      <c r="G44" s="7" t="s">
        <v>220</v>
      </c>
      <c r="H44" s="64">
        <f t="shared" si="2"/>
        <v>-9273</v>
      </c>
    </row>
    <row r="45" spans="1:8" x14ac:dyDescent="0.25">
      <c r="A45" s="4" t="s">
        <v>412</v>
      </c>
      <c r="B45" t="str">
        <f t="shared" si="1"/>
        <v>BpiB_MfTot_Phu</v>
      </c>
      <c r="C45" s="4" t="s">
        <v>412</v>
      </c>
      <c r="D45" t="str">
        <f t="shared" si="0"/>
        <v>GpiB_MfTot_GapU</v>
      </c>
      <c r="E45">
        <f>INDEX(Data,2,MATCH('Tabel 3.5'!B45,Variabel,0))-INDEX(Data,2,MATCH('Tabel 3.5'!D45,Variabel,0))</f>
        <v>-2772677</v>
      </c>
      <c r="F45" s="7" t="s">
        <v>63</v>
      </c>
      <c r="G45" s="7" t="s">
        <v>221</v>
      </c>
      <c r="H45" s="64">
        <f t="shared" si="2"/>
        <v>-2772677</v>
      </c>
    </row>
    <row r="46" spans="1:8" x14ac:dyDescent="0.25"/>
    <row r="47" spans="1:8" hidden="1" x14ac:dyDescent="0.25">
      <c r="D47" s="20"/>
    </row>
  </sheetData>
  <sheetProtection algorithmName="SHA-512" hashValue="3gaYRqA0y/RWc8r01pSY/i6yyefLqE4vZlyAKoIlVEpwudIzxAM3dbuiOmr2xRnYywf5xllxmp3pONCYfuVjEA==" saltValue="LFJqlCdlX+z6rGi7U0dmBw==" spinCount="100000" sheet="1" objects="1" scenarios="1"/>
  <mergeCells count="3">
    <mergeCell ref="F5:H5"/>
    <mergeCell ref="F6:G6"/>
    <mergeCell ref="F2:G2"/>
  </mergeCells>
  <hyperlinks>
    <hyperlink ref="F2" location="Indholdsfortegnelse!A1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A2:I48"/>
  <sheetViews>
    <sheetView showGridLines="0" topLeftCell="F2" zoomScaleNormal="100" workbookViewId="0">
      <selection activeCell="I15" sqref="I15"/>
    </sheetView>
  </sheetViews>
  <sheetFormatPr defaultColWidth="0" defaultRowHeight="15" zeroHeight="1" x14ac:dyDescent="0.25"/>
  <cols>
    <col min="1" max="1" width="12.85546875" hidden="1" customWidth="1"/>
    <col min="2" max="2" width="22.85546875" hidden="1" customWidth="1"/>
    <col min="3" max="3" width="12.85546875" hidden="1" customWidth="1"/>
    <col min="4" max="4" width="24.42578125" hidden="1" customWidth="1"/>
    <col min="5" max="5" width="22.140625" hidden="1" customWidth="1"/>
    <col min="6" max="6" width="4" bestFit="1" customWidth="1"/>
    <col min="7" max="7" width="55.140625" customWidth="1"/>
    <col min="8" max="8" width="21.42578125" customWidth="1"/>
    <col min="9" max="9" width="9.140625" customWidth="1"/>
    <col min="10" max="16384" width="9.140625" hidden="1"/>
  </cols>
  <sheetData>
    <row r="2" spans="1:8" x14ac:dyDescent="0.25">
      <c r="F2" s="113" t="s">
        <v>630</v>
      </c>
      <c r="G2" s="113"/>
    </row>
    <row r="3" spans="1:8" x14ac:dyDescent="0.25"/>
    <row r="4" spans="1:8" x14ac:dyDescent="0.25">
      <c r="E4" s="25"/>
    </row>
    <row r="5" spans="1:8" ht="55.5" customHeight="1" x14ac:dyDescent="0.25">
      <c r="A5" s="28"/>
      <c r="E5" s="25"/>
      <c r="F5" s="114" t="s">
        <v>1679</v>
      </c>
      <c r="G5" s="114"/>
      <c r="H5" s="114"/>
    </row>
    <row r="6" spans="1:8" ht="15" customHeight="1" x14ac:dyDescent="0.25">
      <c r="A6" s="23" t="s">
        <v>617</v>
      </c>
      <c r="C6" s="23" t="s">
        <v>616</v>
      </c>
      <c r="E6" s="25"/>
      <c r="F6" s="127" t="s">
        <v>225</v>
      </c>
      <c r="G6" s="127"/>
      <c r="H6" s="16"/>
    </row>
    <row r="7" spans="1:8" ht="25.5" x14ac:dyDescent="0.25">
      <c r="A7" s="14" t="s">
        <v>31</v>
      </c>
      <c r="B7" s="15" t="s">
        <v>415</v>
      </c>
      <c r="C7" s="14" t="s">
        <v>31</v>
      </c>
      <c r="D7" s="15" t="s">
        <v>417</v>
      </c>
      <c r="E7" s="27"/>
      <c r="F7" s="26"/>
      <c r="G7" s="7"/>
      <c r="H7" s="5" t="s">
        <v>620</v>
      </c>
    </row>
    <row r="8" spans="1:8" x14ac:dyDescent="0.25">
      <c r="A8" s="4" t="s">
        <v>377</v>
      </c>
      <c r="B8" t="str">
        <f t="shared" ref="B8:B45" si="0">"BudB_"&amp;$A8&amp;"_"&amp;B$7</f>
        <v>BudB_BlankCelle01_EhU</v>
      </c>
      <c r="C8" s="4" t="s">
        <v>377</v>
      </c>
      <c r="D8" t="str">
        <f>"GudB_"&amp;$C8&amp;"_"&amp;D$7</f>
        <v>GudB_BlankCelle01_GehU</v>
      </c>
      <c r="F8" s="5"/>
      <c r="G8" s="12" t="s">
        <v>187</v>
      </c>
      <c r="H8" s="7"/>
    </row>
    <row r="9" spans="1:8" x14ac:dyDescent="0.25">
      <c r="A9" s="4" t="s">
        <v>384</v>
      </c>
      <c r="B9" t="str">
        <f t="shared" si="0"/>
        <v>BudB_Eaf_EhU</v>
      </c>
      <c r="C9" s="4" t="s">
        <v>384</v>
      </c>
      <c r="D9" t="str">
        <f t="shared" ref="D9:D44" si="1">"GudB_"&amp;$C9&amp;"_"&amp;D$7</f>
        <v>GudB_Eaf_GehU</v>
      </c>
      <c r="E9" s="25">
        <f>IFERROR(INDEX(Data,2,MATCH('Tabel 3.6'!B9,Variabel,0))-INDEX(Data,2,MATCH('Tabel 3.6'!D9,Variabel,0)),0)</f>
        <v>-165343</v>
      </c>
      <c r="F9" s="5" t="s">
        <v>33</v>
      </c>
      <c r="G9" s="7" t="s">
        <v>188</v>
      </c>
      <c r="H9" s="64">
        <f>E9</f>
        <v>-165343</v>
      </c>
    </row>
    <row r="10" spans="1:8" x14ac:dyDescent="0.25">
      <c r="A10" s="4" t="s">
        <v>385</v>
      </c>
      <c r="B10" t="str">
        <f t="shared" si="0"/>
        <v>BudB_Ebf_EhU</v>
      </c>
      <c r="C10" s="4" t="s">
        <v>385</v>
      </c>
      <c r="D10" t="str">
        <f t="shared" si="1"/>
        <v>GudB_Ebf_GehU</v>
      </c>
      <c r="E10" s="25">
        <f>IFERROR(INDEX(Data,2,MATCH('Tabel 3.6'!B10,Variabel,0))-INDEX(Data,2,MATCH('Tabel 3.6'!D10,Variabel,0)),0)</f>
        <v>0</v>
      </c>
      <c r="F10" s="5" t="s">
        <v>34</v>
      </c>
      <c r="G10" s="7" t="s">
        <v>189</v>
      </c>
      <c r="H10" s="64">
        <f t="shared" ref="H10:H45" si="2">E10</f>
        <v>0</v>
      </c>
    </row>
    <row r="11" spans="1:8" x14ac:dyDescent="0.25">
      <c r="A11" s="4" t="s">
        <v>386</v>
      </c>
      <c r="B11" t="str">
        <f t="shared" si="0"/>
        <v>BudB_Ebsf_EhU</v>
      </c>
      <c r="C11" s="4" t="s">
        <v>386</v>
      </c>
      <c r="D11" t="str">
        <f t="shared" si="1"/>
        <v>GudB_Ebsf_GehU</v>
      </c>
      <c r="E11" s="25">
        <f>IFERROR(INDEX(Data,2,MATCH('Tabel 3.6'!B11,Variabel,0))-INDEX(Data,2,MATCH('Tabel 3.6'!D11,Variabel,0)),0)</f>
        <v>0</v>
      </c>
      <c r="F11" s="5" t="s">
        <v>35</v>
      </c>
      <c r="G11" s="7" t="s">
        <v>190</v>
      </c>
      <c r="H11" s="64">
        <f t="shared" si="2"/>
        <v>0</v>
      </c>
    </row>
    <row r="12" spans="1:8" x14ac:dyDescent="0.25">
      <c r="A12" s="4" t="s">
        <v>387</v>
      </c>
      <c r="B12" t="str">
        <f t="shared" si="0"/>
        <v>BudB_EL_EhU</v>
      </c>
      <c r="C12" s="4" t="s">
        <v>387</v>
      </c>
      <c r="D12" t="str">
        <f t="shared" si="1"/>
        <v>GudB_EL_GehU</v>
      </c>
      <c r="E12" s="25">
        <f>IFERROR(INDEX(Data,2,MATCH('Tabel 3.6'!B12,Variabel,0))-INDEX(Data,2,MATCH('Tabel 3.6'!D12,Variabel,0)),0)</f>
        <v>-4830</v>
      </c>
      <c r="F12" s="5" t="s">
        <v>36</v>
      </c>
      <c r="G12" s="7" t="s">
        <v>191</v>
      </c>
      <c r="H12" s="64">
        <f t="shared" si="2"/>
        <v>-4830</v>
      </c>
    </row>
    <row r="13" spans="1:8" x14ac:dyDescent="0.25">
      <c r="A13" s="4" t="s">
        <v>388</v>
      </c>
      <c r="B13" t="str">
        <f t="shared" si="0"/>
        <v>BudB_Eea_EhU</v>
      </c>
      <c r="C13" s="4" t="s">
        <v>388</v>
      </c>
      <c r="D13" t="str">
        <f t="shared" si="1"/>
        <v>GudB_Eea_GehU</v>
      </c>
      <c r="E13" s="25">
        <f>IFERROR(INDEX(Data,2,MATCH('Tabel 3.6'!B13,Variabel,0))-INDEX(Data,2,MATCH('Tabel 3.6'!D13,Variabel,0)),0)</f>
        <v>0</v>
      </c>
      <c r="F13" s="5" t="s">
        <v>37</v>
      </c>
      <c r="G13" s="7" t="s">
        <v>192</v>
      </c>
      <c r="H13" s="64">
        <f t="shared" si="2"/>
        <v>0</v>
      </c>
    </row>
    <row r="14" spans="1:8" x14ac:dyDescent="0.25">
      <c r="A14" s="4" t="s">
        <v>390</v>
      </c>
      <c r="B14" t="str">
        <f t="shared" si="0"/>
        <v>BudB_Est_EhU</v>
      </c>
      <c r="C14" s="4" t="s">
        <v>390</v>
      </c>
      <c r="D14" t="str">
        <f t="shared" si="1"/>
        <v>GudB_Est_GehU</v>
      </c>
      <c r="E14" s="25">
        <f>IFERROR(INDEX(Data,2,MATCH('Tabel 3.6'!B14,Variabel,0))-INDEX(Data,2,MATCH('Tabel 3.6'!D14,Variabel,0)),0)</f>
        <v>-5084</v>
      </c>
      <c r="F14" s="5" t="s">
        <v>38</v>
      </c>
      <c r="G14" s="7" t="s">
        <v>193</v>
      </c>
      <c r="H14" s="64">
        <f t="shared" si="2"/>
        <v>-5084</v>
      </c>
    </row>
    <row r="15" spans="1:8" x14ac:dyDescent="0.25">
      <c r="A15" s="4" t="s">
        <v>391</v>
      </c>
      <c r="B15" t="str">
        <f t="shared" si="0"/>
        <v>BudB_ELu_EhU</v>
      </c>
      <c r="C15" s="4" t="s">
        <v>391</v>
      </c>
      <c r="D15" t="str">
        <f t="shared" si="1"/>
        <v>GudB_ELu_GehU</v>
      </c>
      <c r="E15" s="25">
        <f>IFERROR(INDEX(Data,2,MATCH('Tabel 3.6'!B15,Variabel,0))-INDEX(Data,2,MATCH('Tabel 3.6'!D15,Variabel,0)),0)</f>
        <v>0</v>
      </c>
      <c r="F15" s="5" t="s">
        <v>39</v>
      </c>
      <c r="G15" s="7" t="s">
        <v>194</v>
      </c>
      <c r="H15" s="64">
        <f t="shared" si="2"/>
        <v>0</v>
      </c>
    </row>
    <row r="16" spans="1:8" x14ac:dyDescent="0.25">
      <c r="A16" s="4" t="s">
        <v>389</v>
      </c>
      <c r="B16" t="str">
        <f t="shared" si="0"/>
        <v>BudB_Eae_EhU</v>
      </c>
      <c r="C16" s="4" t="s">
        <v>389</v>
      </c>
      <c r="D16" t="str">
        <f t="shared" si="1"/>
        <v>GudB_Eae_GehU</v>
      </c>
      <c r="E16" s="25">
        <f>IFERROR(INDEX(Data,2,MATCH('Tabel 3.6'!B16,Variabel,0))-INDEX(Data,2,MATCH('Tabel 3.6'!D16,Variabel,0)),0)</f>
        <v>-3</v>
      </c>
      <c r="F16" s="5" t="s">
        <v>40</v>
      </c>
      <c r="G16" s="7" t="s">
        <v>195</v>
      </c>
      <c r="H16" s="64">
        <f t="shared" si="2"/>
        <v>-3</v>
      </c>
    </row>
    <row r="17" spans="1:8" x14ac:dyDescent="0.25">
      <c r="A17" s="4" t="s">
        <v>392</v>
      </c>
      <c r="B17" t="str">
        <f t="shared" si="0"/>
        <v>BudB_ETot_EhU</v>
      </c>
      <c r="C17" s="4" t="s">
        <v>392</v>
      </c>
      <c r="D17" t="str">
        <f t="shared" si="1"/>
        <v>GudB_ETot_GehU</v>
      </c>
      <c r="E17" s="25">
        <f>IFERROR(INDEX(Data,2,MATCH('Tabel 3.6'!B17,Variabel,0))-INDEX(Data,2,MATCH('Tabel 3.6'!D17,Variabel,0)),0)</f>
        <v>-176090</v>
      </c>
      <c r="F17" s="5" t="s">
        <v>41</v>
      </c>
      <c r="G17" s="7" t="s">
        <v>196</v>
      </c>
      <c r="H17" s="64">
        <f t="shared" si="2"/>
        <v>-176090</v>
      </c>
    </row>
    <row r="18" spans="1:8" x14ac:dyDescent="0.25">
      <c r="A18" s="4" t="s">
        <v>378</v>
      </c>
      <c r="B18" t="str">
        <f t="shared" si="0"/>
        <v>BudB_BlankCelle02_EhU</v>
      </c>
      <c r="C18" s="4" t="s">
        <v>378</v>
      </c>
      <c r="D18" t="str">
        <f t="shared" si="1"/>
        <v>GudB_BlankCelle02_GehU</v>
      </c>
      <c r="E18" s="25"/>
      <c r="F18" s="5"/>
      <c r="G18" s="7"/>
      <c r="H18" s="65"/>
    </row>
    <row r="19" spans="1:8" x14ac:dyDescent="0.25">
      <c r="A19" s="4" t="s">
        <v>379</v>
      </c>
      <c r="B19" t="str">
        <f t="shared" si="0"/>
        <v>BudB_BlankCelle03_EhU</v>
      </c>
      <c r="C19" s="4" t="s">
        <v>379</v>
      </c>
      <c r="D19" t="str">
        <f t="shared" si="1"/>
        <v>GudB_BlankCelle03_GehU</v>
      </c>
      <c r="E19" s="25"/>
      <c r="F19" s="5"/>
      <c r="G19" s="12" t="s">
        <v>197</v>
      </c>
      <c r="H19" s="65"/>
    </row>
    <row r="20" spans="1:8" x14ac:dyDescent="0.25">
      <c r="A20" s="4" t="s">
        <v>393</v>
      </c>
      <c r="B20" t="str">
        <f t="shared" si="0"/>
        <v>BudB_PrF_EhU</v>
      </c>
      <c r="C20" s="4" t="s">
        <v>393</v>
      </c>
      <c r="D20" t="str">
        <f t="shared" si="1"/>
        <v>GudB_PrF_GehU</v>
      </c>
      <c r="E20" s="25">
        <f>IFERROR(INDEX(Data,2,MATCH('Tabel 3.6'!B20,Variabel,0))-INDEX(Data,2,MATCH('Tabel 3.6'!D20,Variabel,0)),0)</f>
        <v>0</v>
      </c>
      <c r="F20" s="5" t="s">
        <v>42</v>
      </c>
      <c r="G20" s="7" t="s">
        <v>198</v>
      </c>
      <c r="H20" s="64">
        <f t="shared" si="2"/>
        <v>0</v>
      </c>
    </row>
    <row r="21" spans="1:8" x14ac:dyDescent="0.25">
      <c r="A21" s="4" t="s">
        <v>394</v>
      </c>
      <c r="B21" t="str">
        <f t="shared" si="0"/>
        <v>BudB_PrG_EhU</v>
      </c>
      <c r="C21" s="4" t="s">
        <v>394</v>
      </c>
      <c r="D21" t="str">
        <f t="shared" si="1"/>
        <v>GudB_PrG_GehU</v>
      </c>
      <c r="E21" s="25">
        <f>IFERROR(INDEX(Data,2,MATCH('Tabel 3.6'!B21,Variabel,0))-INDEX(Data,2,MATCH('Tabel 3.6'!D21,Variabel,0)),0)</f>
        <v>0</v>
      </c>
      <c r="F21" s="5" t="s">
        <v>43</v>
      </c>
      <c r="G21" s="7" t="s">
        <v>199</v>
      </c>
      <c r="H21" s="64">
        <f t="shared" si="2"/>
        <v>0</v>
      </c>
    </row>
    <row r="22" spans="1:8" x14ac:dyDescent="0.25">
      <c r="A22" s="4" t="s">
        <v>395</v>
      </c>
      <c r="B22" t="str">
        <f t="shared" si="0"/>
        <v>BudB_PrFr_EhU</v>
      </c>
      <c r="C22" s="4" t="s">
        <v>395</v>
      </c>
      <c r="D22" t="str">
        <f t="shared" si="1"/>
        <v>GudB_PrFr_GehU</v>
      </c>
      <c r="E22" s="25">
        <f>IFERROR(INDEX(Data,2,MATCH('Tabel 3.6'!B22,Variabel,0))-INDEX(Data,2,MATCH('Tabel 3.6'!D22,Variabel,0)),0)</f>
        <v>0</v>
      </c>
      <c r="F22" s="5" t="s">
        <v>44</v>
      </c>
      <c r="G22" s="7" t="s">
        <v>200</v>
      </c>
      <c r="H22" s="64">
        <f t="shared" si="2"/>
        <v>0</v>
      </c>
    </row>
    <row r="23" spans="1:8" x14ac:dyDescent="0.25">
      <c r="A23" s="4" t="s">
        <v>396</v>
      </c>
      <c r="B23" t="str">
        <f t="shared" si="0"/>
        <v>BudB_Pre_EhU</v>
      </c>
      <c r="C23" s="4" t="s">
        <v>396</v>
      </c>
      <c r="D23" t="str">
        <f t="shared" si="1"/>
        <v>GudB_Pre_GehU</v>
      </c>
      <c r="E23" s="25">
        <f>IFERROR(INDEX(Data,2,MATCH('Tabel 3.6'!B23,Variabel,0))-INDEX(Data,2,MATCH('Tabel 3.6'!D23,Variabel,0)),0)</f>
        <v>0</v>
      </c>
      <c r="F23" s="5" t="s">
        <v>45</v>
      </c>
      <c r="G23" s="7" t="s">
        <v>201</v>
      </c>
      <c r="H23" s="64">
        <f t="shared" si="2"/>
        <v>0</v>
      </c>
    </row>
    <row r="24" spans="1:8" x14ac:dyDescent="0.25">
      <c r="A24" s="4" t="s">
        <v>397</v>
      </c>
      <c r="B24" t="str">
        <f t="shared" si="0"/>
        <v>BudB_Prx_EhU</v>
      </c>
      <c r="C24" s="4" t="s">
        <v>397</v>
      </c>
      <c r="D24" t="str">
        <f t="shared" si="1"/>
        <v>GudB_Prx_GehU</v>
      </c>
      <c r="E24" s="25">
        <f>IFERROR(INDEX(Data,2,MATCH('Tabel 3.6'!B24,Variabel,0))-INDEX(Data,2,MATCH('Tabel 3.6'!D24,Variabel,0)),0)</f>
        <v>-8348</v>
      </c>
      <c r="F24" s="5" t="s">
        <v>46</v>
      </c>
      <c r="G24" s="7" t="s">
        <v>202</v>
      </c>
      <c r="H24" s="64">
        <f t="shared" si="2"/>
        <v>-8348</v>
      </c>
    </row>
    <row r="25" spans="1:8" x14ac:dyDescent="0.25">
      <c r="A25" s="4" t="s">
        <v>307</v>
      </c>
      <c r="B25" t="str">
        <f t="shared" si="0"/>
        <v>BudB_PrTot_EhU</v>
      </c>
      <c r="C25" s="4" t="s">
        <v>307</v>
      </c>
      <c r="D25" t="str">
        <f t="shared" si="1"/>
        <v>GudB_PrTot_GehU</v>
      </c>
      <c r="E25" s="25">
        <f>IFERROR(INDEX(Data,2,MATCH('Tabel 3.6'!B25,Variabel,0))-INDEX(Data,2,MATCH('Tabel 3.6'!D25,Variabel,0)),0)</f>
        <v>-11490</v>
      </c>
      <c r="F25" s="5" t="s">
        <v>47</v>
      </c>
      <c r="G25" s="7" t="s">
        <v>203</v>
      </c>
      <c r="H25" s="64">
        <f t="shared" si="2"/>
        <v>-11490</v>
      </c>
    </row>
    <row r="26" spans="1:8" x14ac:dyDescent="0.25">
      <c r="A26" s="4" t="s">
        <v>380</v>
      </c>
      <c r="B26" t="str">
        <f t="shared" si="0"/>
        <v>BudB_BlankCelle04_EhU</v>
      </c>
      <c r="C26" s="4" t="s">
        <v>380</v>
      </c>
      <c r="D26" t="str">
        <f t="shared" si="1"/>
        <v>GudB_BlankCelle04_GehU</v>
      </c>
      <c r="E26" s="25"/>
      <c r="F26" s="5"/>
      <c r="G26" s="7"/>
      <c r="H26" s="65"/>
    </row>
    <row r="27" spans="1:8" x14ac:dyDescent="0.25">
      <c r="A27" s="4" t="s">
        <v>381</v>
      </c>
      <c r="B27" t="str">
        <f t="shared" si="0"/>
        <v>BudB_BlankCelle05_EhU</v>
      </c>
      <c r="C27" s="4" t="s">
        <v>381</v>
      </c>
      <c r="D27" t="str">
        <f t="shared" si="1"/>
        <v>GudB_BlankCelle05_GehU</v>
      </c>
      <c r="E27" s="25"/>
      <c r="F27" s="5"/>
      <c r="G27" s="12" t="s">
        <v>204</v>
      </c>
      <c r="H27" s="65"/>
    </row>
    <row r="28" spans="1:8" x14ac:dyDescent="0.25">
      <c r="A28" s="4" t="s">
        <v>398</v>
      </c>
      <c r="B28" t="str">
        <f t="shared" si="0"/>
        <v>BudB_Ps_EhU</v>
      </c>
      <c r="C28" s="4" t="s">
        <v>398</v>
      </c>
      <c r="D28" t="str">
        <f t="shared" si="1"/>
        <v>GudB_Ps_GehU</v>
      </c>
      <c r="E28" s="25">
        <f>IFERROR(INDEX(Data,2,MATCH('Tabel 3.6'!B28,Variabel,0))-INDEX(Data,2,MATCH('Tabel 3.6'!D28,Variabel,0)),0)</f>
        <v>0</v>
      </c>
      <c r="F28" s="5" t="s">
        <v>48</v>
      </c>
      <c r="G28" s="7" t="s">
        <v>205</v>
      </c>
      <c r="H28" s="64">
        <f t="shared" si="2"/>
        <v>0</v>
      </c>
    </row>
    <row r="29" spans="1:8" x14ac:dyDescent="0.25">
      <c r="A29" s="4" t="s">
        <v>399</v>
      </c>
      <c r="B29" t="str">
        <f t="shared" si="0"/>
        <v>BudB_Pus_EhU</v>
      </c>
      <c r="C29" s="4" t="s">
        <v>399</v>
      </c>
      <c r="D29" t="str">
        <f t="shared" si="1"/>
        <v>GudB_Pus_GehU</v>
      </c>
      <c r="E29" s="25">
        <f>IFERROR(INDEX(Data,2,MATCH('Tabel 3.6'!B29,Variabel,0))-INDEX(Data,2,MATCH('Tabel 3.6'!D29,Variabel,0)),0)</f>
        <v>0</v>
      </c>
      <c r="F29" s="5" t="s">
        <v>49</v>
      </c>
      <c r="G29" s="7" t="s">
        <v>206</v>
      </c>
      <c r="H29" s="64">
        <f t="shared" si="2"/>
        <v>0</v>
      </c>
    </row>
    <row r="30" spans="1:8" x14ac:dyDescent="0.25">
      <c r="A30" s="4" t="s">
        <v>400</v>
      </c>
      <c r="B30" t="str">
        <f t="shared" si="0"/>
        <v>BudB_Peu_EhU</v>
      </c>
      <c r="C30" s="4" t="s">
        <v>400</v>
      </c>
      <c r="D30" t="str">
        <f t="shared" si="1"/>
        <v>GudB_Peu_GehU</v>
      </c>
      <c r="E30" s="25">
        <f>IFERROR(INDEX(Data,2,MATCH('Tabel 3.6'!B30,Variabel,0))-INDEX(Data,2,MATCH('Tabel 3.6'!D30,Variabel,0)),0)</f>
        <v>0</v>
      </c>
      <c r="F30" s="5" t="s">
        <v>50</v>
      </c>
      <c r="G30" s="7" t="s">
        <v>207</v>
      </c>
      <c r="H30" s="64">
        <f t="shared" si="2"/>
        <v>0</v>
      </c>
    </row>
    <row r="31" spans="1:8" x14ac:dyDescent="0.25">
      <c r="A31" s="4" t="s">
        <v>326</v>
      </c>
      <c r="B31" t="str">
        <f t="shared" si="0"/>
        <v>BudB_PTot_EhU</v>
      </c>
      <c r="C31" s="4" t="s">
        <v>326</v>
      </c>
      <c r="D31" t="str">
        <f t="shared" si="1"/>
        <v>GudB_PTot_GehU</v>
      </c>
      <c r="E31" s="25">
        <f>IFERROR(INDEX(Data,2,MATCH('Tabel 3.6'!B31,Variabel,0))-INDEX(Data,2,MATCH('Tabel 3.6'!D31,Variabel,0)),0)</f>
        <v>-8517</v>
      </c>
      <c r="F31" s="5" t="s">
        <v>51</v>
      </c>
      <c r="G31" s="7" t="s">
        <v>208</v>
      </c>
      <c r="H31" s="64">
        <f t="shared" si="2"/>
        <v>-8517</v>
      </c>
    </row>
    <row r="32" spans="1:8" x14ac:dyDescent="0.25">
      <c r="A32" s="4" t="s">
        <v>382</v>
      </c>
      <c r="B32" t="str">
        <f t="shared" si="0"/>
        <v>BudB_BlankCelle06_EhU</v>
      </c>
      <c r="C32" s="4" t="s">
        <v>382</v>
      </c>
      <c r="D32" t="str">
        <f t="shared" si="1"/>
        <v>GudB_BlankCelle06_GehU</v>
      </c>
      <c r="E32" s="25"/>
      <c r="F32" s="5"/>
      <c r="G32" s="7"/>
      <c r="H32" s="65"/>
    </row>
    <row r="33" spans="1:8" x14ac:dyDescent="0.25">
      <c r="A33" s="4" t="s">
        <v>383</v>
      </c>
      <c r="B33" t="str">
        <f t="shared" si="0"/>
        <v>BudB_BlankCelle07_EhU</v>
      </c>
      <c r="C33" s="4" t="s">
        <v>383</v>
      </c>
      <c r="D33" t="str">
        <f t="shared" si="1"/>
        <v>GudB_BlankCelle07_GehU</v>
      </c>
      <c r="E33" s="25"/>
      <c r="F33" s="5"/>
      <c r="G33" s="12" t="s">
        <v>209</v>
      </c>
      <c r="H33" s="65"/>
    </row>
    <row r="34" spans="1:8" x14ac:dyDescent="0.25">
      <c r="A34" s="4" t="s">
        <v>401</v>
      </c>
      <c r="B34" t="str">
        <f t="shared" si="0"/>
        <v>BudB_Ma_EhU</v>
      </c>
      <c r="C34" s="4" t="s">
        <v>401</v>
      </c>
      <c r="D34" t="str">
        <f t="shared" si="1"/>
        <v>GudB_Ma_GehU</v>
      </c>
      <c r="E34" s="25">
        <f>IFERROR(INDEX(Data,2,MATCH('Tabel 3.6'!B34,Variabel,0))-INDEX(Data,2,MATCH('Tabel 3.6'!D34,Variabel,0)),0)</f>
        <v>0</v>
      </c>
      <c r="F34" s="5" t="s">
        <v>52</v>
      </c>
      <c r="G34" s="7" t="s">
        <v>210</v>
      </c>
      <c r="H34" s="64">
        <f t="shared" si="2"/>
        <v>0</v>
      </c>
    </row>
    <row r="35" spans="1:8" x14ac:dyDescent="0.25">
      <c r="A35" s="4" t="s">
        <v>402</v>
      </c>
      <c r="B35" t="str">
        <f t="shared" si="0"/>
        <v>BudB_Mk_EhU</v>
      </c>
      <c r="C35" s="4" t="s">
        <v>402</v>
      </c>
      <c r="D35" t="str">
        <f t="shared" si="1"/>
        <v>GudB_Mk_GehU</v>
      </c>
      <c r="E35" s="25">
        <f>IFERROR(INDEX(Data,2,MATCH('Tabel 3.6'!B35,Variabel,0))-INDEX(Data,2,MATCH('Tabel 3.6'!D35,Variabel,0)),0)</f>
        <v>0</v>
      </c>
      <c r="F35" s="5" t="s">
        <v>53</v>
      </c>
      <c r="G35" s="7" t="s">
        <v>211</v>
      </c>
      <c r="H35" s="64">
        <f t="shared" si="2"/>
        <v>0</v>
      </c>
    </row>
    <row r="36" spans="1:8" x14ac:dyDescent="0.25">
      <c r="A36" s="4" t="s">
        <v>403</v>
      </c>
      <c r="B36" t="str">
        <f t="shared" si="0"/>
        <v>BudB_MTot_EhU</v>
      </c>
      <c r="C36" s="4" t="s">
        <v>403</v>
      </c>
      <c r="D36" t="str">
        <f t="shared" si="1"/>
        <v>GudB_MTot_GehU</v>
      </c>
      <c r="E36" s="25">
        <f>IFERROR(INDEX(Data,2,MATCH('Tabel 3.6'!B36,Variabel,0))-INDEX(Data,2,MATCH('Tabel 3.6'!D36,Variabel,0)),0)</f>
        <v>0</v>
      </c>
      <c r="F36" s="5" t="s">
        <v>54</v>
      </c>
      <c r="G36" s="7" t="s">
        <v>212</v>
      </c>
      <c r="H36" s="64">
        <f t="shared" si="2"/>
        <v>0</v>
      </c>
    </row>
    <row r="37" spans="1:8" x14ac:dyDescent="0.25">
      <c r="A37" s="4" t="s">
        <v>404</v>
      </c>
      <c r="B37" t="str">
        <f t="shared" si="0"/>
        <v>BudB_Mkk_EhU</v>
      </c>
      <c r="C37" s="4" t="s">
        <v>404</v>
      </c>
      <c r="D37" t="str">
        <f t="shared" si="1"/>
        <v>GudB_Mkk_GehU</v>
      </c>
      <c r="E37" s="25">
        <f>IFERROR(INDEX(Data,2,MATCH('Tabel 3.6'!B37,Variabel,0))-INDEX(Data,2,MATCH('Tabel 3.6'!D37,Variabel,0)),0)</f>
        <v>0</v>
      </c>
      <c r="F37" s="5" t="s">
        <v>55</v>
      </c>
      <c r="G37" s="7" t="s">
        <v>213</v>
      </c>
      <c r="H37" s="64">
        <f t="shared" si="2"/>
        <v>0</v>
      </c>
    </row>
    <row r="38" spans="1:8" x14ac:dyDescent="0.25">
      <c r="A38" s="4" t="s">
        <v>405</v>
      </c>
      <c r="B38" t="str">
        <f t="shared" si="0"/>
        <v>BudB_Mt_EhU</v>
      </c>
      <c r="C38" s="4" t="s">
        <v>405</v>
      </c>
      <c r="D38" t="str">
        <f t="shared" si="1"/>
        <v>GudB_Mt_GehU</v>
      </c>
      <c r="E38" s="25">
        <f>IFERROR(INDEX(Data,2,MATCH('Tabel 3.6'!B38,Variabel,0))-INDEX(Data,2,MATCH('Tabel 3.6'!D38,Variabel,0)),0)</f>
        <v>0</v>
      </c>
      <c r="F38" s="5" t="s">
        <v>56</v>
      </c>
      <c r="G38" s="7" t="s">
        <v>214</v>
      </c>
      <c r="H38" s="64">
        <f t="shared" si="2"/>
        <v>0</v>
      </c>
    </row>
    <row r="39" spans="1:8" x14ac:dyDescent="0.25">
      <c r="A39" s="4" t="s">
        <v>406</v>
      </c>
      <c r="B39" t="str">
        <f t="shared" si="0"/>
        <v>BudB_Mr_EhU</v>
      </c>
      <c r="C39" s="4" t="s">
        <v>406</v>
      </c>
      <c r="D39" t="str">
        <f t="shared" si="1"/>
        <v>GudB_Mr_GehU</v>
      </c>
      <c r="E39" s="25">
        <f>IFERROR(INDEX(Data,2,MATCH('Tabel 3.6'!B39,Variabel,0))-INDEX(Data,2,MATCH('Tabel 3.6'!D39,Variabel,0)),0)</f>
        <v>0</v>
      </c>
      <c r="F39" s="5" t="s">
        <v>57</v>
      </c>
      <c r="G39" s="7" t="s">
        <v>215</v>
      </c>
      <c r="H39" s="64">
        <f t="shared" si="2"/>
        <v>0</v>
      </c>
    </row>
    <row r="40" spans="1:8" x14ac:dyDescent="0.25">
      <c r="A40" s="4" t="s">
        <v>407</v>
      </c>
      <c r="B40" t="str">
        <f t="shared" si="0"/>
        <v>BudB_MdTot_EhU</v>
      </c>
      <c r="C40" s="4" t="s">
        <v>407</v>
      </c>
      <c r="D40" t="str">
        <f t="shared" si="1"/>
        <v>GudB_MdTot_GehU</v>
      </c>
      <c r="E40" s="25">
        <f>IFERROR(INDEX(Data,2,MATCH('Tabel 3.6'!B40,Variabel,0))-INDEX(Data,2,MATCH('Tabel 3.6'!D40,Variabel,0)),0)</f>
        <v>-196097</v>
      </c>
      <c r="F40" s="5" t="s">
        <v>58</v>
      </c>
      <c r="G40" s="7" t="s">
        <v>216</v>
      </c>
      <c r="H40" s="64">
        <f t="shared" si="2"/>
        <v>-196097</v>
      </c>
    </row>
    <row r="41" spans="1:8" x14ac:dyDescent="0.25">
      <c r="A41" s="4" t="s">
        <v>408</v>
      </c>
      <c r="B41" t="str">
        <f t="shared" si="0"/>
        <v>BudB_Mpi_EhU</v>
      </c>
      <c r="C41" s="4" t="s">
        <v>408</v>
      </c>
      <c r="D41" t="str">
        <f t="shared" si="1"/>
        <v>GudB_Mpi_GehU</v>
      </c>
      <c r="E41" s="25">
        <f>IFERROR(INDEX(Data,2,MATCH('Tabel 3.6'!B41,Variabel,0))-INDEX(Data,2,MATCH('Tabel 3.6'!D41,Variabel,0)),0)</f>
        <v>0</v>
      </c>
      <c r="F41" s="5" t="s">
        <v>59</v>
      </c>
      <c r="G41" s="7" t="s">
        <v>217</v>
      </c>
      <c r="H41" s="64">
        <f t="shared" si="2"/>
        <v>0</v>
      </c>
    </row>
    <row r="42" spans="1:8" x14ac:dyDescent="0.25">
      <c r="A42" s="4" t="s">
        <v>409</v>
      </c>
      <c r="B42" t="str">
        <f t="shared" si="0"/>
        <v>BudB_Mip_EhU</v>
      </c>
      <c r="C42" s="4" t="s">
        <v>409</v>
      </c>
      <c r="D42" t="str">
        <f t="shared" si="1"/>
        <v>GudB_Mip_GehU</v>
      </c>
      <c r="E42" s="25">
        <f>IFERROR(INDEX(Data,2,MATCH('Tabel 3.6'!B42,Variabel,0))-INDEX(Data,2,MATCH('Tabel 3.6'!D42,Variabel,0)),0)</f>
        <v>0</v>
      </c>
      <c r="F42" s="5" t="s">
        <v>60</v>
      </c>
      <c r="G42" s="7" t="s">
        <v>218</v>
      </c>
      <c r="H42" s="64">
        <f t="shared" si="2"/>
        <v>0</v>
      </c>
    </row>
    <row r="43" spans="1:8" x14ac:dyDescent="0.25">
      <c r="A43" s="4" t="s">
        <v>410</v>
      </c>
      <c r="B43" t="str">
        <f t="shared" si="0"/>
        <v>BudB_MiL_EhU</v>
      </c>
      <c r="C43" s="4" t="s">
        <v>410</v>
      </c>
      <c r="D43" t="str">
        <f t="shared" si="1"/>
        <v>GudB_MiL_GehU</v>
      </c>
      <c r="E43" s="25">
        <f>IFERROR(INDEX(Data,2,MATCH('Tabel 3.6'!B43,Variabel,0))-INDEX(Data,2,MATCH('Tabel 3.6'!D43,Variabel,0)),0)</f>
        <v>0</v>
      </c>
      <c r="F43" s="5" t="s">
        <v>61</v>
      </c>
      <c r="G43" s="7" t="s">
        <v>219</v>
      </c>
      <c r="H43" s="64">
        <f t="shared" si="2"/>
        <v>0</v>
      </c>
    </row>
    <row r="44" spans="1:8" x14ac:dyDescent="0.25">
      <c r="A44" s="4" t="s">
        <v>411</v>
      </c>
      <c r="B44" t="str">
        <f t="shared" si="0"/>
        <v>BudB_MiTot_EhU</v>
      </c>
      <c r="C44" s="4" t="s">
        <v>411</v>
      </c>
      <c r="D44" t="str">
        <f t="shared" si="1"/>
        <v>GudB_MiTot_GehU</v>
      </c>
      <c r="E44" s="25">
        <f>IFERROR(INDEX(Data,2,MATCH('Tabel 3.6'!B44,Variabel,0))-INDEX(Data,2,MATCH('Tabel 3.6'!D44,Variabel,0)),0)</f>
        <v>0</v>
      </c>
      <c r="F44" s="5" t="s">
        <v>62</v>
      </c>
      <c r="G44" s="7" t="s">
        <v>220</v>
      </c>
      <c r="H44" s="64">
        <f t="shared" si="2"/>
        <v>0</v>
      </c>
    </row>
    <row r="45" spans="1:8" x14ac:dyDescent="0.25">
      <c r="A45" s="4" t="s">
        <v>412</v>
      </c>
      <c r="B45" t="str">
        <f t="shared" si="0"/>
        <v>BudB_MfTot_EhU</v>
      </c>
      <c r="C45" s="4" t="s">
        <v>412</v>
      </c>
      <c r="D45" t="str">
        <f>"GudB_"&amp;$C45&amp;"_"&amp;D$7</f>
        <v>GudB_MfTot_GehU</v>
      </c>
      <c r="E45" s="25">
        <f>IFERROR(INDEX(Data,2,MATCH('Tabel 3.6'!B45,Variabel,0))-INDEX(Data,2,MATCH('Tabel 3.6'!D45,Variabel,0)),0)</f>
        <v>-196097</v>
      </c>
      <c r="F45" s="5" t="s">
        <v>63</v>
      </c>
      <c r="G45" s="7" t="s">
        <v>221</v>
      </c>
      <c r="H45" s="64">
        <f t="shared" si="2"/>
        <v>-196097</v>
      </c>
    </row>
    <row r="46" spans="1:8" x14ac:dyDescent="0.25"/>
    <row r="48" spans="1:8" hidden="1" x14ac:dyDescent="0.25">
      <c r="G48" s="20"/>
    </row>
  </sheetData>
  <sheetProtection algorithmName="SHA-512" hashValue="6W8EFv1YOH1rqI3Rx9qVHv2M6I85rVYMuzXE2lTeh7TkX32sjz00UclLhRSxCYqanBAHZ3fD0hPlj6+vllWwng==" saltValue="Y1jNRAFSfFEQMAAmwgD28w==" spinCount="100000" sheet="1" objects="1" scenarios="1"/>
  <mergeCells count="3">
    <mergeCell ref="F5:H5"/>
    <mergeCell ref="F6:G6"/>
    <mergeCell ref="F2:G2"/>
  </mergeCells>
  <hyperlinks>
    <hyperlink ref="F2" location="Indholdsfortegnelse!A1" display="Tilbage til indholdsfortegnelsen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colBreaks count="1" manualBreakCount="1">
    <brk id="3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  <pageSetUpPr fitToPage="1"/>
  </sheetPr>
  <dimension ref="A2:L11"/>
  <sheetViews>
    <sheetView showGridLines="0" topLeftCell="F2" zoomScaleNormal="100" workbookViewId="0">
      <selection activeCell="F2" sqref="F2:H2"/>
    </sheetView>
  </sheetViews>
  <sheetFormatPr defaultColWidth="0" defaultRowHeight="15" zeroHeight="1" x14ac:dyDescent="0.25"/>
  <cols>
    <col min="1" max="1" width="12.85546875" hidden="1" customWidth="1"/>
    <col min="2" max="2" width="13.42578125" hidden="1" customWidth="1"/>
    <col min="3" max="3" width="22.42578125" hidden="1" customWidth="1"/>
    <col min="4" max="4" width="30.85546875" hidden="1" customWidth="1"/>
    <col min="5" max="5" width="38.42578125" hidden="1" customWidth="1"/>
    <col min="6" max="6" width="2.85546875" bestFit="1" customWidth="1"/>
    <col min="7" max="7" width="26.85546875" customWidth="1"/>
    <col min="8" max="8" width="15" customWidth="1"/>
    <col min="9" max="9" width="13.140625" customWidth="1"/>
    <col min="10" max="10" width="13.5703125" customWidth="1"/>
    <col min="11" max="12" width="9.140625" customWidth="1"/>
    <col min="13" max="16384" width="9.140625" hidden="1"/>
  </cols>
  <sheetData>
    <row r="2" spans="1:11" x14ac:dyDescent="0.25">
      <c r="F2" s="113" t="s">
        <v>630</v>
      </c>
      <c r="G2" s="113"/>
      <c r="H2" s="113"/>
    </row>
    <row r="3" spans="1:11" x14ac:dyDescent="0.25"/>
    <row r="4" spans="1:11" x14ac:dyDescent="0.25"/>
    <row r="5" spans="1:11" ht="55.5" customHeight="1" x14ac:dyDescent="0.25">
      <c r="F5" s="128" t="s">
        <v>1678</v>
      </c>
      <c r="G5" s="129"/>
      <c r="H5" s="129"/>
      <c r="I5" s="129"/>
      <c r="J5" s="129"/>
      <c r="K5" s="129"/>
    </row>
    <row r="6" spans="1:11" x14ac:dyDescent="0.25">
      <c r="A6" s="14" t="s">
        <v>31</v>
      </c>
      <c r="B6" s="30"/>
      <c r="C6" s="30"/>
      <c r="F6" s="130" t="s">
        <v>225</v>
      </c>
      <c r="G6" s="131"/>
      <c r="H6" s="17"/>
      <c r="I6" s="17"/>
      <c r="J6" s="17"/>
      <c r="K6" s="17"/>
    </row>
    <row r="7" spans="1:11" x14ac:dyDescent="0.25">
      <c r="B7" s="10" t="s">
        <v>419</v>
      </c>
      <c r="C7" s="15" t="s">
        <v>420</v>
      </c>
      <c r="D7" s="15" t="s">
        <v>421</v>
      </c>
      <c r="E7" s="15" t="s">
        <v>422</v>
      </c>
      <c r="F7" s="7"/>
      <c r="G7" s="7"/>
      <c r="H7" s="5" t="s">
        <v>228</v>
      </c>
      <c r="I7" s="5" t="s">
        <v>227</v>
      </c>
      <c r="J7" s="5" t="s">
        <v>229</v>
      </c>
      <c r="K7" s="5" t="s">
        <v>230</v>
      </c>
    </row>
    <row r="8" spans="1:11" x14ac:dyDescent="0.25">
      <c r="A8" s="4" t="s">
        <v>424</v>
      </c>
      <c r="B8" t="str">
        <f>"SUBi_"&amp;$A8&amp;"_"&amp;B$7</f>
        <v>SUBi_Uff_EU</v>
      </c>
      <c r="C8" t="str">
        <f t="shared" ref="C8:E10" si="0">"SUBi_"&amp;$A8&amp;"_"&amp;C$7</f>
        <v>SUBi_Uff_ES</v>
      </c>
      <c r="D8" t="str">
        <f t="shared" si="0"/>
        <v>SUBi_Uff_OE</v>
      </c>
      <c r="E8" t="str">
        <f t="shared" si="0"/>
        <v>SUBi_Uff_Tot</v>
      </c>
      <c r="F8" s="5" t="s">
        <v>33</v>
      </c>
      <c r="G8" s="7" t="s">
        <v>222</v>
      </c>
      <c r="H8" s="66">
        <f>IFERROR(INDEX(Data,2,MATCH('Tabel 3.7'!B8,Variabel,0)),0)</f>
        <v>0</v>
      </c>
      <c r="I8" s="66">
        <f>IFERROR(INDEX(Data,2,MATCH('Tabel 3.7'!C8,Variabel,0)),0)</f>
        <v>0</v>
      </c>
      <c r="J8" s="66">
        <f>IFERROR(INDEX(Data,2,MATCH('Tabel 3.7'!D8,Variabel,0)),0)</f>
        <v>0</v>
      </c>
      <c r="K8" s="66">
        <f>IFERROR(INDEX(Data,2,MATCH('Tabel 3.7'!E8,Variabel,0)),0)</f>
        <v>0</v>
      </c>
    </row>
    <row r="9" spans="1:11" x14ac:dyDescent="0.25">
      <c r="A9" s="4" t="s">
        <v>425</v>
      </c>
      <c r="B9" t="str">
        <f>"SUBi_"&amp;$A9&amp;"_"&amp;B$7</f>
        <v>SUBi_Utjy_EU</v>
      </c>
      <c r="C9" t="str">
        <f t="shared" si="0"/>
        <v>SUBi_Utjy_ES</v>
      </c>
      <c r="D9" t="str">
        <f t="shared" si="0"/>
        <v>SUBi_Utjy_OE</v>
      </c>
      <c r="E9" t="str">
        <f t="shared" si="0"/>
        <v>SUBi_Utjy_Tot</v>
      </c>
      <c r="F9" s="5" t="s">
        <v>34</v>
      </c>
      <c r="G9" s="7" t="s">
        <v>231</v>
      </c>
      <c r="H9" s="66">
        <f>IFERROR(INDEX(Data,2,MATCH('Tabel 3.7'!B9,Variabel,0)),0)</f>
        <v>0</v>
      </c>
      <c r="I9" s="66">
        <f>IFERROR(INDEX(Data,2,MATCH('Tabel 3.7'!C9,Variabel,0)),0)</f>
        <v>0</v>
      </c>
      <c r="J9" s="66">
        <f>IFERROR(INDEX(Data,2,MATCH('Tabel 3.7'!D9,Variabel,0)),0)</f>
        <v>0</v>
      </c>
      <c r="K9" s="66">
        <f>IFERROR(INDEX(Data,2,MATCH('Tabel 3.7'!E9,Variabel,0)),0)</f>
        <v>0</v>
      </c>
    </row>
    <row r="10" spans="1:11" x14ac:dyDescent="0.25">
      <c r="A10" s="4" t="s">
        <v>423</v>
      </c>
      <c r="B10" t="str">
        <f>"SUBi_"&amp;$A10&amp;"_"&amp;B$7</f>
        <v>SUBi_UTot_EU</v>
      </c>
      <c r="C10" t="str">
        <f t="shared" si="0"/>
        <v>SUBi_UTot_ES</v>
      </c>
      <c r="D10" t="str">
        <f t="shared" si="0"/>
        <v>SUBi_UTot_OE</v>
      </c>
      <c r="E10" t="str">
        <f t="shared" si="0"/>
        <v>SUBi_UTot_Tot</v>
      </c>
      <c r="F10" s="5" t="s">
        <v>35</v>
      </c>
      <c r="G10" s="7" t="s">
        <v>232</v>
      </c>
      <c r="H10" s="66">
        <f>IFERROR(INDEX(Data,2,MATCH('Tabel 3.7'!B10,Variabel,0)),0)</f>
        <v>0</v>
      </c>
      <c r="I10" s="66">
        <f>IFERROR(INDEX(Data,2,MATCH('Tabel 3.7'!C10,Variabel,0)),0)</f>
        <v>0</v>
      </c>
      <c r="J10" s="66">
        <f>IFERROR(INDEX(Data,2,MATCH('Tabel 3.7'!D10,Variabel,0)),0)</f>
        <v>0</v>
      </c>
      <c r="K10" s="66">
        <f>IFERROR(INDEX(Data,2,MATCH('Tabel 3.7'!E10,Variabel,0)),0)</f>
        <v>0</v>
      </c>
    </row>
    <row r="11" spans="1:11" x14ac:dyDescent="0.25"/>
  </sheetData>
  <sheetProtection algorithmName="SHA-512" hashValue="iRWj9KYkv0TD39VjNkCxUFaQrnxKK4iU/vNnUIjiwxTP5y9bw65r2UBsj35/bR5zl75oin/9CFHy2BRdjOwocg==" saltValue="Lr9V9M7AWGOnft8nlq5OHw==" spinCount="100000" sheet="1" objects="1" scenarios="1"/>
  <mergeCells count="3">
    <mergeCell ref="F5:K5"/>
    <mergeCell ref="F6:G6"/>
    <mergeCell ref="F2:H2"/>
  </mergeCells>
  <hyperlinks>
    <hyperlink ref="F2" location="Indholdsfortegnelse!A1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2:F31"/>
  <sheetViews>
    <sheetView showGridLines="0" topLeftCell="C2" zoomScaleNormal="100" workbookViewId="0">
      <selection activeCell="C2" sqref="C2:D2"/>
    </sheetView>
  </sheetViews>
  <sheetFormatPr defaultColWidth="0" defaultRowHeight="15" zeroHeight="1" x14ac:dyDescent="0.25"/>
  <cols>
    <col min="1" max="1" width="12.85546875" style="2" hidden="1" customWidth="1"/>
    <col min="2" max="2" width="20.42578125" hidden="1" customWidth="1"/>
    <col min="3" max="3" width="4" bestFit="1" customWidth="1"/>
    <col min="4" max="4" width="66.140625" customWidth="1"/>
    <col min="5" max="5" width="10.42578125" bestFit="1" customWidth="1"/>
    <col min="6" max="6" width="9.140625" customWidth="1"/>
    <col min="7" max="16384" width="9.140625" hidden="1"/>
  </cols>
  <sheetData>
    <row r="2" spans="1:5" x14ac:dyDescent="0.25">
      <c r="C2" s="113" t="s">
        <v>630</v>
      </c>
      <c r="D2" s="113"/>
    </row>
    <row r="3" spans="1:5" x14ac:dyDescent="0.25"/>
    <row r="4" spans="1:5" x14ac:dyDescent="0.25"/>
    <row r="5" spans="1:5" ht="81" customHeight="1" x14ac:dyDescent="0.25">
      <c r="C5" s="114" t="s">
        <v>1677</v>
      </c>
      <c r="D5" s="114"/>
      <c r="E5" s="114"/>
    </row>
    <row r="6" spans="1:5" x14ac:dyDescent="0.25">
      <c r="A6" s="11" t="s">
        <v>31</v>
      </c>
      <c r="B6" s="4" t="s">
        <v>478</v>
      </c>
      <c r="C6" s="5"/>
      <c r="D6" s="13"/>
      <c r="E6" s="5" t="s">
        <v>1</v>
      </c>
    </row>
    <row r="7" spans="1:5" x14ac:dyDescent="0.25">
      <c r="C7" s="5"/>
      <c r="D7" s="12" t="s">
        <v>328</v>
      </c>
      <c r="E7" s="5"/>
    </row>
    <row r="8" spans="1:5" x14ac:dyDescent="0.25">
      <c r="A8" s="10" t="s">
        <v>479</v>
      </c>
      <c r="B8" t="str">
        <f t="shared" ref="B8:B17" si="0">"Anot_"&amp;$B$6&amp;"_"&amp;$A8</f>
        <v>Anot_KaiN_Kds</v>
      </c>
      <c r="C8" s="5" t="s">
        <v>33</v>
      </c>
      <c r="D8" s="7" t="s">
        <v>329</v>
      </c>
      <c r="E8" s="66">
        <f>INDEX(Data,2,MATCH('Tabel 3.8'!B8,Variabel,0))</f>
        <v>106776</v>
      </c>
    </row>
    <row r="9" spans="1:5" x14ac:dyDescent="0.25">
      <c r="A9" s="10" t="s">
        <v>480</v>
      </c>
      <c r="B9" t="str">
        <f t="shared" si="0"/>
        <v>Anot_KaiN_KdsU</v>
      </c>
      <c r="C9" s="5" t="s">
        <v>34</v>
      </c>
      <c r="D9" s="7" t="s">
        <v>330</v>
      </c>
      <c r="E9" s="66">
        <f>INDEX(Data,2,MATCH('Tabel 3.8'!B9,Variabel,0))</f>
        <v>0</v>
      </c>
    </row>
    <row r="10" spans="1:5" x14ac:dyDescent="0.25">
      <c r="A10" s="10" t="s">
        <v>481</v>
      </c>
      <c r="B10" t="str">
        <f t="shared" si="0"/>
        <v>Anot_KaiN_Kud</v>
      </c>
      <c r="C10" s="5" t="s">
        <v>35</v>
      </c>
      <c r="D10" s="7" t="s">
        <v>331</v>
      </c>
      <c r="E10" s="66">
        <f>INDEX(Data,2,MATCH('Tabel 3.8'!B10,Variabel,0))</f>
        <v>5375</v>
      </c>
    </row>
    <row r="11" spans="1:5" x14ac:dyDescent="0.25">
      <c r="A11" s="10" t="s">
        <v>604</v>
      </c>
      <c r="B11" t="str">
        <f t="shared" si="0"/>
        <v>Anot_KaiN_KdTot</v>
      </c>
      <c r="C11" s="5" t="s">
        <v>36</v>
      </c>
      <c r="D11" s="7" t="s">
        <v>332</v>
      </c>
      <c r="E11" s="66">
        <f>INDEX(Data,2,MATCH('Tabel 3.8'!B11,Variabel,0))</f>
        <v>112151</v>
      </c>
    </row>
    <row r="12" spans="1:5" ht="25.5" x14ac:dyDescent="0.25">
      <c r="A12" s="10" t="s">
        <v>482</v>
      </c>
      <c r="B12" t="str">
        <f t="shared" si="0"/>
        <v>Anot_KaiN_Kau</v>
      </c>
      <c r="C12" s="5" t="s">
        <v>37</v>
      </c>
      <c r="D12" s="7" t="s">
        <v>333</v>
      </c>
      <c r="E12" s="66">
        <f>INDEX(Data,2,MATCH('Tabel 3.8'!B12,Variabel,0))</f>
        <v>0</v>
      </c>
    </row>
    <row r="13" spans="1:5" x14ac:dyDescent="0.25">
      <c r="A13" s="10" t="s">
        <v>483</v>
      </c>
      <c r="B13" t="str">
        <f t="shared" si="0"/>
        <v>Anot_KaiN_Kauf</v>
      </c>
      <c r="C13" s="5" t="s">
        <v>38</v>
      </c>
      <c r="D13" s="7" t="s">
        <v>334</v>
      </c>
      <c r="E13" s="66">
        <f>INDEX(Data,2,MATCH('Tabel 3.8'!B13,Variabel,0))</f>
        <v>27301</v>
      </c>
    </row>
    <row r="14" spans="1:5" x14ac:dyDescent="0.25">
      <c r="A14" s="10" t="s">
        <v>484</v>
      </c>
      <c r="B14" t="str">
        <f t="shared" si="0"/>
        <v>Anot_KaiN_Kunu</v>
      </c>
      <c r="C14" s="5" t="s">
        <v>39</v>
      </c>
      <c r="D14" s="7" t="s">
        <v>335</v>
      </c>
      <c r="E14" s="66">
        <f>INDEX(Data,2,MATCH('Tabel 3.8'!B14,Variabel,0))</f>
        <v>0</v>
      </c>
    </row>
    <row r="15" spans="1:5" x14ac:dyDescent="0.25">
      <c r="A15" s="10" t="s">
        <v>485</v>
      </c>
      <c r="B15" t="str">
        <f t="shared" si="0"/>
        <v>Anot_KaiN_KuTot</v>
      </c>
      <c r="C15" s="5" t="s">
        <v>40</v>
      </c>
      <c r="D15" s="7" t="s">
        <v>336</v>
      </c>
      <c r="E15" s="66">
        <f>INDEX(Data,2,MATCH('Tabel 3.8'!B15,Variabel,0))</f>
        <v>27301</v>
      </c>
    </row>
    <row r="16" spans="1:5" x14ac:dyDescent="0.25">
      <c r="A16" s="10" t="s">
        <v>486</v>
      </c>
      <c r="B16" t="str">
        <f t="shared" si="0"/>
        <v>Anot_KaiN_Kx</v>
      </c>
      <c r="C16" s="5" t="s">
        <v>41</v>
      </c>
      <c r="D16" s="7" t="s">
        <v>337</v>
      </c>
      <c r="E16" s="66">
        <f>INDEX(Data,2,MATCH('Tabel 3.8'!B16,Variabel,0))</f>
        <v>0</v>
      </c>
    </row>
    <row r="17" spans="1:5" x14ac:dyDescent="0.25">
      <c r="A17" s="10" t="s">
        <v>476</v>
      </c>
      <c r="B17" t="str">
        <f t="shared" si="0"/>
        <v>Anot_KaiN_KTot</v>
      </c>
      <c r="C17" s="5" t="s">
        <v>42</v>
      </c>
      <c r="D17" s="7" t="s">
        <v>338</v>
      </c>
      <c r="E17" s="66">
        <f>INDEX(Data,2,MATCH('Tabel 3.8'!B17,Variabel,0))</f>
        <v>139452</v>
      </c>
    </row>
    <row r="18" spans="1:5" x14ac:dyDescent="0.25">
      <c r="C18" s="5"/>
      <c r="D18" s="7"/>
      <c r="E18" s="67"/>
    </row>
    <row r="19" spans="1:5" x14ac:dyDescent="0.25">
      <c r="C19" s="5"/>
      <c r="D19" s="12" t="s">
        <v>339</v>
      </c>
      <c r="E19" s="67"/>
    </row>
    <row r="20" spans="1:5" ht="25.5" x14ac:dyDescent="0.25">
      <c r="A20" s="10" t="s">
        <v>487</v>
      </c>
      <c r="B20" t="str">
        <f t="shared" ref="B20:B29" si="1">"Anot_"&amp;$B$6&amp;"_"&amp;$A20</f>
        <v>Anot_KaiN_Iad</v>
      </c>
      <c r="C20" s="5" t="s">
        <v>43</v>
      </c>
      <c r="D20" s="7" t="s">
        <v>340</v>
      </c>
      <c r="E20" s="66">
        <f>INDEX(Data,2,MATCH('Tabel 3.8'!B20,Variabel,0))</f>
        <v>140396</v>
      </c>
    </row>
    <row r="21" spans="1:5" ht="25.5" x14ac:dyDescent="0.25">
      <c r="A21" s="10" t="s">
        <v>602</v>
      </c>
      <c r="B21" t="str">
        <f t="shared" si="1"/>
        <v>Anot_KaiN_Idau</v>
      </c>
      <c r="C21" s="5" t="s">
        <v>44</v>
      </c>
      <c r="D21" s="7" t="s">
        <v>341</v>
      </c>
      <c r="E21" s="66" t="e">
        <f>INDEX(Data,2,MATCH('Tabel 3.8'!B21,Variabel,0))</f>
        <v>#N/A</v>
      </c>
    </row>
    <row r="22" spans="1:5" x14ac:dyDescent="0.25">
      <c r="A22" s="10" t="s">
        <v>488</v>
      </c>
      <c r="B22" t="str">
        <f t="shared" si="1"/>
        <v>Anot_KaiN_Iadun</v>
      </c>
      <c r="C22" s="5" t="s">
        <v>45</v>
      </c>
      <c r="D22" s="7" t="s">
        <v>342</v>
      </c>
      <c r="E22" s="66">
        <f>INDEX(Data,2,MATCH('Tabel 3.8'!B22,Variabel,0))</f>
        <v>0</v>
      </c>
    </row>
    <row r="23" spans="1:5" x14ac:dyDescent="0.25">
      <c r="A23" s="10" t="s">
        <v>489</v>
      </c>
      <c r="B23" t="str">
        <f t="shared" si="1"/>
        <v>Anot_KaiN_IdTot</v>
      </c>
      <c r="C23" s="5" t="s">
        <v>46</v>
      </c>
      <c r="D23" s="7" t="s">
        <v>343</v>
      </c>
      <c r="E23" s="66" t="e">
        <f>INDEX(Data,2,MATCH('Tabel 3.8'!B23,Variabel,0))</f>
        <v>#N/A</v>
      </c>
    </row>
    <row r="24" spans="1:5" ht="25.5" x14ac:dyDescent="0.25">
      <c r="A24" s="10" t="s">
        <v>603</v>
      </c>
      <c r="B24" t="str">
        <f t="shared" si="1"/>
        <v>Anot_KaiN_Iuau</v>
      </c>
      <c r="C24" s="5" t="s">
        <v>47</v>
      </c>
      <c r="D24" s="7" t="s">
        <v>344</v>
      </c>
      <c r="E24" s="66">
        <f>INDEX(Data,2,MATCH('Tabel 3.8'!B24,Variabel,0))</f>
        <v>0</v>
      </c>
    </row>
    <row r="25" spans="1:5" ht="25.5" x14ac:dyDescent="0.25">
      <c r="A25" s="10" t="s">
        <v>490</v>
      </c>
      <c r="B25" t="str">
        <f t="shared" si="1"/>
        <v>Anot_KaiN_Iauf</v>
      </c>
      <c r="C25" s="5" t="s">
        <v>48</v>
      </c>
      <c r="D25" s="7" t="s">
        <v>345</v>
      </c>
      <c r="E25" s="66">
        <f>INDEX(Data,2,MATCH('Tabel 3.8'!B25,Variabel,0))</f>
        <v>2207</v>
      </c>
    </row>
    <row r="26" spans="1:5" x14ac:dyDescent="0.25">
      <c r="A26" s="10" t="s">
        <v>491</v>
      </c>
      <c r="B26" t="str">
        <f t="shared" si="1"/>
        <v>Anot_KaiN_Iauu</v>
      </c>
      <c r="C26" s="5" t="s">
        <v>49</v>
      </c>
      <c r="D26" s="7" t="s">
        <v>346</v>
      </c>
      <c r="E26" s="66">
        <f>INDEX(Data,2,MATCH('Tabel 3.8'!B26,Variabel,0))</f>
        <v>0</v>
      </c>
    </row>
    <row r="27" spans="1:5" x14ac:dyDescent="0.25">
      <c r="A27" s="10" t="s">
        <v>492</v>
      </c>
      <c r="B27" t="str">
        <f t="shared" si="1"/>
        <v>Anot_KaiN_IauTot</v>
      </c>
      <c r="C27" s="5" t="s">
        <v>50</v>
      </c>
      <c r="D27" s="7" t="s">
        <v>347</v>
      </c>
      <c r="E27" s="66">
        <f>INDEX(Data,2,MATCH('Tabel 3.8'!B27,Variabel,0))</f>
        <v>2207</v>
      </c>
    </row>
    <row r="28" spans="1:5" x14ac:dyDescent="0.25">
      <c r="A28" s="10" t="s">
        <v>493</v>
      </c>
      <c r="B28" t="str">
        <f t="shared" si="1"/>
        <v>Anot_KaiN_Ix</v>
      </c>
      <c r="C28" s="5" t="s">
        <v>51</v>
      </c>
      <c r="D28" s="7" t="s">
        <v>337</v>
      </c>
      <c r="E28" s="66">
        <f>INDEX(Data,2,MATCH('Tabel 3.8'!B28,Variabel,0))</f>
        <v>0</v>
      </c>
    </row>
    <row r="29" spans="1:5" x14ac:dyDescent="0.25">
      <c r="A29" s="10" t="s">
        <v>494</v>
      </c>
      <c r="B29" t="str">
        <f t="shared" si="1"/>
        <v>Anot_KaiN_ITot</v>
      </c>
      <c r="C29" s="5" t="s">
        <v>52</v>
      </c>
      <c r="D29" s="7" t="s">
        <v>348</v>
      </c>
      <c r="E29" s="66">
        <f>INDEX(Data,2,MATCH('Tabel 3.8'!B29,Variabel,0))</f>
        <v>142604</v>
      </c>
    </row>
    <row r="30" spans="1:5" x14ac:dyDescent="0.25">
      <c r="C30" s="8"/>
      <c r="D30" s="9"/>
      <c r="E30" s="9"/>
    </row>
    <row r="31" spans="1:5" hidden="1" x14ac:dyDescent="0.25">
      <c r="C31" s="3"/>
    </row>
  </sheetData>
  <sheetProtection algorithmName="SHA-512" hashValue="rMdJ1asGurdmSwuoh+0TSxoskzwBuJahoc6oYmwFiZqP2FPehLrQSzXJRqLixsZcP34nHnE7y4CVVGNT5yO8+Q==" saltValue="OJ9gernl3eZhQZBGeEBe8A==" spinCount="100000" sheet="1" objects="1" scenarios="1"/>
  <mergeCells count="2">
    <mergeCell ref="C5:E5"/>
    <mergeCell ref="C2:D2"/>
  </mergeCells>
  <hyperlinks>
    <hyperlink ref="C2" location="Indholdsfortegnelse!A1" display="Tilbage til indholdsfortegnelsen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ignoredErrors>
    <ignoredError sqref="E6" numberStoredAsText="1"/>
  </ignoredError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/>
    <pageSetUpPr fitToPage="1"/>
  </sheetPr>
  <dimension ref="A2:F33"/>
  <sheetViews>
    <sheetView showGridLines="0" topLeftCell="C2" zoomScaleNormal="100" workbookViewId="0">
      <selection activeCell="C2" sqref="C2:D2"/>
    </sheetView>
  </sheetViews>
  <sheetFormatPr defaultColWidth="0" defaultRowHeight="15" zeroHeight="1" x14ac:dyDescent="0.25"/>
  <cols>
    <col min="1" max="1" width="12.85546875" style="2" hidden="1" customWidth="1"/>
    <col min="2" max="2" width="23.5703125" hidden="1" customWidth="1"/>
    <col min="3" max="3" width="4" bestFit="1" customWidth="1"/>
    <col min="4" max="4" width="89.42578125" customWidth="1"/>
    <col min="5" max="5" width="12.140625" customWidth="1"/>
    <col min="6" max="6" width="9.140625" customWidth="1"/>
    <col min="7" max="16384" width="9.140625" hidden="1"/>
  </cols>
  <sheetData>
    <row r="2" spans="1:5" x14ac:dyDescent="0.25">
      <c r="C2" s="113" t="s">
        <v>630</v>
      </c>
      <c r="D2" s="113"/>
    </row>
    <row r="3" spans="1:5" x14ac:dyDescent="0.25"/>
    <row r="4" spans="1:5" x14ac:dyDescent="0.25"/>
    <row r="5" spans="1:5" ht="23.25" x14ac:dyDescent="0.25">
      <c r="C5" s="132" t="s">
        <v>1676</v>
      </c>
      <c r="D5" s="133"/>
      <c r="E5" s="134"/>
    </row>
    <row r="6" spans="1:5" ht="25.5" x14ac:dyDescent="0.25">
      <c r="A6" s="11" t="s">
        <v>31</v>
      </c>
      <c r="B6" s="4" t="s">
        <v>512</v>
      </c>
      <c r="C6" s="73"/>
      <c r="D6" s="74"/>
      <c r="E6" s="73" t="s">
        <v>349</v>
      </c>
    </row>
    <row r="7" spans="1:5" x14ac:dyDescent="0.25">
      <c r="C7" s="5"/>
      <c r="D7" s="12" t="s">
        <v>350</v>
      </c>
      <c r="E7" s="5"/>
    </row>
    <row r="8" spans="1:5" x14ac:dyDescent="0.25">
      <c r="A8" s="10" t="s">
        <v>495</v>
      </c>
      <c r="B8" t="str">
        <f>"Obl_"&amp;$B$6&amp;"_"&amp;$A8</f>
        <v>Obl_UTN_Uds</v>
      </c>
      <c r="C8" s="5" t="s">
        <v>33</v>
      </c>
      <c r="D8" s="7" t="s">
        <v>351</v>
      </c>
      <c r="E8" s="66">
        <f>INDEX(Data,2,MATCH('Tabel 3.9'!B8,Variabel,0))</f>
        <v>2322</v>
      </c>
    </row>
    <row r="9" spans="1:5" x14ac:dyDescent="0.25">
      <c r="A9" s="10" t="s">
        <v>496</v>
      </c>
      <c r="B9" t="str">
        <f t="shared" ref="B9:B31" si="0">"Obl_"&amp;$B$6&amp;"_"&amp;$A9</f>
        <v>Obl_UTN_Udm</v>
      </c>
      <c r="C9" s="5" t="s">
        <v>34</v>
      </c>
      <c r="D9" s="7" t="s">
        <v>352</v>
      </c>
      <c r="E9" s="66">
        <f>INDEX(Data,2,MATCH('Tabel 3.9'!B9,Variabel,0))</f>
        <v>0</v>
      </c>
    </row>
    <row r="10" spans="1:5" x14ac:dyDescent="0.25">
      <c r="A10" s="10" t="s">
        <v>497</v>
      </c>
      <c r="B10" t="str">
        <f t="shared" si="0"/>
        <v>Obl_UTN_Udr</v>
      </c>
      <c r="C10" s="5" t="s">
        <v>35</v>
      </c>
      <c r="D10" s="7" t="s">
        <v>353</v>
      </c>
      <c r="E10" s="66">
        <f>INDEX(Data,2,MATCH('Tabel 3.9'!B10,Variabel,0))</f>
        <v>251287</v>
      </c>
    </row>
    <row r="11" spans="1:5" x14ac:dyDescent="0.25">
      <c r="A11" s="10" t="s">
        <v>498</v>
      </c>
      <c r="B11" t="str">
        <f t="shared" si="0"/>
        <v>Obl_UTN_Ude</v>
      </c>
      <c r="C11" s="5" t="s">
        <v>36</v>
      </c>
      <c r="D11" s="7" t="s">
        <v>354</v>
      </c>
      <c r="E11" s="66">
        <f>INDEX(Data,2,MATCH('Tabel 3.9'!B11,Variabel,0))</f>
        <v>96831</v>
      </c>
    </row>
    <row r="12" spans="1:5" x14ac:dyDescent="0.25">
      <c r="A12" s="10" t="s">
        <v>423</v>
      </c>
      <c r="B12" t="str">
        <f t="shared" si="0"/>
        <v>Obl_UTN_UTot</v>
      </c>
      <c r="C12" s="5" t="s">
        <v>37</v>
      </c>
      <c r="D12" s="7" t="s">
        <v>355</v>
      </c>
      <c r="E12" s="66">
        <f>INDEX(Data,2,MATCH('Tabel 3.9'!B12,Variabel,0))</f>
        <v>350440</v>
      </c>
    </row>
    <row r="13" spans="1:5" x14ac:dyDescent="0.25">
      <c r="A13" s="10" t="s">
        <v>499</v>
      </c>
      <c r="B13" t="str">
        <f t="shared" si="0"/>
        <v>Obl_UTN_Uou</v>
      </c>
      <c r="C13" s="5" t="s">
        <v>38</v>
      </c>
      <c r="D13" s="7" t="s">
        <v>356</v>
      </c>
      <c r="E13" s="66">
        <f>INDEX(Data,2,MATCH('Tabel 3.9'!B13,Variabel,0))</f>
        <v>4518</v>
      </c>
    </row>
    <row r="14" spans="1:5" x14ac:dyDescent="0.25">
      <c r="A14" s="10" t="s">
        <v>500</v>
      </c>
      <c r="B14" t="str">
        <f t="shared" si="0"/>
        <v>Obl_UTN_Upu</v>
      </c>
      <c r="C14" s="5" t="s">
        <v>39</v>
      </c>
      <c r="D14" s="7" t="s">
        <v>357</v>
      </c>
      <c r="E14" s="66">
        <f>INDEX(Data,2,MATCH('Tabel 3.9'!B14,Variabel,0))</f>
        <v>14127</v>
      </c>
    </row>
    <row r="15" spans="1:5" x14ac:dyDescent="0.25">
      <c r="A15" s="29"/>
      <c r="C15" s="5"/>
      <c r="D15" s="7"/>
      <c r="E15" s="67"/>
    </row>
    <row r="16" spans="1:5" x14ac:dyDescent="0.25">
      <c r="A16" s="29"/>
      <c r="C16" s="5"/>
      <c r="D16" s="12" t="s">
        <v>358</v>
      </c>
      <c r="E16" s="67"/>
    </row>
    <row r="17" spans="1:5" x14ac:dyDescent="0.25">
      <c r="A17" s="10" t="s">
        <v>501</v>
      </c>
      <c r="B17" t="str">
        <f t="shared" si="0"/>
        <v>Obl_UTN_Tfk</v>
      </c>
      <c r="C17" s="5" t="s">
        <v>40</v>
      </c>
      <c r="D17" s="7" t="s">
        <v>359</v>
      </c>
      <c r="E17" s="66">
        <f>INDEX(Data,2,MATCH('Tabel 3.9'!B17,Variabel,0))</f>
        <v>205402</v>
      </c>
    </row>
    <row r="18" spans="1:5" x14ac:dyDescent="0.25">
      <c r="A18" s="10" t="s">
        <v>503</v>
      </c>
      <c r="B18" t="str">
        <f t="shared" si="0"/>
        <v>Obl_UTN_Tik</v>
      </c>
      <c r="C18" s="5" t="s">
        <v>41</v>
      </c>
      <c r="D18" s="7" t="s">
        <v>360</v>
      </c>
      <c r="E18" s="66">
        <f>INDEX(Data,2,MATCH('Tabel 3.9'!B18,Variabel,0))</f>
        <v>74624</v>
      </c>
    </row>
    <row r="19" spans="1:5" x14ac:dyDescent="0.25">
      <c r="A19" s="10" t="s">
        <v>504</v>
      </c>
      <c r="B19" t="str">
        <f t="shared" si="0"/>
        <v>Obl_UTN_Tvk</v>
      </c>
      <c r="C19" s="5" t="s">
        <v>42</v>
      </c>
      <c r="D19" s="7" t="s">
        <v>361</v>
      </c>
      <c r="E19" s="66">
        <f>INDEX(Data,2,MATCH('Tabel 3.9'!B19,Variabel,0))</f>
        <v>53765</v>
      </c>
    </row>
    <row r="20" spans="1:5" x14ac:dyDescent="0.25">
      <c r="A20" s="10" t="s">
        <v>502</v>
      </c>
      <c r="B20" t="str">
        <f t="shared" si="0"/>
        <v>Obl_UTN_Tfo</v>
      </c>
      <c r="C20" s="5" t="s">
        <v>43</v>
      </c>
      <c r="D20" s="7" t="s">
        <v>362</v>
      </c>
      <c r="E20" s="66">
        <f>INDEX(Data,2,MATCH('Tabel 3.9'!B20,Variabel,0))</f>
        <v>26359</v>
      </c>
    </row>
    <row r="21" spans="1:5" x14ac:dyDescent="0.25">
      <c r="A21" s="10" t="s">
        <v>477</v>
      </c>
      <c r="B21" t="str">
        <f t="shared" si="0"/>
        <v>Obl_UTN_Tif</v>
      </c>
      <c r="C21" s="5" t="s">
        <v>44</v>
      </c>
      <c r="D21" s="7" t="s">
        <v>363</v>
      </c>
      <c r="E21" s="66">
        <f>INDEX(Data,2,MATCH('Tabel 3.9'!B21,Variabel,0))</f>
        <v>0</v>
      </c>
    </row>
    <row r="22" spans="1:5" x14ac:dyDescent="0.25">
      <c r="A22" s="10" t="s">
        <v>505</v>
      </c>
      <c r="B22" t="str">
        <f t="shared" si="0"/>
        <v>Obl_UTN_Tvo</v>
      </c>
      <c r="C22" s="5" t="s">
        <v>45</v>
      </c>
      <c r="D22" s="7" t="s">
        <v>364</v>
      </c>
      <c r="E22" s="66">
        <f>INDEX(Data,2,MATCH('Tabel 3.9'!B22,Variabel,0))</f>
        <v>8935</v>
      </c>
    </row>
    <row r="23" spans="1:5" x14ac:dyDescent="0.25">
      <c r="A23" s="29"/>
      <c r="C23" s="5"/>
      <c r="D23" s="7"/>
      <c r="E23" s="67"/>
    </row>
    <row r="24" spans="1:5" x14ac:dyDescent="0.25">
      <c r="A24" s="29"/>
      <c r="C24" s="5"/>
      <c r="D24" s="12" t="s">
        <v>365</v>
      </c>
      <c r="E24" s="67"/>
    </row>
    <row r="25" spans="1:5" x14ac:dyDescent="0.25">
      <c r="A25" s="10" t="s">
        <v>506</v>
      </c>
      <c r="B25" t="str">
        <f t="shared" si="0"/>
        <v>Obl_UTN_NobN</v>
      </c>
      <c r="C25" s="5" t="s">
        <v>46</v>
      </c>
      <c r="D25" s="7" t="s">
        <v>366</v>
      </c>
      <c r="E25" s="66">
        <f>INDEX(Data,2,MATCH('Tabel 3.9'!B25,Variabel,0))</f>
        <v>340500</v>
      </c>
    </row>
    <row r="26" spans="1:5" x14ac:dyDescent="0.25">
      <c r="A26" s="10" t="s">
        <v>507</v>
      </c>
      <c r="B26" t="str">
        <f t="shared" si="0"/>
        <v>Obl_UTN_Nouf</v>
      </c>
      <c r="C26" s="5" t="s">
        <v>47</v>
      </c>
      <c r="D26" s="7" t="s">
        <v>367</v>
      </c>
      <c r="E26" s="66">
        <f>INDEX(Data,2,MATCH('Tabel 3.9'!B26,Variabel,0))</f>
        <v>26359</v>
      </c>
    </row>
    <row r="27" spans="1:5" x14ac:dyDescent="0.25">
      <c r="A27" s="10" t="s">
        <v>508</v>
      </c>
      <c r="B27" t="str">
        <f t="shared" si="0"/>
        <v>Obl_UTN_Nuo</v>
      </c>
      <c r="C27" s="5" t="s">
        <v>48</v>
      </c>
      <c r="D27" s="7" t="s">
        <v>368</v>
      </c>
      <c r="E27" s="66">
        <f>INDEX(Data,2,MATCH('Tabel 3.9'!B27,Variabel,0))</f>
        <v>2226</v>
      </c>
    </row>
    <row r="28" spans="1:5" x14ac:dyDescent="0.25">
      <c r="A28" s="10" t="s">
        <v>509</v>
      </c>
      <c r="B28" t="str">
        <f t="shared" si="0"/>
        <v>Obl_UTN_NTot</v>
      </c>
      <c r="C28" s="5" t="s">
        <v>49</v>
      </c>
      <c r="D28" s="7" t="s">
        <v>369</v>
      </c>
      <c r="E28" s="66">
        <f>INDEX(Data,2,MATCH('Tabel 3.9'!B28,Variabel,0))</f>
        <v>369085</v>
      </c>
    </row>
    <row r="29" spans="1:5" x14ac:dyDescent="0.25">
      <c r="A29" s="29"/>
      <c r="C29" s="5"/>
      <c r="D29" s="7"/>
      <c r="E29" s="67"/>
    </row>
    <row r="30" spans="1:5" ht="38.25" x14ac:dyDescent="0.25">
      <c r="A30" s="10" t="s">
        <v>510</v>
      </c>
      <c r="B30" t="str">
        <f t="shared" si="0"/>
        <v>Obl_UTN_VaKN</v>
      </c>
      <c r="C30" s="5" t="s">
        <v>50</v>
      </c>
      <c r="D30" s="7" t="s">
        <v>370</v>
      </c>
      <c r="E30" s="66">
        <f>INDEX(Data,2,MATCH('Tabel 3.9'!B30,Variabel,0))</f>
        <v>22.7</v>
      </c>
    </row>
    <row r="31" spans="1:5" x14ac:dyDescent="0.25">
      <c r="A31" s="10" t="s">
        <v>511</v>
      </c>
      <c r="B31" t="str">
        <f t="shared" si="0"/>
        <v>Obl_UTN_VaE</v>
      </c>
      <c r="C31" s="5" t="s">
        <v>51</v>
      </c>
      <c r="D31" s="7" t="s">
        <v>371</v>
      </c>
      <c r="E31" s="66">
        <f>INDEX(Data,2,MATCH('Tabel 3.9'!B31,Variabel,0))</f>
        <v>15</v>
      </c>
    </row>
    <row r="32" spans="1:5" x14ac:dyDescent="0.25">
      <c r="C32" s="8"/>
      <c r="D32" s="9"/>
      <c r="E32" s="9"/>
    </row>
    <row r="33" spans="3:3" hidden="1" x14ac:dyDescent="0.25">
      <c r="C33" s="3"/>
    </row>
  </sheetData>
  <sheetProtection algorithmName="SHA-512" hashValue="FXFu6M8C7arshYQ1ORTV1ezp4SKfEO+3y4K2lNUHh9dFLO8YgVSZ0yk10hsjUhzpiUSvp7nSS03x56VxFXW29A==" saltValue="z57yhnkC6eQQ/IfDO1TmuA==" spinCount="100000" sheet="1" objects="1" scenarios="1"/>
  <mergeCells count="2">
    <mergeCell ref="C5:E5"/>
    <mergeCell ref="C2:D2"/>
  </mergeCells>
  <hyperlinks>
    <hyperlink ref="C2" location="Indholdsfortegnelse!A1" display="Tilbage til indholdsfortegnelsen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&amp;C&amp;G</oddHeader>
    <oddFooter>&amp;A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  <pageSetUpPr fitToPage="1"/>
  </sheetPr>
  <dimension ref="A2:F50"/>
  <sheetViews>
    <sheetView topLeftCell="C2" zoomScaleNormal="100" workbookViewId="0">
      <selection activeCell="F7" sqref="F7"/>
    </sheetView>
  </sheetViews>
  <sheetFormatPr defaultColWidth="0" defaultRowHeight="15" zeroHeight="1" x14ac:dyDescent="0.25"/>
  <cols>
    <col min="1" max="1" width="12.85546875" style="25" hidden="1" customWidth="1"/>
    <col min="2" max="2" width="32" style="25" hidden="1" customWidth="1"/>
    <col min="3" max="3" width="14.42578125" style="25" customWidth="1"/>
    <col min="4" max="4" width="68.5703125" style="25" bestFit="1" customWidth="1"/>
    <col min="5" max="5" width="15.42578125" style="25" customWidth="1"/>
    <col min="6" max="6" width="9.140625" style="25" customWidth="1"/>
    <col min="7" max="16384" width="9.140625" style="25" hidden="1"/>
  </cols>
  <sheetData>
    <row r="2" spans="1:5" x14ac:dyDescent="0.25">
      <c r="C2" s="113" t="s">
        <v>630</v>
      </c>
      <c r="D2" s="113"/>
    </row>
    <row r="3" spans="1:5" x14ac:dyDescent="0.25">
      <c r="C3" s="70"/>
      <c r="D3" s="70"/>
    </row>
    <row r="4" spans="1:5" x14ac:dyDescent="0.25">
      <c r="C4" s="70"/>
      <c r="D4" s="70"/>
    </row>
    <row r="5" spans="1:5" x14ac:dyDescent="0.25">
      <c r="C5" s="135" t="s">
        <v>633</v>
      </c>
      <c r="D5" s="137" t="s">
        <v>2694</v>
      </c>
      <c r="E5" s="138"/>
    </row>
    <row r="6" spans="1:5" x14ac:dyDescent="0.25">
      <c r="C6" s="136"/>
      <c r="D6" s="139"/>
      <c r="E6" s="140"/>
    </row>
    <row r="7" spans="1:5" x14ac:dyDescent="0.25">
      <c r="C7" s="72" t="s">
        <v>632</v>
      </c>
      <c r="D7" s="141">
        <f>INDEX(Regnr_institutter,MATCH(D5,Institutter,0))</f>
        <v>53086</v>
      </c>
      <c r="E7" s="142"/>
    </row>
    <row r="8" spans="1:5" x14ac:dyDescent="0.25">
      <c r="D8" s="47"/>
    </row>
    <row r="9" spans="1:5" ht="23.25" x14ac:dyDescent="0.25">
      <c r="A9" s="14" t="s">
        <v>31</v>
      </c>
      <c r="B9" s="69" t="s">
        <v>1524</v>
      </c>
      <c r="C9" s="110" t="s">
        <v>1670</v>
      </c>
      <c r="D9" s="110"/>
      <c r="E9" s="110"/>
    </row>
    <row r="10" spans="1:5" ht="25.5" x14ac:dyDescent="0.25">
      <c r="A10"/>
      <c r="B10"/>
      <c r="C10" s="18"/>
      <c r="D10" s="18"/>
      <c r="E10" s="5" t="s">
        <v>608</v>
      </c>
    </row>
    <row r="11" spans="1:5" x14ac:dyDescent="0.25">
      <c r="A11" s="4" t="s">
        <v>372</v>
      </c>
      <c r="B11" t="str">
        <f>"Res_"&amp;A11&amp;"_"&amp;$B$9</f>
        <v>Res_BP_BeY</v>
      </c>
      <c r="C11" s="18" t="s">
        <v>33</v>
      </c>
      <c r="D11" s="18" t="s">
        <v>2</v>
      </c>
      <c r="E11" s="68">
        <f t="shared" ref="E11:E46" si="0">INDEX(Data_institutter,MATCH($D$7,Regnr_institut,0),MATCH(B11,Variabel_institutter,0))</f>
        <v>5683929</v>
      </c>
    </row>
    <row r="12" spans="1:5" x14ac:dyDescent="0.25">
      <c r="A12" s="4" t="s">
        <v>514</v>
      </c>
      <c r="B12" t="str">
        <f t="shared" ref="B12:B50" si="1">"Res_"&amp;A12&amp;"_"&amp;$B$9</f>
        <v>Res_AfFp_BeY</v>
      </c>
      <c r="C12" s="18" t="s">
        <v>34</v>
      </c>
      <c r="D12" s="18" t="s">
        <v>3</v>
      </c>
      <c r="E12" s="68">
        <f t="shared" si="0"/>
        <v>-259676</v>
      </c>
    </row>
    <row r="13" spans="1:5" x14ac:dyDescent="0.25">
      <c r="A13" s="4" t="s">
        <v>515</v>
      </c>
      <c r="B13" t="str">
        <f t="shared" si="1"/>
        <v>Res_NyPh_BeY</v>
      </c>
      <c r="C13" s="18" t="s">
        <v>35</v>
      </c>
      <c r="D13" s="18" t="s">
        <v>4</v>
      </c>
      <c r="E13" s="68">
        <f t="shared" si="0"/>
        <v>94561</v>
      </c>
    </row>
    <row r="14" spans="1:5" x14ac:dyDescent="0.25">
      <c r="A14" s="4" t="s">
        <v>517</v>
      </c>
      <c r="B14" t="str">
        <f t="shared" si="1"/>
        <v>Res_NyFm_BeY</v>
      </c>
      <c r="C14" s="18" t="s">
        <v>36</v>
      </c>
      <c r="D14" s="18" t="s">
        <v>516</v>
      </c>
      <c r="E14" s="68">
        <f t="shared" si="0"/>
        <v>-76515</v>
      </c>
    </row>
    <row r="15" spans="1:5" x14ac:dyDescent="0.25">
      <c r="A15" s="4" t="s">
        <v>518</v>
      </c>
      <c r="B15" t="str">
        <f t="shared" si="1"/>
        <v>Res_NyGp_BeY</v>
      </c>
      <c r="C15" s="18" t="s">
        <v>37</v>
      </c>
      <c r="D15" s="18" t="s">
        <v>5</v>
      </c>
      <c r="E15" s="68">
        <f t="shared" si="0"/>
        <v>-535</v>
      </c>
    </row>
    <row r="16" spans="1:5" x14ac:dyDescent="0.25">
      <c r="A16" s="4" t="s">
        <v>520</v>
      </c>
      <c r="B16" t="str">
        <f t="shared" si="1"/>
        <v>Res_PiF_BeY</v>
      </c>
      <c r="C16" s="18" t="s">
        <v>38</v>
      </c>
      <c r="D16" s="18" t="s">
        <v>519</v>
      </c>
      <c r="E16" s="68">
        <f t="shared" si="0"/>
        <v>5441764</v>
      </c>
    </row>
    <row r="17" spans="1:5" x14ac:dyDescent="0.25">
      <c r="A17" s="4" t="s">
        <v>521</v>
      </c>
      <c r="B17" t="str">
        <f t="shared" si="1"/>
        <v>Res_FtR_BeY</v>
      </c>
      <c r="C17" s="18" t="s">
        <v>39</v>
      </c>
      <c r="D17" s="18" t="s">
        <v>6</v>
      </c>
      <c r="E17" s="68">
        <f t="shared" si="0"/>
        <v>0</v>
      </c>
    </row>
    <row r="18" spans="1:5" x14ac:dyDescent="0.25">
      <c r="A18" s="4" t="s">
        <v>522</v>
      </c>
      <c r="B18" t="str">
        <f t="shared" si="1"/>
        <v>Res_UdE_BeY</v>
      </c>
      <c r="C18" s="18" t="s">
        <v>40</v>
      </c>
      <c r="D18" s="18" t="s">
        <v>7</v>
      </c>
      <c r="E18" s="68">
        <f t="shared" si="0"/>
        <v>-3766249</v>
      </c>
    </row>
    <row r="19" spans="1:5" x14ac:dyDescent="0.25">
      <c r="A19" s="4" t="s">
        <v>523</v>
      </c>
      <c r="B19" t="str">
        <f t="shared" si="1"/>
        <v>Res_MGd_BeY</v>
      </c>
      <c r="C19" s="18" t="s">
        <v>41</v>
      </c>
      <c r="D19" s="18" t="s">
        <v>8</v>
      </c>
      <c r="E19" s="68">
        <f t="shared" si="0"/>
        <v>310974</v>
      </c>
    </row>
    <row r="20" spans="1:5" x14ac:dyDescent="0.25">
      <c r="A20" s="4" t="s">
        <v>524</v>
      </c>
      <c r="B20" t="str">
        <f t="shared" si="1"/>
        <v>Res_NyEh_BeY</v>
      </c>
      <c r="C20" s="18" t="s">
        <v>42</v>
      </c>
      <c r="D20" s="18" t="s">
        <v>9</v>
      </c>
      <c r="E20" s="68">
        <f t="shared" si="0"/>
        <v>-3462</v>
      </c>
    </row>
    <row r="21" spans="1:5" x14ac:dyDescent="0.25">
      <c r="A21" s="4" t="s">
        <v>526</v>
      </c>
      <c r="B21" t="str">
        <f t="shared" si="1"/>
        <v>Res_NyRi_BeY</v>
      </c>
      <c r="C21" s="18" t="s">
        <v>43</v>
      </c>
      <c r="D21" s="18" t="s">
        <v>525</v>
      </c>
      <c r="E21" s="68">
        <f t="shared" si="0"/>
        <v>15531</v>
      </c>
    </row>
    <row r="22" spans="1:5" x14ac:dyDescent="0.25">
      <c r="A22" s="4" t="s">
        <v>527</v>
      </c>
      <c r="B22" t="str">
        <f t="shared" si="1"/>
        <v>Res_NyGE_BeY</v>
      </c>
      <c r="C22" s="18" t="s">
        <v>44</v>
      </c>
      <c r="D22" s="18" t="s">
        <v>10</v>
      </c>
      <c r="E22" s="68">
        <f t="shared" si="0"/>
        <v>-237693</v>
      </c>
    </row>
    <row r="23" spans="1:5" x14ac:dyDescent="0.25">
      <c r="A23" s="4" t="s">
        <v>143</v>
      </c>
      <c r="B23" t="str">
        <f t="shared" si="1"/>
        <v>Res_EuTot_BeY</v>
      </c>
      <c r="C23" s="18" t="s">
        <v>45</v>
      </c>
      <c r="D23" s="18" t="s">
        <v>528</v>
      </c>
      <c r="E23" s="68">
        <f t="shared" si="0"/>
        <v>-3680899</v>
      </c>
    </row>
    <row r="24" spans="1:5" x14ac:dyDescent="0.25">
      <c r="A24" s="4" t="s">
        <v>27</v>
      </c>
      <c r="B24" t="str">
        <f t="shared" si="1"/>
        <v>Res_BoPr_BeY</v>
      </c>
      <c r="C24" s="18" t="s">
        <v>46</v>
      </c>
      <c r="D24" s="18" t="s">
        <v>11</v>
      </c>
      <c r="E24" s="68">
        <f t="shared" si="0"/>
        <v>0</v>
      </c>
    </row>
    <row r="25" spans="1:5" x14ac:dyDescent="0.25">
      <c r="A25" s="4" t="s">
        <v>529</v>
      </c>
      <c r="B25" t="str">
        <f t="shared" si="1"/>
        <v>Res_Ero_BeY</v>
      </c>
      <c r="C25" s="18" t="s">
        <v>47</v>
      </c>
      <c r="D25" s="18" t="s">
        <v>12</v>
      </c>
      <c r="E25" s="68">
        <f t="shared" si="0"/>
        <v>-767403</v>
      </c>
    </row>
    <row r="26" spans="1:5" x14ac:dyDescent="0.25">
      <c r="A26" s="4" t="s">
        <v>280</v>
      </c>
      <c r="B26" t="str">
        <f t="shared" si="1"/>
        <v>Res_Ado_BeY</v>
      </c>
      <c r="C26" s="18" t="s">
        <v>48</v>
      </c>
      <c r="D26" s="18" t="s">
        <v>13</v>
      </c>
      <c r="E26" s="68">
        <f t="shared" si="0"/>
        <v>-187189</v>
      </c>
    </row>
    <row r="27" spans="1:5" x14ac:dyDescent="0.25">
      <c r="A27" s="4" t="s">
        <v>438</v>
      </c>
      <c r="B27" t="str">
        <f t="shared" si="1"/>
        <v>Res_Retv_BeY</v>
      </c>
      <c r="C27" s="18" t="s">
        <v>49</v>
      </c>
      <c r="D27" s="18" t="s">
        <v>14</v>
      </c>
      <c r="E27" s="68">
        <f t="shared" si="0"/>
        <v>1631</v>
      </c>
    </row>
    <row r="28" spans="1:5" x14ac:dyDescent="0.25">
      <c r="A28" s="4" t="s">
        <v>144</v>
      </c>
      <c r="B28" t="str">
        <f t="shared" si="1"/>
        <v>Res_PGG_BeY</v>
      </c>
      <c r="C28" s="18" t="s">
        <v>50</v>
      </c>
      <c r="D28" s="18" t="s">
        <v>15</v>
      </c>
      <c r="E28" s="68">
        <f t="shared" si="0"/>
        <v>2414</v>
      </c>
    </row>
    <row r="29" spans="1:5" x14ac:dyDescent="0.25">
      <c r="A29" s="4" t="s">
        <v>531</v>
      </c>
      <c r="B29" t="str">
        <f t="shared" si="1"/>
        <v>Res_DoTot_BeY</v>
      </c>
      <c r="C29" s="18" t="s">
        <v>51</v>
      </c>
      <c r="D29" s="18" t="s">
        <v>530</v>
      </c>
      <c r="E29" s="68">
        <f t="shared" si="0"/>
        <v>-950547</v>
      </c>
    </row>
    <row r="30" spans="1:5" x14ac:dyDescent="0.25">
      <c r="A30" s="4" t="s">
        <v>146</v>
      </c>
      <c r="B30" t="str">
        <f t="shared" si="1"/>
        <v>Res_FRes_BeY</v>
      </c>
      <c r="C30" s="18" t="s">
        <v>52</v>
      </c>
      <c r="D30" s="18" t="s">
        <v>532</v>
      </c>
      <c r="E30" s="68">
        <f t="shared" si="0"/>
        <v>810318</v>
      </c>
    </row>
    <row r="31" spans="1:5" x14ac:dyDescent="0.25">
      <c r="A31" s="4" t="s">
        <v>28</v>
      </c>
      <c r="B31" t="str">
        <f t="shared" si="1"/>
        <v>Res_ITV_BeY</v>
      </c>
      <c r="C31" s="18" t="s">
        <v>53</v>
      </c>
      <c r="D31" s="18" t="s">
        <v>16</v>
      </c>
      <c r="E31" s="68">
        <f t="shared" si="0"/>
        <v>7103</v>
      </c>
    </row>
    <row r="32" spans="1:5" x14ac:dyDescent="0.25">
      <c r="A32" s="4" t="s">
        <v>29</v>
      </c>
      <c r="B32" t="str">
        <f t="shared" si="1"/>
        <v>Res_IAV_BeY</v>
      </c>
      <c r="C32" s="18" t="s">
        <v>54</v>
      </c>
      <c r="D32" s="18" t="s">
        <v>17</v>
      </c>
      <c r="E32" s="68">
        <f t="shared" si="0"/>
        <v>0</v>
      </c>
    </row>
    <row r="33" spans="1:5" x14ac:dyDescent="0.25">
      <c r="A33" s="4" t="s">
        <v>534</v>
      </c>
      <c r="B33" t="str">
        <f t="shared" si="1"/>
        <v>Res_IInv_BeY</v>
      </c>
      <c r="C33" s="18" t="s">
        <v>55</v>
      </c>
      <c r="D33" s="18" t="s">
        <v>533</v>
      </c>
      <c r="E33" s="68">
        <f t="shared" si="0"/>
        <v>0</v>
      </c>
    </row>
    <row r="34" spans="1:5" x14ac:dyDescent="0.25">
      <c r="A34" s="4" t="s">
        <v>535</v>
      </c>
      <c r="B34" t="str">
        <f t="shared" si="1"/>
        <v>Res_RUind_BeY</v>
      </c>
      <c r="C34" s="18" t="s">
        <v>56</v>
      </c>
      <c r="D34" s="18" t="s">
        <v>18</v>
      </c>
      <c r="E34" s="68">
        <f t="shared" si="0"/>
        <v>87559</v>
      </c>
    </row>
    <row r="35" spans="1:5" x14ac:dyDescent="0.25">
      <c r="A35" s="4" t="s">
        <v>536</v>
      </c>
      <c r="B35" t="str">
        <f t="shared" si="1"/>
        <v>Res_Kreg_BeY</v>
      </c>
      <c r="C35" s="18" t="s">
        <v>57</v>
      </c>
      <c r="D35" s="18" t="s">
        <v>19</v>
      </c>
      <c r="E35" s="68">
        <f t="shared" si="0"/>
        <v>-785585</v>
      </c>
    </row>
    <row r="36" spans="1:5" x14ac:dyDescent="0.25">
      <c r="A36" s="4" t="s">
        <v>537</v>
      </c>
      <c r="B36" t="str">
        <f t="shared" si="1"/>
        <v>Res_Rudg_BeY</v>
      </c>
      <c r="C36" s="18" t="s">
        <v>58</v>
      </c>
      <c r="D36" s="18" t="s">
        <v>20</v>
      </c>
      <c r="E36" s="68">
        <f t="shared" si="0"/>
        <v>-27467</v>
      </c>
    </row>
    <row r="37" spans="1:5" x14ac:dyDescent="0.25">
      <c r="A37" s="4" t="s">
        <v>538</v>
      </c>
      <c r="B37" t="str">
        <f t="shared" si="1"/>
        <v>Res_AOmkI_BeY</v>
      </c>
      <c r="C37" s="18" t="s">
        <v>59</v>
      </c>
      <c r="D37" s="18" t="s">
        <v>21</v>
      </c>
      <c r="E37" s="68">
        <f t="shared" si="0"/>
        <v>-21559</v>
      </c>
    </row>
    <row r="38" spans="1:5" x14ac:dyDescent="0.25">
      <c r="A38" s="4" t="s">
        <v>540</v>
      </c>
      <c r="B38" t="str">
        <f t="shared" si="1"/>
        <v>Res_IakTot_BeY</v>
      </c>
      <c r="C38" s="18" t="s">
        <v>60</v>
      </c>
      <c r="D38" s="18" t="s">
        <v>539</v>
      </c>
      <c r="E38" s="68">
        <f t="shared" si="0"/>
        <v>-739949</v>
      </c>
    </row>
    <row r="39" spans="1:5" x14ac:dyDescent="0.25">
      <c r="A39" s="4" t="s">
        <v>30</v>
      </c>
      <c r="B39" t="str">
        <f t="shared" si="1"/>
        <v>Res_FFH_BeY</v>
      </c>
      <c r="C39" s="18" t="s">
        <v>61</v>
      </c>
      <c r="D39" s="18" t="s">
        <v>22</v>
      </c>
      <c r="E39" s="68">
        <f t="shared" si="0"/>
        <v>506278</v>
      </c>
    </row>
    <row r="40" spans="1:5" x14ac:dyDescent="0.25">
      <c r="A40" s="4" t="s">
        <v>542</v>
      </c>
      <c r="B40" t="str">
        <f t="shared" si="1"/>
        <v>Res_IeFR_BeY</v>
      </c>
      <c r="C40" s="18" t="s">
        <v>62</v>
      </c>
      <c r="D40" s="18" t="s">
        <v>541</v>
      </c>
      <c r="E40" s="68">
        <f t="shared" si="0"/>
        <v>-233671</v>
      </c>
    </row>
    <row r="41" spans="1:5" x14ac:dyDescent="0.25">
      <c r="A41" s="4" t="s">
        <v>125</v>
      </c>
      <c r="B41" t="str">
        <f t="shared" si="1"/>
        <v>Res_Xind_BeY</v>
      </c>
      <c r="C41" s="18" t="s">
        <v>63</v>
      </c>
      <c r="D41" s="18" t="s">
        <v>23</v>
      </c>
      <c r="E41" s="68">
        <f t="shared" si="0"/>
        <v>536591</v>
      </c>
    </row>
    <row r="42" spans="1:5" x14ac:dyDescent="0.25">
      <c r="A42" s="4" t="s">
        <v>543</v>
      </c>
      <c r="B42" t="str">
        <f t="shared" si="1"/>
        <v>Res_Xomk_BeY</v>
      </c>
      <c r="C42" s="18" t="s">
        <v>64</v>
      </c>
      <c r="D42" s="18" t="s">
        <v>24</v>
      </c>
      <c r="E42" s="68">
        <f t="shared" si="0"/>
        <v>-279324</v>
      </c>
    </row>
    <row r="43" spans="1:5" x14ac:dyDescent="0.25">
      <c r="A43" s="4" t="s">
        <v>544</v>
      </c>
      <c r="B43" t="str">
        <f t="shared" si="1"/>
        <v>Res_ReOA_BeY</v>
      </c>
      <c r="C43" s="18" t="s">
        <v>65</v>
      </c>
      <c r="D43" s="18" t="s">
        <v>25</v>
      </c>
      <c r="E43" s="68">
        <f t="shared" si="0"/>
        <v>0</v>
      </c>
    </row>
    <row r="44" spans="1:5" x14ac:dyDescent="0.25">
      <c r="A44" s="4" t="s">
        <v>147</v>
      </c>
      <c r="B44" t="str">
        <f t="shared" si="1"/>
        <v>Res_RfS_BeY</v>
      </c>
      <c r="C44" s="18" t="s">
        <v>66</v>
      </c>
      <c r="D44" s="18" t="s">
        <v>545</v>
      </c>
      <c r="E44" s="68">
        <f t="shared" si="0"/>
        <v>833914</v>
      </c>
    </row>
    <row r="45" spans="1:5" x14ac:dyDescent="0.25">
      <c r="A45" s="4" t="s">
        <v>26</v>
      </c>
      <c r="B45" t="str">
        <f t="shared" si="1"/>
        <v>Res_Skat_BeY</v>
      </c>
      <c r="C45" s="18" t="s">
        <v>67</v>
      </c>
      <c r="D45" s="18" t="s">
        <v>26</v>
      </c>
      <c r="E45" s="68">
        <f t="shared" si="0"/>
        <v>-61618</v>
      </c>
    </row>
    <row r="46" spans="1:5" x14ac:dyDescent="0.25">
      <c r="A46" s="4" t="s">
        <v>148</v>
      </c>
      <c r="B46" t="str">
        <f t="shared" si="1"/>
        <v>Res_ReS_BeY</v>
      </c>
      <c r="C46" s="76" t="s">
        <v>68</v>
      </c>
      <c r="D46" s="76" t="s">
        <v>546</v>
      </c>
      <c r="E46" s="84">
        <f t="shared" si="0"/>
        <v>772296</v>
      </c>
    </row>
    <row r="47" spans="1:5" x14ac:dyDescent="0.25">
      <c r="A47" s="4" t="s">
        <v>377</v>
      </c>
      <c r="B47" t="str">
        <f t="shared" si="1"/>
        <v>Res_BlankCelle01_BeY</v>
      </c>
      <c r="C47" s="80"/>
      <c r="D47" s="81"/>
      <c r="E47" s="85"/>
    </row>
    <row r="48" spans="1:5" x14ac:dyDescent="0.25">
      <c r="A48" s="4" t="s">
        <v>378</v>
      </c>
      <c r="B48" t="str">
        <f t="shared" si="1"/>
        <v>Res_BlankCelle02_BeY</v>
      </c>
      <c r="C48" s="50"/>
      <c r="D48" s="77"/>
      <c r="E48" s="83"/>
    </row>
    <row r="49" spans="1:5" hidden="1" x14ac:dyDescent="0.25">
      <c r="A49" s="4" t="s">
        <v>1522</v>
      </c>
      <c r="B49" t="str">
        <f t="shared" si="1"/>
        <v>Res_AfB_BeY</v>
      </c>
      <c r="C49" s="50"/>
      <c r="D49" s="50"/>
      <c r="E49" s="83"/>
    </row>
    <row r="50" spans="1:5" hidden="1" x14ac:dyDescent="0.25">
      <c r="A50" s="4" t="s">
        <v>1523</v>
      </c>
      <c r="B50" t="str">
        <f t="shared" si="1"/>
        <v>Res_AfF_BeY</v>
      </c>
      <c r="C50" s="50"/>
      <c r="D50" s="50"/>
      <c r="E50" s="83"/>
    </row>
  </sheetData>
  <sheetProtection algorithmName="SHA-512" hashValue="a8wg5tvgoDxxirBNOSvpWzJIhneLOiz0dNb56wK7uwM9hjX9LvMgT4TwM1mLdbtjL7LkpVMBwLpCc2FYts0n9Q==" saltValue="srD0hd0QODQ6HGJFaCEZyg==" spinCount="100000" sheet="1" objects="1" scenarios="1"/>
  <mergeCells count="5">
    <mergeCell ref="C9:E9"/>
    <mergeCell ref="C5:C6"/>
    <mergeCell ref="C2:D2"/>
    <mergeCell ref="D5:E6"/>
    <mergeCell ref="D7:E7"/>
  </mergeCells>
  <hyperlinks>
    <hyperlink ref="C2" location="Indholdsfortegnelse!A1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&amp;C&amp;G</oddHeader>
    <oddFooter>&amp;A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'Data gruppe 1 og 2'!$C$2:$C$56</xm:f>
          </x14:formula1>
          <xm:sqref>D5:E6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  <pageSetUpPr fitToPage="1"/>
  </sheetPr>
  <dimension ref="A2:F95"/>
  <sheetViews>
    <sheetView topLeftCell="C2" zoomScaleNormal="100" workbookViewId="0">
      <selection activeCell="D5" sqref="D5:E6"/>
    </sheetView>
  </sheetViews>
  <sheetFormatPr defaultColWidth="0" defaultRowHeight="15" zeroHeight="1" x14ac:dyDescent="0.25"/>
  <cols>
    <col min="1" max="1" width="20.85546875" style="25" hidden="1" customWidth="1"/>
    <col min="2" max="2" width="24.42578125" style="25" hidden="1" customWidth="1"/>
    <col min="3" max="3" width="14.42578125" style="25" customWidth="1"/>
    <col min="4" max="4" width="92.42578125" style="25" customWidth="1"/>
    <col min="5" max="5" width="13.85546875" style="25" customWidth="1"/>
    <col min="6" max="6" width="9.140625" style="25" customWidth="1"/>
    <col min="7" max="16384" width="9.140625" style="25" hidden="1"/>
  </cols>
  <sheetData>
    <row r="2" spans="1:5" x14ac:dyDescent="0.25">
      <c r="C2" s="113" t="s">
        <v>630</v>
      </c>
      <c r="D2" s="113"/>
    </row>
    <row r="3" spans="1:5" x14ac:dyDescent="0.25">
      <c r="C3" s="70"/>
      <c r="D3" s="70"/>
    </row>
    <row r="4" spans="1:5" x14ac:dyDescent="0.25">
      <c r="C4" s="70"/>
      <c r="D4" s="70"/>
    </row>
    <row r="5" spans="1:5" x14ac:dyDescent="0.25">
      <c r="C5" s="135" t="s">
        <v>633</v>
      </c>
      <c r="D5" s="137" t="s">
        <v>2686</v>
      </c>
      <c r="E5" s="138"/>
    </row>
    <row r="6" spans="1:5" x14ac:dyDescent="0.25">
      <c r="C6" s="136"/>
      <c r="D6" s="139"/>
      <c r="E6" s="140"/>
    </row>
    <row r="7" spans="1:5" x14ac:dyDescent="0.25">
      <c r="C7" s="72" t="s">
        <v>632</v>
      </c>
      <c r="D7" s="141">
        <f>INDEX(Regnr_institutter,MATCH(D5,Institutter,0))</f>
        <v>52042</v>
      </c>
      <c r="E7" s="142"/>
    </row>
    <row r="8" spans="1:5" x14ac:dyDescent="0.25">
      <c r="D8" s="47"/>
    </row>
    <row r="9" spans="1:5" ht="23.25" x14ac:dyDescent="0.25">
      <c r="A9" s="14" t="s">
        <v>31</v>
      </c>
      <c r="B9" s="4" t="s">
        <v>142</v>
      </c>
      <c r="C9" s="110" t="s">
        <v>1671</v>
      </c>
      <c r="D9" s="112"/>
      <c r="E9" s="112"/>
    </row>
    <row r="10" spans="1:5" ht="38.25" x14ac:dyDescent="0.25">
      <c r="A10"/>
      <c r="B10"/>
      <c r="C10" s="19"/>
      <c r="D10" s="19"/>
      <c r="E10" s="5" t="s">
        <v>609</v>
      </c>
    </row>
    <row r="11" spans="1:5" x14ac:dyDescent="0.25">
      <c r="A11"/>
      <c r="B11"/>
      <c r="C11" s="18"/>
      <c r="D11" s="19" t="s">
        <v>32</v>
      </c>
      <c r="E11" s="19"/>
    </row>
    <row r="12" spans="1:5" x14ac:dyDescent="0.25">
      <c r="A12" s="15" t="s">
        <v>547</v>
      </c>
      <c r="B12" t="str">
        <f>"Bal_"&amp;$B$9&amp;"_"&amp;A12</f>
        <v>Bal_BO_Aia</v>
      </c>
      <c r="C12" s="18" t="s">
        <v>33</v>
      </c>
      <c r="D12" s="18" t="s">
        <v>76</v>
      </c>
      <c r="E12" s="64">
        <f t="shared" ref="E12:E53" si="0">INDEX(Data_institutter,MATCH($D$7,Regnr_institut,0),MATCH(B12,Variabel_institutter,0))</f>
        <v>1159171</v>
      </c>
    </row>
    <row r="13" spans="1:5" x14ac:dyDescent="0.25">
      <c r="A13" s="15" t="s">
        <v>548</v>
      </c>
      <c r="B13" t="str">
        <f t="shared" ref="B13:B54" si="1">"Bal_"&amp;$B$9&amp;"_"&amp;A13</f>
        <v>Bal_BO_Adm</v>
      </c>
      <c r="C13" s="18" t="s">
        <v>34</v>
      </c>
      <c r="D13" s="18" t="s">
        <v>77</v>
      </c>
      <c r="E13" s="64">
        <f t="shared" si="0"/>
        <v>227667</v>
      </c>
    </row>
    <row r="14" spans="1:5" x14ac:dyDescent="0.25">
      <c r="A14" s="15" t="s">
        <v>549</v>
      </c>
      <c r="B14" t="str">
        <f t="shared" si="1"/>
        <v>Bal_BO_Ade</v>
      </c>
      <c r="C14" s="18" t="s">
        <v>35</v>
      </c>
      <c r="D14" s="18" t="s">
        <v>78</v>
      </c>
      <c r="E14" s="64">
        <f t="shared" si="0"/>
        <v>312023</v>
      </c>
    </row>
    <row r="15" spans="1:5" x14ac:dyDescent="0.25">
      <c r="A15" s="15" t="s">
        <v>281</v>
      </c>
      <c r="B15" t="str">
        <f t="shared" si="1"/>
        <v>Bal_BO_AmaTot</v>
      </c>
      <c r="C15" s="18" t="s">
        <v>36</v>
      </c>
      <c r="D15" s="18" t="s">
        <v>79</v>
      </c>
      <c r="E15" s="64">
        <f t="shared" si="0"/>
        <v>539690</v>
      </c>
    </row>
    <row r="16" spans="1:5" x14ac:dyDescent="0.25">
      <c r="A16" s="15" t="s">
        <v>550</v>
      </c>
      <c r="B16" t="str">
        <f t="shared" si="1"/>
        <v>Bal_BO_Aiej</v>
      </c>
      <c r="C16" s="18" t="s">
        <v>37</v>
      </c>
      <c r="D16" s="18" t="s">
        <v>80</v>
      </c>
      <c r="E16" s="64">
        <f t="shared" si="0"/>
        <v>0</v>
      </c>
    </row>
    <row r="17" spans="1:5" x14ac:dyDescent="0.25">
      <c r="A17" s="15" t="s">
        <v>282</v>
      </c>
      <c r="B17" t="str">
        <f t="shared" si="1"/>
        <v>Bal_BO_Aktv</v>
      </c>
      <c r="C17" s="18" t="s">
        <v>38</v>
      </c>
      <c r="D17" s="18" t="s">
        <v>81</v>
      </c>
      <c r="E17" s="64">
        <f t="shared" si="0"/>
        <v>1006601</v>
      </c>
    </row>
    <row r="18" spans="1:5" x14ac:dyDescent="0.25">
      <c r="A18" s="15" t="s">
        <v>283</v>
      </c>
      <c r="B18" t="str">
        <f t="shared" si="1"/>
        <v>Bal_BO_Autv</v>
      </c>
      <c r="C18" s="18" t="s">
        <v>39</v>
      </c>
      <c r="D18" s="18" t="s">
        <v>82</v>
      </c>
      <c r="E18" s="64">
        <f t="shared" si="0"/>
        <v>0</v>
      </c>
    </row>
    <row r="19" spans="1:5" x14ac:dyDescent="0.25">
      <c r="A19" s="15" t="s">
        <v>284</v>
      </c>
      <c r="B19" t="str">
        <f t="shared" si="1"/>
        <v>Bal_BO_Akav</v>
      </c>
      <c r="C19" s="18" t="s">
        <v>40</v>
      </c>
      <c r="D19" s="18" t="s">
        <v>83</v>
      </c>
      <c r="E19" s="64">
        <f t="shared" si="0"/>
        <v>20140</v>
      </c>
    </row>
    <row r="20" spans="1:5" x14ac:dyDescent="0.25">
      <c r="A20" s="15" t="s">
        <v>285</v>
      </c>
      <c r="B20" t="str">
        <f t="shared" si="1"/>
        <v>Bal_BO_Auav</v>
      </c>
      <c r="C20" s="18" t="s">
        <v>41</v>
      </c>
      <c r="D20" s="18" t="s">
        <v>551</v>
      </c>
      <c r="E20" s="64">
        <f t="shared" si="0"/>
        <v>0</v>
      </c>
    </row>
    <row r="21" spans="1:5" x14ac:dyDescent="0.25">
      <c r="A21" s="15" t="s">
        <v>552</v>
      </c>
      <c r="B21" t="str">
        <f t="shared" si="1"/>
        <v>Bal_BO_AiTot</v>
      </c>
      <c r="C21" s="18" t="s">
        <v>42</v>
      </c>
      <c r="D21" s="18" t="s">
        <v>84</v>
      </c>
      <c r="E21" s="64">
        <f t="shared" si="0"/>
        <v>1026741</v>
      </c>
    </row>
    <row r="22" spans="1:5" x14ac:dyDescent="0.25">
      <c r="A22" s="15" t="s">
        <v>286</v>
      </c>
      <c r="B22" t="str">
        <f t="shared" si="1"/>
        <v>Bal_BO_Akap</v>
      </c>
      <c r="C22" s="18" t="s">
        <v>43</v>
      </c>
      <c r="D22" s="18" t="s">
        <v>85</v>
      </c>
      <c r="E22" s="64">
        <f t="shared" si="0"/>
        <v>291540</v>
      </c>
    </row>
    <row r="23" spans="1:5" x14ac:dyDescent="0.25">
      <c r="A23" s="15" t="s">
        <v>553</v>
      </c>
      <c r="B23" t="str">
        <f t="shared" si="1"/>
        <v>Bal_BO_Aif</v>
      </c>
      <c r="C23" s="18" t="s">
        <v>44</v>
      </c>
      <c r="D23" s="18" t="s">
        <v>86</v>
      </c>
      <c r="E23" s="64">
        <f t="shared" si="0"/>
        <v>1901028</v>
      </c>
    </row>
    <row r="24" spans="1:5" x14ac:dyDescent="0.25">
      <c r="A24" s="15" t="s">
        <v>287</v>
      </c>
      <c r="B24" t="str">
        <f t="shared" si="1"/>
        <v>Bal_BO_Aobl</v>
      </c>
      <c r="C24" s="18" t="s">
        <v>45</v>
      </c>
      <c r="D24" s="18" t="s">
        <v>87</v>
      </c>
      <c r="E24" s="64">
        <f t="shared" si="0"/>
        <v>32564693</v>
      </c>
    </row>
    <row r="25" spans="1:5" x14ac:dyDescent="0.25">
      <c r="A25" s="15" t="s">
        <v>288</v>
      </c>
      <c r="B25" t="str">
        <f t="shared" si="1"/>
        <v>Bal_BO_Aaki</v>
      </c>
      <c r="C25" s="18" t="s">
        <v>46</v>
      </c>
      <c r="D25" s="18" t="s">
        <v>88</v>
      </c>
      <c r="E25" s="64">
        <f t="shared" si="0"/>
        <v>0</v>
      </c>
    </row>
    <row r="26" spans="1:5" x14ac:dyDescent="0.25">
      <c r="A26" s="15" t="s">
        <v>289</v>
      </c>
      <c r="B26" t="str">
        <f t="shared" si="1"/>
        <v>Bal_BO_Apud</v>
      </c>
      <c r="C26" s="18" t="s">
        <v>47</v>
      </c>
      <c r="D26" s="18" t="s">
        <v>89</v>
      </c>
      <c r="E26" s="64">
        <f t="shared" si="0"/>
        <v>0</v>
      </c>
    </row>
    <row r="27" spans="1:5" x14ac:dyDescent="0.25">
      <c r="A27" s="15" t="s">
        <v>327</v>
      </c>
      <c r="B27" t="str">
        <f t="shared" si="1"/>
        <v>Bal_BO_Axud</v>
      </c>
      <c r="C27" s="18" t="s">
        <v>48</v>
      </c>
      <c r="D27" s="18" t="s">
        <v>90</v>
      </c>
      <c r="E27" s="64">
        <f t="shared" si="0"/>
        <v>355020</v>
      </c>
    </row>
    <row r="28" spans="1:5" x14ac:dyDescent="0.25">
      <c r="A28" s="15" t="s">
        <v>554</v>
      </c>
      <c r="B28" t="str">
        <f t="shared" si="1"/>
        <v>Bal_BO_Aik</v>
      </c>
      <c r="C28" s="18" t="s">
        <v>49</v>
      </c>
      <c r="D28" s="18" t="s">
        <v>91</v>
      </c>
      <c r="E28" s="64">
        <f t="shared" si="0"/>
        <v>0</v>
      </c>
    </row>
    <row r="29" spans="1:5" x14ac:dyDescent="0.25">
      <c r="A29" s="15" t="s">
        <v>301</v>
      </c>
      <c r="B29" t="str">
        <f t="shared" si="1"/>
        <v>Bal_BO_Ax</v>
      </c>
      <c r="C29" s="18" t="s">
        <v>50</v>
      </c>
      <c r="D29" s="18" t="s">
        <v>92</v>
      </c>
      <c r="E29" s="64">
        <f t="shared" si="0"/>
        <v>256681</v>
      </c>
    </row>
    <row r="30" spans="1:5" x14ac:dyDescent="0.25">
      <c r="A30" s="15" t="s">
        <v>556</v>
      </c>
      <c r="B30" t="str">
        <f t="shared" si="1"/>
        <v>Bal_BO_AfiTot</v>
      </c>
      <c r="C30" s="18" t="s">
        <v>51</v>
      </c>
      <c r="D30" s="18" t="s">
        <v>555</v>
      </c>
      <c r="E30" s="64">
        <f t="shared" si="0"/>
        <v>35368962</v>
      </c>
    </row>
    <row r="31" spans="1:5" x14ac:dyDescent="0.25">
      <c r="A31" s="15" t="s">
        <v>557</v>
      </c>
      <c r="B31" t="str">
        <f t="shared" si="1"/>
        <v>Bal_BO_Agd</v>
      </c>
      <c r="C31" s="18" t="s">
        <v>52</v>
      </c>
      <c r="D31" s="18" t="s">
        <v>93</v>
      </c>
      <c r="E31" s="64">
        <f t="shared" si="0"/>
        <v>820</v>
      </c>
    </row>
    <row r="32" spans="1:5" x14ac:dyDescent="0.25">
      <c r="A32" s="15" t="s">
        <v>558</v>
      </c>
      <c r="B32" t="str">
        <f t="shared" si="1"/>
        <v>Bal_BO_AiaTot</v>
      </c>
      <c r="C32" s="18" t="s">
        <v>53</v>
      </c>
      <c r="D32" s="18" t="s">
        <v>94</v>
      </c>
      <c r="E32" s="64">
        <f t="shared" si="0"/>
        <v>36396523</v>
      </c>
    </row>
    <row r="33" spans="1:5" x14ac:dyDescent="0.25">
      <c r="A33" s="15" t="s">
        <v>290</v>
      </c>
      <c r="B33" t="str">
        <f t="shared" si="1"/>
        <v>Bal_BO_Agph</v>
      </c>
      <c r="C33" s="18" t="s">
        <v>54</v>
      </c>
      <c r="D33" s="18" t="s">
        <v>95</v>
      </c>
      <c r="E33" s="64">
        <f t="shared" si="0"/>
        <v>33307</v>
      </c>
    </row>
    <row r="34" spans="1:5" x14ac:dyDescent="0.25">
      <c r="A34" s="15" t="s">
        <v>291</v>
      </c>
      <c r="B34" t="str">
        <f t="shared" si="1"/>
        <v>Bal_BO_Ageh</v>
      </c>
      <c r="C34" s="18" t="s">
        <v>55</v>
      </c>
      <c r="D34" s="18" t="s">
        <v>96</v>
      </c>
      <c r="E34" s="64">
        <f t="shared" si="0"/>
        <v>518088</v>
      </c>
    </row>
    <row r="35" spans="1:5" x14ac:dyDescent="0.25">
      <c r="A35" s="15" t="s">
        <v>292</v>
      </c>
      <c r="B35" t="str">
        <f t="shared" si="1"/>
        <v>Bal_BO_Agx</v>
      </c>
      <c r="C35" s="18" t="s">
        <v>56</v>
      </c>
      <c r="D35" s="18" t="s">
        <v>97</v>
      </c>
      <c r="E35" s="64">
        <f t="shared" si="0"/>
        <v>0</v>
      </c>
    </row>
    <row r="36" spans="1:5" x14ac:dyDescent="0.25">
      <c r="A36" s="15" t="s">
        <v>560</v>
      </c>
      <c r="B36" t="str">
        <f t="shared" si="1"/>
        <v>Bal_BO_AgTot</v>
      </c>
      <c r="C36" s="18" t="s">
        <v>57</v>
      </c>
      <c r="D36" s="18" t="s">
        <v>559</v>
      </c>
      <c r="E36" s="64">
        <f t="shared" si="0"/>
        <v>551395</v>
      </c>
    </row>
    <row r="37" spans="1:5" x14ac:dyDescent="0.25">
      <c r="A37" s="15" t="s">
        <v>561</v>
      </c>
      <c r="B37" t="str">
        <f t="shared" si="1"/>
        <v>Bal_BO_Atft</v>
      </c>
      <c r="C37" s="18" t="s">
        <v>58</v>
      </c>
      <c r="D37" s="18" t="s">
        <v>98</v>
      </c>
      <c r="E37" s="64">
        <f t="shared" si="0"/>
        <v>321665</v>
      </c>
    </row>
    <row r="38" spans="1:5" x14ac:dyDescent="0.25">
      <c r="A38" s="15" t="s">
        <v>293</v>
      </c>
      <c r="B38" t="str">
        <f t="shared" si="1"/>
        <v>Bal_BO_Atfm</v>
      </c>
      <c r="C38" s="18" t="s">
        <v>59</v>
      </c>
      <c r="D38" s="18" t="s">
        <v>99</v>
      </c>
      <c r="E38" s="64">
        <f t="shared" si="0"/>
        <v>80912</v>
      </c>
    </row>
    <row r="39" spans="1:5" x14ac:dyDescent="0.25">
      <c r="A39" s="15" t="s">
        <v>562</v>
      </c>
      <c r="B39" t="str">
        <f t="shared" si="1"/>
        <v>Bal_BO_AtdTot</v>
      </c>
      <c r="C39" s="18" t="s">
        <v>60</v>
      </c>
      <c r="D39" s="18" t="s">
        <v>100</v>
      </c>
      <c r="E39" s="64">
        <f t="shared" si="0"/>
        <v>402577</v>
      </c>
    </row>
    <row r="40" spans="1:5" x14ac:dyDescent="0.25">
      <c r="A40" s="15" t="s">
        <v>294</v>
      </c>
      <c r="B40" t="str">
        <f t="shared" si="1"/>
        <v>Bal_BO_Atfv</v>
      </c>
      <c r="C40" s="18" t="s">
        <v>61</v>
      </c>
      <c r="D40" s="18" t="s">
        <v>101</v>
      </c>
      <c r="E40" s="64">
        <f t="shared" si="0"/>
        <v>100806</v>
      </c>
    </row>
    <row r="41" spans="1:5" x14ac:dyDescent="0.25">
      <c r="A41" s="15" t="s">
        <v>295</v>
      </c>
      <c r="B41" t="str">
        <f t="shared" si="1"/>
        <v>Bal_BO_Attv</v>
      </c>
      <c r="C41" s="18" t="s">
        <v>62</v>
      </c>
      <c r="D41" s="18" t="s">
        <v>102</v>
      </c>
      <c r="E41" s="64">
        <f t="shared" si="0"/>
        <v>128506</v>
      </c>
    </row>
    <row r="42" spans="1:5" x14ac:dyDescent="0.25">
      <c r="A42" s="15" t="s">
        <v>296</v>
      </c>
      <c r="B42" t="str">
        <f t="shared" si="1"/>
        <v>Bal_BO_Atav</v>
      </c>
      <c r="C42" s="18" t="s">
        <v>63</v>
      </c>
      <c r="D42" s="18" t="s">
        <v>103</v>
      </c>
      <c r="E42" s="64">
        <f t="shared" si="0"/>
        <v>0</v>
      </c>
    </row>
    <row r="43" spans="1:5" x14ac:dyDescent="0.25">
      <c r="A43" s="15" t="s">
        <v>563</v>
      </c>
      <c r="B43" t="str">
        <f t="shared" si="1"/>
        <v>Bal_BO_Atx</v>
      </c>
      <c r="C43" s="18" t="s">
        <v>64</v>
      </c>
      <c r="D43" s="18" t="s">
        <v>104</v>
      </c>
      <c r="E43" s="64">
        <f t="shared" si="0"/>
        <v>1567267</v>
      </c>
    </row>
    <row r="44" spans="1:5" x14ac:dyDescent="0.25">
      <c r="A44" s="15" t="s">
        <v>297</v>
      </c>
      <c r="B44" t="str">
        <f t="shared" si="1"/>
        <v>Bal_BO_AtTot</v>
      </c>
      <c r="C44" s="18" t="s">
        <v>65</v>
      </c>
      <c r="D44" s="18" t="s">
        <v>105</v>
      </c>
      <c r="E44" s="64">
        <f t="shared" si="0"/>
        <v>2750551</v>
      </c>
    </row>
    <row r="45" spans="1:5" x14ac:dyDescent="0.25">
      <c r="A45" s="15" t="s">
        <v>298</v>
      </c>
      <c r="B45" t="str">
        <f t="shared" si="1"/>
        <v>Bal_BO_Amoa</v>
      </c>
      <c r="C45" s="18" t="s">
        <v>66</v>
      </c>
      <c r="D45" s="18" t="s">
        <v>106</v>
      </c>
      <c r="E45" s="64">
        <f t="shared" si="0"/>
        <v>2152</v>
      </c>
    </row>
    <row r="46" spans="1:5" x14ac:dyDescent="0.25">
      <c r="A46" s="15" t="s">
        <v>299</v>
      </c>
      <c r="B46" t="str">
        <f t="shared" si="1"/>
        <v>Bal_BO_Aask</v>
      </c>
      <c r="C46" s="18" t="s">
        <v>67</v>
      </c>
      <c r="D46" s="18" t="s">
        <v>107</v>
      </c>
      <c r="E46" s="64">
        <f t="shared" si="0"/>
        <v>159858</v>
      </c>
    </row>
    <row r="47" spans="1:5" x14ac:dyDescent="0.25">
      <c r="A47" s="15" t="s">
        <v>564</v>
      </c>
      <c r="B47" t="str">
        <f t="shared" si="1"/>
        <v>Bal_BO_Ausk</v>
      </c>
      <c r="C47" s="18" t="s">
        <v>68</v>
      </c>
      <c r="D47" s="18" t="s">
        <v>108</v>
      </c>
      <c r="E47" s="64">
        <f t="shared" si="0"/>
        <v>160615</v>
      </c>
    </row>
    <row r="48" spans="1:5" x14ac:dyDescent="0.25">
      <c r="A48" s="15" t="s">
        <v>300</v>
      </c>
      <c r="B48" t="str">
        <f t="shared" si="1"/>
        <v>Bal_BO_Alib</v>
      </c>
      <c r="C48" s="18" t="s">
        <v>69</v>
      </c>
      <c r="D48" s="18" t="s">
        <v>109</v>
      </c>
      <c r="E48" s="64">
        <f t="shared" si="0"/>
        <v>1135959</v>
      </c>
    </row>
    <row r="49" spans="1:5" x14ac:dyDescent="0.25">
      <c r="A49" s="15" t="s">
        <v>565</v>
      </c>
      <c r="B49" t="str">
        <f t="shared" si="1"/>
        <v>Bal_BO_Axa</v>
      </c>
      <c r="C49" s="18" t="s">
        <v>70</v>
      </c>
      <c r="D49" s="18" t="s">
        <v>92</v>
      </c>
      <c r="E49" s="64">
        <f t="shared" si="0"/>
        <v>0</v>
      </c>
    </row>
    <row r="50" spans="1:5" x14ac:dyDescent="0.25">
      <c r="A50" s="15" t="s">
        <v>566</v>
      </c>
      <c r="B50" t="str">
        <f t="shared" si="1"/>
        <v>Bal_BO_AxTot</v>
      </c>
      <c r="C50" s="18" t="s">
        <v>71</v>
      </c>
      <c r="D50" s="18" t="s">
        <v>110</v>
      </c>
      <c r="E50" s="64">
        <f t="shared" si="0"/>
        <v>1458584</v>
      </c>
    </row>
    <row r="51" spans="1:5" x14ac:dyDescent="0.25">
      <c r="A51" s="15" t="s">
        <v>302</v>
      </c>
      <c r="B51" t="str">
        <f t="shared" si="1"/>
        <v>Bal_BO_Atro</v>
      </c>
      <c r="C51" s="18" t="s">
        <v>72</v>
      </c>
      <c r="D51" s="18" t="s">
        <v>567</v>
      </c>
      <c r="E51" s="64">
        <f t="shared" si="0"/>
        <v>198832</v>
      </c>
    </row>
    <row r="52" spans="1:5" x14ac:dyDescent="0.25">
      <c r="A52" s="15" t="s">
        <v>568</v>
      </c>
      <c r="B52" t="str">
        <f t="shared" si="1"/>
        <v>Bal_BO_Axpe</v>
      </c>
      <c r="C52" s="18" t="s">
        <v>73</v>
      </c>
      <c r="D52" s="18" t="s">
        <v>111</v>
      </c>
      <c r="E52" s="64">
        <f t="shared" si="0"/>
        <v>143402</v>
      </c>
    </row>
    <row r="53" spans="1:5" x14ac:dyDescent="0.25">
      <c r="A53" s="15" t="s">
        <v>569</v>
      </c>
      <c r="B53" t="str">
        <f t="shared" si="1"/>
        <v>Bal_BO_ApeTot</v>
      </c>
      <c r="C53" s="18" t="s">
        <v>74</v>
      </c>
      <c r="D53" s="18" t="s">
        <v>112</v>
      </c>
      <c r="E53" s="64">
        <f t="shared" si="0"/>
        <v>342234</v>
      </c>
    </row>
    <row r="54" spans="1:5" x14ac:dyDescent="0.25">
      <c r="A54" s="15" t="s">
        <v>513</v>
      </c>
      <c r="B54" t="str">
        <f t="shared" si="1"/>
        <v>Bal_BO_AkTot</v>
      </c>
      <c r="C54" s="18" t="s">
        <v>75</v>
      </c>
      <c r="D54" s="18" t="s">
        <v>113</v>
      </c>
      <c r="E54" s="64">
        <f>INDEX(Data_institutter,MATCH($D$7,Regnr_institut,0),MATCH(B54,Variabel_institutter,0))</f>
        <v>42646753</v>
      </c>
    </row>
    <row r="55" spans="1:5" x14ac:dyDescent="0.25">
      <c r="A55"/>
      <c r="B55"/>
      <c r="C55" s="18"/>
      <c r="D55" s="18"/>
      <c r="E55" s="65"/>
    </row>
    <row r="56" spans="1:5" x14ac:dyDescent="0.25">
      <c r="A56"/>
      <c r="B56"/>
      <c r="C56" s="18"/>
      <c r="D56" s="19" t="s">
        <v>114</v>
      </c>
      <c r="E56" s="65"/>
    </row>
    <row r="57" spans="1:5" x14ac:dyDescent="0.25">
      <c r="A57" s="15" t="s">
        <v>570</v>
      </c>
      <c r="B57" t="str">
        <f>"Bal_"&amp;$B$9&amp;"_"&amp;A57</f>
        <v>Bal_BO_Pag</v>
      </c>
      <c r="C57" s="18" t="s">
        <v>149</v>
      </c>
      <c r="D57" s="18" t="s">
        <v>115</v>
      </c>
      <c r="E57" s="64">
        <f t="shared" ref="E57:E94" si="2">INDEX(Data_institutter,MATCH($D$7,Regnr_institut,0),MATCH(B57,Variabel_institutter,0))</f>
        <v>15000</v>
      </c>
    </row>
    <row r="58" spans="1:5" x14ac:dyDescent="0.25">
      <c r="A58" s="15" t="s">
        <v>303</v>
      </c>
      <c r="B58" t="str">
        <f t="shared" ref="B58:B94" si="3">"Bal_"&amp;$B$9&amp;"_"&amp;A58</f>
        <v>Bal_BO_Poe</v>
      </c>
      <c r="C58" s="18" t="s">
        <v>150</v>
      </c>
      <c r="D58" s="18" t="s">
        <v>116</v>
      </c>
      <c r="E58" s="64">
        <f t="shared" si="2"/>
        <v>0</v>
      </c>
    </row>
    <row r="59" spans="1:5" x14ac:dyDescent="0.25">
      <c r="A59" s="15" t="s">
        <v>571</v>
      </c>
      <c r="B59" t="str">
        <f t="shared" si="3"/>
        <v>Bal_BO_Pops</v>
      </c>
      <c r="C59" s="18" t="s">
        <v>151</v>
      </c>
      <c r="D59" s="18" t="s">
        <v>117</v>
      </c>
      <c r="E59" s="64">
        <f t="shared" si="2"/>
        <v>751291</v>
      </c>
    </row>
    <row r="60" spans="1:5" x14ac:dyDescent="0.25">
      <c r="A60" s="15" t="s">
        <v>304</v>
      </c>
      <c r="B60" t="str">
        <f t="shared" si="3"/>
        <v>Bal_BO_Psf</v>
      </c>
      <c r="C60" s="18" t="s">
        <v>152</v>
      </c>
      <c r="D60" s="18" t="s">
        <v>118</v>
      </c>
      <c r="E60" s="64">
        <f t="shared" si="2"/>
        <v>5209690</v>
      </c>
    </row>
    <row r="61" spans="1:5" x14ac:dyDescent="0.25">
      <c r="A61" s="15" t="s">
        <v>305</v>
      </c>
      <c r="B61" t="str">
        <f t="shared" si="3"/>
        <v>Bal_BO_Pvh</v>
      </c>
      <c r="C61" s="18" t="s">
        <v>153</v>
      </c>
      <c r="D61" s="18" t="s">
        <v>119</v>
      </c>
      <c r="E61" s="64">
        <f t="shared" si="2"/>
        <v>0</v>
      </c>
    </row>
    <row r="62" spans="1:5" x14ac:dyDescent="0.25">
      <c r="A62" s="15" t="s">
        <v>306</v>
      </c>
      <c r="B62" t="str">
        <f t="shared" si="3"/>
        <v>Bal_BO_Pxh</v>
      </c>
      <c r="C62" s="18" t="s">
        <v>154</v>
      </c>
      <c r="D62" s="18" t="s">
        <v>120</v>
      </c>
      <c r="E62" s="64">
        <f t="shared" si="2"/>
        <v>81876</v>
      </c>
    </row>
    <row r="63" spans="1:5" x14ac:dyDescent="0.25">
      <c r="A63" s="15" t="s">
        <v>573</v>
      </c>
      <c r="B63" t="str">
        <f t="shared" si="3"/>
        <v>Bal_BO_PreTot</v>
      </c>
      <c r="C63" s="18" t="s">
        <v>155</v>
      </c>
      <c r="D63" s="18" t="s">
        <v>572</v>
      </c>
      <c r="E63" s="64">
        <f t="shared" si="2"/>
        <v>5291566</v>
      </c>
    </row>
    <row r="64" spans="1:5" x14ac:dyDescent="0.25">
      <c r="A64" s="15" t="s">
        <v>308</v>
      </c>
      <c r="B64" t="str">
        <f t="shared" si="3"/>
        <v>Bal_BO_Poou</v>
      </c>
      <c r="C64" s="18" t="s">
        <v>156</v>
      </c>
      <c r="D64" s="18" t="s">
        <v>121</v>
      </c>
      <c r="E64" s="64">
        <f t="shared" si="2"/>
        <v>3776099</v>
      </c>
    </row>
    <row r="65" spans="1:5" x14ac:dyDescent="0.25">
      <c r="A65" s="15" t="s">
        <v>309</v>
      </c>
      <c r="B65" t="str">
        <f t="shared" si="3"/>
        <v>Bal_BO_PekTot</v>
      </c>
      <c r="C65" s="18" t="s">
        <v>157</v>
      </c>
      <c r="D65" s="18" t="s">
        <v>574</v>
      </c>
      <c r="E65" s="64">
        <f t="shared" si="2"/>
        <v>9833956</v>
      </c>
    </row>
    <row r="66" spans="1:5" x14ac:dyDescent="0.25">
      <c r="A66" s="15" t="s">
        <v>575</v>
      </c>
      <c r="B66" t="str">
        <f t="shared" si="3"/>
        <v>Bal_BO_Pfud</v>
      </c>
      <c r="C66" s="18" t="s">
        <v>158</v>
      </c>
      <c r="D66" s="18" t="s">
        <v>122</v>
      </c>
      <c r="E66" s="64">
        <f t="shared" si="2"/>
        <v>0</v>
      </c>
    </row>
    <row r="67" spans="1:5" x14ac:dyDescent="0.25">
      <c r="A67" s="15" t="s">
        <v>577</v>
      </c>
      <c r="B67" t="str">
        <f t="shared" si="3"/>
        <v>Bal_BO_Posk</v>
      </c>
      <c r="C67" s="18" t="s">
        <v>159</v>
      </c>
      <c r="D67" s="18" t="s">
        <v>576</v>
      </c>
      <c r="E67" s="64">
        <f t="shared" si="2"/>
        <v>0</v>
      </c>
    </row>
    <row r="68" spans="1:5" x14ac:dyDescent="0.25">
      <c r="A68" s="15" t="s">
        <v>579</v>
      </c>
      <c r="B68" t="str">
        <f t="shared" si="3"/>
        <v>Bal_BO_Pxal</v>
      </c>
      <c r="C68" s="18" t="s">
        <v>160</v>
      </c>
      <c r="D68" s="18" t="s">
        <v>578</v>
      </c>
      <c r="E68" s="64">
        <f t="shared" si="2"/>
        <v>0</v>
      </c>
    </row>
    <row r="69" spans="1:5" x14ac:dyDescent="0.25">
      <c r="A69" s="15" t="s">
        <v>581</v>
      </c>
      <c r="B69" t="str">
        <f t="shared" si="3"/>
        <v>Bal_BO_PalTot</v>
      </c>
      <c r="C69" s="18" t="s">
        <v>161</v>
      </c>
      <c r="D69" s="18" t="s">
        <v>580</v>
      </c>
      <c r="E69" s="64">
        <f t="shared" si="2"/>
        <v>0</v>
      </c>
    </row>
    <row r="70" spans="1:5" x14ac:dyDescent="0.25">
      <c r="A70" s="15" t="s">
        <v>310</v>
      </c>
      <c r="B70" t="str">
        <f t="shared" si="3"/>
        <v>Bal_BO_Pph</v>
      </c>
      <c r="C70" s="18" t="s">
        <v>162</v>
      </c>
      <c r="D70" s="18" t="s">
        <v>123</v>
      </c>
      <c r="E70" s="64">
        <f t="shared" si="2"/>
        <v>829443</v>
      </c>
    </row>
    <row r="71" spans="1:5" x14ac:dyDescent="0.25">
      <c r="A71" s="15" t="s">
        <v>583</v>
      </c>
      <c r="B71" t="str">
        <f t="shared" si="3"/>
        <v>Bal_BO_Pfsk</v>
      </c>
      <c r="C71" s="18" t="s">
        <v>163</v>
      </c>
      <c r="D71" s="18" t="s">
        <v>582</v>
      </c>
      <c r="E71" s="64">
        <f t="shared" si="2"/>
        <v>2657807</v>
      </c>
    </row>
    <row r="72" spans="1:5" x14ac:dyDescent="0.25">
      <c r="A72" s="15" t="s">
        <v>311</v>
      </c>
      <c r="B72" t="str">
        <f t="shared" si="3"/>
        <v>Bal_BO_Perh</v>
      </c>
      <c r="C72" s="18" t="s">
        <v>164</v>
      </c>
      <c r="D72" s="18" t="s">
        <v>124</v>
      </c>
      <c r="E72" s="64">
        <f t="shared" si="2"/>
        <v>23747477</v>
      </c>
    </row>
    <row r="73" spans="1:5" x14ac:dyDescent="0.25">
      <c r="A73" s="15" t="s">
        <v>585</v>
      </c>
      <c r="B73" t="str">
        <f t="shared" si="3"/>
        <v>Bal_BO_Prsk</v>
      </c>
      <c r="C73" s="18" t="s">
        <v>165</v>
      </c>
      <c r="D73" s="18" t="s">
        <v>584</v>
      </c>
      <c r="E73" s="64">
        <f t="shared" si="2"/>
        <v>1371851</v>
      </c>
    </row>
    <row r="74" spans="1:5" x14ac:dyDescent="0.25">
      <c r="A74" s="15" t="s">
        <v>312</v>
      </c>
      <c r="B74" t="str">
        <f t="shared" si="3"/>
        <v>Bal_BO_Phbp</v>
      </c>
      <c r="C74" s="18" t="s">
        <v>166</v>
      </c>
      <c r="D74" s="18" t="s">
        <v>126</v>
      </c>
      <c r="E74" s="64">
        <f t="shared" si="2"/>
        <v>78431</v>
      </c>
    </row>
    <row r="75" spans="1:5" x14ac:dyDescent="0.25">
      <c r="A75" s="15" t="s">
        <v>587</v>
      </c>
      <c r="B75" t="str">
        <f t="shared" si="3"/>
        <v>Bal_BO_PheTot</v>
      </c>
      <c r="C75" s="18" t="s">
        <v>167</v>
      </c>
      <c r="D75" s="18" t="s">
        <v>586</v>
      </c>
      <c r="E75" s="64">
        <f t="shared" si="2"/>
        <v>28685009</v>
      </c>
    </row>
    <row r="76" spans="1:5" x14ac:dyDescent="0.25">
      <c r="A76" s="15" t="s">
        <v>588</v>
      </c>
      <c r="B76" t="str">
        <f t="shared" si="3"/>
        <v>Bal_BO_Ppfo</v>
      </c>
      <c r="C76" s="18" t="s">
        <v>168</v>
      </c>
      <c r="D76" s="18" t="s">
        <v>127</v>
      </c>
      <c r="E76" s="64">
        <f t="shared" si="2"/>
        <v>0</v>
      </c>
    </row>
    <row r="77" spans="1:5" x14ac:dyDescent="0.25">
      <c r="A77" s="15" t="s">
        <v>589</v>
      </c>
      <c r="B77" t="str">
        <f t="shared" si="3"/>
        <v>Bal_BO_Pudsk</v>
      </c>
      <c r="C77" s="18" t="s">
        <v>169</v>
      </c>
      <c r="D77" s="18" t="s">
        <v>128</v>
      </c>
      <c r="E77" s="64">
        <f t="shared" si="2"/>
        <v>51015</v>
      </c>
    </row>
    <row r="78" spans="1:5" x14ac:dyDescent="0.25">
      <c r="A78" s="15" t="s">
        <v>590</v>
      </c>
      <c r="B78" t="str">
        <f t="shared" si="3"/>
        <v>Bal_BO_Pxhe</v>
      </c>
      <c r="C78" s="18" t="s">
        <v>170</v>
      </c>
      <c r="D78" s="18" t="s">
        <v>129</v>
      </c>
      <c r="E78" s="64">
        <f t="shared" si="2"/>
        <v>74564</v>
      </c>
    </row>
    <row r="79" spans="1:5" x14ac:dyDescent="0.25">
      <c r="A79" s="15" t="s">
        <v>313</v>
      </c>
      <c r="B79" t="str">
        <f t="shared" si="3"/>
        <v>Bal_BO_PhfTot</v>
      </c>
      <c r="C79" s="18" t="s">
        <v>171</v>
      </c>
      <c r="D79" s="18" t="s">
        <v>591</v>
      </c>
      <c r="E79" s="64">
        <f t="shared" si="2"/>
        <v>125579</v>
      </c>
    </row>
    <row r="80" spans="1:5" x14ac:dyDescent="0.25">
      <c r="A80" s="15" t="s">
        <v>314</v>
      </c>
      <c r="B80" t="str">
        <f t="shared" si="3"/>
        <v>Bal_BO_Pgfd</v>
      </c>
      <c r="C80" s="18" t="s">
        <v>172</v>
      </c>
      <c r="D80" s="18" t="s">
        <v>93</v>
      </c>
      <c r="E80" s="64">
        <f t="shared" si="2"/>
        <v>0</v>
      </c>
    </row>
    <row r="81" spans="1:5" x14ac:dyDescent="0.25">
      <c r="A81" s="15" t="s">
        <v>315</v>
      </c>
      <c r="B81" t="str">
        <f t="shared" si="3"/>
        <v>Bal_BO_Pgdf</v>
      </c>
      <c r="C81" s="18" t="s">
        <v>173</v>
      </c>
      <c r="D81" s="18" t="s">
        <v>130</v>
      </c>
      <c r="E81" s="64">
        <f t="shared" si="2"/>
        <v>307706</v>
      </c>
    </row>
    <row r="82" spans="1:5" x14ac:dyDescent="0.25">
      <c r="A82" s="15" t="s">
        <v>316</v>
      </c>
      <c r="B82" t="str">
        <f t="shared" si="3"/>
        <v>Bal_BO_Pgg</v>
      </c>
      <c r="C82" s="18" t="s">
        <v>174</v>
      </c>
      <c r="D82" s="18" t="s">
        <v>131</v>
      </c>
      <c r="E82" s="64">
        <f t="shared" si="2"/>
        <v>1952</v>
      </c>
    </row>
    <row r="83" spans="1:5" x14ac:dyDescent="0.25">
      <c r="A83" s="15" t="s">
        <v>317</v>
      </c>
      <c r="B83" t="str">
        <f t="shared" si="3"/>
        <v>Bal_BO_Pobl</v>
      </c>
      <c r="C83" s="18" t="s">
        <v>175</v>
      </c>
      <c r="D83" s="18" t="s">
        <v>132</v>
      </c>
      <c r="E83" s="64">
        <f t="shared" si="2"/>
        <v>0</v>
      </c>
    </row>
    <row r="84" spans="1:5" x14ac:dyDescent="0.25">
      <c r="A84" s="15" t="s">
        <v>318</v>
      </c>
      <c r="B84" t="str">
        <f t="shared" si="3"/>
        <v>Bal_BO_Pkg</v>
      </c>
      <c r="C84" s="18" t="s">
        <v>176</v>
      </c>
      <c r="D84" s="18" t="s">
        <v>133</v>
      </c>
      <c r="E84" s="64">
        <f t="shared" si="2"/>
        <v>0</v>
      </c>
    </row>
    <row r="85" spans="1:5" x14ac:dyDescent="0.25">
      <c r="A85" s="15" t="s">
        <v>592</v>
      </c>
      <c r="B85" t="str">
        <f t="shared" si="3"/>
        <v>Bal_BO_Pudg</v>
      </c>
      <c r="C85" s="18" t="s">
        <v>177</v>
      </c>
      <c r="D85" s="18" t="s">
        <v>134</v>
      </c>
      <c r="E85" s="64">
        <f t="shared" si="2"/>
        <v>0</v>
      </c>
    </row>
    <row r="86" spans="1:5" x14ac:dyDescent="0.25">
      <c r="A86" s="15" t="s">
        <v>319</v>
      </c>
      <c r="B86" t="str">
        <f t="shared" si="3"/>
        <v>Bal_BO_Pgkr</v>
      </c>
      <c r="C86" s="18" t="s">
        <v>178</v>
      </c>
      <c r="D86" s="18" t="s">
        <v>135</v>
      </c>
      <c r="E86" s="64">
        <f t="shared" si="2"/>
        <v>483882</v>
      </c>
    </row>
    <row r="87" spans="1:5" x14ac:dyDescent="0.25">
      <c r="A87" s="15" t="s">
        <v>320</v>
      </c>
      <c r="B87" t="str">
        <f t="shared" si="3"/>
        <v>Bal_BO_Pgtv</v>
      </c>
      <c r="C87" s="18" t="s">
        <v>179</v>
      </c>
      <c r="D87" s="18" t="s">
        <v>136</v>
      </c>
      <c r="E87" s="64">
        <f t="shared" si="2"/>
        <v>54472</v>
      </c>
    </row>
    <row r="88" spans="1:5" x14ac:dyDescent="0.25">
      <c r="A88" s="15" t="s">
        <v>321</v>
      </c>
      <c r="B88" t="str">
        <f t="shared" si="3"/>
        <v>Bal_BO_Pgav</v>
      </c>
      <c r="C88" s="18" t="s">
        <v>180</v>
      </c>
      <c r="D88" s="18" t="s">
        <v>137</v>
      </c>
      <c r="E88" s="64">
        <f t="shared" si="2"/>
        <v>0</v>
      </c>
    </row>
    <row r="89" spans="1:5" x14ac:dyDescent="0.25">
      <c r="A89" s="15" t="s">
        <v>322</v>
      </c>
      <c r="B89" t="str">
        <f t="shared" si="3"/>
        <v>Bal_BO_Pask</v>
      </c>
      <c r="C89" s="18" t="s">
        <v>181</v>
      </c>
      <c r="D89" s="18" t="s">
        <v>138</v>
      </c>
      <c r="E89" s="64">
        <f t="shared" si="2"/>
        <v>0</v>
      </c>
    </row>
    <row r="90" spans="1:5" x14ac:dyDescent="0.25">
      <c r="A90" s="15" t="s">
        <v>323</v>
      </c>
      <c r="B90" t="str">
        <f t="shared" si="3"/>
        <v>Bal_BO_Pmof</v>
      </c>
      <c r="C90" s="18" t="s">
        <v>182</v>
      </c>
      <c r="D90" s="18" t="s">
        <v>139</v>
      </c>
      <c r="E90" s="64">
        <f t="shared" si="2"/>
        <v>0</v>
      </c>
    </row>
    <row r="91" spans="1:5" x14ac:dyDescent="0.25">
      <c r="A91" s="15" t="s">
        <v>324</v>
      </c>
      <c r="B91" t="str">
        <f t="shared" si="3"/>
        <v>Bal_BO_Pxg</v>
      </c>
      <c r="C91" s="18" t="s">
        <v>183</v>
      </c>
      <c r="D91" s="18" t="s">
        <v>140</v>
      </c>
      <c r="E91" s="64">
        <f t="shared" si="2"/>
        <v>3008090</v>
      </c>
    </row>
    <row r="92" spans="1:5" x14ac:dyDescent="0.25">
      <c r="A92" s="15" t="s">
        <v>325</v>
      </c>
      <c r="B92" t="str">
        <f t="shared" si="3"/>
        <v>Bal_BO_PgTot</v>
      </c>
      <c r="C92" s="18" t="s">
        <v>184</v>
      </c>
      <c r="D92" s="18" t="s">
        <v>593</v>
      </c>
      <c r="E92" s="64">
        <f t="shared" si="2"/>
        <v>3856102</v>
      </c>
    </row>
    <row r="93" spans="1:5" x14ac:dyDescent="0.25">
      <c r="A93" s="15" t="s">
        <v>594</v>
      </c>
      <c r="B93" t="str">
        <f t="shared" si="3"/>
        <v>Bal_BO_Ppag</v>
      </c>
      <c r="C93" s="18" t="s">
        <v>185</v>
      </c>
      <c r="D93" s="18" t="s">
        <v>141</v>
      </c>
      <c r="E93" s="64">
        <f t="shared" si="2"/>
        <v>146107</v>
      </c>
    </row>
    <row r="94" spans="1:5" x14ac:dyDescent="0.25">
      <c r="A94" s="15" t="s">
        <v>596</v>
      </c>
      <c r="B94" t="str">
        <f t="shared" si="3"/>
        <v>Bal_BO_Ptot</v>
      </c>
      <c r="C94" s="18" t="s">
        <v>186</v>
      </c>
      <c r="D94" s="18" t="s">
        <v>595</v>
      </c>
      <c r="E94" s="64">
        <f t="shared" si="2"/>
        <v>42646753</v>
      </c>
    </row>
    <row r="95" spans="1:5" x14ac:dyDescent="0.25"/>
  </sheetData>
  <sheetProtection algorithmName="SHA-512" hashValue="0JmlaAvGWFYyRy5PJ8qOCQqG7b9qfMFPgaq1sekpJN0QFHqEy+q7umFqP6b+2Czq0dA4fAShORYiVro3+qnbwg==" saltValue="gkDwphKBtd/zNJQEdecG6w==" spinCount="100000" sheet="1" objects="1" scenarios="1"/>
  <mergeCells count="5">
    <mergeCell ref="C9:E9"/>
    <mergeCell ref="C2:D2"/>
    <mergeCell ref="C5:C6"/>
    <mergeCell ref="D5:E6"/>
    <mergeCell ref="D7:E7"/>
  </mergeCells>
  <hyperlinks>
    <hyperlink ref="C2" location="Indholdsfortegnelse!A1" display="Tilbage til indholdsfortegnelsen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  <oddFooter>&amp;A</oddFooter>
  </headerFooter>
  <rowBreaks count="1" manualBreakCount="1">
    <brk id="55" min="2" max="4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'Data gruppe 1 og 2'!$C$2:$C$58</xm:f>
          </x14:formula1>
          <xm:sqref>D5:E6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/>
  </sheetPr>
  <dimension ref="A1:T40"/>
  <sheetViews>
    <sheetView zoomScale="70" zoomScaleNormal="70" workbookViewId="0">
      <selection activeCell="B4" sqref="B4:F5"/>
    </sheetView>
  </sheetViews>
  <sheetFormatPr defaultColWidth="0" defaultRowHeight="15" zeroHeight="1" x14ac:dyDescent="0.25"/>
  <cols>
    <col min="1" max="1" width="26.42578125" customWidth="1"/>
    <col min="2" max="2" width="9.140625" customWidth="1"/>
    <col min="3" max="3" width="13.85546875" bestFit="1" customWidth="1"/>
    <col min="4" max="4" width="15.5703125" bestFit="1" customWidth="1"/>
    <col min="5" max="5" width="14.140625" bestFit="1" customWidth="1"/>
    <col min="6" max="7" width="15.5703125" bestFit="1" customWidth="1"/>
    <col min="8" max="8" width="13.85546875" bestFit="1" customWidth="1"/>
    <col min="9" max="9" width="15.5703125" bestFit="1" customWidth="1"/>
    <col min="10" max="10" width="14.5703125" bestFit="1" customWidth="1"/>
    <col min="11" max="11" width="10.5703125" bestFit="1" customWidth="1"/>
    <col min="12" max="12" width="10" bestFit="1" customWidth="1"/>
    <col min="13" max="14" width="13.85546875" bestFit="1" customWidth="1"/>
    <col min="15" max="15" width="7" bestFit="1" customWidth="1"/>
    <col min="16" max="16" width="11.5703125" bestFit="1" customWidth="1"/>
    <col min="17" max="17" width="9.5703125" bestFit="1" customWidth="1"/>
    <col min="18" max="18" width="9" bestFit="1" customWidth="1"/>
    <col min="19" max="19" width="15.85546875" bestFit="1" customWidth="1"/>
    <col min="20" max="20" width="3.42578125" customWidth="1"/>
    <col min="21" max="16384" width="9.140625" hidden="1"/>
  </cols>
  <sheetData>
    <row r="1" spans="1:20" s="25" customFormat="1" x14ac:dyDescent="0.25">
      <c r="A1" s="143" t="s">
        <v>630</v>
      </c>
      <c r="B1" s="143"/>
    </row>
    <row r="2" spans="1:20" s="25" customFormat="1" x14ac:dyDescent="0.25">
      <c r="A2" s="70"/>
      <c r="B2" s="70"/>
    </row>
    <row r="3" spans="1:20" s="25" customFormat="1" x14ac:dyDescent="0.25">
      <c r="A3" s="70"/>
      <c r="B3" s="87"/>
      <c r="C3" s="87"/>
    </row>
    <row r="4" spans="1:20" s="25" customFormat="1" x14ac:dyDescent="0.25">
      <c r="A4" s="144" t="s">
        <v>633</v>
      </c>
      <c r="B4" s="146" t="s">
        <v>2694</v>
      </c>
      <c r="C4" s="147"/>
      <c r="D4" s="147"/>
      <c r="E4" s="147"/>
      <c r="F4" s="148"/>
    </row>
    <row r="5" spans="1:20" s="25" customFormat="1" x14ac:dyDescent="0.25">
      <c r="A5" s="145"/>
      <c r="B5" s="149"/>
      <c r="C5" s="150"/>
      <c r="D5" s="150"/>
      <c r="E5" s="150"/>
      <c r="F5" s="151"/>
    </row>
    <row r="6" spans="1:20" s="25" customFormat="1" x14ac:dyDescent="0.25">
      <c r="A6" s="88" t="s">
        <v>632</v>
      </c>
      <c r="B6" s="152">
        <f>INDEX(Regnr_institutter,MATCH(B4,Institutter,0))</f>
        <v>53086</v>
      </c>
      <c r="C6" s="153"/>
      <c r="D6" s="153"/>
      <c r="E6" s="153"/>
      <c r="F6" s="154"/>
    </row>
    <row r="7" spans="1:20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36" customHeight="1" x14ac:dyDescent="0.25">
      <c r="A8" s="122" t="s">
        <v>1672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25"/>
    </row>
    <row r="9" spans="1:20" ht="23.25" x14ac:dyDescent="0.25">
      <c r="A9" s="124" t="s">
        <v>1695</v>
      </c>
      <c r="B9" s="125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25"/>
    </row>
    <row r="10" spans="1:20" ht="31.5" customHeight="1" x14ac:dyDescent="0.25">
      <c r="A10" s="6"/>
      <c r="B10" s="6"/>
      <c r="C10" s="117" t="s">
        <v>1537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9"/>
      <c r="O10" s="117" t="s">
        <v>1538</v>
      </c>
      <c r="P10" s="118"/>
      <c r="Q10" s="118"/>
      <c r="R10" s="119"/>
      <c r="S10" s="120" t="s">
        <v>1539</v>
      </c>
      <c r="T10" s="25"/>
    </row>
    <row r="11" spans="1:20" ht="89.25" customHeight="1" x14ac:dyDescent="0.25">
      <c r="A11" s="6"/>
      <c r="B11" s="6"/>
      <c r="C11" s="5" t="s">
        <v>1540</v>
      </c>
      <c r="D11" s="5" t="s">
        <v>1541</v>
      </c>
      <c r="E11" s="5" t="s">
        <v>1542</v>
      </c>
      <c r="F11" s="5" t="s">
        <v>1543</v>
      </c>
      <c r="G11" s="5" t="s">
        <v>1544</v>
      </c>
      <c r="H11" s="5" t="s">
        <v>1545</v>
      </c>
      <c r="I11" s="5" t="s">
        <v>1546</v>
      </c>
      <c r="J11" s="5" t="s">
        <v>1547</v>
      </c>
      <c r="K11" s="5" t="s">
        <v>1548</v>
      </c>
      <c r="L11" s="5" t="s">
        <v>1549</v>
      </c>
      <c r="M11" s="5" t="s">
        <v>1550</v>
      </c>
      <c r="N11" s="5" t="s">
        <v>1551</v>
      </c>
      <c r="O11" s="5" t="s">
        <v>1552</v>
      </c>
      <c r="P11" s="5" t="s">
        <v>1553</v>
      </c>
      <c r="Q11" s="5" t="s">
        <v>1554</v>
      </c>
      <c r="R11" s="5" t="s">
        <v>1555</v>
      </c>
      <c r="S11" s="121"/>
      <c r="T11" s="25"/>
    </row>
    <row r="12" spans="1:20" x14ac:dyDescent="0.25">
      <c r="A12" s="6"/>
      <c r="B12" s="6"/>
      <c r="C12" s="94" t="s">
        <v>1556</v>
      </c>
      <c r="D12" s="94" t="s">
        <v>1557</v>
      </c>
      <c r="E12" s="94" t="s">
        <v>1558</v>
      </c>
      <c r="F12" s="94" t="s">
        <v>1559</v>
      </c>
      <c r="G12" s="94" t="s">
        <v>1560</v>
      </c>
      <c r="H12" s="94" t="s">
        <v>1561</v>
      </c>
      <c r="I12" s="94" t="s">
        <v>1562</v>
      </c>
      <c r="J12" s="94" t="s">
        <v>1563</v>
      </c>
      <c r="K12" s="94" t="s">
        <v>1564</v>
      </c>
      <c r="L12" s="94" t="s">
        <v>1565</v>
      </c>
      <c r="M12" s="94" t="s">
        <v>1566</v>
      </c>
      <c r="N12" s="94" t="s">
        <v>1567</v>
      </c>
      <c r="O12" s="94" t="s">
        <v>1568</v>
      </c>
      <c r="P12" s="94" t="s">
        <v>1569</v>
      </c>
      <c r="Q12" s="94" t="s">
        <v>1570</v>
      </c>
      <c r="R12" s="94" t="s">
        <v>1571</v>
      </c>
      <c r="S12" s="94" t="s">
        <v>1572</v>
      </c>
      <c r="T12" s="25"/>
    </row>
    <row r="13" spans="1:20" x14ac:dyDescent="0.25">
      <c r="A13" s="12" t="s">
        <v>1573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25"/>
    </row>
    <row r="14" spans="1:20" x14ac:dyDescent="0.25">
      <c r="A14" s="7" t="s">
        <v>1574</v>
      </c>
      <c r="B14" s="94" t="s">
        <v>1575</v>
      </c>
      <c r="C14" s="92">
        <f>INDEX('Data gruppe 1'!$2:$51,MATCH($B$6,'Data gruppe 1'!$B$2:$B$51,0),MATCH("s_05_01_02_01_"&amp;C$12&amp;"_"&amp;$B14,Variabel_institut_grp1,0))</f>
        <v>0</v>
      </c>
      <c r="D14" s="92">
        <f>INDEX('Data gruppe 1'!$2:$51,MATCH($B$6,'Data gruppe 1'!$B$2:$B$51,0),MATCH("s_05_01_02_01_"&amp;D$12&amp;"_"&amp;$B14,Variabel_institut_grp1,0))</f>
        <v>626281519.25999999</v>
      </c>
      <c r="E14" s="92">
        <f>INDEX('Data gruppe 1'!$2:$51,MATCH($B$6,'Data gruppe 1'!$B$2:$B$51,0),MATCH("s_05_01_02_01_"&amp;E$12&amp;"_"&amp;$B14,Variabel_institut_grp1,0))</f>
        <v>577989049.63999999</v>
      </c>
      <c r="F14" s="92">
        <f>INDEX('Data gruppe 1'!$2:$51,MATCH($B$6,'Data gruppe 1'!$B$2:$B$51,0),MATCH("s_05_01_02_01_"&amp;F$12&amp;"_"&amp;$B14,Variabel_institut_grp1,0))</f>
        <v>436040254.93000001</v>
      </c>
      <c r="G14" s="92">
        <f>INDEX('Data gruppe 1'!$2:$51,MATCH($B$6,'Data gruppe 1'!$B$2:$B$51,0),MATCH("s_05_01_02_01_"&amp;G$12&amp;"_"&amp;$B14,Variabel_institut_grp1,0))</f>
        <v>1060865515.3</v>
      </c>
      <c r="H14" s="92">
        <f>INDEX('Data gruppe 1'!$2:$51,MATCH($B$6,'Data gruppe 1'!$B$2:$B$51,0),MATCH("s_05_01_02_01_"&amp;H$12&amp;"_"&amp;$B14,Variabel_institut_grp1,0))</f>
        <v>28539523.739999998</v>
      </c>
      <c r="I14" s="92">
        <f>INDEX('Data gruppe 1'!$2:$51,MATCH($B$6,'Data gruppe 1'!$B$2:$B$51,0),MATCH("s_05_01_02_01_"&amp;I$12&amp;"_"&amp;$B14,Variabel_institut_grp1,0))</f>
        <v>2745659800.9699998</v>
      </c>
      <c r="J14" s="92">
        <f>INDEX('Data gruppe 1'!$2:$51,MATCH($B$6,'Data gruppe 1'!$B$2:$B$51,0),MATCH("s_05_01_02_01_"&amp;J$12&amp;"_"&amp;$B14,Variabel_institut_grp1,0))</f>
        <v>208553046.47</v>
      </c>
      <c r="K14" s="92">
        <f>INDEX('Data gruppe 1'!$2:$51,MATCH($B$6,'Data gruppe 1'!$B$2:$B$51,0),MATCH("s_05_01_02_01_"&amp;K$12&amp;"_"&amp;$B14,Variabel_institut_grp1,0))</f>
        <v>0</v>
      </c>
      <c r="L14" s="92">
        <f>INDEX('Data gruppe 1'!$2:$51,MATCH($B$6,'Data gruppe 1'!$B$2:$B$51,0),MATCH("s_05_01_02_01_"&amp;L$12&amp;"_"&amp;$B14,Variabel_institut_grp1,0))</f>
        <v>0</v>
      </c>
      <c r="M14" s="92">
        <f>INDEX('Data gruppe 1'!$2:$51,MATCH($B$6,'Data gruppe 1'!$B$2:$B$51,0),MATCH("s_05_01_02_01_"&amp;M$12&amp;"_"&amp;$B14,Variabel_institut_grp1,0))</f>
        <v>0</v>
      </c>
      <c r="N14" s="92">
        <f>INDEX('Data gruppe 1'!$2:$51,MATCH($B$6,'Data gruppe 1'!$B$2:$B$51,0),MATCH("s_05_01_02_01_"&amp;N$12&amp;"_"&amp;$B14,Variabel_institut_grp1,0))</f>
        <v>0</v>
      </c>
      <c r="O14" s="6"/>
      <c r="P14" s="6"/>
      <c r="Q14" s="6"/>
      <c r="R14" s="6"/>
      <c r="S14" s="92">
        <f>INDEX('Data gruppe 1'!$2:$51,MATCH($B$6,'Data gruppe 1'!$B$2:$B$51,0),MATCH("s_05_01_02_01_"&amp;S$12&amp;"_"&amp;$B14,Variabel_institut_grp1,0))</f>
        <v>5683928710.3100004</v>
      </c>
      <c r="T14" s="25"/>
    </row>
    <row r="15" spans="1:20" ht="25.5" x14ac:dyDescent="0.25">
      <c r="A15" s="7" t="s">
        <v>1576</v>
      </c>
      <c r="B15" s="94" t="s">
        <v>1577</v>
      </c>
      <c r="C15" s="92">
        <f>INDEX('Data gruppe 1'!$2:$51,MATCH($B$6,'Data gruppe 1'!$B$2:$B$51,0),MATCH("s_05_01_02_01_"&amp;C$12&amp;"_"&amp;$B15,Variabel_institut_grp1,0))</f>
        <v>0</v>
      </c>
      <c r="D15" s="92">
        <f>INDEX('Data gruppe 1'!$2:$51,MATCH($B$6,'Data gruppe 1'!$B$2:$B$51,0),MATCH("s_05_01_02_01_"&amp;D$12&amp;"_"&amp;$B15,Variabel_institut_grp1,0))</f>
        <v>0</v>
      </c>
      <c r="E15" s="92">
        <f>INDEX('Data gruppe 1'!$2:$51,MATCH($B$6,'Data gruppe 1'!$B$2:$B$51,0),MATCH("s_05_01_02_01_"&amp;E$12&amp;"_"&amp;$B15,Variabel_institut_grp1,0))</f>
        <v>0</v>
      </c>
      <c r="F15" s="92">
        <f>INDEX('Data gruppe 1'!$2:$51,MATCH($B$6,'Data gruppe 1'!$B$2:$B$51,0),MATCH("s_05_01_02_01_"&amp;F$12&amp;"_"&amp;$B15,Variabel_institut_grp1,0))</f>
        <v>0</v>
      </c>
      <c r="G15" s="92">
        <f>INDEX('Data gruppe 1'!$2:$51,MATCH($B$6,'Data gruppe 1'!$B$2:$B$51,0),MATCH("s_05_01_02_01_"&amp;G$12&amp;"_"&amp;$B15,Variabel_institut_grp1,0))</f>
        <v>0</v>
      </c>
      <c r="H15" s="92">
        <f>INDEX('Data gruppe 1'!$2:$51,MATCH($B$6,'Data gruppe 1'!$B$2:$B$51,0),MATCH("s_05_01_02_01_"&amp;H$12&amp;"_"&amp;$B15,Variabel_institut_grp1,0))</f>
        <v>0</v>
      </c>
      <c r="I15" s="92">
        <f>INDEX('Data gruppe 1'!$2:$51,MATCH($B$6,'Data gruppe 1'!$B$2:$B$51,0),MATCH("s_05_01_02_01_"&amp;I$12&amp;"_"&amp;$B15,Variabel_institut_grp1,0))</f>
        <v>0</v>
      </c>
      <c r="J15" s="92">
        <f>INDEX('Data gruppe 1'!$2:$51,MATCH($B$6,'Data gruppe 1'!$B$2:$B$51,0),MATCH("s_05_01_02_01_"&amp;J$12&amp;"_"&amp;$B15,Variabel_institut_grp1,0))</f>
        <v>0</v>
      </c>
      <c r="K15" s="92">
        <f>INDEX('Data gruppe 1'!$2:$51,MATCH($B$6,'Data gruppe 1'!$B$2:$B$51,0),MATCH("s_05_01_02_01_"&amp;K$12&amp;"_"&amp;$B15,Variabel_institut_grp1,0))</f>
        <v>0</v>
      </c>
      <c r="L15" s="92">
        <f>INDEX('Data gruppe 1'!$2:$51,MATCH($B$6,'Data gruppe 1'!$B$2:$B$51,0),MATCH("s_05_01_02_01_"&amp;L$12&amp;"_"&amp;$B15,Variabel_institut_grp1,0))</f>
        <v>0</v>
      </c>
      <c r="M15" s="92">
        <f>INDEX('Data gruppe 1'!$2:$51,MATCH($B$6,'Data gruppe 1'!$B$2:$B$51,0),MATCH("s_05_01_02_01_"&amp;M$12&amp;"_"&amp;$B15,Variabel_institut_grp1,0))</f>
        <v>0</v>
      </c>
      <c r="N15" s="92">
        <f>INDEX('Data gruppe 1'!$2:$51,MATCH($B$6,'Data gruppe 1'!$B$2:$B$51,0),MATCH("s_05_01_02_01_"&amp;N$12&amp;"_"&amp;$B15,Variabel_institut_grp1,0))</f>
        <v>0</v>
      </c>
      <c r="O15" s="6"/>
      <c r="P15" s="6"/>
      <c r="Q15" s="6"/>
      <c r="R15" s="6"/>
      <c r="S15" s="92">
        <f>INDEX('Data gruppe 1'!$2:$51,MATCH($B$6,'Data gruppe 1'!$B$2:$B$51,0),MATCH("s_05_01_02_01_"&amp;S$12&amp;"_"&amp;$B15,Variabel_institut_grp1,0))</f>
        <v>0</v>
      </c>
      <c r="T15" s="25"/>
    </row>
    <row r="16" spans="1:20" ht="25.5" x14ac:dyDescent="0.25">
      <c r="A16" s="7" t="s">
        <v>1578</v>
      </c>
      <c r="B16" s="94" t="s">
        <v>1579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2">
        <f>INDEX('Data gruppe 1'!$2:$51,MATCH($B$6,'Data gruppe 1'!$B$2:$B$51,0),MATCH("s_05_01_02_01_"&amp;O$12&amp;"_"&amp;$B16,Variabel_institut_grp1,0))</f>
        <v>0</v>
      </c>
      <c r="P16" s="92">
        <f>INDEX('Data gruppe 1'!$2:$51,MATCH($B$6,'Data gruppe 1'!$B$2:$B$51,0),MATCH("s_05_01_02_01_"&amp;P$12&amp;"_"&amp;$B16,Variabel_institut_grp1,0))</f>
        <v>0</v>
      </c>
      <c r="Q16" s="92">
        <f>INDEX('Data gruppe 1'!$2:$51,MATCH($B$6,'Data gruppe 1'!$B$2:$B$51,0),MATCH("s_05_01_02_01_"&amp;Q$12&amp;"_"&amp;$B16,Variabel_institut_grp1,0))</f>
        <v>0</v>
      </c>
      <c r="R16" s="92">
        <f>INDEX('Data gruppe 1'!$2:$51,MATCH($B$6,'Data gruppe 1'!$B$2:$B$51,0),MATCH("s_05_01_02_01_"&amp;R$12&amp;"_"&amp;$B16,Variabel_institut_grp1,0))</f>
        <v>0</v>
      </c>
      <c r="S16" s="92">
        <f>INDEX('Data gruppe 1'!$2:$51,MATCH($B$6,'Data gruppe 1'!$B$2:$B$51,0),MATCH("s_05_01_02_01_"&amp;S$12&amp;"_"&amp;$B16,Variabel_institut_grp1,0))</f>
        <v>0</v>
      </c>
      <c r="T16" s="25"/>
    </row>
    <row r="17" spans="1:20" x14ac:dyDescent="0.25">
      <c r="A17" s="7" t="s">
        <v>1580</v>
      </c>
      <c r="B17" s="94" t="s">
        <v>1581</v>
      </c>
      <c r="C17" s="92">
        <f>INDEX('Data gruppe 1'!$2:$51,MATCH($B$6,'Data gruppe 1'!$B$2:$B$51,0),MATCH("s_05_01_02_01_"&amp;C$12&amp;"_"&amp;$B17,Variabel_institut_grp1,0))</f>
        <v>0</v>
      </c>
      <c r="D17" s="92">
        <f>INDEX('Data gruppe 1'!$2:$51,MATCH($B$6,'Data gruppe 1'!$B$2:$B$51,0),MATCH("s_05_01_02_01_"&amp;D$12&amp;"_"&amp;$B17,Variabel_institut_grp1,0))</f>
        <v>1995389.51</v>
      </c>
      <c r="E17" s="92">
        <f>INDEX('Data gruppe 1'!$2:$51,MATCH($B$6,'Data gruppe 1'!$B$2:$B$51,0),MATCH("s_05_01_02_01_"&amp;E$12&amp;"_"&amp;$B17,Variabel_institut_grp1,0))</f>
        <v>4655908.87</v>
      </c>
      <c r="F17" s="92">
        <f>INDEX('Data gruppe 1'!$2:$51,MATCH($B$6,'Data gruppe 1'!$B$2:$B$51,0),MATCH("s_05_01_02_01_"&amp;F$12&amp;"_"&amp;$B17,Variabel_institut_grp1,0))</f>
        <v>2172401.54</v>
      </c>
      <c r="G17" s="92">
        <f>INDEX('Data gruppe 1'!$2:$51,MATCH($B$6,'Data gruppe 1'!$B$2:$B$51,0),MATCH("s_05_01_02_01_"&amp;G$12&amp;"_"&amp;$B17,Variabel_institut_grp1,0))</f>
        <v>7682333.3200000003</v>
      </c>
      <c r="H17" s="92">
        <f>INDEX('Data gruppe 1'!$2:$51,MATCH($B$6,'Data gruppe 1'!$B$2:$B$51,0),MATCH("s_05_01_02_01_"&amp;H$12&amp;"_"&amp;$B17,Variabel_institut_grp1,0))</f>
        <v>0</v>
      </c>
      <c r="I17" s="92">
        <f>INDEX('Data gruppe 1'!$2:$51,MATCH($B$6,'Data gruppe 1'!$B$2:$B$51,0),MATCH("s_05_01_02_01_"&amp;I$12&amp;"_"&amp;$B17,Variabel_institut_grp1,0))</f>
        <v>242660138.86000001</v>
      </c>
      <c r="J17" s="92">
        <f>INDEX('Data gruppe 1'!$2:$51,MATCH($B$6,'Data gruppe 1'!$B$2:$B$51,0),MATCH("s_05_01_02_01_"&amp;J$12&amp;"_"&amp;$B17,Variabel_institut_grp1,0))</f>
        <v>509575.67</v>
      </c>
      <c r="K17" s="92">
        <f>INDEX('Data gruppe 1'!$2:$51,MATCH($B$6,'Data gruppe 1'!$B$2:$B$51,0),MATCH("s_05_01_02_01_"&amp;K$12&amp;"_"&amp;$B17,Variabel_institut_grp1,0))</f>
        <v>0</v>
      </c>
      <c r="L17" s="92">
        <f>INDEX('Data gruppe 1'!$2:$51,MATCH($B$6,'Data gruppe 1'!$B$2:$B$51,0),MATCH("s_05_01_02_01_"&amp;L$12&amp;"_"&amp;$B17,Variabel_institut_grp1,0))</f>
        <v>0</v>
      </c>
      <c r="M17" s="92">
        <f>INDEX('Data gruppe 1'!$2:$51,MATCH($B$6,'Data gruppe 1'!$B$2:$B$51,0),MATCH("s_05_01_02_01_"&amp;M$12&amp;"_"&amp;$B17,Variabel_institut_grp1,0))</f>
        <v>0</v>
      </c>
      <c r="N17" s="92">
        <f>INDEX('Data gruppe 1'!$2:$51,MATCH($B$6,'Data gruppe 1'!$B$2:$B$51,0),MATCH("s_05_01_02_01_"&amp;N$12&amp;"_"&amp;$B17,Variabel_institut_grp1,0))</f>
        <v>0</v>
      </c>
      <c r="O17" s="92">
        <f>INDEX('Data gruppe 1'!$2:$51,MATCH($B$6,'Data gruppe 1'!$B$2:$B$51,0),MATCH("s_05_01_02_01_"&amp;O$12&amp;"_"&amp;$B17,Variabel_institut_grp1,0))</f>
        <v>0</v>
      </c>
      <c r="P17" s="92">
        <f>INDEX('Data gruppe 1'!$2:$51,MATCH($B$6,'Data gruppe 1'!$B$2:$B$51,0),MATCH("s_05_01_02_01_"&amp;P$12&amp;"_"&amp;$B17,Variabel_institut_grp1,0))</f>
        <v>0</v>
      </c>
      <c r="Q17" s="92">
        <f>INDEX('Data gruppe 1'!$2:$51,MATCH($B$6,'Data gruppe 1'!$B$2:$B$51,0),MATCH("s_05_01_02_01_"&amp;Q$12&amp;"_"&amp;$B17,Variabel_institut_grp1,0))</f>
        <v>0</v>
      </c>
      <c r="R17" s="92">
        <f>INDEX('Data gruppe 1'!$2:$51,MATCH($B$6,'Data gruppe 1'!$B$2:$B$51,0),MATCH("s_05_01_02_01_"&amp;R$12&amp;"_"&amp;$B17,Variabel_institut_grp1,0))</f>
        <v>0</v>
      </c>
      <c r="S17" s="92">
        <f>INDEX('Data gruppe 1'!$2:$51,MATCH($B$6,'Data gruppe 1'!$B$2:$B$51,0),MATCH("s_05_01_02_01_"&amp;S$12&amp;"_"&amp;$B17,Variabel_institut_grp1,0))</f>
        <v>259675747.77000001</v>
      </c>
      <c r="T17" s="25"/>
    </row>
    <row r="18" spans="1:20" x14ac:dyDescent="0.25">
      <c r="A18" s="7" t="s">
        <v>1582</v>
      </c>
      <c r="B18" s="94" t="s">
        <v>1583</v>
      </c>
      <c r="C18" s="92">
        <f>INDEX('Data gruppe 1'!$2:$51,MATCH($B$6,'Data gruppe 1'!$B$2:$B$51,0),MATCH("s_05_01_02_01_"&amp;C$12&amp;"_"&amp;$B18,Variabel_institut_grp1,0))</f>
        <v>0</v>
      </c>
      <c r="D18" s="92">
        <f>INDEX('Data gruppe 1'!$2:$51,MATCH($B$6,'Data gruppe 1'!$B$2:$B$51,0),MATCH("s_05_01_02_01_"&amp;D$12&amp;"_"&amp;$B18,Variabel_institut_grp1,0))</f>
        <v>624286129.75</v>
      </c>
      <c r="E18" s="92">
        <f>INDEX('Data gruppe 1'!$2:$51,MATCH($B$6,'Data gruppe 1'!$B$2:$B$51,0),MATCH("s_05_01_02_01_"&amp;E$12&amp;"_"&amp;$B18,Variabel_institut_grp1,0))</f>
        <v>573333140.76999998</v>
      </c>
      <c r="F18" s="92">
        <f>INDEX('Data gruppe 1'!$2:$51,MATCH($B$6,'Data gruppe 1'!$B$2:$B$51,0),MATCH("s_05_01_02_01_"&amp;F$12&amp;"_"&amp;$B18,Variabel_institut_grp1,0))</f>
        <v>433867853.38999999</v>
      </c>
      <c r="G18" s="92">
        <f>INDEX('Data gruppe 1'!$2:$51,MATCH($B$6,'Data gruppe 1'!$B$2:$B$51,0),MATCH("s_05_01_02_01_"&amp;G$12&amp;"_"&amp;$B18,Variabel_institut_grp1,0))</f>
        <v>1053183181.98</v>
      </c>
      <c r="H18" s="92">
        <f>INDEX('Data gruppe 1'!$2:$51,MATCH($B$6,'Data gruppe 1'!$B$2:$B$51,0),MATCH("s_05_01_02_01_"&amp;H$12&amp;"_"&amp;$B18,Variabel_institut_grp1,0))</f>
        <v>28539523.739999998</v>
      </c>
      <c r="I18" s="92">
        <f>INDEX('Data gruppe 1'!$2:$51,MATCH($B$6,'Data gruppe 1'!$B$2:$B$51,0),MATCH("s_05_01_02_01_"&amp;I$12&amp;"_"&amp;$B18,Variabel_institut_grp1,0))</f>
        <v>2502999662.1100001</v>
      </c>
      <c r="J18" s="92">
        <f>INDEX('Data gruppe 1'!$2:$51,MATCH($B$6,'Data gruppe 1'!$B$2:$B$51,0),MATCH("s_05_01_02_01_"&amp;J$12&amp;"_"&amp;$B18,Variabel_institut_grp1,0))</f>
        <v>208043470.80000001</v>
      </c>
      <c r="K18" s="92">
        <f>INDEX('Data gruppe 1'!$2:$51,MATCH($B$6,'Data gruppe 1'!$B$2:$B$51,0),MATCH("s_05_01_02_01_"&amp;K$12&amp;"_"&amp;$B18,Variabel_institut_grp1,0))</f>
        <v>0</v>
      </c>
      <c r="L18" s="92">
        <f>INDEX('Data gruppe 1'!$2:$51,MATCH($B$6,'Data gruppe 1'!$B$2:$B$51,0),MATCH("s_05_01_02_01_"&amp;L$12&amp;"_"&amp;$B18,Variabel_institut_grp1,0))</f>
        <v>0</v>
      </c>
      <c r="M18" s="92">
        <f>INDEX('Data gruppe 1'!$2:$51,MATCH($B$6,'Data gruppe 1'!$B$2:$B$51,0),MATCH("s_05_01_02_01_"&amp;M$12&amp;"_"&amp;$B18,Variabel_institut_grp1,0))</f>
        <v>0</v>
      </c>
      <c r="N18" s="92">
        <f>INDEX('Data gruppe 1'!$2:$51,MATCH($B$6,'Data gruppe 1'!$B$2:$B$51,0),MATCH("s_05_01_02_01_"&amp;N$12&amp;"_"&amp;$B18,Variabel_institut_grp1,0))</f>
        <v>0</v>
      </c>
      <c r="O18" s="92">
        <f>INDEX('Data gruppe 1'!$2:$51,MATCH($B$6,'Data gruppe 1'!$B$2:$B$51,0),MATCH("s_05_01_02_01_"&amp;O$12&amp;"_"&amp;$B18,Variabel_institut_grp1,0))</f>
        <v>0</v>
      </c>
      <c r="P18" s="92">
        <f>INDEX('Data gruppe 1'!$2:$51,MATCH($B$6,'Data gruppe 1'!$B$2:$B$51,0),MATCH("s_05_01_02_01_"&amp;P$12&amp;"_"&amp;$B18,Variabel_institut_grp1,0))</f>
        <v>0</v>
      </c>
      <c r="Q18" s="92">
        <f>INDEX('Data gruppe 1'!$2:$51,MATCH($B$6,'Data gruppe 1'!$B$2:$B$51,0),MATCH("s_05_01_02_01_"&amp;Q$12&amp;"_"&amp;$B18,Variabel_institut_grp1,0))</f>
        <v>0</v>
      </c>
      <c r="R18" s="92">
        <f>INDEX('Data gruppe 1'!$2:$51,MATCH($B$6,'Data gruppe 1'!$B$2:$B$51,0),MATCH("s_05_01_02_01_"&amp;R$12&amp;"_"&amp;$B18,Variabel_institut_grp1,0))</f>
        <v>0</v>
      </c>
      <c r="S18" s="92">
        <f>INDEX('Data gruppe 1'!$2:$51,MATCH($B$6,'Data gruppe 1'!$B$2:$B$51,0),MATCH("s_05_01_02_01_"&amp;S$12&amp;"_"&amp;$B18,Variabel_institut_grp1,0))</f>
        <v>5424252962.54</v>
      </c>
      <c r="T18" s="25"/>
    </row>
    <row r="19" spans="1:20" x14ac:dyDescent="0.25">
      <c r="A19" s="12" t="s">
        <v>1584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25"/>
    </row>
    <row r="20" spans="1:20" x14ac:dyDescent="0.25">
      <c r="A20" s="7" t="s">
        <v>1574</v>
      </c>
      <c r="B20" s="94" t="s">
        <v>1585</v>
      </c>
      <c r="C20" s="92">
        <f>INDEX('Data gruppe 1'!$2:$51,MATCH($B$6,'Data gruppe 1'!$B$2:$B$51,0),MATCH("s_05_01_02_01_"&amp;C$12&amp;"_"&amp;$B20,Variabel_institut_grp1,0))</f>
        <v>0</v>
      </c>
      <c r="D20" s="92">
        <f>INDEX('Data gruppe 1'!$2:$51,MATCH($B$6,'Data gruppe 1'!$B$2:$B$51,0),MATCH("s_05_01_02_01_"&amp;D$12&amp;"_"&amp;$B20,Variabel_institut_grp1,0))</f>
        <v>622090943.47000003</v>
      </c>
      <c r="E20" s="92">
        <f>INDEX('Data gruppe 1'!$2:$51,MATCH($B$6,'Data gruppe 1'!$B$2:$B$51,0),MATCH("s_05_01_02_01_"&amp;E$12&amp;"_"&amp;$B20,Variabel_institut_grp1,0))</f>
        <v>569001780.05999994</v>
      </c>
      <c r="F20" s="92">
        <f>INDEX('Data gruppe 1'!$2:$51,MATCH($B$6,'Data gruppe 1'!$B$2:$B$51,0),MATCH("s_05_01_02_01_"&amp;F$12&amp;"_"&amp;$B20,Variabel_institut_grp1,0))</f>
        <v>447978799.32999998</v>
      </c>
      <c r="G20" s="92">
        <f>INDEX('Data gruppe 1'!$2:$51,MATCH($B$6,'Data gruppe 1'!$B$2:$B$51,0),MATCH("s_05_01_02_01_"&amp;G$12&amp;"_"&amp;$B20,Variabel_institut_grp1,0))</f>
        <v>1070398753.21</v>
      </c>
      <c r="H20" s="92">
        <f>INDEX('Data gruppe 1'!$2:$51,MATCH($B$6,'Data gruppe 1'!$B$2:$B$51,0),MATCH("s_05_01_02_01_"&amp;H$12&amp;"_"&amp;$B20,Variabel_institut_grp1,0))</f>
        <v>28536438.300000001</v>
      </c>
      <c r="I20" s="92">
        <f>INDEX('Data gruppe 1'!$2:$51,MATCH($B$6,'Data gruppe 1'!$B$2:$B$51,0),MATCH("s_05_01_02_01_"&amp;I$12&amp;"_"&amp;$B20,Variabel_institut_grp1,0))</f>
        <v>2748961353.0100002</v>
      </c>
      <c r="J20" s="92">
        <f>INDEX('Data gruppe 1'!$2:$51,MATCH($B$6,'Data gruppe 1'!$B$2:$B$51,0),MATCH("s_05_01_02_01_"&amp;J$12&amp;"_"&amp;$B20,Variabel_institut_grp1,0))</f>
        <v>215006801.30000001</v>
      </c>
      <c r="K20" s="92">
        <f>INDEX('Data gruppe 1'!$2:$51,MATCH($B$6,'Data gruppe 1'!$B$2:$B$51,0),MATCH("s_05_01_02_01_"&amp;K$12&amp;"_"&amp;$B20,Variabel_institut_grp1,0))</f>
        <v>0</v>
      </c>
      <c r="L20" s="92">
        <f>INDEX('Data gruppe 1'!$2:$51,MATCH($B$6,'Data gruppe 1'!$B$2:$B$51,0),MATCH("s_05_01_02_01_"&amp;L$12&amp;"_"&amp;$B20,Variabel_institut_grp1,0))</f>
        <v>0</v>
      </c>
      <c r="M20" s="92">
        <f>INDEX('Data gruppe 1'!$2:$51,MATCH($B$6,'Data gruppe 1'!$B$2:$B$51,0),MATCH("s_05_01_02_01_"&amp;M$12&amp;"_"&amp;$B20,Variabel_institut_grp1,0))</f>
        <v>0</v>
      </c>
      <c r="N20" s="92">
        <f>INDEX('Data gruppe 1'!$2:$51,MATCH($B$6,'Data gruppe 1'!$B$2:$B$51,0),MATCH("s_05_01_02_01_"&amp;N$12&amp;"_"&amp;$B20,Variabel_institut_grp1,0))</f>
        <v>0</v>
      </c>
      <c r="O20" s="6"/>
      <c r="P20" s="6"/>
      <c r="Q20" s="6"/>
      <c r="R20" s="6"/>
      <c r="S20" s="92">
        <f>INDEX('Data gruppe 1'!$2:$51,MATCH($B$6,'Data gruppe 1'!$B$2:$B$51,0),MATCH("s_05_01_02_01_"&amp;S$12&amp;"_"&amp;$B20,Variabel_institut_grp1,0))</f>
        <v>5701974868.6800003</v>
      </c>
      <c r="T20" s="25"/>
    </row>
    <row r="21" spans="1:20" ht="25.5" x14ac:dyDescent="0.25">
      <c r="A21" s="7" t="s">
        <v>1576</v>
      </c>
      <c r="B21" s="94" t="s">
        <v>1586</v>
      </c>
      <c r="C21" s="92">
        <f>INDEX('Data gruppe 1'!$2:$51,MATCH($B$6,'Data gruppe 1'!$B$2:$B$51,0),MATCH("s_05_01_02_01_"&amp;C$12&amp;"_"&amp;$B21,Variabel_institut_grp1,0))</f>
        <v>0</v>
      </c>
      <c r="D21" s="92">
        <f>INDEX('Data gruppe 1'!$2:$51,MATCH($B$6,'Data gruppe 1'!$B$2:$B$51,0),MATCH("s_05_01_02_01_"&amp;D$12&amp;"_"&amp;$B21,Variabel_institut_grp1,0))</f>
        <v>0</v>
      </c>
      <c r="E21" s="92">
        <f>INDEX('Data gruppe 1'!$2:$51,MATCH($B$6,'Data gruppe 1'!$B$2:$B$51,0),MATCH("s_05_01_02_01_"&amp;E$12&amp;"_"&amp;$B21,Variabel_institut_grp1,0))</f>
        <v>0</v>
      </c>
      <c r="F21" s="92">
        <f>INDEX('Data gruppe 1'!$2:$51,MATCH($B$6,'Data gruppe 1'!$B$2:$B$51,0),MATCH("s_05_01_02_01_"&amp;F$12&amp;"_"&amp;$B21,Variabel_institut_grp1,0))</f>
        <v>0</v>
      </c>
      <c r="G21" s="92">
        <f>INDEX('Data gruppe 1'!$2:$51,MATCH($B$6,'Data gruppe 1'!$B$2:$B$51,0),MATCH("s_05_01_02_01_"&amp;G$12&amp;"_"&amp;$B21,Variabel_institut_grp1,0))</f>
        <v>0</v>
      </c>
      <c r="H21" s="92">
        <f>INDEX('Data gruppe 1'!$2:$51,MATCH($B$6,'Data gruppe 1'!$B$2:$B$51,0),MATCH("s_05_01_02_01_"&amp;H$12&amp;"_"&amp;$B21,Variabel_institut_grp1,0))</f>
        <v>0</v>
      </c>
      <c r="I21" s="92">
        <f>INDEX('Data gruppe 1'!$2:$51,MATCH($B$6,'Data gruppe 1'!$B$2:$B$51,0),MATCH("s_05_01_02_01_"&amp;I$12&amp;"_"&amp;$B21,Variabel_institut_grp1,0))</f>
        <v>0</v>
      </c>
      <c r="J21" s="92">
        <f>INDEX('Data gruppe 1'!$2:$51,MATCH($B$6,'Data gruppe 1'!$B$2:$B$51,0),MATCH("s_05_01_02_01_"&amp;J$12&amp;"_"&amp;$B21,Variabel_institut_grp1,0))</f>
        <v>0</v>
      </c>
      <c r="K21" s="92">
        <f>INDEX('Data gruppe 1'!$2:$51,MATCH($B$6,'Data gruppe 1'!$B$2:$B$51,0),MATCH("s_05_01_02_01_"&amp;K$12&amp;"_"&amp;$B21,Variabel_institut_grp1,0))</f>
        <v>0</v>
      </c>
      <c r="L21" s="92">
        <f>INDEX('Data gruppe 1'!$2:$51,MATCH($B$6,'Data gruppe 1'!$B$2:$B$51,0),MATCH("s_05_01_02_01_"&amp;L$12&amp;"_"&amp;$B21,Variabel_institut_grp1,0))</f>
        <v>0</v>
      </c>
      <c r="M21" s="92">
        <f>INDEX('Data gruppe 1'!$2:$51,MATCH($B$6,'Data gruppe 1'!$B$2:$B$51,0),MATCH("s_05_01_02_01_"&amp;M$12&amp;"_"&amp;$B21,Variabel_institut_grp1,0))</f>
        <v>0</v>
      </c>
      <c r="N21" s="92">
        <f>INDEX('Data gruppe 1'!$2:$51,MATCH($B$6,'Data gruppe 1'!$B$2:$B$51,0),MATCH("s_05_01_02_01_"&amp;N$12&amp;"_"&amp;$B21,Variabel_institut_grp1,0))</f>
        <v>0</v>
      </c>
      <c r="O21" s="6"/>
      <c r="P21" s="6"/>
      <c r="Q21" s="6"/>
      <c r="R21" s="6"/>
      <c r="S21" s="92">
        <f>INDEX('Data gruppe 1'!$2:$51,MATCH($B$6,'Data gruppe 1'!$B$2:$B$51,0),MATCH("s_05_01_02_01_"&amp;S$12&amp;"_"&amp;$B21,Variabel_institut_grp1,0))</f>
        <v>0</v>
      </c>
      <c r="T21" s="25"/>
    </row>
    <row r="22" spans="1:20" ht="25.5" x14ac:dyDescent="0.25">
      <c r="A22" s="7" t="s">
        <v>1578</v>
      </c>
      <c r="B22" s="94" t="s">
        <v>1587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2">
        <f>INDEX('Data gruppe 1'!$2:$51,MATCH($B$6,'Data gruppe 1'!$B$2:$B$51,0),MATCH("s_05_01_02_01_"&amp;O$12&amp;"_"&amp;$B22,Variabel_institut_grp1,0))</f>
        <v>0</v>
      </c>
      <c r="P22" s="92">
        <f>INDEX('Data gruppe 1'!$2:$51,MATCH($B$6,'Data gruppe 1'!$B$2:$B$51,0),MATCH("s_05_01_02_01_"&amp;P$12&amp;"_"&amp;$B22,Variabel_institut_grp1,0))</f>
        <v>0</v>
      </c>
      <c r="Q22" s="92">
        <f>INDEX('Data gruppe 1'!$2:$51,MATCH($B$6,'Data gruppe 1'!$B$2:$B$51,0),MATCH("s_05_01_02_01_"&amp;Q$12&amp;"_"&amp;$B22,Variabel_institut_grp1,0))</f>
        <v>0</v>
      </c>
      <c r="R22" s="92">
        <f>INDEX('Data gruppe 1'!$2:$51,MATCH($B$6,'Data gruppe 1'!$B$2:$B$51,0),MATCH("s_05_01_02_01_"&amp;R$12&amp;"_"&amp;$B22,Variabel_institut_grp1,0))</f>
        <v>0</v>
      </c>
      <c r="S22" s="92">
        <f>INDEX('Data gruppe 1'!$2:$51,MATCH($B$6,'Data gruppe 1'!$B$2:$B$51,0),MATCH("s_05_01_02_01_"&amp;S$12&amp;"_"&amp;$B22,Variabel_institut_grp1,0))</f>
        <v>0</v>
      </c>
      <c r="T22" s="25"/>
    </row>
    <row r="23" spans="1:20" x14ac:dyDescent="0.25">
      <c r="A23" s="7" t="s">
        <v>1580</v>
      </c>
      <c r="B23" s="94" t="s">
        <v>1588</v>
      </c>
      <c r="C23" s="92">
        <f>INDEX('Data gruppe 1'!$2:$51,MATCH($B$6,'Data gruppe 1'!$B$2:$B$51,0),MATCH("s_05_01_02_01_"&amp;C$12&amp;"_"&amp;$B23,Variabel_institut_grp1,0))</f>
        <v>0</v>
      </c>
      <c r="D23" s="92">
        <f>INDEX('Data gruppe 1'!$2:$51,MATCH($B$6,'Data gruppe 1'!$B$2:$B$51,0),MATCH("s_05_01_02_01_"&amp;D$12&amp;"_"&amp;$B23,Variabel_institut_grp1,0))</f>
        <v>1995389.51</v>
      </c>
      <c r="E23" s="92">
        <f>INDEX('Data gruppe 1'!$2:$51,MATCH($B$6,'Data gruppe 1'!$B$2:$B$51,0),MATCH("s_05_01_02_01_"&amp;E$12&amp;"_"&amp;$B23,Variabel_institut_grp1,0))</f>
        <v>4655908.87</v>
      </c>
      <c r="F23" s="92">
        <f>INDEX('Data gruppe 1'!$2:$51,MATCH($B$6,'Data gruppe 1'!$B$2:$B$51,0),MATCH("s_05_01_02_01_"&amp;F$12&amp;"_"&amp;$B23,Variabel_institut_grp1,0))</f>
        <v>2172401.54</v>
      </c>
      <c r="G23" s="92">
        <f>INDEX('Data gruppe 1'!$2:$51,MATCH($B$6,'Data gruppe 1'!$B$2:$B$51,0),MATCH("s_05_01_02_01_"&amp;G$12&amp;"_"&amp;$B23,Variabel_institut_grp1,0))</f>
        <v>7682333.3200000003</v>
      </c>
      <c r="H23" s="92">
        <f>INDEX('Data gruppe 1'!$2:$51,MATCH($B$6,'Data gruppe 1'!$B$2:$B$51,0),MATCH("s_05_01_02_01_"&amp;H$12&amp;"_"&amp;$B23,Variabel_institut_grp1,0))</f>
        <v>0</v>
      </c>
      <c r="I23" s="92">
        <f>INDEX('Data gruppe 1'!$2:$51,MATCH($B$6,'Data gruppe 1'!$B$2:$B$51,0),MATCH("s_05_01_02_01_"&amp;I$12&amp;"_"&amp;$B23,Variabel_institut_grp1,0))</f>
        <v>243195102.63999999</v>
      </c>
      <c r="J23" s="92">
        <f>INDEX('Data gruppe 1'!$2:$51,MATCH($B$6,'Data gruppe 1'!$B$2:$B$51,0),MATCH("s_05_01_02_01_"&amp;J$12&amp;"_"&amp;$B23,Variabel_institut_grp1,0))</f>
        <v>509575.67</v>
      </c>
      <c r="K23" s="92">
        <f>INDEX('Data gruppe 1'!$2:$51,MATCH($B$6,'Data gruppe 1'!$B$2:$B$51,0),MATCH("s_05_01_02_01_"&amp;K$12&amp;"_"&amp;$B23,Variabel_institut_grp1,0))</f>
        <v>0</v>
      </c>
      <c r="L23" s="92">
        <f>INDEX('Data gruppe 1'!$2:$51,MATCH($B$6,'Data gruppe 1'!$B$2:$B$51,0),MATCH("s_05_01_02_01_"&amp;L$12&amp;"_"&amp;$B23,Variabel_institut_grp1,0))</f>
        <v>0</v>
      </c>
      <c r="M23" s="92">
        <f>INDEX('Data gruppe 1'!$2:$51,MATCH($B$6,'Data gruppe 1'!$B$2:$B$51,0),MATCH("s_05_01_02_01_"&amp;M$12&amp;"_"&amp;$B23,Variabel_institut_grp1,0))</f>
        <v>0</v>
      </c>
      <c r="N23" s="92">
        <f>INDEX('Data gruppe 1'!$2:$51,MATCH($B$6,'Data gruppe 1'!$B$2:$B$51,0),MATCH("s_05_01_02_01_"&amp;N$12&amp;"_"&amp;$B23,Variabel_institut_grp1,0))</f>
        <v>0</v>
      </c>
      <c r="O23" s="92">
        <f>INDEX('Data gruppe 1'!$2:$51,MATCH($B$6,'Data gruppe 1'!$B$2:$B$51,0),MATCH("s_05_01_02_01_"&amp;O$12&amp;"_"&amp;$B23,Variabel_institut_grp1,0))</f>
        <v>0</v>
      </c>
      <c r="P23" s="92">
        <f>INDEX('Data gruppe 1'!$2:$51,MATCH($B$6,'Data gruppe 1'!$B$2:$B$51,0),MATCH("s_05_01_02_01_"&amp;P$12&amp;"_"&amp;$B23,Variabel_institut_grp1,0))</f>
        <v>0</v>
      </c>
      <c r="Q23" s="92">
        <f>INDEX('Data gruppe 1'!$2:$51,MATCH($B$6,'Data gruppe 1'!$B$2:$B$51,0),MATCH("s_05_01_02_01_"&amp;Q$12&amp;"_"&amp;$B23,Variabel_institut_grp1,0))</f>
        <v>0</v>
      </c>
      <c r="R23" s="92">
        <f>INDEX('Data gruppe 1'!$2:$51,MATCH($B$6,'Data gruppe 1'!$B$2:$B$51,0),MATCH("s_05_01_02_01_"&amp;R$12&amp;"_"&amp;$B23,Variabel_institut_grp1,0))</f>
        <v>0</v>
      </c>
      <c r="S23" s="92">
        <f>INDEX('Data gruppe 1'!$2:$51,MATCH($B$6,'Data gruppe 1'!$B$2:$B$51,0),MATCH("s_05_01_02_01_"&amp;S$12&amp;"_"&amp;$B23,Variabel_institut_grp1,0))</f>
        <v>260210711.55000001</v>
      </c>
      <c r="T23" s="25"/>
    </row>
    <row r="24" spans="1:20" x14ac:dyDescent="0.25">
      <c r="A24" s="7" t="s">
        <v>1582</v>
      </c>
      <c r="B24" s="94" t="s">
        <v>1589</v>
      </c>
      <c r="C24" s="92">
        <f>INDEX('Data gruppe 1'!$2:$51,MATCH($B$6,'Data gruppe 1'!$B$2:$B$51,0),MATCH("s_05_01_02_01_"&amp;C$12&amp;"_"&amp;$B24,Variabel_institut_grp1,0))</f>
        <v>0</v>
      </c>
      <c r="D24" s="92">
        <f>INDEX('Data gruppe 1'!$2:$51,MATCH($B$6,'Data gruppe 1'!$B$2:$B$51,0),MATCH("s_05_01_02_01_"&amp;D$12&amp;"_"&amp;$B24,Variabel_institut_grp1,0))</f>
        <v>620095553.96000004</v>
      </c>
      <c r="E24" s="92">
        <f>INDEX('Data gruppe 1'!$2:$51,MATCH($B$6,'Data gruppe 1'!$B$2:$B$51,0),MATCH("s_05_01_02_01_"&amp;E$12&amp;"_"&amp;$B24,Variabel_institut_grp1,0))</f>
        <v>564345871.19000006</v>
      </c>
      <c r="F24" s="92">
        <f>INDEX('Data gruppe 1'!$2:$51,MATCH($B$6,'Data gruppe 1'!$B$2:$B$51,0),MATCH("s_05_01_02_01_"&amp;F$12&amp;"_"&amp;$B24,Variabel_institut_grp1,0))</f>
        <v>445806397.79000002</v>
      </c>
      <c r="G24" s="92">
        <f>INDEX('Data gruppe 1'!$2:$51,MATCH($B$6,'Data gruppe 1'!$B$2:$B$51,0),MATCH("s_05_01_02_01_"&amp;G$12&amp;"_"&amp;$B24,Variabel_institut_grp1,0))</f>
        <v>1062716419.89</v>
      </c>
      <c r="H24" s="92">
        <f>INDEX('Data gruppe 1'!$2:$51,MATCH($B$6,'Data gruppe 1'!$B$2:$B$51,0),MATCH("s_05_01_02_01_"&amp;H$12&amp;"_"&amp;$B24,Variabel_institut_grp1,0))</f>
        <v>28536438.300000001</v>
      </c>
      <c r="I24" s="92">
        <f>INDEX('Data gruppe 1'!$2:$51,MATCH($B$6,'Data gruppe 1'!$B$2:$B$51,0),MATCH("s_05_01_02_01_"&amp;I$12&amp;"_"&amp;$B24,Variabel_institut_grp1,0))</f>
        <v>2505766250.3699999</v>
      </c>
      <c r="J24" s="92">
        <f>INDEX('Data gruppe 1'!$2:$51,MATCH($B$6,'Data gruppe 1'!$B$2:$B$51,0),MATCH("s_05_01_02_01_"&amp;J$12&amp;"_"&amp;$B24,Variabel_institut_grp1,0))</f>
        <v>214497225.63</v>
      </c>
      <c r="K24" s="92">
        <f>INDEX('Data gruppe 1'!$2:$51,MATCH($B$6,'Data gruppe 1'!$B$2:$B$51,0),MATCH("s_05_01_02_01_"&amp;K$12&amp;"_"&amp;$B24,Variabel_institut_grp1,0))</f>
        <v>0</v>
      </c>
      <c r="L24" s="92">
        <f>INDEX('Data gruppe 1'!$2:$51,MATCH($B$6,'Data gruppe 1'!$B$2:$B$51,0),MATCH("s_05_01_02_01_"&amp;L$12&amp;"_"&amp;$B24,Variabel_institut_grp1,0))</f>
        <v>0</v>
      </c>
      <c r="M24" s="92">
        <f>INDEX('Data gruppe 1'!$2:$51,MATCH($B$6,'Data gruppe 1'!$B$2:$B$51,0),MATCH("s_05_01_02_01_"&amp;M$12&amp;"_"&amp;$B24,Variabel_institut_grp1,0))</f>
        <v>0</v>
      </c>
      <c r="N24" s="92">
        <f>INDEX('Data gruppe 1'!$2:$51,MATCH($B$6,'Data gruppe 1'!$B$2:$B$51,0),MATCH("s_05_01_02_01_"&amp;N$12&amp;"_"&amp;$B24,Variabel_institut_grp1,0))</f>
        <v>0</v>
      </c>
      <c r="O24" s="92">
        <f>INDEX('Data gruppe 1'!$2:$51,MATCH($B$6,'Data gruppe 1'!$B$2:$B$51,0),MATCH("s_05_01_02_01_"&amp;O$12&amp;"_"&amp;$B24,Variabel_institut_grp1,0))</f>
        <v>0</v>
      </c>
      <c r="P24" s="92">
        <f>INDEX('Data gruppe 1'!$2:$51,MATCH($B$6,'Data gruppe 1'!$B$2:$B$51,0),MATCH("s_05_01_02_01_"&amp;P$12&amp;"_"&amp;$B24,Variabel_institut_grp1,0))</f>
        <v>0</v>
      </c>
      <c r="Q24" s="92">
        <f>INDEX('Data gruppe 1'!$2:$51,MATCH($B$6,'Data gruppe 1'!$B$2:$B$51,0),MATCH("s_05_01_02_01_"&amp;Q$12&amp;"_"&amp;$B24,Variabel_institut_grp1,0))</f>
        <v>0</v>
      </c>
      <c r="R24" s="92">
        <f>INDEX('Data gruppe 1'!$2:$51,MATCH($B$6,'Data gruppe 1'!$B$2:$B$51,0),MATCH("s_05_01_02_01_"&amp;R$12&amp;"_"&amp;$B24,Variabel_institut_grp1,0))</f>
        <v>0</v>
      </c>
      <c r="S24" s="92">
        <f>INDEX('Data gruppe 1'!$2:$51,MATCH($B$6,'Data gruppe 1'!$B$2:$B$51,0),MATCH("s_05_01_02_01_"&amp;S$12&amp;"_"&amp;$B24,Variabel_institut_grp1,0))</f>
        <v>5441764157.1300001</v>
      </c>
      <c r="T24" s="25"/>
    </row>
    <row r="25" spans="1:20" x14ac:dyDescent="0.25">
      <c r="A25" s="12" t="s">
        <v>1590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25"/>
    </row>
    <row r="26" spans="1:20" x14ac:dyDescent="0.25">
      <c r="A26" s="7" t="s">
        <v>1574</v>
      </c>
      <c r="B26" s="94" t="s">
        <v>1591</v>
      </c>
      <c r="C26" s="92">
        <f>INDEX('Data gruppe 1'!$2:$51,MATCH($B$6,'Data gruppe 1'!$B$2:$B$51,0),MATCH("s_05_01_02_01_"&amp;C$12&amp;"_"&amp;$B26,Variabel_institut_grp1,0))</f>
        <v>0</v>
      </c>
      <c r="D26" s="92">
        <f>INDEX('Data gruppe 1'!$2:$51,MATCH($B$6,'Data gruppe 1'!$B$2:$B$51,0),MATCH("s_05_01_02_01_"&amp;D$12&amp;"_"&amp;$B26,Variabel_institut_grp1,0))</f>
        <v>289435116.31</v>
      </c>
      <c r="E26" s="92">
        <f>INDEX('Data gruppe 1'!$2:$51,MATCH($B$6,'Data gruppe 1'!$B$2:$B$51,0),MATCH("s_05_01_02_01_"&amp;E$12&amp;"_"&amp;$B26,Variabel_institut_grp1,0))</f>
        <v>286991365.55000001</v>
      </c>
      <c r="F26" s="92">
        <f>INDEX('Data gruppe 1'!$2:$51,MATCH($B$6,'Data gruppe 1'!$B$2:$B$51,0),MATCH("s_05_01_02_01_"&amp;F$12&amp;"_"&amp;$B26,Variabel_institut_grp1,0))</f>
        <v>288007823.31999999</v>
      </c>
      <c r="G26" s="92">
        <f>INDEX('Data gruppe 1'!$2:$51,MATCH($B$6,'Data gruppe 1'!$B$2:$B$51,0),MATCH("s_05_01_02_01_"&amp;G$12&amp;"_"&amp;$B26,Variabel_institut_grp1,0))</f>
        <v>584189732.38999999</v>
      </c>
      <c r="H26" s="92">
        <f>INDEX('Data gruppe 1'!$2:$51,MATCH($B$6,'Data gruppe 1'!$B$2:$B$51,0),MATCH("s_05_01_02_01_"&amp;H$12&amp;"_"&amp;$B26,Variabel_institut_grp1,0))</f>
        <v>8280018.9500000002</v>
      </c>
      <c r="I26" s="92">
        <f>INDEX('Data gruppe 1'!$2:$51,MATCH($B$6,'Data gruppe 1'!$B$2:$B$51,0),MATCH("s_05_01_02_01_"&amp;I$12&amp;"_"&amp;$B26,Variabel_institut_grp1,0))</f>
        <v>1512127262.01</v>
      </c>
      <c r="J26" s="92">
        <f>INDEX('Data gruppe 1'!$2:$51,MATCH($B$6,'Data gruppe 1'!$B$2:$B$51,0),MATCH("s_05_01_02_01_"&amp;J$12&amp;"_"&amp;$B26,Variabel_institut_grp1,0))</f>
        <v>138523011.34</v>
      </c>
      <c r="K26" s="92">
        <f>INDEX('Data gruppe 1'!$2:$51,MATCH($B$6,'Data gruppe 1'!$B$2:$B$51,0),MATCH("s_05_01_02_01_"&amp;K$12&amp;"_"&amp;$B26,Variabel_institut_grp1,0))</f>
        <v>0</v>
      </c>
      <c r="L26" s="92">
        <f>INDEX('Data gruppe 1'!$2:$51,MATCH($B$6,'Data gruppe 1'!$B$2:$B$51,0),MATCH("s_05_01_02_01_"&amp;L$12&amp;"_"&amp;$B26,Variabel_institut_grp1,0))</f>
        <v>0</v>
      </c>
      <c r="M26" s="92">
        <f>INDEX('Data gruppe 1'!$2:$51,MATCH($B$6,'Data gruppe 1'!$B$2:$B$51,0),MATCH("s_05_01_02_01_"&amp;M$12&amp;"_"&amp;$B26,Variabel_institut_grp1,0))</f>
        <v>0</v>
      </c>
      <c r="N26" s="92">
        <f>INDEX('Data gruppe 1'!$2:$51,MATCH($B$6,'Data gruppe 1'!$B$2:$B$51,0),MATCH("s_05_01_02_01_"&amp;N$12&amp;"_"&amp;$B26,Variabel_institut_grp1,0))</f>
        <v>0</v>
      </c>
      <c r="O26" s="6"/>
      <c r="P26" s="6"/>
      <c r="Q26" s="6"/>
      <c r="R26" s="6"/>
      <c r="S26" s="92">
        <f>INDEX('Data gruppe 1'!$2:$51,MATCH($B$6,'Data gruppe 1'!$B$2:$B$51,0),MATCH("s_05_01_02_01_"&amp;S$12&amp;"_"&amp;$B26,Variabel_institut_grp1,0))</f>
        <v>3107554329.8699999</v>
      </c>
      <c r="T26" s="25"/>
    </row>
    <row r="27" spans="1:20" ht="25.5" x14ac:dyDescent="0.25">
      <c r="A27" s="7" t="s">
        <v>1576</v>
      </c>
      <c r="B27" s="94" t="s">
        <v>1592</v>
      </c>
      <c r="C27" s="92">
        <f>INDEX('Data gruppe 1'!$2:$51,MATCH($B$6,'Data gruppe 1'!$B$2:$B$51,0),MATCH("s_05_01_02_01_"&amp;C$12&amp;"_"&amp;$B27,Variabel_institut_grp1,0))</f>
        <v>0</v>
      </c>
      <c r="D27" s="92">
        <f>INDEX('Data gruppe 1'!$2:$51,MATCH($B$6,'Data gruppe 1'!$B$2:$B$51,0),MATCH("s_05_01_02_01_"&amp;D$12&amp;"_"&amp;$B27,Variabel_institut_grp1,0))</f>
        <v>0</v>
      </c>
      <c r="E27" s="92">
        <f>INDEX('Data gruppe 1'!$2:$51,MATCH($B$6,'Data gruppe 1'!$B$2:$B$51,0),MATCH("s_05_01_02_01_"&amp;E$12&amp;"_"&amp;$B27,Variabel_institut_grp1,0))</f>
        <v>0</v>
      </c>
      <c r="F27" s="92">
        <f>INDEX('Data gruppe 1'!$2:$51,MATCH($B$6,'Data gruppe 1'!$B$2:$B$51,0),MATCH("s_05_01_02_01_"&amp;F$12&amp;"_"&amp;$B27,Variabel_institut_grp1,0))</f>
        <v>0</v>
      </c>
      <c r="G27" s="92">
        <f>INDEX('Data gruppe 1'!$2:$51,MATCH($B$6,'Data gruppe 1'!$B$2:$B$51,0),MATCH("s_05_01_02_01_"&amp;G$12&amp;"_"&amp;$B27,Variabel_institut_grp1,0))</f>
        <v>0</v>
      </c>
      <c r="H27" s="92">
        <f>INDEX('Data gruppe 1'!$2:$51,MATCH($B$6,'Data gruppe 1'!$B$2:$B$51,0),MATCH("s_05_01_02_01_"&amp;H$12&amp;"_"&amp;$B27,Variabel_institut_grp1,0))</f>
        <v>0</v>
      </c>
      <c r="I27" s="92">
        <f>INDEX('Data gruppe 1'!$2:$51,MATCH($B$6,'Data gruppe 1'!$B$2:$B$51,0),MATCH("s_05_01_02_01_"&amp;I$12&amp;"_"&amp;$B27,Variabel_institut_grp1,0))</f>
        <v>0</v>
      </c>
      <c r="J27" s="92">
        <f>INDEX('Data gruppe 1'!$2:$51,MATCH($B$6,'Data gruppe 1'!$B$2:$B$51,0),MATCH("s_05_01_02_01_"&amp;J$12&amp;"_"&amp;$B27,Variabel_institut_grp1,0))</f>
        <v>0</v>
      </c>
      <c r="K27" s="92">
        <f>INDEX('Data gruppe 1'!$2:$51,MATCH($B$6,'Data gruppe 1'!$B$2:$B$51,0),MATCH("s_05_01_02_01_"&amp;K$12&amp;"_"&amp;$B27,Variabel_institut_grp1,0))</f>
        <v>0</v>
      </c>
      <c r="L27" s="92">
        <f>INDEX('Data gruppe 1'!$2:$51,MATCH($B$6,'Data gruppe 1'!$B$2:$B$51,0),MATCH("s_05_01_02_01_"&amp;L$12&amp;"_"&amp;$B27,Variabel_institut_grp1,0))</f>
        <v>0</v>
      </c>
      <c r="M27" s="92">
        <f>INDEX('Data gruppe 1'!$2:$51,MATCH($B$6,'Data gruppe 1'!$B$2:$B$51,0),MATCH("s_05_01_02_01_"&amp;M$12&amp;"_"&amp;$B27,Variabel_institut_grp1,0))</f>
        <v>0</v>
      </c>
      <c r="N27" s="92">
        <f>INDEX('Data gruppe 1'!$2:$51,MATCH($B$6,'Data gruppe 1'!$B$2:$B$51,0),MATCH("s_05_01_02_01_"&amp;N$12&amp;"_"&amp;$B27,Variabel_institut_grp1,0))</f>
        <v>0</v>
      </c>
      <c r="O27" s="6"/>
      <c r="P27" s="6"/>
      <c r="Q27" s="6"/>
      <c r="R27" s="6"/>
      <c r="S27" s="92">
        <f>INDEX('Data gruppe 1'!$2:$51,MATCH($B$6,'Data gruppe 1'!$B$2:$B$51,0),MATCH("s_05_01_02_01_"&amp;S$12&amp;"_"&amp;$B27,Variabel_institut_grp1,0))</f>
        <v>0</v>
      </c>
      <c r="T27" s="25"/>
    </row>
    <row r="28" spans="1:20" ht="25.5" x14ac:dyDescent="0.25">
      <c r="A28" s="7" t="s">
        <v>1578</v>
      </c>
      <c r="B28" s="94" t="s">
        <v>1593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2">
        <f>INDEX('Data gruppe 1'!$2:$51,MATCH($B$6,'Data gruppe 1'!$B$2:$B$51,0),MATCH("s_05_01_02_01_"&amp;O$12&amp;"_"&amp;$B28,Variabel_institut_grp1,0))</f>
        <v>0</v>
      </c>
      <c r="P28" s="92">
        <f>INDEX('Data gruppe 1'!$2:$51,MATCH($B$6,'Data gruppe 1'!$B$2:$B$51,0),MATCH("s_05_01_02_01_"&amp;P$12&amp;"_"&amp;$B28,Variabel_institut_grp1,0))</f>
        <v>0</v>
      </c>
      <c r="Q28" s="92">
        <f>INDEX('Data gruppe 1'!$2:$51,MATCH($B$6,'Data gruppe 1'!$B$2:$B$51,0),MATCH("s_05_01_02_01_"&amp;Q$12&amp;"_"&amp;$B28,Variabel_institut_grp1,0))</f>
        <v>0</v>
      </c>
      <c r="R28" s="92">
        <f>INDEX('Data gruppe 1'!$2:$51,MATCH($B$6,'Data gruppe 1'!$B$2:$B$51,0),MATCH("s_05_01_02_01_"&amp;R$12&amp;"_"&amp;$B28,Variabel_institut_grp1,0))</f>
        <v>0</v>
      </c>
      <c r="S28" s="92">
        <f>INDEX('Data gruppe 1'!$2:$51,MATCH($B$6,'Data gruppe 1'!$B$2:$B$51,0),MATCH("s_05_01_02_01_"&amp;S$12&amp;"_"&amp;$B28,Variabel_institut_grp1,0))</f>
        <v>0</v>
      </c>
      <c r="T28" s="25"/>
    </row>
    <row r="29" spans="1:20" x14ac:dyDescent="0.25">
      <c r="A29" s="7" t="s">
        <v>1580</v>
      </c>
      <c r="B29" s="94" t="s">
        <v>1594</v>
      </c>
      <c r="C29" s="92">
        <f>INDEX('Data gruppe 1'!$2:$51,MATCH($B$6,'Data gruppe 1'!$B$2:$B$51,0),MATCH("s_05_01_02_01_"&amp;C$12&amp;"_"&amp;$B29,Variabel_institut_grp1,0))</f>
        <v>0</v>
      </c>
      <c r="D29" s="92">
        <f>INDEX('Data gruppe 1'!$2:$51,MATCH($B$6,'Data gruppe 1'!$B$2:$B$51,0),MATCH("s_05_01_02_01_"&amp;D$12&amp;"_"&amp;$B29,Variabel_institut_grp1,0))</f>
        <v>0</v>
      </c>
      <c r="E29" s="92">
        <f>INDEX('Data gruppe 1'!$2:$51,MATCH($B$6,'Data gruppe 1'!$B$2:$B$51,0),MATCH("s_05_01_02_01_"&amp;E$12&amp;"_"&amp;$B29,Variabel_institut_grp1,0))</f>
        <v>0</v>
      </c>
      <c r="F29" s="92">
        <f>INDEX('Data gruppe 1'!$2:$51,MATCH($B$6,'Data gruppe 1'!$B$2:$B$51,0),MATCH("s_05_01_02_01_"&amp;F$12&amp;"_"&amp;$B29,Variabel_institut_grp1,0))</f>
        <v>1076442.06</v>
      </c>
      <c r="G29" s="92">
        <f>INDEX('Data gruppe 1'!$2:$51,MATCH($B$6,'Data gruppe 1'!$B$2:$B$51,0),MATCH("s_05_01_02_01_"&amp;G$12&amp;"_"&amp;$B29,Variabel_institut_grp1,0))</f>
        <v>1177175.1599999999</v>
      </c>
      <c r="H29" s="92">
        <f>INDEX('Data gruppe 1'!$2:$51,MATCH($B$6,'Data gruppe 1'!$B$2:$B$51,0),MATCH("s_05_01_02_01_"&amp;H$12&amp;"_"&amp;$B29,Variabel_institut_grp1,0))</f>
        <v>0</v>
      </c>
      <c r="I29" s="92">
        <f>INDEX('Data gruppe 1'!$2:$51,MATCH($B$6,'Data gruppe 1'!$B$2:$B$51,0),MATCH("s_05_01_02_01_"&amp;I$12&amp;"_"&amp;$B29,Variabel_institut_grp1,0))</f>
        <v>71027346.930000007</v>
      </c>
      <c r="J29" s="92">
        <f>INDEX('Data gruppe 1'!$2:$51,MATCH($B$6,'Data gruppe 1'!$B$2:$B$51,0),MATCH("s_05_01_02_01_"&amp;J$12&amp;"_"&amp;$B29,Variabel_institut_grp1,0))</f>
        <v>0</v>
      </c>
      <c r="K29" s="92">
        <f>INDEX('Data gruppe 1'!$2:$51,MATCH($B$6,'Data gruppe 1'!$B$2:$B$51,0),MATCH("s_05_01_02_01_"&amp;K$12&amp;"_"&amp;$B29,Variabel_institut_grp1,0))</f>
        <v>0</v>
      </c>
      <c r="L29" s="92">
        <f>INDEX('Data gruppe 1'!$2:$51,MATCH($B$6,'Data gruppe 1'!$B$2:$B$51,0),MATCH("s_05_01_02_01_"&amp;L$12&amp;"_"&amp;$B29,Variabel_institut_grp1,0))</f>
        <v>0</v>
      </c>
      <c r="M29" s="92">
        <f>INDEX('Data gruppe 1'!$2:$51,MATCH($B$6,'Data gruppe 1'!$B$2:$B$51,0),MATCH("s_05_01_02_01_"&amp;M$12&amp;"_"&amp;$B29,Variabel_institut_grp1,0))</f>
        <v>0</v>
      </c>
      <c r="N29" s="92">
        <f>INDEX('Data gruppe 1'!$2:$51,MATCH($B$6,'Data gruppe 1'!$B$2:$B$51,0),MATCH("s_05_01_02_01_"&amp;N$12&amp;"_"&amp;$B29,Variabel_institut_grp1,0))</f>
        <v>0</v>
      </c>
      <c r="O29" s="92">
        <f>INDEX('Data gruppe 1'!$2:$51,MATCH($B$6,'Data gruppe 1'!$B$2:$B$51,0),MATCH("s_05_01_02_01_"&amp;O$12&amp;"_"&amp;$B29,Variabel_institut_grp1,0))</f>
        <v>0</v>
      </c>
      <c r="P29" s="92">
        <f>INDEX('Data gruppe 1'!$2:$51,MATCH($B$6,'Data gruppe 1'!$B$2:$B$51,0),MATCH("s_05_01_02_01_"&amp;P$12&amp;"_"&amp;$B29,Variabel_institut_grp1,0))</f>
        <v>0</v>
      </c>
      <c r="Q29" s="92">
        <f>INDEX('Data gruppe 1'!$2:$51,MATCH($B$6,'Data gruppe 1'!$B$2:$B$51,0),MATCH("s_05_01_02_01_"&amp;Q$12&amp;"_"&amp;$B29,Variabel_institut_grp1,0))</f>
        <v>0</v>
      </c>
      <c r="R29" s="92">
        <f>INDEX('Data gruppe 1'!$2:$51,MATCH($B$6,'Data gruppe 1'!$B$2:$B$51,0),MATCH("s_05_01_02_01_"&amp;R$12&amp;"_"&amp;$B29,Variabel_institut_grp1,0))</f>
        <v>0</v>
      </c>
      <c r="S29" s="92">
        <f>INDEX('Data gruppe 1'!$2:$51,MATCH($B$6,'Data gruppe 1'!$B$2:$B$51,0),MATCH("s_05_01_02_01_"&amp;S$12&amp;"_"&amp;$B29,Variabel_institut_grp1,0))</f>
        <v>73280964.150000006</v>
      </c>
      <c r="T29" s="25"/>
    </row>
    <row r="30" spans="1:20" x14ac:dyDescent="0.25">
      <c r="A30" s="7" t="s">
        <v>1582</v>
      </c>
      <c r="B30" s="94" t="s">
        <v>1595</v>
      </c>
      <c r="C30" s="92">
        <f>INDEX('Data gruppe 1'!$2:$51,MATCH($B$6,'Data gruppe 1'!$B$2:$B$51,0),MATCH("s_05_01_02_01_"&amp;C$12&amp;"_"&amp;$B30,Variabel_institut_grp1,0))</f>
        <v>0</v>
      </c>
      <c r="D30" s="92">
        <f>INDEX('Data gruppe 1'!$2:$51,MATCH($B$6,'Data gruppe 1'!$B$2:$B$51,0),MATCH("s_05_01_02_01_"&amp;D$12&amp;"_"&amp;$B30,Variabel_institut_grp1,0))</f>
        <v>289435116.31</v>
      </c>
      <c r="E30" s="92">
        <f>INDEX('Data gruppe 1'!$2:$51,MATCH($B$6,'Data gruppe 1'!$B$2:$B$51,0),MATCH("s_05_01_02_01_"&amp;E$12&amp;"_"&amp;$B30,Variabel_institut_grp1,0))</f>
        <v>286991365.55000001</v>
      </c>
      <c r="F30" s="92">
        <f>INDEX('Data gruppe 1'!$2:$51,MATCH($B$6,'Data gruppe 1'!$B$2:$B$51,0),MATCH("s_05_01_02_01_"&amp;F$12&amp;"_"&amp;$B30,Variabel_institut_grp1,0))</f>
        <v>286931381.25999999</v>
      </c>
      <c r="G30" s="92">
        <f>INDEX('Data gruppe 1'!$2:$51,MATCH($B$6,'Data gruppe 1'!$B$2:$B$51,0),MATCH("s_05_01_02_01_"&amp;G$12&amp;"_"&amp;$B30,Variabel_institut_grp1,0))</f>
        <v>583012557.23000002</v>
      </c>
      <c r="H30" s="92">
        <f>INDEX('Data gruppe 1'!$2:$51,MATCH($B$6,'Data gruppe 1'!$B$2:$B$51,0),MATCH("s_05_01_02_01_"&amp;H$12&amp;"_"&amp;$B30,Variabel_institut_grp1,0))</f>
        <v>8280018.9500000002</v>
      </c>
      <c r="I30" s="92">
        <f>INDEX('Data gruppe 1'!$2:$51,MATCH($B$6,'Data gruppe 1'!$B$2:$B$51,0),MATCH("s_05_01_02_01_"&amp;I$12&amp;"_"&amp;$B30,Variabel_institut_grp1,0))</f>
        <v>1441099915.0799999</v>
      </c>
      <c r="J30" s="92">
        <f>INDEX('Data gruppe 1'!$2:$51,MATCH($B$6,'Data gruppe 1'!$B$2:$B$51,0),MATCH("s_05_01_02_01_"&amp;J$12&amp;"_"&amp;$B30,Variabel_institut_grp1,0))</f>
        <v>138523011.34</v>
      </c>
      <c r="K30" s="92">
        <f>INDEX('Data gruppe 1'!$2:$51,MATCH($B$6,'Data gruppe 1'!$B$2:$B$51,0),MATCH("s_05_01_02_01_"&amp;K$12&amp;"_"&amp;$B30,Variabel_institut_grp1,0))</f>
        <v>0</v>
      </c>
      <c r="L30" s="92">
        <f>INDEX('Data gruppe 1'!$2:$51,MATCH($B$6,'Data gruppe 1'!$B$2:$B$51,0),MATCH("s_05_01_02_01_"&amp;L$12&amp;"_"&amp;$B30,Variabel_institut_grp1,0))</f>
        <v>0</v>
      </c>
      <c r="M30" s="92">
        <f>INDEX('Data gruppe 1'!$2:$51,MATCH($B$6,'Data gruppe 1'!$B$2:$B$51,0),MATCH("s_05_01_02_01_"&amp;M$12&amp;"_"&amp;$B30,Variabel_institut_grp1,0))</f>
        <v>0</v>
      </c>
      <c r="N30" s="92">
        <f>INDEX('Data gruppe 1'!$2:$51,MATCH($B$6,'Data gruppe 1'!$B$2:$B$51,0),MATCH("s_05_01_02_01_"&amp;N$12&amp;"_"&amp;$B30,Variabel_institut_grp1,0))</f>
        <v>0</v>
      </c>
      <c r="O30" s="92">
        <f>INDEX('Data gruppe 1'!$2:$51,MATCH($B$6,'Data gruppe 1'!$B$2:$B$51,0),MATCH("s_05_01_02_01_"&amp;O$12&amp;"_"&amp;$B30,Variabel_institut_grp1,0))</f>
        <v>0</v>
      </c>
      <c r="P30" s="92">
        <f>INDEX('Data gruppe 1'!$2:$51,MATCH($B$6,'Data gruppe 1'!$B$2:$B$51,0),MATCH("s_05_01_02_01_"&amp;P$12&amp;"_"&amp;$B30,Variabel_institut_grp1,0))</f>
        <v>0</v>
      </c>
      <c r="Q30" s="92">
        <f>INDEX('Data gruppe 1'!$2:$51,MATCH($B$6,'Data gruppe 1'!$B$2:$B$51,0),MATCH("s_05_01_02_01_"&amp;Q$12&amp;"_"&amp;$B30,Variabel_institut_grp1,0))</f>
        <v>0</v>
      </c>
      <c r="R30" s="92">
        <f>INDEX('Data gruppe 1'!$2:$51,MATCH($B$6,'Data gruppe 1'!$B$2:$B$51,0),MATCH("s_05_01_02_01_"&amp;R$12&amp;"_"&amp;$B30,Variabel_institut_grp1,0))</f>
        <v>0</v>
      </c>
      <c r="S30" s="92">
        <f>INDEX('Data gruppe 1'!$2:$51,MATCH($B$6,'Data gruppe 1'!$B$2:$B$51,0),MATCH("s_05_01_02_01_"&amp;S$12&amp;"_"&amp;$B30,Variabel_institut_grp1,0))</f>
        <v>3034273365.7199998</v>
      </c>
      <c r="T30" s="25"/>
    </row>
    <row r="31" spans="1:20" ht="25.5" x14ac:dyDescent="0.25">
      <c r="A31" s="12" t="s">
        <v>1596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25"/>
    </row>
    <row r="32" spans="1:20" x14ac:dyDescent="0.25">
      <c r="A32" s="7" t="s">
        <v>1574</v>
      </c>
      <c r="B32" s="94" t="s">
        <v>1597</v>
      </c>
      <c r="C32" s="92">
        <f>INDEX('Data gruppe 1'!$2:$51,MATCH($B$6,'Data gruppe 1'!$B$2:$B$51,0),MATCH("s_05_01_02_01_"&amp;C$12&amp;"_"&amp;$B32,Variabel_institut_grp1,0))</f>
        <v>0</v>
      </c>
      <c r="D32" s="92">
        <f>INDEX('Data gruppe 1'!$2:$51,MATCH($B$6,'Data gruppe 1'!$B$2:$B$51,0),MATCH("s_05_01_02_01_"&amp;D$12&amp;"_"&amp;$B32,Variabel_institut_grp1,0))</f>
        <v>0</v>
      </c>
      <c r="E32" s="92">
        <f>INDEX('Data gruppe 1'!$2:$51,MATCH($B$6,'Data gruppe 1'!$B$2:$B$51,0),MATCH("s_05_01_02_01_"&amp;E$12&amp;"_"&amp;$B32,Variabel_institut_grp1,0))</f>
        <v>0</v>
      </c>
      <c r="F32" s="92">
        <f>INDEX('Data gruppe 1'!$2:$51,MATCH($B$6,'Data gruppe 1'!$B$2:$B$51,0),MATCH("s_05_01_02_01_"&amp;F$12&amp;"_"&amp;$B32,Variabel_institut_grp1,0))</f>
        <v>0</v>
      </c>
      <c r="G32" s="92">
        <f>INDEX('Data gruppe 1'!$2:$51,MATCH($B$6,'Data gruppe 1'!$B$2:$B$51,0),MATCH("s_05_01_02_01_"&amp;G$12&amp;"_"&amp;$B32,Variabel_institut_grp1,0))</f>
        <v>0</v>
      </c>
      <c r="H32" s="92">
        <f>INDEX('Data gruppe 1'!$2:$51,MATCH($B$6,'Data gruppe 1'!$B$2:$B$51,0),MATCH("s_05_01_02_01_"&amp;H$12&amp;"_"&amp;$B32,Variabel_institut_grp1,0))</f>
        <v>0</v>
      </c>
      <c r="I32" s="92">
        <f>INDEX('Data gruppe 1'!$2:$51,MATCH($B$6,'Data gruppe 1'!$B$2:$B$51,0),MATCH("s_05_01_02_01_"&amp;I$12&amp;"_"&amp;$B32,Variabel_institut_grp1,0))</f>
        <v>0</v>
      </c>
      <c r="J32" s="92">
        <f>INDEX('Data gruppe 1'!$2:$51,MATCH($B$6,'Data gruppe 1'!$B$2:$B$51,0),MATCH("s_05_01_02_01_"&amp;J$12&amp;"_"&amp;$B32,Variabel_institut_grp1,0))</f>
        <v>0</v>
      </c>
      <c r="K32" s="92">
        <f>INDEX('Data gruppe 1'!$2:$51,MATCH($B$6,'Data gruppe 1'!$B$2:$B$51,0),MATCH("s_05_01_02_01_"&amp;K$12&amp;"_"&amp;$B32,Variabel_institut_grp1,0))</f>
        <v>0</v>
      </c>
      <c r="L32" s="92">
        <f>INDEX('Data gruppe 1'!$2:$51,MATCH($B$6,'Data gruppe 1'!$B$2:$B$51,0),MATCH("s_05_01_02_01_"&amp;L$12&amp;"_"&amp;$B32,Variabel_institut_grp1,0))</f>
        <v>0</v>
      </c>
      <c r="M32" s="92">
        <f>INDEX('Data gruppe 1'!$2:$51,MATCH($B$6,'Data gruppe 1'!$B$2:$B$51,0),MATCH("s_05_01_02_01_"&amp;M$12&amp;"_"&amp;$B32,Variabel_institut_grp1,0))</f>
        <v>0</v>
      </c>
      <c r="N32" s="92">
        <f>INDEX('Data gruppe 1'!$2:$51,MATCH($B$6,'Data gruppe 1'!$B$2:$B$51,0),MATCH("s_05_01_02_01_"&amp;N$12&amp;"_"&amp;$B32,Variabel_institut_grp1,0))</f>
        <v>0</v>
      </c>
      <c r="O32" s="6"/>
      <c r="P32" s="6"/>
      <c r="Q32" s="6"/>
      <c r="R32" s="6"/>
      <c r="S32" s="92">
        <f>INDEX('Data gruppe 1'!$2:$51,MATCH($B$6,'Data gruppe 1'!$B$2:$B$51,0),MATCH("s_05_01_02_01_"&amp;S$12&amp;"_"&amp;$B32,Variabel_institut_grp1,0))</f>
        <v>0</v>
      </c>
      <c r="T32" s="25"/>
    </row>
    <row r="33" spans="1:20" ht="25.5" x14ac:dyDescent="0.25">
      <c r="A33" s="7" t="s">
        <v>1576</v>
      </c>
      <c r="B33" s="94" t="s">
        <v>1598</v>
      </c>
      <c r="C33" s="92">
        <f>INDEX('Data gruppe 1'!$2:$51,MATCH($B$6,'Data gruppe 1'!$B$2:$B$51,0),MATCH("s_05_01_02_01_"&amp;C$12&amp;"_"&amp;$B33,Variabel_institut_grp1,0))</f>
        <v>0</v>
      </c>
      <c r="D33" s="92">
        <f>INDEX('Data gruppe 1'!$2:$51,MATCH($B$6,'Data gruppe 1'!$B$2:$B$51,0),MATCH("s_05_01_02_01_"&amp;D$12&amp;"_"&amp;$B33,Variabel_institut_grp1,0))</f>
        <v>0</v>
      </c>
      <c r="E33" s="92">
        <f>INDEX('Data gruppe 1'!$2:$51,MATCH($B$6,'Data gruppe 1'!$B$2:$B$51,0),MATCH("s_05_01_02_01_"&amp;E$12&amp;"_"&amp;$B33,Variabel_institut_grp1,0))</f>
        <v>0</v>
      </c>
      <c r="F33" s="92">
        <f>INDEX('Data gruppe 1'!$2:$51,MATCH($B$6,'Data gruppe 1'!$B$2:$B$51,0),MATCH("s_05_01_02_01_"&amp;F$12&amp;"_"&amp;$B33,Variabel_institut_grp1,0))</f>
        <v>0</v>
      </c>
      <c r="G33" s="92">
        <f>INDEX('Data gruppe 1'!$2:$51,MATCH($B$6,'Data gruppe 1'!$B$2:$B$51,0),MATCH("s_05_01_02_01_"&amp;G$12&amp;"_"&amp;$B33,Variabel_institut_grp1,0))</f>
        <v>0</v>
      </c>
      <c r="H33" s="92">
        <f>INDEX('Data gruppe 1'!$2:$51,MATCH($B$6,'Data gruppe 1'!$B$2:$B$51,0),MATCH("s_05_01_02_01_"&amp;H$12&amp;"_"&amp;$B33,Variabel_institut_grp1,0))</f>
        <v>0</v>
      </c>
      <c r="I33" s="92">
        <f>INDEX('Data gruppe 1'!$2:$51,MATCH($B$6,'Data gruppe 1'!$B$2:$B$51,0),MATCH("s_05_01_02_01_"&amp;I$12&amp;"_"&amp;$B33,Variabel_institut_grp1,0))</f>
        <v>0</v>
      </c>
      <c r="J33" s="92">
        <f>INDEX('Data gruppe 1'!$2:$51,MATCH($B$6,'Data gruppe 1'!$B$2:$B$51,0),MATCH("s_05_01_02_01_"&amp;J$12&amp;"_"&amp;$B33,Variabel_institut_grp1,0))</f>
        <v>0</v>
      </c>
      <c r="K33" s="92">
        <f>INDEX('Data gruppe 1'!$2:$51,MATCH($B$6,'Data gruppe 1'!$B$2:$B$51,0),MATCH("s_05_01_02_01_"&amp;K$12&amp;"_"&amp;$B33,Variabel_institut_grp1,0))</f>
        <v>0</v>
      </c>
      <c r="L33" s="92">
        <f>INDEX('Data gruppe 1'!$2:$51,MATCH($B$6,'Data gruppe 1'!$B$2:$B$51,0),MATCH("s_05_01_02_01_"&amp;L$12&amp;"_"&amp;$B33,Variabel_institut_grp1,0))</f>
        <v>0</v>
      </c>
      <c r="M33" s="92">
        <f>INDEX('Data gruppe 1'!$2:$51,MATCH($B$6,'Data gruppe 1'!$B$2:$B$51,0),MATCH("s_05_01_02_01_"&amp;M$12&amp;"_"&amp;$B33,Variabel_institut_grp1,0))</f>
        <v>0</v>
      </c>
      <c r="N33" s="92">
        <f>INDEX('Data gruppe 1'!$2:$51,MATCH($B$6,'Data gruppe 1'!$B$2:$B$51,0),MATCH("s_05_01_02_01_"&amp;N$12&amp;"_"&amp;$B33,Variabel_institut_grp1,0))</f>
        <v>0</v>
      </c>
      <c r="O33" s="6"/>
      <c r="P33" s="6"/>
      <c r="Q33" s="6"/>
      <c r="R33" s="6"/>
      <c r="S33" s="92">
        <f>INDEX('Data gruppe 1'!$2:$51,MATCH($B$6,'Data gruppe 1'!$B$2:$B$51,0),MATCH("s_05_01_02_01_"&amp;S$12&amp;"_"&amp;$B33,Variabel_institut_grp1,0))</f>
        <v>0</v>
      </c>
      <c r="T33" s="25"/>
    </row>
    <row r="34" spans="1:20" ht="25.5" x14ac:dyDescent="0.25">
      <c r="A34" s="7" t="s">
        <v>1599</v>
      </c>
      <c r="B34" s="94" t="s">
        <v>1600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92">
        <f>INDEX('Data gruppe 1'!$2:$51,MATCH($B$6,'Data gruppe 1'!$B$2:$B$51,0),MATCH("s_05_01_02_01_"&amp;O$12&amp;"_"&amp;$B34,Variabel_institut_grp1,0))</f>
        <v>0</v>
      </c>
      <c r="P34" s="92">
        <f>INDEX('Data gruppe 1'!$2:$51,MATCH($B$6,'Data gruppe 1'!$B$2:$B$51,0),MATCH("s_05_01_02_01_"&amp;P$12&amp;"_"&amp;$B34,Variabel_institut_grp1,0))</f>
        <v>0</v>
      </c>
      <c r="Q34" s="92">
        <f>INDEX('Data gruppe 1'!$2:$51,MATCH($B$6,'Data gruppe 1'!$B$2:$B$51,0),MATCH("s_05_01_02_01_"&amp;Q$12&amp;"_"&amp;$B34,Variabel_institut_grp1,0))</f>
        <v>0</v>
      </c>
      <c r="R34" s="92">
        <f>INDEX('Data gruppe 1'!$2:$51,MATCH($B$6,'Data gruppe 1'!$B$2:$B$51,0),MATCH("s_05_01_02_01_"&amp;R$12&amp;"_"&amp;$B34,Variabel_institut_grp1,0))</f>
        <v>0</v>
      </c>
      <c r="S34" s="92">
        <f>INDEX('Data gruppe 1'!$2:$51,MATCH($B$6,'Data gruppe 1'!$B$2:$B$51,0),MATCH("s_05_01_02_01_"&amp;S$12&amp;"_"&amp;$B34,Variabel_institut_grp1,0))</f>
        <v>0</v>
      </c>
      <c r="T34" s="25"/>
    </row>
    <row r="35" spans="1:20" x14ac:dyDescent="0.25">
      <c r="A35" s="7" t="s">
        <v>1580</v>
      </c>
      <c r="B35" s="94" t="s">
        <v>1601</v>
      </c>
      <c r="C35" s="92">
        <f>INDEX('Data gruppe 1'!$2:$51,MATCH($B$6,'Data gruppe 1'!$B$2:$B$51,0),MATCH("s_05_01_02_01_"&amp;C$12&amp;"_"&amp;$B35,Variabel_institut_grp1,0))</f>
        <v>0</v>
      </c>
      <c r="D35" s="92">
        <f>INDEX('Data gruppe 1'!$2:$51,MATCH($B$6,'Data gruppe 1'!$B$2:$B$51,0),MATCH("s_05_01_02_01_"&amp;D$12&amp;"_"&amp;$B35,Variabel_institut_grp1,0))</f>
        <v>0</v>
      </c>
      <c r="E35" s="92">
        <f>INDEX('Data gruppe 1'!$2:$51,MATCH($B$6,'Data gruppe 1'!$B$2:$B$51,0),MATCH("s_05_01_02_01_"&amp;E$12&amp;"_"&amp;$B35,Variabel_institut_grp1,0))</f>
        <v>0</v>
      </c>
      <c r="F35" s="92">
        <f>INDEX('Data gruppe 1'!$2:$51,MATCH($B$6,'Data gruppe 1'!$B$2:$B$51,0),MATCH("s_05_01_02_01_"&amp;F$12&amp;"_"&amp;$B35,Variabel_institut_grp1,0))</f>
        <v>0</v>
      </c>
      <c r="G35" s="92">
        <f>INDEX('Data gruppe 1'!$2:$51,MATCH($B$6,'Data gruppe 1'!$B$2:$B$51,0),MATCH("s_05_01_02_01_"&amp;G$12&amp;"_"&amp;$B35,Variabel_institut_grp1,0))</f>
        <v>0</v>
      </c>
      <c r="H35" s="92">
        <f>INDEX('Data gruppe 1'!$2:$51,MATCH($B$6,'Data gruppe 1'!$B$2:$B$51,0),MATCH("s_05_01_02_01_"&amp;H$12&amp;"_"&amp;$B35,Variabel_institut_grp1,0))</f>
        <v>0</v>
      </c>
      <c r="I35" s="92">
        <f>INDEX('Data gruppe 1'!$2:$51,MATCH($B$6,'Data gruppe 1'!$B$2:$B$51,0),MATCH("s_05_01_02_01_"&amp;I$12&amp;"_"&amp;$B35,Variabel_institut_grp1,0))</f>
        <v>0</v>
      </c>
      <c r="J35" s="92">
        <f>INDEX('Data gruppe 1'!$2:$51,MATCH($B$6,'Data gruppe 1'!$B$2:$B$51,0),MATCH("s_05_01_02_01_"&amp;J$12&amp;"_"&amp;$B35,Variabel_institut_grp1,0))</f>
        <v>0</v>
      </c>
      <c r="K35" s="92">
        <f>INDEX('Data gruppe 1'!$2:$51,MATCH($B$6,'Data gruppe 1'!$B$2:$B$51,0),MATCH("s_05_01_02_01_"&amp;K$12&amp;"_"&amp;$B35,Variabel_institut_grp1,0))</f>
        <v>0</v>
      </c>
      <c r="L35" s="92">
        <f>INDEX('Data gruppe 1'!$2:$51,MATCH($B$6,'Data gruppe 1'!$B$2:$B$51,0),MATCH("s_05_01_02_01_"&amp;L$12&amp;"_"&amp;$B35,Variabel_institut_grp1,0))</f>
        <v>0</v>
      </c>
      <c r="M35" s="92">
        <f>INDEX('Data gruppe 1'!$2:$51,MATCH($B$6,'Data gruppe 1'!$B$2:$B$51,0),MATCH("s_05_01_02_01_"&amp;M$12&amp;"_"&amp;$B35,Variabel_institut_grp1,0))</f>
        <v>0</v>
      </c>
      <c r="N35" s="92">
        <f>INDEX('Data gruppe 1'!$2:$51,MATCH($B$6,'Data gruppe 1'!$B$2:$B$51,0),MATCH("s_05_01_02_01_"&amp;N$12&amp;"_"&amp;$B35,Variabel_institut_grp1,0))</f>
        <v>0</v>
      </c>
      <c r="O35" s="92">
        <f>INDEX('Data gruppe 1'!$2:$51,MATCH($B$6,'Data gruppe 1'!$B$2:$B$51,0),MATCH("s_05_01_02_01_"&amp;O$12&amp;"_"&amp;$B35,Variabel_institut_grp1,0))</f>
        <v>0</v>
      </c>
      <c r="P35" s="92">
        <f>INDEX('Data gruppe 1'!$2:$51,MATCH($B$6,'Data gruppe 1'!$B$2:$B$51,0),MATCH("s_05_01_02_01_"&amp;P$12&amp;"_"&amp;$B35,Variabel_institut_grp1,0))</f>
        <v>0</v>
      </c>
      <c r="Q35" s="92">
        <f>INDEX('Data gruppe 1'!$2:$51,MATCH($B$6,'Data gruppe 1'!$B$2:$B$51,0),MATCH("s_05_01_02_01_"&amp;Q$12&amp;"_"&amp;$B35,Variabel_institut_grp1,0))</f>
        <v>0</v>
      </c>
      <c r="R35" s="92">
        <f>INDEX('Data gruppe 1'!$2:$51,MATCH($B$6,'Data gruppe 1'!$B$2:$B$51,0),MATCH("s_05_01_02_01_"&amp;R$12&amp;"_"&amp;$B35,Variabel_institut_grp1,0))</f>
        <v>0</v>
      </c>
      <c r="S35" s="92">
        <f>INDEX('Data gruppe 1'!$2:$51,MATCH($B$6,'Data gruppe 1'!$B$2:$B$51,0),MATCH("s_05_01_02_01_"&amp;S$12&amp;"_"&amp;$B35,Variabel_institut_grp1,0))</f>
        <v>0</v>
      </c>
      <c r="T35" s="25"/>
    </row>
    <row r="36" spans="1:20" x14ac:dyDescent="0.25">
      <c r="A36" s="7" t="s">
        <v>1582</v>
      </c>
      <c r="B36" s="94" t="s">
        <v>1602</v>
      </c>
      <c r="C36" s="92">
        <f>INDEX('Data gruppe 1'!$2:$51,MATCH($B$6,'Data gruppe 1'!$B$2:$B$51,0),MATCH("s_05_01_02_01_"&amp;C$12&amp;"_"&amp;$B36,Variabel_institut_grp1,0))</f>
        <v>0</v>
      </c>
      <c r="D36" s="92">
        <f>INDEX('Data gruppe 1'!$2:$51,MATCH($B$6,'Data gruppe 1'!$B$2:$B$51,0),MATCH("s_05_01_02_01_"&amp;D$12&amp;"_"&amp;$B36,Variabel_institut_grp1,0))</f>
        <v>0</v>
      </c>
      <c r="E36" s="92">
        <f>INDEX('Data gruppe 1'!$2:$51,MATCH($B$6,'Data gruppe 1'!$B$2:$B$51,0),MATCH("s_05_01_02_01_"&amp;E$12&amp;"_"&amp;$B36,Variabel_institut_grp1,0))</f>
        <v>0</v>
      </c>
      <c r="F36" s="92">
        <f>INDEX('Data gruppe 1'!$2:$51,MATCH($B$6,'Data gruppe 1'!$B$2:$B$51,0),MATCH("s_05_01_02_01_"&amp;F$12&amp;"_"&amp;$B36,Variabel_institut_grp1,0))</f>
        <v>0</v>
      </c>
      <c r="G36" s="92">
        <f>INDEX('Data gruppe 1'!$2:$51,MATCH($B$6,'Data gruppe 1'!$B$2:$B$51,0),MATCH("s_05_01_02_01_"&amp;G$12&amp;"_"&amp;$B36,Variabel_institut_grp1,0))</f>
        <v>0</v>
      </c>
      <c r="H36" s="92">
        <f>INDEX('Data gruppe 1'!$2:$51,MATCH($B$6,'Data gruppe 1'!$B$2:$B$51,0),MATCH("s_05_01_02_01_"&amp;H$12&amp;"_"&amp;$B36,Variabel_institut_grp1,0))</f>
        <v>0</v>
      </c>
      <c r="I36" s="92">
        <f>INDEX('Data gruppe 1'!$2:$51,MATCH($B$6,'Data gruppe 1'!$B$2:$B$51,0),MATCH("s_05_01_02_01_"&amp;I$12&amp;"_"&amp;$B36,Variabel_institut_grp1,0))</f>
        <v>0</v>
      </c>
      <c r="J36" s="92">
        <f>INDEX('Data gruppe 1'!$2:$51,MATCH($B$6,'Data gruppe 1'!$B$2:$B$51,0),MATCH("s_05_01_02_01_"&amp;J$12&amp;"_"&amp;$B36,Variabel_institut_grp1,0))</f>
        <v>0</v>
      </c>
      <c r="K36" s="92">
        <f>INDEX('Data gruppe 1'!$2:$51,MATCH($B$6,'Data gruppe 1'!$B$2:$B$51,0),MATCH("s_05_01_02_01_"&amp;K$12&amp;"_"&amp;$B36,Variabel_institut_grp1,0))</f>
        <v>0</v>
      </c>
      <c r="L36" s="92">
        <f>INDEX('Data gruppe 1'!$2:$51,MATCH($B$6,'Data gruppe 1'!$B$2:$B$51,0),MATCH("s_05_01_02_01_"&amp;L$12&amp;"_"&amp;$B36,Variabel_institut_grp1,0))</f>
        <v>0</v>
      </c>
      <c r="M36" s="92">
        <f>INDEX('Data gruppe 1'!$2:$51,MATCH($B$6,'Data gruppe 1'!$B$2:$B$51,0),MATCH("s_05_01_02_01_"&amp;M$12&amp;"_"&amp;$B36,Variabel_institut_grp1,0))</f>
        <v>0</v>
      </c>
      <c r="N36" s="92">
        <f>INDEX('Data gruppe 1'!$2:$51,MATCH($B$6,'Data gruppe 1'!$B$2:$B$51,0),MATCH("s_05_01_02_01_"&amp;N$12&amp;"_"&amp;$B36,Variabel_institut_grp1,0))</f>
        <v>0</v>
      </c>
      <c r="O36" s="92">
        <f>INDEX('Data gruppe 1'!$2:$51,MATCH($B$6,'Data gruppe 1'!$B$2:$B$51,0),MATCH("s_05_01_02_01_"&amp;O$12&amp;"_"&amp;$B36,Variabel_institut_grp1,0))</f>
        <v>0</v>
      </c>
      <c r="P36" s="92">
        <f>INDEX('Data gruppe 1'!$2:$51,MATCH($B$6,'Data gruppe 1'!$B$2:$B$51,0),MATCH("s_05_01_02_01_"&amp;P$12&amp;"_"&amp;$B36,Variabel_institut_grp1,0))</f>
        <v>0</v>
      </c>
      <c r="Q36" s="92">
        <f>INDEX('Data gruppe 1'!$2:$51,MATCH($B$6,'Data gruppe 1'!$B$2:$B$51,0),MATCH("s_05_01_02_01_"&amp;Q$12&amp;"_"&amp;$B36,Variabel_institut_grp1,0))</f>
        <v>0</v>
      </c>
      <c r="R36" s="92">
        <f>INDEX('Data gruppe 1'!$2:$51,MATCH($B$6,'Data gruppe 1'!$B$2:$B$51,0),MATCH("s_05_01_02_01_"&amp;R$12&amp;"_"&amp;$B36,Variabel_institut_grp1,0))</f>
        <v>0</v>
      </c>
      <c r="S36" s="92">
        <f>INDEX('Data gruppe 1'!$2:$51,MATCH($B$6,'Data gruppe 1'!$B$2:$B$51,0),MATCH("s_05_01_02_01_"&amp;S$12&amp;"_"&amp;$B36,Variabel_institut_grp1,0))</f>
        <v>0</v>
      </c>
      <c r="T36" s="25"/>
    </row>
    <row r="37" spans="1:20" x14ac:dyDescent="0.25">
      <c r="A37" s="12" t="s">
        <v>1603</v>
      </c>
      <c r="B37" s="94" t="s">
        <v>1604</v>
      </c>
      <c r="C37" s="92">
        <f>INDEX('Data gruppe 1'!$2:$51,MATCH($B$6,'Data gruppe 1'!$B$2:$B$51,0),MATCH("s_05_01_02_01_"&amp;C$12&amp;"_"&amp;$B37,Variabel_institut_grp1,0))</f>
        <v>0</v>
      </c>
      <c r="D37" s="92">
        <f>INDEX('Data gruppe 1'!$2:$51,MATCH($B$6,'Data gruppe 1'!$B$2:$B$51,0),MATCH("s_05_01_02_01_"&amp;D$12&amp;"_"&amp;$B37,Variabel_institut_grp1,0))</f>
        <v>148077626.44999999</v>
      </c>
      <c r="E37" s="92">
        <f>INDEX('Data gruppe 1'!$2:$51,MATCH($B$6,'Data gruppe 1'!$B$2:$B$51,0),MATCH("s_05_01_02_01_"&amp;E$12&amp;"_"&amp;$B37,Variabel_institut_grp1,0))</f>
        <v>147367993.59999999</v>
      </c>
      <c r="F37" s="92">
        <f>INDEX('Data gruppe 1'!$2:$51,MATCH($B$6,'Data gruppe 1'!$B$2:$B$51,0),MATCH("s_05_01_02_01_"&amp;F$12&amp;"_"&amp;$B37,Variabel_institut_grp1,0))</f>
        <v>127879225.12</v>
      </c>
      <c r="G37" s="92">
        <f>INDEX('Data gruppe 1'!$2:$51,MATCH($B$6,'Data gruppe 1'!$B$2:$B$51,0),MATCH("s_05_01_02_01_"&amp;G$12&amp;"_"&amp;$B37,Variabel_institut_grp1,0))</f>
        <v>274002434.30000001</v>
      </c>
      <c r="H37" s="92">
        <f>INDEX('Data gruppe 1'!$2:$51,MATCH($B$6,'Data gruppe 1'!$B$2:$B$51,0),MATCH("s_05_01_02_01_"&amp;H$12&amp;"_"&amp;$B37,Variabel_institut_grp1,0))</f>
        <v>6035321.1200000001</v>
      </c>
      <c r="I37" s="92">
        <f>INDEX('Data gruppe 1'!$2:$51,MATCH($B$6,'Data gruppe 1'!$B$2:$B$51,0),MATCH("s_05_01_02_01_"&amp;I$12&amp;"_"&amp;$B37,Variabel_institut_grp1,0))</f>
        <v>725475769.16999996</v>
      </c>
      <c r="J37" s="92">
        <f>INDEX('Data gruppe 1'!$2:$51,MATCH($B$6,'Data gruppe 1'!$B$2:$B$51,0),MATCH("s_05_01_02_01_"&amp;J$12&amp;"_"&amp;$B37,Variabel_institut_grp1,0))</f>
        <v>58619242.859999999</v>
      </c>
      <c r="K37" s="92">
        <f>INDEX('Data gruppe 1'!$2:$51,MATCH($B$6,'Data gruppe 1'!$B$2:$B$51,0),MATCH("s_05_01_02_01_"&amp;K$12&amp;"_"&amp;$B37,Variabel_institut_grp1,0))</f>
        <v>0</v>
      </c>
      <c r="L37" s="92">
        <f>INDEX('Data gruppe 1'!$2:$51,MATCH($B$6,'Data gruppe 1'!$B$2:$B$51,0),MATCH("s_05_01_02_01_"&amp;L$12&amp;"_"&amp;$B37,Variabel_institut_grp1,0))</f>
        <v>0</v>
      </c>
      <c r="M37" s="92">
        <f>INDEX('Data gruppe 1'!$2:$51,MATCH($B$6,'Data gruppe 1'!$B$2:$B$51,0),MATCH("s_05_01_02_01_"&amp;M$12&amp;"_"&amp;$B37,Variabel_institut_grp1,0))</f>
        <v>0</v>
      </c>
      <c r="N37" s="92">
        <f>INDEX('Data gruppe 1'!$2:$51,MATCH($B$6,'Data gruppe 1'!$B$2:$B$51,0),MATCH("s_05_01_02_01_"&amp;N$12&amp;"_"&amp;$B37,Variabel_institut_grp1,0))</f>
        <v>0</v>
      </c>
      <c r="O37" s="92">
        <f>INDEX('Data gruppe 1'!$2:$51,MATCH($B$6,'Data gruppe 1'!$B$2:$B$51,0),MATCH("s_05_01_02_01_"&amp;O$12&amp;"_"&amp;$B37,Variabel_institut_grp1,0))</f>
        <v>0</v>
      </c>
      <c r="P37" s="92">
        <f>INDEX('Data gruppe 1'!$2:$51,MATCH($B$6,'Data gruppe 1'!$B$2:$B$51,0),MATCH("s_05_01_02_01_"&amp;P$12&amp;"_"&amp;$B37,Variabel_institut_grp1,0))</f>
        <v>0</v>
      </c>
      <c r="Q37" s="92">
        <f>INDEX('Data gruppe 1'!$2:$51,MATCH($B$6,'Data gruppe 1'!$B$2:$B$51,0),MATCH("s_05_01_02_01_"&amp;Q$12&amp;"_"&amp;$B37,Variabel_institut_grp1,0))</f>
        <v>0</v>
      </c>
      <c r="R37" s="92">
        <f>INDEX('Data gruppe 1'!$2:$51,MATCH($B$6,'Data gruppe 1'!$B$2:$B$51,0),MATCH("s_05_01_02_01_"&amp;R$12&amp;"_"&amp;$B37,Variabel_institut_grp1,0))</f>
        <v>0</v>
      </c>
      <c r="S37" s="92">
        <f>INDEX('Data gruppe 1'!$2:$51,MATCH($B$6,'Data gruppe 1'!$B$2:$B$51,0),MATCH("s_05_01_02_01_"&amp;S$12&amp;"_"&amp;$B37,Variabel_institut_grp1,0))</f>
        <v>1487457612.6199999</v>
      </c>
      <c r="T37" s="25"/>
    </row>
    <row r="38" spans="1:20" x14ac:dyDescent="0.25">
      <c r="A38" s="12" t="s">
        <v>1605</v>
      </c>
      <c r="B38" s="94" t="s">
        <v>1606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92">
        <f>INDEX('Data gruppe 1'!$2:$51,MATCH($B$6,'Data gruppe 1'!$B$2:$B$51,0),MATCH("s_05_01_02_01_"&amp;S$12&amp;"_"&amp;$B38,Variabel_institut_grp1,0))</f>
        <v>0</v>
      </c>
      <c r="T38" s="25"/>
    </row>
    <row r="39" spans="1:20" x14ac:dyDescent="0.25">
      <c r="A39" s="12" t="s">
        <v>1607</v>
      </c>
      <c r="B39" s="94" t="s">
        <v>1608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92">
        <f>INDEX('Data gruppe 1'!$2:$51,MATCH($B$6,'Data gruppe 1'!$B$2:$B$51,0),MATCH("s_05_01_02_01_"&amp;S$12&amp;"_"&amp;$B39,Variabel_institut_grp1,0))</f>
        <v>1487457612.6199999</v>
      </c>
      <c r="T39" s="25"/>
    </row>
    <row r="40" spans="1:20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</sheetData>
  <sheetProtection algorithmName="SHA-512" hashValue="n0kiWOi6tCbcUObG1myo9asy4i06Is9aPy/XRt6E5LW0sBn/4qyBwE+BLX1umC+5ERPZlbi4SgGXWr6N12Z3Nw==" saltValue="bd3TPCTYiSR1VEc4DREBug==" spinCount="100000" sheet="1" objects="1" scenarios="1"/>
  <mergeCells count="9">
    <mergeCell ref="A1:B1"/>
    <mergeCell ref="A8:S8"/>
    <mergeCell ref="C10:N10"/>
    <mergeCell ref="O10:R10"/>
    <mergeCell ref="S10:S11"/>
    <mergeCell ref="A4:A5"/>
    <mergeCell ref="B4:F5"/>
    <mergeCell ref="B6:F6"/>
    <mergeCell ref="A9:B9"/>
  </mergeCells>
  <hyperlinks>
    <hyperlink ref="A1" location="Indholdsfortegnelse!A1" display="Tilbage til indholdsfortegnelsen" xr:uid="{00000000-0004-0000-1300-000000000000}"/>
    <hyperlink ref="A1:B1" location="Indholdsfortegnelse!A1" display="Tilbage til indholdsfortegnelsen" xr:uid="{00000000-0004-0000-1300-000001000000}"/>
  </hyperlinks>
  <pageMargins left="0.70866141732283472" right="0.70866141732283472" top="0.74803149606299213" bottom="0.74803149606299213" header="0.31496062992125984" footer="0.31496062992125984"/>
  <pageSetup paperSize="8" scale="76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'Data gruppe 1'!$C$2:$C$51</xm:f>
          </x14:formula1>
          <xm:sqref>B4:F5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/>
  </sheetPr>
  <dimension ref="A1:T36"/>
  <sheetViews>
    <sheetView zoomScale="70" zoomScaleNormal="70" workbookViewId="0">
      <selection activeCell="B4" sqref="B4:F5"/>
    </sheetView>
  </sheetViews>
  <sheetFormatPr defaultColWidth="0" defaultRowHeight="15" zeroHeight="1" x14ac:dyDescent="0.25"/>
  <cols>
    <col min="1" max="1" width="92.42578125" bestFit="1" customWidth="1"/>
    <col min="2" max="2" width="7.140625" bestFit="1" customWidth="1"/>
    <col min="3" max="3" width="16.140625" bestFit="1" customWidth="1"/>
    <col min="4" max="4" width="16.5703125" bestFit="1" customWidth="1"/>
    <col min="5" max="5" width="14.85546875" bestFit="1" customWidth="1"/>
    <col min="6" max="6" width="20.140625" bestFit="1" customWidth="1"/>
    <col min="7" max="7" width="13.140625" bestFit="1" customWidth="1"/>
    <col min="8" max="8" width="15.42578125" bestFit="1" customWidth="1"/>
    <col min="9" max="9" width="19.85546875" bestFit="1" customWidth="1"/>
    <col min="10" max="10" width="14.7109375" bestFit="1" customWidth="1"/>
    <col min="11" max="11" width="10.7109375" bestFit="1" customWidth="1"/>
    <col min="12" max="12" width="9.85546875" bestFit="1" customWidth="1"/>
    <col min="13" max="13" width="10.85546875" bestFit="1" customWidth="1"/>
    <col min="14" max="14" width="13.7109375" bestFit="1" customWidth="1"/>
    <col min="15" max="15" width="12.42578125" bestFit="1" customWidth="1"/>
    <col min="16" max="16" width="17.140625" bestFit="1" customWidth="1"/>
    <col min="17" max="17" width="15.5703125" bestFit="1" customWidth="1"/>
    <col min="18" max="18" width="17.140625" bestFit="1" customWidth="1"/>
    <col min="19" max="19" width="20.7109375" bestFit="1" customWidth="1"/>
    <col min="20" max="20" width="4.140625" customWidth="1"/>
    <col min="21" max="16384" width="9.140625" hidden="1"/>
  </cols>
  <sheetData>
    <row r="1" spans="1:20" s="25" customFormat="1" x14ac:dyDescent="0.25">
      <c r="A1" s="143" t="s">
        <v>630</v>
      </c>
      <c r="B1" s="143"/>
    </row>
    <row r="2" spans="1:20" s="25" customFormat="1" x14ac:dyDescent="0.25">
      <c r="A2" s="70"/>
      <c r="B2" s="70"/>
    </row>
    <row r="3" spans="1:20" s="25" customFormat="1" x14ac:dyDescent="0.25">
      <c r="A3" s="70"/>
      <c r="B3" s="70"/>
    </row>
    <row r="4" spans="1:20" s="25" customFormat="1" x14ac:dyDescent="0.25">
      <c r="A4" s="144" t="s">
        <v>633</v>
      </c>
      <c r="B4" s="146" t="s">
        <v>2694</v>
      </c>
      <c r="C4" s="147"/>
      <c r="D4" s="147"/>
      <c r="E4" s="147"/>
      <c r="F4" s="148"/>
    </row>
    <row r="5" spans="1:20" s="25" customFormat="1" x14ac:dyDescent="0.25">
      <c r="A5" s="145"/>
      <c r="B5" s="149"/>
      <c r="C5" s="150"/>
      <c r="D5" s="150"/>
      <c r="E5" s="150"/>
      <c r="F5" s="151"/>
    </row>
    <row r="6" spans="1:20" s="25" customFormat="1" x14ac:dyDescent="0.25">
      <c r="A6" s="88" t="s">
        <v>632</v>
      </c>
      <c r="B6" s="152">
        <f>INDEX(Regnr_institutter,MATCH(B4,Institutter,0))</f>
        <v>53086</v>
      </c>
      <c r="C6" s="153"/>
      <c r="D6" s="153"/>
      <c r="E6" s="153"/>
      <c r="F6" s="154"/>
    </row>
    <row r="7" spans="1:20" s="25" customFormat="1" x14ac:dyDescent="0.25"/>
    <row r="8" spans="1:20" s="25" customFormat="1" ht="23.25" x14ac:dyDescent="0.25">
      <c r="A8" s="122" t="s">
        <v>1673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</row>
    <row r="9" spans="1:20" s="25" customFormat="1" ht="23.25" x14ac:dyDescent="0.25">
      <c r="A9" s="124" t="s">
        <v>1695</v>
      </c>
      <c r="B9" s="125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spans="1:20" ht="15" customHeight="1" x14ac:dyDescent="0.25">
      <c r="A10" s="6"/>
      <c r="B10" s="6"/>
      <c r="C10" s="117" t="s">
        <v>1609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9"/>
      <c r="O10" s="117" t="s">
        <v>1610</v>
      </c>
      <c r="P10" s="118"/>
      <c r="Q10" s="118"/>
      <c r="R10" s="119"/>
      <c r="S10" s="120" t="s">
        <v>1643</v>
      </c>
      <c r="T10" s="25"/>
    </row>
    <row r="11" spans="1:20" ht="135" customHeight="1" x14ac:dyDescent="0.25">
      <c r="A11" s="6"/>
      <c r="B11" s="6"/>
      <c r="C11" s="5" t="s">
        <v>1540</v>
      </c>
      <c r="D11" s="5" t="s">
        <v>1611</v>
      </c>
      <c r="E11" s="5" t="s">
        <v>1542</v>
      </c>
      <c r="F11" s="5" t="s">
        <v>1543</v>
      </c>
      <c r="G11" s="5" t="s">
        <v>1544</v>
      </c>
      <c r="H11" s="5" t="s">
        <v>1545</v>
      </c>
      <c r="I11" s="5" t="s">
        <v>1546</v>
      </c>
      <c r="J11" s="5" t="s">
        <v>1547</v>
      </c>
      <c r="K11" s="5" t="s">
        <v>1548</v>
      </c>
      <c r="L11" s="5" t="s">
        <v>1549</v>
      </c>
      <c r="M11" s="5" t="s">
        <v>1550</v>
      </c>
      <c r="N11" s="5" t="s">
        <v>1551</v>
      </c>
      <c r="O11" s="5" t="s">
        <v>1612</v>
      </c>
      <c r="P11" s="5" t="s">
        <v>1613</v>
      </c>
      <c r="Q11" s="5" t="s">
        <v>1614</v>
      </c>
      <c r="R11" s="5" t="s">
        <v>1615</v>
      </c>
      <c r="S11" s="121"/>
      <c r="T11" s="25"/>
    </row>
    <row r="12" spans="1:20" x14ac:dyDescent="0.25">
      <c r="A12" s="6"/>
      <c r="B12" s="6"/>
      <c r="C12" s="94" t="s">
        <v>1557</v>
      </c>
      <c r="D12" s="94" t="s">
        <v>1558</v>
      </c>
      <c r="E12" s="94" t="s">
        <v>1559</v>
      </c>
      <c r="F12" s="94" t="s">
        <v>1560</v>
      </c>
      <c r="G12" s="94" t="s">
        <v>1561</v>
      </c>
      <c r="H12" s="94" t="s">
        <v>1562</v>
      </c>
      <c r="I12" s="94" t="s">
        <v>1563</v>
      </c>
      <c r="J12" s="94" t="s">
        <v>1564</v>
      </c>
      <c r="K12" s="94" t="s">
        <v>1565</v>
      </c>
      <c r="L12" s="94" t="s">
        <v>1566</v>
      </c>
      <c r="M12" s="94" t="s">
        <v>1567</v>
      </c>
      <c r="N12" s="94" t="s">
        <v>1568</v>
      </c>
      <c r="O12" s="94" t="s">
        <v>1569</v>
      </c>
      <c r="P12" s="94" t="s">
        <v>1570</v>
      </c>
      <c r="Q12" s="94" t="s">
        <v>1571</v>
      </c>
      <c r="R12" s="94" t="s">
        <v>1616</v>
      </c>
      <c r="S12" s="94" t="s">
        <v>1617</v>
      </c>
      <c r="T12" s="25"/>
    </row>
    <row r="13" spans="1:20" x14ac:dyDescent="0.25">
      <c r="A13" s="90" t="s">
        <v>1618</v>
      </c>
      <c r="B13" s="94" t="s">
        <v>1619</v>
      </c>
      <c r="C13" s="92">
        <f>INDEX('Data gruppe 1'!$2:$51,MATCH($B$6,'Data gruppe 1'!$B$2:$B$51,0),MATCH("s_17_01_02_01_"&amp;C$12&amp;"_"&amp;$B13,Variabel_institut_grp1,0))</f>
        <v>0</v>
      </c>
      <c r="D13" s="92">
        <f>INDEX('Data gruppe 1'!$2:$51,MATCH($B$6,'Data gruppe 1'!$B$2:$B$51,0),MATCH("s_17_01_02_01_"&amp;D$12&amp;"_"&amp;$B13,Variabel_institut_grp1,0))</f>
        <v>0</v>
      </c>
      <c r="E13" s="92">
        <f>INDEX('Data gruppe 1'!$2:$51,MATCH($B$6,'Data gruppe 1'!$B$2:$B$51,0),MATCH("s_17_01_02_01_"&amp;E$12&amp;"_"&amp;$B13,Variabel_institut_grp1,0))</f>
        <v>0</v>
      </c>
      <c r="F13" s="92">
        <f>INDEX('Data gruppe 1'!$2:$51,MATCH($B$6,'Data gruppe 1'!$B$2:$B$51,0),MATCH("s_17_01_02_01_"&amp;F$12&amp;"_"&amp;$B13,Variabel_institut_grp1,0))</f>
        <v>0</v>
      </c>
      <c r="G13" s="92">
        <f>INDEX('Data gruppe 1'!$2:$51,MATCH($B$6,'Data gruppe 1'!$B$2:$B$51,0),MATCH("s_17_01_02_01_"&amp;G$12&amp;"_"&amp;$B13,Variabel_institut_grp1,0))</f>
        <v>0</v>
      </c>
      <c r="H13" s="92">
        <f>INDEX('Data gruppe 1'!$2:$51,MATCH($B$6,'Data gruppe 1'!$B$2:$B$51,0),MATCH("s_17_01_02_01_"&amp;H$12&amp;"_"&amp;$B13,Variabel_institut_grp1,0))</f>
        <v>0</v>
      </c>
      <c r="I13" s="92">
        <f>INDEX('Data gruppe 1'!$2:$51,MATCH($B$6,'Data gruppe 1'!$B$2:$B$51,0),MATCH("s_17_01_02_01_"&amp;I$12&amp;"_"&amp;$B13,Variabel_institut_grp1,0))</f>
        <v>0</v>
      </c>
      <c r="J13" s="92">
        <f>INDEX('Data gruppe 1'!$2:$51,MATCH($B$6,'Data gruppe 1'!$B$2:$B$51,0),MATCH("s_17_01_02_01_"&amp;J$12&amp;"_"&amp;$B13,Variabel_institut_grp1,0))</f>
        <v>0</v>
      </c>
      <c r="K13" s="92">
        <f>INDEX('Data gruppe 1'!$2:$51,MATCH($B$6,'Data gruppe 1'!$B$2:$B$51,0),MATCH("s_17_01_02_01_"&amp;K$12&amp;"_"&amp;$B13,Variabel_institut_grp1,0))</f>
        <v>0</v>
      </c>
      <c r="L13" s="92">
        <f>INDEX('Data gruppe 1'!$2:$51,MATCH($B$6,'Data gruppe 1'!$B$2:$B$51,0),MATCH("s_17_01_02_01_"&amp;L$12&amp;"_"&amp;$B13,Variabel_institut_grp1,0))</f>
        <v>0</v>
      </c>
      <c r="M13" s="92">
        <f>INDEX('Data gruppe 1'!$2:$51,MATCH($B$6,'Data gruppe 1'!$B$2:$B$51,0),MATCH("s_17_01_02_01_"&amp;M$12&amp;"_"&amp;$B13,Variabel_institut_grp1,0))</f>
        <v>0</v>
      </c>
      <c r="N13" s="92">
        <f>INDEX('Data gruppe 1'!$2:$51,MATCH($B$6,'Data gruppe 1'!$B$2:$B$51,0),MATCH("s_17_01_02_01_"&amp;N$12&amp;"_"&amp;$B13,Variabel_institut_grp1,0))</f>
        <v>0</v>
      </c>
      <c r="O13" s="92">
        <f>INDEX('Data gruppe 1'!$2:$51,MATCH($B$6,'Data gruppe 1'!$B$2:$B$51,0),MATCH("s_17_01_02_01_"&amp;O$12&amp;"_"&amp;$B13,Variabel_institut_grp1,0))</f>
        <v>0</v>
      </c>
      <c r="P13" s="92">
        <f>INDEX('Data gruppe 1'!$2:$51,MATCH($B$6,'Data gruppe 1'!$B$2:$B$51,0),MATCH("s_17_01_02_01_"&amp;P$12&amp;"_"&amp;$B13,Variabel_institut_grp1,0))</f>
        <v>0</v>
      </c>
      <c r="Q13" s="92">
        <f>INDEX('Data gruppe 1'!$2:$51,MATCH($B$6,'Data gruppe 1'!$B$2:$B$51,0),MATCH("s_17_01_02_01_"&amp;Q$12&amp;"_"&amp;$B13,Variabel_institut_grp1,0))</f>
        <v>0</v>
      </c>
      <c r="R13" s="92">
        <f>INDEX('Data gruppe 1'!$2:$51,MATCH($B$6,'Data gruppe 1'!$B$2:$B$51,0),MATCH("s_17_01_02_01_"&amp;R$12&amp;"_"&amp;$B13,Variabel_institut_grp1,0))</f>
        <v>0</v>
      </c>
      <c r="S13" s="92">
        <f>INDEX('Data gruppe 1'!$2:$51,MATCH($B$6,'Data gruppe 1'!$B$2:$B$51,0),MATCH("s_17_01_02_01_"&amp;S$12&amp;"_"&amp;$B13,Variabel_institut_grp1,0))</f>
        <v>0</v>
      </c>
      <c r="T13" s="25"/>
    </row>
    <row r="14" spans="1:20" ht="26.25" x14ac:dyDescent="0.25">
      <c r="A14" s="91" t="s">
        <v>1620</v>
      </c>
      <c r="B14" s="94" t="s">
        <v>1621</v>
      </c>
      <c r="C14" s="92">
        <f>INDEX('Data gruppe 1'!$2:$51,MATCH($B$6,'Data gruppe 1'!$B$2:$B$51,0),MATCH("s_17_01_02_01_"&amp;C$12&amp;"_"&amp;$B14,Variabel_institut_grp1,0))</f>
        <v>0</v>
      </c>
      <c r="D14" s="92">
        <f>INDEX('Data gruppe 1'!$2:$51,MATCH($B$6,'Data gruppe 1'!$B$2:$B$51,0),MATCH("s_17_01_02_01_"&amp;D$12&amp;"_"&amp;$B14,Variabel_institut_grp1,0))</f>
        <v>0</v>
      </c>
      <c r="E14" s="92">
        <f>INDEX('Data gruppe 1'!$2:$51,MATCH($B$6,'Data gruppe 1'!$B$2:$B$51,0),MATCH("s_17_01_02_01_"&amp;E$12&amp;"_"&amp;$B14,Variabel_institut_grp1,0))</f>
        <v>0</v>
      </c>
      <c r="F14" s="92">
        <f>INDEX('Data gruppe 1'!$2:$51,MATCH($B$6,'Data gruppe 1'!$B$2:$B$51,0),MATCH("s_17_01_02_01_"&amp;F$12&amp;"_"&amp;$B14,Variabel_institut_grp1,0))</f>
        <v>0</v>
      </c>
      <c r="G14" s="92">
        <f>INDEX('Data gruppe 1'!$2:$51,MATCH($B$6,'Data gruppe 1'!$B$2:$B$51,0),MATCH("s_17_01_02_01_"&amp;G$12&amp;"_"&amp;$B14,Variabel_institut_grp1,0))</f>
        <v>0</v>
      </c>
      <c r="H14" s="92">
        <f>INDEX('Data gruppe 1'!$2:$51,MATCH($B$6,'Data gruppe 1'!$B$2:$B$51,0),MATCH("s_17_01_02_01_"&amp;H$12&amp;"_"&amp;$B14,Variabel_institut_grp1,0))</f>
        <v>0</v>
      </c>
      <c r="I14" s="92">
        <f>INDEX('Data gruppe 1'!$2:$51,MATCH($B$6,'Data gruppe 1'!$B$2:$B$51,0),MATCH("s_17_01_02_01_"&amp;I$12&amp;"_"&amp;$B14,Variabel_institut_grp1,0))</f>
        <v>0</v>
      </c>
      <c r="J14" s="92">
        <f>INDEX('Data gruppe 1'!$2:$51,MATCH($B$6,'Data gruppe 1'!$B$2:$B$51,0),MATCH("s_17_01_02_01_"&amp;J$12&amp;"_"&amp;$B14,Variabel_institut_grp1,0))</f>
        <v>0</v>
      </c>
      <c r="K14" s="92">
        <f>INDEX('Data gruppe 1'!$2:$51,MATCH($B$6,'Data gruppe 1'!$B$2:$B$51,0),MATCH("s_17_01_02_01_"&amp;K$12&amp;"_"&amp;$B14,Variabel_institut_grp1,0))</f>
        <v>0</v>
      </c>
      <c r="L14" s="92">
        <f>INDEX('Data gruppe 1'!$2:$51,MATCH($B$6,'Data gruppe 1'!$B$2:$B$51,0),MATCH("s_17_01_02_01_"&amp;L$12&amp;"_"&amp;$B14,Variabel_institut_grp1,0))</f>
        <v>0</v>
      </c>
      <c r="M14" s="92">
        <f>INDEX('Data gruppe 1'!$2:$51,MATCH($B$6,'Data gruppe 1'!$B$2:$B$51,0),MATCH("s_17_01_02_01_"&amp;M$12&amp;"_"&amp;$B14,Variabel_institut_grp1,0))</f>
        <v>0</v>
      </c>
      <c r="N14" s="92">
        <f>INDEX('Data gruppe 1'!$2:$51,MATCH($B$6,'Data gruppe 1'!$B$2:$B$51,0),MATCH("s_17_01_02_01_"&amp;N$12&amp;"_"&amp;$B14,Variabel_institut_grp1,0))</f>
        <v>0</v>
      </c>
      <c r="O14" s="92">
        <f>INDEX('Data gruppe 1'!$2:$51,MATCH($B$6,'Data gruppe 1'!$B$2:$B$51,0),MATCH("s_17_01_02_01_"&amp;O$12&amp;"_"&amp;$B14,Variabel_institut_grp1,0))</f>
        <v>0</v>
      </c>
      <c r="P14" s="92">
        <f>INDEX('Data gruppe 1'!$2:$51,MATCH($B$6,'Data gruppe 1'!$B$2:$B$51,0),MATCH("s_17_01_02_01_"&amp;P$12&amp;"_"&amp;$B14,Variabel_institut_grp1,0))</f>
        <v>0</v>
      </c>
      <c r="Q14" s="92">
        <f>INDEX('Data gruppe 1'!$2:$51,MATCH($B$6,'Data gruppe 1'!$B$2:$B$51,0),MATCH("s_17_01_02_01_"&amp;Q$12&amp;"_"&amp;$B14,Variabel_institut_grp1,0))</f>
        <v>0</v>
      </c>
      <c r="R14" s="92">
        <f>INDEX('Data gruppe 1'!$2:$51,MATCH($B$6,'Data gruppe 1'!$B$2:$B$51,0),MATCH("s_17_01_02_01_"&amp;R$12&amp;"_"&amp;$B14,Variabel_institut_grp1,0))</f>
        <v>0</v>
      </c>
      <c r="S14" s="92">
        <f>INDEX('Data gruppe 1'!$2:$51,MATCH($B$6,'Data gruppe 1'!$B$2:$B$51,0),MATCH("s_17_01_02_01_"&amp;S$12&amp;"_"&amp;$B14,Variabel_institut_grp1,0))</f>
        <v>0</v>
      </c>
      <c r="T14" s="25"/>
    </row>
    <row r="15" spans="1:20" x14ac:dyDescent="0.25">
      <c r="A15" s="90" t="s">
        <v>1622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25"/>
    </row>
    <row r="16" spans="1:20" x14ac:dyDescent="0.25">
      <c r="A16" s="90" t="s">
        <v>1623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25"/>
    </row>
    <row r="17" spans="1:20" x14ac:dyDescent="0.25">
      <c r="A17" s="89" t="s">
        <v>1624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25"/>
    </row>
    <row r="18" spans="1:20" x14ac:dyDescent="0.25">
      <c r="A18" s="91" t="s">
        <v>1644</v>
      </c>
      <c r="B18" s="94" t="s">
        <v>1625</v>
      </c>
      <c r="C18" s="92">
        <f>INDEX('Data gruppe 1'!$2:$51,MATCH($B$6,'Data gruppe 1'!$B$2:$B$51,0),MATCH("s_17_01_02_01_"&amp;C$12&amp;"_"&amp;$B18,Variabel_institut_grp1,0))</f>
        <v>0</v>
      </c>
      <c r="D18" s="92">
        <f>INDEX('Data gruppe 1'!$2:$51,MATCH($B$6,'Data gruppe 1'!$B$2:$B$51,0),MATCH("s_17_01_02_01_"&amp;D$12&amp;"_"&amp;$B18,Variabel_institut_grp1,0))</f>
        <v>73861406.359999999</v>
      </c>
      <c r="E18" s="92">
        <f>INDEX('Data gruppe 1'!$2:$51,MATCH($B$6,'Data gruppe 1'!$B$2:$B$51,0),MATCH("s_17_01_02_01_"&amp;E$12&amp;"_"&amp;$B18,Variabel_institut_grp1,0))</f>
        <v>-9727787.9399999995</v>
      </c>
      <c r="F18" s="92">
        <f>INDEX('Data gruppe 1'!$2:$51,MATCH($B$6,'Data gruppe 1'!$B$2:$B$51,0),MATCH("s_17_01_02_01_"&amp;F$12&amp;"_"&amp;$B18,Variabel_institut_grp1,0))</f>
        <v>120136280.19</v>
      </c>
      <c r="G18" s="92">
        <f>INDEX('Data gruppe 1'!$2:$51,MATCH($B$6,'Data gruppe 1'!$B$2:$B$51,0),MATCH("s_17_01_02_01_"&amp;G$12&amp;"_"&amp;$B18,Variabel_institut_grp1,0))</f>
        <v>200265682.80000001</v>
      </c>
      <c r="H18" s="92">
        <f>INDEX('Data gruppe 1'!$2:$51,MATCH($B$6,'Data gruppe 1'!$B$2:$B$51,0),MATCH("s_17_01_02_01_"&amp;H$12&amp;"_"&amp;$B18,Variabel_institut_grp1,0))</f>
        <v>6672210.8200000003</v>
      </c>
      <c r="I18" s="92">
        <f>INDEX('Data gruppe 1'!$2:$51,MATCH($B$6,'Data gruppe 1'!$B$2:$B$51,0),MATCH("s_17_01_02_01_"&amp;I$12&amp;"_"&amp;$B18,Variabel_institut_grp1,0))</f>
        <v>496610241.63</v>
      </c>
      <c r="J18" s="92">
        <f>INDEX('Data gruppe 1'!$2:$51,MATCH($B$6,'Data gruppe 1'!$B$2:$B$51,0),MATCH("s_17_01_02_01_"&amp;J$12&amp;"_"&amp;$B18,Variabel_institut_grp1,0))</f>
        <v>60740845.509999998</v>
      </c>
      <c r="K18" s="92">
        <f>INDEX('Data gruppe 1'!$2:$51,MATCH($B$6,'Data gruppe 1'!$B$2:$B$51,0),MATCH("s_17_01_02_01_"&amp;K$12&amp;"_"&amp;$B18,Variabel_institut_grp1,0))</f>
        <v>0</v>
      </c>
      <c r="L18" s="92">
        <f>INDEX('Data gruppe 1'!$2:$51,MATCH($B$6,'Data gruppe 1'!$B$2:$B$51,0),MATCH("s_17_01_02_01_"&amp;L$12&amp;"_"&amp;$B18,Variabel_institut_grp1,0))</f>
        <v>0</v>
      </c>
      <c r="M18" s="92">
        <f>INDEX('Data gruppe 1'!$2:$51,MATCH($B$6,'Data gruppe 1'!$B$2:$B$51,0),MATCH("s_17_01_02_01_"&amp;M$12&amp;"_"&amp;$B18,Variabel_institut_grp1,0))</f>
        <v>0</v>
      </c>
      <c r="N18" s="92">
        <f>INDEX('Data gruppe 1'!$2:$51,MATCH($B$6,'Data gruppe 1'!$B$2:$B$51,0),MATCH("s_17_01_02_01_"&amp;N$12&amp;"_"&amp;$B18,Variabel_institut_grp1,0))</f>
        <v>0</v>
      </c>
      <c r="O18" s="92">
        <f>INDEX('Data gruppe 1'!$2:$51,MATCH($B$6,'Data gruppe 1'!$B$2:$B$51,0),MATCH("s_17_01_02_01_"&amp;O$12&amp;"_"&amp;$B18,Variabel_institut_grp1,0))</f>
        <v>0</v>
      </c>
      <c r="P18" s="92">
        <f>INDEX('Data gruppe 1'!$2:$51,MATCH($B$6,'Data gruppe 1'!$B$2:$B$51,0),MATCH("s_17_01_02_01_"&amp;P$12&amp;"_"&amp;$B18,Variabel_institut_grp1,0))</f>
        <v>0</v>
      </c>
      <c r="Q18" s="92">
        <f>INDEX('Data gruppe 1'!$2:$51,MATCH($B$6,'Data gruppe 1'!$B$2:$B$51,0),MATCH("s_17_01_02_01_"&amp;Q$12&amp;"_"&amp;$B18,Variabel_institut_grp1,0))</f>
        <v>0</v>
      </c>
      <c r="R18" s="92">
        <f>INDEX('Data gruppe 1'!$2:$51,MATCH($B$6,'Data gruppe 1'!$B$2:$B$51,0),MATCH("s_17_01_02_01_"&amp;R$12&amp;"_"&amp;$B18,Variabel_institut_grp1,0))</f>
        <v>0</v>
      </c>
      <c r="S18" s="92">
        <f>INDEX('Data gruppe 1'!$2:$51,MATCH($B$6,'Data gruppe 1'!$B$2:$B$51,0),MATCH("s_17_01_02_01_"&amp;S$12&amp;"_"&amp;$B18,Variabel_institut_grp1,0))</f>
        <v>948558879.37</v>
      </c>
      <c r="T18" s="25"/>
    </row>
    <row r="19" spans="1:20" ht="26.25" x14ac:dyDescent="0.25">
      <c r="A19" s="91" t="s">
        <v>1626</v>
      </c>
      <c r="B19" s="94" t="s">
        <v>1581</v>
      </c>
      <c r="C19" s="92">
        <f>INDEX('Data gruppe 1'!$2:$51,MATCH($B$6,'Data gruppe 1'!$B$2:$B$51,0),MATCH("s_17_01_02_01_"&amp;C$12&amp;"_"&amp;$B19,Variabel_institut_grp1,0))</f>
        <v>0</v>
      </c>
      <c r="D19" s="92">
        <f>INDEX('Data gruppe 1'!$2:$51,MATCH($B$6,'Data gruppe 1'!$B$2:$B$51,0),MATCH("s_17_01_02_01_"&amp;D$12&amp;"_"&amp;$B19,Variabel_institut_grp1,0))</f>
        <v>-1113978.97</v>
      </c>
      <c r="E19" s="92">
        <f>INDEX('Data gruppe 1'!$2:$51,MATCH($B$6,'Data gruppe 1'!$B$2:$B$51,0),MATCH("s_17_01_02_01_"&amp;E$12&amp;"_"&amp;$B19,Variabel_institut_grp1,0))</f>
        <v>-3298996.41</v>
      </c>
      <c r="F19" s="92">
        <f>INDEX('Data gruppe 1'!$2:$51,MATCH($B$6,'Data gruppe 1'!$B$2:$B$51,0),MATCH("s_17_01_02_01_"&amp;F$12&amp;"_"&amp;$B19,Variabel_institut_grp1,0))</f>
        <v>-1105045.08</v>
      </c>
      <c r="G19" s="92">
        <f>INDEX('Data gruppe 1'!$2:$51,MATCH($B$6,'Data gruppe 1'!$B$2:$B$51,0),MATCH("s_17_01_02_01_"&amp;G$12&amp;"_"&amp;$B19,Variabel_institut_grp1,0))</f>
        <v>-2527682.64</v>
      </c>
      <c r="H19" s="92">
        <f>INDEX('Data gruppe 1'!$2:$51,MATCH($B$6,'Data gruppe 1'!$B$2:$B$51,0),MATCH("s_17_01_02_01_"&amp;H$12&amp;"_"&amp;$B19,Variabel_institut_grp1,0))</f>
        <v>0</v>
      </c>
      <c r="I19" s="92">
        <f>INDEX('Data gruppe 1'!$2:$51,MATCH($B$6,'Data gruppe 1'!$B$2:$B$51,0),MATCH("s_17_01_02_01_"&amp;I$12&amp;"_"&amp;$B19,Variabel_institut_grp1,0))</f>
        <v>-147789459.06</v>
      </c>
      <c r="J19" s="92">
        <f>INDEX('Data gruppe 1'!$2:$51,MATCH($B$6,'Data gruppe 1'!$B$2:$B$51,0),MATCH("s_17_01_02_01_"&amp;J$12&amp;"_"&amp;$B19,Variabel_institut_grp1,0))</f>
        <v>-399745.82</v>
      </c>
      <c r="K19" s="92">
        <f>INDEX('Data gruppe 1'!$2:$51,MATCH($B$6,'Data gruppe 1'!$B$2:$B$51,0),MATCH("s_17_01_02_01_"&amp;K$12&amp;"_"&amp;$B19,Variabel_institut_grp1,0))</f>
        <v>0</v>
      </c>
      <c r="L19" s="92">
        <f>INDEX('Data gruppe 1'!$2:$51,MATCH($B$6,'Data gruppe 1'!$B$2:$B$51,0),MATCH("s_17_01_02_01_"&amp;L$12&amp;"_"&amp;$B19,Variabel_institut_grp1,0))</f>
        <v>0</v>
      </c>
      <c r="M19" s="92">
        <f>INDEX('Data gruppe 1'!$2:$51,MATCH($B$6,'Data gruppe 1'!$B$2:$B$51,0),MATCH("s_17_01_02_01_"&amp;M$12&amp;"_"&amp;$B19,Variabel_institut_grp1,0))</f>
        <v>0</v>
      </c>
      <c r="N19" s="92">
        <f>INDEX('Data gruppe 1'!$2:$51,MATCH($B$6,'Data gruppe 1'!$B$2:$B$51,0),MATCH("s_17_01_02_01_"&amp;N$12&amp;"_"&amp;$B19,Variabel_institut_grp1,0))</f>
        <v>0</v>
      </c>
      <c r="O19" s="92">
        <f>INDEX('Data gruppe 1'!$2:$51,MATCH($B$6,'Data gruppe 1'!$B$2:$B$51,0),MATCH("s_17_01_02_01_"&amp;O$12&amp;"_"&amp;$B19,Variabel_institut_grp1,0))</f>
        <v>0</v>
      </c>
      <c r="P19" s="92">
        <f>INDEX('Data gruppe 1'!$2:$51,MATCH($B$6,'Data gruppe 1'!$B$2:$B$51,0),MATCH("s_17_01_02_01_"&amp;P$12&amp;"_"&amp;$B19,Variabel_institut_grp1,0))</f>
        <v>0</v>
      </c>
      <c r="Q19" s="92">
        <f>INDEX('Data gruppe 1'!$2:$51,MATCH($B$6,'Data gruppe 1'!$B$2:$B$51,0),MATCH("s_17_01_02_01_"&amp;Q$12&amp;"_"&amp;$B19,Variabel_institut_grp1,0))</f>
        <v>0</v>
      </c>
      <c r="R19" s="92">
        <f>INDEX('Data gruppe 1'!$2:$51,MATCH($B$6,'Data gruppe 1'!$B$2:$B$51,0),MATCH("s_17_01_02_01_"&amp;R$12&amp;"_"&amp;$B19,Variabel_institut_grp1,0))</f>
        <v>0</v>
      </c>
      <c r="S19" s="92">
        <f>INDEX('Data gruppe 1'!$2:$51,MATCH($B$6,'Data gruppe 1'!$B$2:$B$51,0),MATCH("s_17_01_02_01_"&amp;S$12&amp;"_"&amp;$B19,Variabel_institut_grp1,0))</f>
        <v>-156234907.97999999</v>
      </c>
      <c r="T19" s="25"/>
    </row>
    <row r="20" spans="1:20" x14ac:dyDescent="0.25">
      <c r="A20" s="91" t="s">
        <v>1627</v>
      </c>
      <c r="B20" s="94" t="s">
        <v>1628</v>
      </c>
      <c r="C20" s="92">
        <f>INDEX('Data gruppe 1'!$2:$51,MATCH($B$6,'Data gruppe 1'!$B$2:$B$51,0),MATCH("s_17_01_02_01_"&amp;C$12&amp;"_"&amp;$B20,Variabel_institut_grp1,0))</f>
        <v>0</v>
      </c>
      <c r="D20" s="92">
        <f>INDEX('Data gruppe 1'!$2:$51,MATCH($B$6,'Data gruppe 1'!$B$2:$B$51,0),MATCH("s_17_01_02_01_"&amp;D$12&amp;"_"&amp;$B20,Variabel_institut_grp1,0))</f>
        <v>74975385.329999998</v>
      </c>
      <c r="E20" s="92">
        <f>INDEX('Data gruppe 1'!$2:$51,MATCH($B$6,'Data gruppe 1'!$B$2:$B$51,0),MATCH("s_17_01_02_01_"&amp;E$12&amp;"_"&amp;$B20,Variabel_institut_grp1,0))</f>
        <v>-6428791.5300000003</v>
      </c>
      <c r="F20" s="92">
        <f>INDEX('Data gruppe 1'!$2:$51,MATCH($B$6,'Data gruppe 1'!$B$2:$B$51,0),MATCH("s_17_01_02_01_"&amp;F$12&amp;"_"&amp;$B20,Variabel_institut_grp1,0))</f>
        <v>121241325.27</v>
      </c>
      <c r="G20" s="92">
        <f>INDEX('Data gruppe 1'!$2:$51,MATCH($B$6,'Data gruppe 1'!$B$2:$B$51,0),MATCH("s_17_01_02_01_"&amp;G$12&amp;"_"&amp;$B20,Variabel_institut_grp1,0))</f>
        <v>202793365.44</v>
      </c>
      <c r="H20" s="92">
        <f>INDEX('Data gruppe 1'!$2:$51,MATCH($B$6,'Data gruppe 1'!$B$2:$B$51,0),MATCH("s_17_01_02_01_"&amp;H$12&amp;"_"&amp;$B20,Variabel_institut_grp1,0))</f>
        <v>6672210.8200000003</v>
      </c>
      <c r="I20" s="92">
        <f>INDEX('Data gruppe 1'!$2:$51,MATCH($B$6,'Data gruppe 1'!$B$2:$B$51,0),MATCH("s_17_01_02_01_"&amp;I$12&amp;"_"&amp;$B20,Variabel_institut_grp1,0))</f>
        <v>644399700.69000006</v>
      </c>
      <c r="J20" s="92">
        <f>INDEX('Data gruppe 1'!$2:$51,MATCH($B$6,'Data gruppe 1'!$B$2:$B$51,0),MATCH("s_17_01_02_01_"&amp;J$12&amp;"_"&amp;$B20,Variabel_institut_grp1,0))</f>
        <v>61140591.329999998</v>
      </c>
      <c r="K20" s="92">
        <f>INDEX('Data gruppe 1'!$2:$51,MATCH($B$6,'Data gruppe 1'!$B$2:$B$51,0),MATCH("s_17_01_02_01_"&amp;K$12&amp;"_"&amp;$B20,Variabel_institut_grp1,0))</f>
        <v>0</v>
      </c>
      <c r="L20" s="92">
        <f>INDEX('Data gruppe 1'!$2:$51,MATCH($B$6,'Data gruppe 1'!$B$2:$B$51,0),MATCH("s_17_01_02_01_"&amp;L$12&amp;"_"&amp;$B20,Variabel_institut_grp1,0))</f>
        <v>0</v>
      </c>
      <c r="M20" s="92">
        <f>INDEX('Data gruppe 1'!$2:$51,MATCH($B$6,'Data gruppe 1'!$B$2:$B$51,0),MATCH("s_17_01_02_01_"&amp;M$12&amp;"_"&amp;$B20,Variabel_institut_grp1,0))</f>
        <v>0</v>
      </c>
      <c r="N20" s="92">
        <f>INDEX('Data gruppe 1'!$2:$51,MATCH($B$6,'Data gruppe 1'!$B$2:$B$51,0),MATCH("s_17_01_02_01_"&amp;N$12&amp;"_"&amp;$B20,Variabel_institut_grp1,0))</f>
        <v>0</v>
      </c>
      <c r="O20" s="92">
        <f>INDEX('Data gruppe 1'!$2:$51,MATCH($B$6,'Data gruppe 1'!$B$2:$B$51,0),MATCH("s_17_01_02_01_"&amp;O$12&amp;"_"&amp;$B20,Variabel_institut_grp1,0))</f>
        <v>0</v>
      </c>
      <c r="P20" s="92">
        <f>INDEX('Data gruppe 1'!$2:$51,MATCH($B$6,'Data gruppe 1'!$B$2:$B$51,0),MATCH("s_17_01_02_01_"&amp;P$12&amp;"_"&amp;$B20,Variabel_institut_grp1,0))</f>
        <v>0</v>
      </c>
      <c r="Q20" s="92">
        <f>INDEX('Data gruppe 1'!$2:$51,MATCH($B$6,'Data gruppe 1'!$B$2:$B$51,0),MATCH("s_17_01_02_01_"&amp;Q$12&amp;"_"&amp;$B20,Variabel_institut_grp1,0))</f>
        <v>0</v>
      </c>
      <c r="R20" s="92">
        <f>INDEX('Data gruppe 1'!$2:$51,MATCH($B$6,'Data gruppe 1'!$B$2:$B$51,0),MATCH("s_17_01_02_01_"&amp;R$12&amp;"_"&amp;$B20,Variabel_institut_grp1,0))</f>
        <v>0</v>
      </c>
      <c r="S20" s="92">
        <f>INDEX('Data gruppe 1'!$2:$51,MATCH($B$6,'Data gruppe 1'!$B$2:$B$51,0),MATCH("s_17_01_02_01_"&amp;S$12&amp;"_"&amp;$B20,Variabel_institut_grp1,0))</f>
        <v>1104793787.3499999</v>
      </c>
      <c r="T20" s="25"/>
    </row>
    <row r="21" spans="1:20" x14ac:dyDescent="0.25">
      <c r="A21" s="89" t="s">
        <v>1629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25"/>
    </row>
    <row r="22" spans="1:20" x14ac:dyDescent="0.25">
      <c r="A22" s="91" t="s">
        <v>1644</v>
      </c>
      <c r="B22" s="94" t="s">
        <v>1630</v>
      </c>
      <c r="C22" s="92">
        <f>INDEX('Data gruppe 1'!$2:$51,MATCH($B$6,'Data gruppe 1'!$B$2:$B$51,0),MATCH("s_17_01_02_01_"&amp;C$12&amp;"_"&amp;$B22,Variabel_institut_grp1,0))</f>
        <v>0</v>
      </c>
      <c r="D22" s="92">
        <f>INDEX('Data gruppe 1'!$2:$51,MATCH($B$6,'Data gruppe 1'!$B$2:$B$51,0),MATCH("s_17_01_02_01_"&amp;D$12&amp;"_"&amp;$B22,Variabel_institut_grp1,0))</f>
        <v>702360680.01999998</v>
      </c>
      <c r="E22" s="92">
        <f>INDEX('Data gruppe 1'!$2:$51,MATCH($B$6,'Data gruppe 1'!$B$2:$B$51,0),MATCH("s_17_01_02_01_"&amp;E$12&amp;"_"&amp;$B22,Variabel_institut_grp1,0))</f>
        <v>1268676477.8499999</v>
      </c>
      <c r="F22" s="92">
        <f>INDEX('Data gruppe 1'!$2:$51,MATCH($B$6,'Data gruppe 1'!$B$2:$B$51,0),MATCH("s_17_01_02_01_"&amp;F$12&amp;"_"&amp;$B22,Variabel_institut_grp1,0))</f>
        <v>680805795.88</v>
      </c>
      <c r="G22" s="92">
        <f>INDEX('Data gruppe 1'!$2:$51,MATCH($B$6,'Data gruppe 1'!$B$2:$B$51,0),MATCH("s_17_01_02_01_"&amp;G$12&amp;"_"&amp;$B22,Variabel_institut_grp1,0))</f>
        <v>92604066.849999994</v>
      </c>
      <c r="H22" s="92">
        <f>INDEX('Data gruppe 1'!$2:$51,MATCH($B$6,'Data gruppe 1'!$B$2:$B$51,0),MATCH("s_17_01_02_01_"&amp;H$12&amp;"_"&amp;$B22,Variabel_institut_grp1,0))</f>
        <v>9800738.8800000008</v>
      </c>
      <c r="I22" s="92">
        <f>INDEX('Data gruppe 1'!$2:$51,MATCH($B$6,'Data gruppe 1'!$B$2:$B$51,0),MATCH("s_17_01_02_01_"&amp;I$12&amp;"_"&amp;$B22,Variabel_institut_grp1,0))</f>
        <v>1050020412.41</v>
      </c>
      <c r="J22" s="92">
        <f>INDEX('Data gruppe 1'!$2:$51,MATCH($B$6,'Data gruppe 1'!$B$2:$B$51,0),MATCH("s_17_01_02_01_"&amp;J$12&amp;"_"&amp;$B22,Variabel_institut_grp1,0))</f>
        <v>335948717.63</v>
      </c>
      <c r="K22" s="92">
        <f>INDEX('Data gruppe 1'!$2:$51,MATCH($B$6,'Data gruppe 1'!$B$2:$B$51,0),MATCH("s_17_01_02_01_"&amp;K$12&amp;"_"&amp;$B22,Variabel_institut_grp1,0))</f>
        <v>0</v>
      </c>
      <c r="L22" s="92">
        <f>INDEX('Data gruppe 1'!$2:$51,MATCH($B$6,'Data gruppe 1'!$B$2:$B$51,0),MATCH("s_17_01_02_01_"&amp;L$12&amp;"_"&amp;$B22,Variabel_institut_grp1,0))</f>
        <v>0</v>
      </c>
      <c r="M22" s="92">
        <f>INDEX('Data gruppe 1'!$2:$51,MATCH($B$6,'Data gruppe 1'!$B$2:$B$51,0),MATCH("s_17_01_02_01_"&amp;M$12&amp;"_"&amp;$B22,Variabel_institut_grp1,0))</f>
        <v>0</v>
      </c>
      <c r="N22" s="92">
        <f>INDEX('Data gruppe 1'!$2:$51,MATCH($B$6,'Data gruppe 1'!$B$2:$B$51,0),MATCH("s_17_01_02_01_"&amp;N$12&amp;"_"&amp;$B22,Variabel_institut_grp1,0))</f>
        <v>0</v>
      </c>
      <c r="O22" s="92">
        <f>INDEX('Data gruppe 1'!$2:$51,MATCH($B$6,'Data gruppe 1'!$B$2:$B$51,0),MATCH("s_17_01_02_01_"&amp;O$12&amp;"_"&amp;$B22,Variabel_institut_grp1,0))</f>
        <v>0</v>
      </c>
      <c r="P22" s="92">
        <f>INDEX('Data gruppe 1'!$2:$51,MATCH($B$6,'Data gruppe 1'!$B$2:$B$51,0),MATCH("s_17_01_02_01_"&amp;P$12&amp;"_"&amp;$B22,Variabel_institut_grp1,0))</f>
        <v>0</v>
      </c>
      <c r="Q22" s="92">
        <f>INDEX('Data gruppe 1'!$2:$51,MATCH($B$6,'Data gruppe 1'!$B$2:$B$51,0),MATCH("s_17_01_02_01_"&amp;Q$12&amp;"_"&amp;$B22,Variabel_institut_grp1,0))</f>
        <v>0</v>
      </c>
      <c r="R22" s="92">
        <f>INDEX('Data gruppe 1'!$2:$51,MATCH($B$6,'Data gruppe 1'!$B$2:$B$51,0),MATCH("s_17_01_02_01_"&amp;R$12&amp;"_"&amp;$B22,Variabel_institut_grp1,0))</f>
        <v>0</v>
      </c>
      <c r="S22" s="92">
        <f>INDEX('Data gruppe 1'!$2:$51,MATCH($B$6,'Data gruppe 1'!$B$2:$B$51,0),MATCH("s_17_01_02_01_"&amp;S$12&amp;"_"&amp;$B22,Variabel_institut_grp1,0))</f>
        <v>4140216889.52</v>
      </c>
      <c r="T22" s="25"/>
    </row>
    <row r="23" spans="1:20" ht="26.25" x14ac:dyDescent="0.25">
      <c r="A23" s="91" t="s">
        <v>1626</v>
      </c>
      <c r="B23" s="94" t="s">
        <v>1588</v>
      </c>
      <c r="C23" s="92">
        <f>INDEX('Data gruppe 1'!$2:$51,MATCH($B$6,'Data gruppe 1'!$B$2:$B$51,0),MATCH("s_17_01_02_01_"&amp;C$12&amp;"_"&amp;$B23,Variabel_institut_grp1,0))</f>
        <v>0</v>
      </c>
      <c r="D23" s="92">
        <f>INDEX('Data gruppe 1'!$2:$51,MATCH($B$6,'Data gruppe 1'!$B$2:$B$51,0),MATCH("s_17_01_02_01_"&amp;D$12&amp;"_"&amp;$B23,Variabel_institut_grp1,0))</f>
        <v>0</v>
      </c>
      <c r="E23" s="92">
        <f>INDEX('Data gruppe 1'!$2:$51,MATCH($B$6,'Data gruppe 1'!$B$2:$B$51,0),MATCH("s_17_01_02_01_"&amp;E$12&amp;"_"&amp;$B23,Variabel_institut_grp1,0))</f>
        <v>0</v>
      </c>
      <c r="F23" s="92">
        <f>INDEX('Data gruppe 1'!$2:$51,MATCH($B$6,'Data gruppe 1'!$B$2:$B$51,0),MATCH("s_17_01_02_01_"&amp;F$12&amp;"_"&amp;$B23,Variabel_institut_grp1,0))</f>
        <v>2423175.65</v>
      </c>
      <c r="G23" s="92">
        <f>INDEX('Data gruppe 1'!$2:$51,MATCH($B$6,'Data gruppe 1'!$B$2:$B$51,0),MATCH("s_17_01_02_01_"&amp;G$12&amp;"_"&amp;$B23,Variabel_institut_grp1,0))</f>
        <v>1062138.05</v>
      </c>
      <c r="H23" s="92">
        <f>INDEX('Data gruppe 1'!$2:$51,MATCH($B$6,'Data gruppe 1'!$B$2:$B$51,0),MATCH("s_17_01_02_01_"&amp;H$12&amp;"_"&amp;$B23,Variabel_institut_grp1,0))</f>
        <v>0</v>
      </c>
      <c r="I23" s="92">
        <f>INDEX('Data gruppe 1'!$2:$51,MATCH($B$6,'Data gruppe 1'!$B$2:$B$51,0),MATCH("s_17_01_02_01_"&amp;I$12&amp;"_"&amp;$B23,Variabel_institut_grp1,0))</f>
        <v>94786321.329999998</v>
      </c>
      <c r="J23" s="92">
        <f>INDEX('Data gruppe 1'!$2:$51,MATCH($B$6,'Data gruppe 1'!$B$2:$B$51,0),MATCH("s_17_01_02_01_"&amp;J$12&amp;"_"&amp;$B23,Variabel_institut_grp1,0))</f>
        <v>0</v>
      </c>
      <c r="K23" s="92">
        <f>INDEX('Data gruppe 1'!$2:$51,MATCH($B$6,'Data gruppe 1'!$B$2:$B$51,0),MATCH("s_17_01_02_01_"&amp;K$12&amp;"_"&amp;$B23,Variabel_institut_grp1,0))</f>
        <v>0</v>
      </c>
      <c r="L23" s="92">
        <f>INDEX('Data gruppe 1'!$2:$51,MATCH($B$6,'Data gruppe 1'!$B$2:$B$51,0),MATCH("s_17_01_02_01_"&amp;L$12&amp;"_"&amp;$B23,Variabel_institut_grp1,0))</f>
        <v>0</v>
      </c>
      <c r="M23" s="92">
        <f>INDEX('Data gruppe 1'!$2:$51,MATCH($B$6,'Data gruppe 1'!$B$2:$B$51,0),MATCH("s_17_01_02_01_"&amp;M$12&amp;"_"&amp;$B23,Variabel_institut_grp1,0))</f>
        <v>0</v>
      </c>
      <c r="N23" s="92">
        <f>INDEX('Data gruppe 1'!$2:$51,MATCH($B$6,'Data gruppe 1'!$B$2:$B$51,0),MATCH("s_17_01_02_01_"&amp;N$12&amp;"_"&amp;$B23,Variabel_institut_grp1,0))</f>
        <v>0</v>
      </c>
      <c r="O23" s="92">
        <f>INDEX('Data gruppe 1'!$2:$51,MATCH($B$6,'Data gruppe 1'!$B$2:$B$51,0),MATCH("s_17_01_02_01_"&amp;O$12&amp;"_"&amp;$B23,Variabel_institut_grp1,0))</f>
        <v>0</v>
      </c>
      <c r="P23" s="92">
        <f>INDEX('Data gruppe 1'!$2:$51,MATCH($B$6,'Data gruppe 1'!$B$2:$B$51,0),MATCH("s_17_01_02_01_"&amp;P$12&amp;"_"&amp;$B23,Variabel_institut_grp1,0))</f>
        <v>0</v>
      </c>
      <c r="Q23" s="92">
        <f>INDEX('Data gruppe 1'!$2:$51,MATCH($B$6,'Data gruppe 1'!$B$2:$B$51,0),MATCH("s_17_01_02_01_"&amp;Q$12&amp;"_"&amp;$B23,Variabel_institut_grp1,0))</f>
        <v>0</v>
      </c>
      <c r="R23" s="92">
        <f>INDEX('Data gruppe 1'!$2:$51,MATCH($B$6,'Data gruppe 1'!$B$2:$B$51,0),MATCH("s_17_01_02_01_"&amp;R$12&amp;"_"&amp;$B23,Variabel_institut_grp1,0))</f>
        <v>0</v>
      </c>
      <c r="S23" s="92">
        <f>INDEX('Data gruppe 1'!$2:$51,MATCH($B$6,'Data gruppe 1'!$B$2:$B$51,0),MATCH("s_17_01_02_01_"&amp;S$12&amp;"_"&amp;$B23,Variabel_institut_grp1,0))</f>
        <v>98271635.030000001</v>
      </c>
      <c r="T23" s="25"/>
    </row>
    <row r="24" spans="1:20" x14ac:dyDescent="0.25">
      <c r="A24" s="91" t="s">
        <v>1631</v>
      </c>
      <c r="B24" s="94" t="s">
        <v>1632</v>
      </c>
      <c r="C24" s="92">
        <f>INDEX('Data gruppe 1'!$2:$51,MATCH($B$6,'Data gruppe 1'!$B$2:$B$51,0),MATCH("s_17_01_02_01_"&amp;C$12&amp;"_"&amp;$B24,Variabel_institut_grp1,0))</f>
        <v>0</v>
      </c>
      <c r="D24" s="92">
        <f>INDEX('Data gruppe 1'!$2:$51,MATCH($B$6,'Data gruppe 1'!$B$2:$B$51,0),MATCH("s_17_01_02_01_"&amp;D$12&amp;"_"&amp;$B24,Variabel_institut_grp1,0))</f>
        <v>702360680.01999998</v>
      </c>
      <c r="E24" s="92">
        <f>INDEX('Data gruppe 1'!$2:$51,MATCH($B$6,'Data gruppe 1'!$B$2:$B$51,0),MATCH("s_17_01_02_01_"&amp;E$12&amp;"_"&amp;$B24,Variabel_institut_grp1,0))</f>
        <v>1268676477.8499999</v>
      </c>
      <c r="F24" s="92">
        <f>INDEX('Data gruppe 1'!$2:$51,MATCH($B$6,'Data gruppe 1'!$B$2:$B$51,0),MATCH("s_17_01_02_01_"&amp;F$12&amp;"_"&amp;$B24,Variabel_institut_grp1,0))</f>
        <v>678382620.23000002</v>
      </c>
      <c r="G24" s="92">
        <f>INDEX('Data gruppe 1'!$2:$51,MATCH($B$6,'Data gruppe 1'!$B$2:$B$51,0),MATCH("s_17_01_02_01_"&amp;G$12&amp;"_"&amp;$B24,Variabel_institut_grp1,0))</f>
        <v>91541928.799999997</v>
      </c>
      <c r="H24" s="92">
        <f>INDEX('Data gruppe 1'!$2:$51,MATCH($B$6,'Data gruppe 1'!$B$2:$B$51,0),MATCH("s_17_01_02_01_"&amp;H$12&amp;"_"&amp;$B24,Variabel_institut_grp1,0))</f>
        <v>9800738.8800000008</v>
      </c>
      <c r="I24" s="92">
        <f>INDEX('Data gruppe 1'!$2:$51,MATCH($B$6,'Data gruppe 1'!$B$2:$B$51,0),MATCH("s_17_01_02_01_"&amp;I$12&amp;"_"&amp;$B24,Variabel_institut_grp1,0))</f>
        <v>955234091.08000004</v>
      </c>
      <c r="J24" s="92">
        <f>INDEX('Data gruppe 1'!$2:$51,MATCH($B$6,'Data gruppe 1'!$B$2:$B$51,0),MATCH("s_17_01_02_01_"&amp;J$12&amp;"_"&amp;$B24,Variabel_institut_grp1,0))</f>
        <v>335948717.63</v>
      </c>
      <c r="K24" s="92">
        <f>INDEX('Data gruppe 1'!$2:$51,MATCH($B$6,'Data gruppe 1'!$B$2:$B$51,0),MATCH("s_17_01_02_01_"&amp;K$12&amp;"_"&amp;$B24,Variabel_institut_grp1,0))</f>
        <v>0</v>
      </c>
      <c r="L24" s="92">
        <f>INDEX('Data gruppe 1'!$2:$51,MATCH($B$6,'Data gruppe 1'!$B$2:$B$51,0),MATCH("s_17_01_02_01_"&amp;L$12&amp;"_"&amp;$B24,Variabel_institut_grp1,0))</f>
        <v>0</v>
      </c>
      <c r="M24" s="92">
        <f>INDEX('Data gruppe 1'!$2:$51,MATCH($B$6,'Data gruppe 1'!$B$2:$B$51,0),MATCH("s_17_01_02_01_"&amp;M$12&amp;"_"&amp;$B24,Variabel_institut_grp1,0))</f>
        <v>0</v>
      </c>
      <c r="N24" s="92">
        <f>INDEX('Data gruppe 1'!$2:$51,MATCH($B$6,'Data gruppe 1'!$B$2:$B$51,0),MATCH("s_17_01_02_01_"&amp;N$12&amp;"_"&amp;$B24,Variabel_institut_grp1,0))</f>
        <v>0</v>
      </c>
      <c r="O24" s="92">
        <f>INDEX('Data gruppe 1'!$2:$51,MATCH($B$6,'Data gruppe 1'!$B$2:$B$51,0),MATCH("s_17_01_02_01_"&amp;O$12&amp;"_"&amp;$B24,Variabel_institut_grp1,0))</f>
        <v>0</v>
      </c>
      <c r="P24" s="92">
        <f>INDEX('Data gruppe 1'!$2:$51,MATCH($B$6,'Data gruppe 1'!$B$2:$B$51,0),MATCH("s_17_01_02_01_"&amp;P$12&amp;"_"&amp;$B24,Variabel_institut_grp1,0))</f>
        <v>0</v>
      </c>
      <c r="Q24" s="92">
        <f>INDEX('Data gruppe 1'!$2:$51,MATCH($B$6,'Data gruppe 1'!$B$2:$B$51,0),MATCH("s_17_01_02_01_"&amp;Q$12&amp;"_"&amp;$B24,Variabel_institut_grp1,0))</f>
        <v>0</v>
      </c>
      <c r="R24" s="92">
        <f>INDEX('Data gruppe 1'!$2:$51,MATCH($B$6,'Data gruppe 1'!$B$2:$B$51,0),MATCH("s_17_01_02_01_"&amp;R$12&amp;"_"&amp;$B24,Variabel_institut_grp1,0))</f>
        <v>0</v>
      </c>
      <c r="S24" s="92">
        <f>INDEX('Data gruppe 1'!$2:$51,MATCH($B$6,'Data gruppe 1'!$B$2:$B$51,0),MATCH("s_17_01_02_01_"&amp;S$12&amp;"_"&amp;$B24,Variabel_institut_grp1,0))</f>
        <v>4041945254.4899998</v>
      </c>
      <c r="T24" s="25"/>
    </row>
    <row r="25" spans="1:20" x14ac:dyDescent="0.25">
      <c r="A25" s="90" t="s">
        <v>1633</v>
      </c>
      <c r="B25" s="94" t="s">
        <v>1634</v>
      </c>
      <c r="C25" s="92">
        <f>INDEX('Data gruppe 1'!$2:$51,MATCH($B$6,'Data gruppe 1'!$B$2:$B$51,0),MATCH("s_17_01_02_01_"&amp;C$12&amp;"_"&amp;$B25,Variabel_institut_grp1,0))</f>
        <v>0</v>
      </c>
      <c r="D25" s="92">
        <f>INDEX('Data gruppe 1'!$2:$51,MATCH($B$6,'Data gruppe 1'!$B$2:$B$51,0),MATCH("s_17_01_02_01_"&amp;D$12&amp;"_"&amp;$B25,Variabel_institut_grp1,0))</f>
        <v>776222086.38</v>
      </c>
      <c r="E25" s="92">
        <f>INDEX('Data gruppe 1'!$2:$51,MATCH($B$6,'Data gruppe 1'!$B$2:$B$51,0),MATCH("s_17_01_02_01_"&amp;E$12&amp;"_"&amp;$B25,Variabel_institut_grp1,0))</f>
        <v>1258948689.9100001</v>
      </c>
      <c r="F25" s="92">
        <f>INDEX('Data gruppe 1'!$2:$51,MATCH($B$6,'Data gruppe 1'!$B$2:$B$51,0),MATCH("s_17_01_02_01_"&amp;F$12&amp;"_"&amp;$B25,Variabel_institut_grp1,0))</f>
        <v>800942076.07000005</v>
      </c>
      <c r="G25" s="92">
        <f>INDEX('Data gruppe 1'!$2:$51,MATCH($B$6,'Data gruppe 1'!$B$2:$B$51,0),MATCH("s_17_01_02_01_"&amp;G$12&amp;"_"&amp;$B25,Variabel_institut_grp1,0))</f>
        <v>292869749.64999998</v>
      </c>
      <c r="H25" s="92">
        <f>INDEX('Data gruppe 1'!$2:$51,MATCH($B$6,'Data gruppe 1'!$B$2:$B$51,0),MATCH("s_17_01_02_01_"&amp;H$12&amp;"_"&amp;$B25,Variabel_institut_grp1,0))</f>
        <v>16472949.699999999</v>
      </c>
      <c r="I25" s="92">
        <f>INDEX('Data gruppe 1'!$2:$51,MATCH($B$6,'Data gruppe 1'!$B$2:$B$51,0),MATCH("s_17_01_02_01_"&amp;I$12&amp;"_"&amp;$B25,Variabel_institut_grp1,0))</f>
        <v>1546630654.04</v>
      </c>
      <c r="J25" s="92">
        <f>INDEX('Data gruppe 1'!$2:$51,MATCH($B$6,'Data gruppe 1'!$B$2:$B$51,0),MATCH("s_17_01_02_01_"&amp;J$12&amp;"_"&amp;$B25,Variabel_institut_grp1,0))</f>
        <v>396689563.13999999</v>
      </c>
      <c r="K25" s="92">
        <f>INDEX('Data gruppe 1'!$2:$51,MATCH($B$6,'Data gruppe 1'!$B$2:$B$51,0),MATCH("s_17_01_02_01_"&amp;K$12&amp;"_"&amp;$B25,Variabel_institut_grp1,0))</f>
        <v>0</v>
      </c>
      <c r="L25" s="92">
        <f>INDEX('Data gruppe 1'!$2:$51,MATCH($B$6,'Data gruppe 1'!$B$2:$B$51,0),MATCH("s_17_01_02_01_"&amp;L$12&amp;"_"&amp;$B25,Variabel_institut_grp1,0))</f>
        <v>0</v>
      </c>
      <c r="M25" s="92">
        <f>INDEX('Data gruppe 1'!$2:$51,MATCH($B$6,'Data gruppe 1'!$B$2:$B$51,0),MATCH("s_17_01_02_01_"&amp;M$12&amp;"_"&amp;$B25,Variabel_institut_grp1,0))</f>
        <v>0</v>
      </c>
      <c r="N25" s="92">
        <f>INDEX('Data gruppe 1'!$2:$51,MATCH($B$6,'Data gruppe 1'!$B$2:$B$51,0),MATCH("s_17_01_02_01_"&amp;N$12&amp;"_"&amp;$B25,Variabel_institut_grp1,0))</f>
        <v>0</v>
      </c>
      <c r="O25" s="92">
        <f>INDEX('Data gruppe 1'!$2:$51,MATCH($B$6,'Data gruppe 1'!$B$2:$B$51,0),MATCH("s_17_01_02_01_"&amp;O$12&amp;"_"&amp;$B25,Variabel_institut_grp1,0))</f>
        <v>0</v>
      </c>
      <c r="P25" s="92">
        <f>INDEX('Data gruppe 1'!$2:$51,MATCH($B$6,'Data gruppe 1'!$B$2:$B$51,0),MATCH("s_17_01_02_01_"&amp;P$12&amp;"_"&amp;$B25,Variabel_institut_grp1,0))</f>
        <v>0</v>
      </c>
      <c r="Q25" s="92">
        <f>INDEX('Data gruppe 1'!$2:$51,MATCH($B$6,'Data gruppe 1'!$B$2:$B$51,0),MATCH("s_17_01_02_01_"&amp;Q$12&amp;"_"&amp;$B25,Variabel_institut_grp1,0))</f>
        <v>0</v>
      </c>
      <c r="R25" s="92">
        <f>INDEX('Data gruppe 1'!$2:$51,MATCH($B$6,'Data gruppe 1'!$B$2:$B$51,0),MATCH("s_17_01_02_01_"&amp;R$12&amp;"_"&amp;$B25,Variabel_institut_grp1,0))</f>
        <v>0</v>
      </c>
      <c r="S25" s="92">
        <f>INDEX('Data gruppe 1'!$2:$51,MATCH($B$6,'Data gruppe 1'!$B$2:$B$51,0),MATCH("s_17_01_02_01_"&amp;S$12&amp;"_"&amp;$B25,Variabel_institut_grp1,0))</f>
        <v>5088775768.8900003</v>
      </c>
      <c r="T25" s="25"/>
    </row>
    <row r="26" spans="1:20" x14ac:dyDescent="0.25">
      <c r="A26" s="90" t="s">
        <v>1635</v>
      </c>
      <c r="B26" s="94" t="s">
        <v>1636</v>
      </c>
      <c r="C26" s="92">
        <f>INDEX('Data gruppe 1'!$2:$51,MATCH($B$6,'Data gruppe 1'!$B$2:$B$51,0),MATCH("s_17_01_02_01_"&amp;C$12&amp;"_"&amp;$B26,Variabel_institut_grp1,0))</f>
        <v>0</v>
      </c>
      <c r="D26" s="92">
        <f>INDEX('Data gruppe 1'!$2:$51,MATCH($B$6,'Data gruppe 1'!$B$2:$B$51,0),MATCH("s_17_01_02_01_"&amp;D$12&amp;"_"&amp;$B26,Variabel_institut_grp1,0))</f>
        <v>777336065.35000002</v>
      </c>
      <c r="E26" s="92">
        <f>INDEX('Data gruppe 1'!$2:$51,MATCH($B$6,'Data gruppe 1'!$B$2:$B$51,0),MATCH("s_17_01_02_01_"&amp;E$12&amp;"_"&amp;$B26,Variabel_institut_grp1,0))</f>
        <v>1262247686.3199999</v>
      </c>
      <c r="F26" s="92">
        <f>INDEX('Data gruppe 1'!$2:$51,MATCH($B$6,'Data gruppe 1'!$B$2:$B$51,0),MATCH("s_17_01_02_01_"&amp;F$12&amp;"_"&amp;$B26,Variabel_institut_grp1,0))</f>
        <v>799623945.5</v>
      </c>
      <c r="G26" s="92">
        <f>INDEX('Data gruppe 1'!$2:$51,MATCH($B$6,'Data gruppe 1'!$B$2:$B$51,0),MATCH("s_17_01_02_01_"&amp;G$12&amp;"_"&amp;$B26,Variabel_institut_grp1,0))</f>
        <v>294335294.24000001</v>
      </c>
      <c r="H26" s="92">
        <f>INDEX('Data gruppe 1'!$2:$51,MATCH($B$6,'Data gruppe 1'!$B$2:$B$51,0),MATCH("s_17_01_02_01_"&amp;H$12&amp;"_"&amp;$B26,Variabel_institut_grp1,0))</f>
        <v>16472949.699999999</v>
      </c>
      <c r="I26" s="92">
        <f>INDEX('Data gruppe 1'!$2:$51,MATCH($B$6,'Data gruppe 1'!$B$2:$B$51,0),MATCH("s_17_01_02_01_"&amp;I$12&amp;"_"&amp;$B26,Variabel_institut_grp1,0))</f>
        <v>1599633791.77</v>
      </c>
      <c r="J26" s="92">
        <f>INDEX('Data gruppe 1'!$2:$51,MATCH($B$6,'Data gruppe 1'!$B$2:$B$51,0),MATCH("s_17_01_02_01_"&amp;J$12&amp;"_"&amp;$B26,Variabel_institut_grp1,0))</f>
        <v>397089308.95999998</v>
      </c>
      <c r="K26" s="92">
        <f>INDEX('Data gruppe 1'!$2:$51,MATCH($B$6,'Data gruppe 1'!$B$2:$B$51,0),MATCH("s_17_01_02_01_"&amp;K$12&amp;"_"&amp;$B26,Variabel_institut_grp1,0))</f>
        <v>0</v>
      </c>
      <c r="L26" s="92">
        <f>INDEX('Data gruppe 1'!$2:$51,MATCH($B$6,'Data gruppe 1'!$B$2:$B$51,0),MATCH("s_17_01_02_01_"&amp;L$12&amp;"_"&amp;$B26,Variabel_institut_grp1,0))</f>
        <v>0</v>
      </c>
      <c r="M26" s="92">
        <f>INDEX('Data gruppe 1'!$2:$51,MATCH($B$6,'Data gruppe 1'!$B$2:$B$51,0),MATCH("s_17_01_02_01_"&amp;M$12&amp;"_"&amp;$B26,Variabel_institut_grp1,0))</f>
        <v>0</v>
      </c>
      <c r="N26" s="92">
        <f>INDEX('Data gruppe 1'!$2:$51,MATCH($B$6,'Data gruppe 1'!$B$2:$B$51,0),MATCH("s_17_01_02_01_"&amp;N$12&amp;"_"&amp;$B26,Variabel_institut_grp1,0))</f>
        <v>0</v>
      </c>
      <c r="O26" s="92">
        <f>INDEX('Data gruppe 1'!$2:$51,MATCH($B$6,'Data gruppe 1'!$B$2:$B$51,0),MATCH("s_17_01_02_01_"&amp;O$12&amp;"_"&amp;$B26,Variabel_institut_grp1,0))</f>
        <v>0</v>
      </c>
      <c r="P26" s="92">
        <f>INDEX('Data gruppe 1'!$2:$51,MATCH($B$6,'Data gruppe 1'!$B$2:$B$51,0),MATCH("s_17_01_02_01_"&amp;P$12&amp;"_"&amp;$B26,Variabel_institut_grp1,0))</f>
        <v>0</v>
      </c>
      <c r="Q26" s="92">
        <f>INDEX('Data gruppe 1'!$2:$51,MATCH($B$6,'Data gruppe 1'!$B$2:$B$51,0),MATCH("s_17_01_02_01_"&amp;Q$12&amp;"_"&amp;$B26,Variabel_institut_grp1,0))</f>
        <v>0</v>
      </c>
      <c r="R26" s="92">
        <f>INDEX('Data gruppe 1'!$2:$51,MATCH($B$6,'Data gruppe 1'!$B$2:$B$51,0),MATCH("s_17_01_02_01_"&amp;R$12&amp;"_"&amp;$B26,Variabel_institut_grp1,0))</f>
        <v>0</v>
      </c>
      <c r="S26" s="92">
        <f>INDEX('Data gruppe 1'!$2:$51,MATCH($B$6,'Data gruppe 1'!$B$2:$B$51,0),MATCH("s_17_01_02_01_"&amp;S$12&amp;"_"&amp;$B26,Variabel_institut_grp1,0))</f>
        <v>5146739041.8400002</v>
      </c>
      <c r="T26" s="25"/>
    </row>
    <row r="27" spans="1:20" x14ac:dyDescent="0.25">
      <c r="A27" s="90" t="s">
        <v>1637</v>
      </c>
      <c r="B27" s="94" t="s">
        <v>1638</v>
      </c>
      <c r="C27" s="92">
        <f>INDEX('Data gruppe 1'!$2:$51,MATCH($B$6,'Data gruppe 1'!$B$2:$B$51,0),MATCH("s_17_01_02_01_"&amp;C$12&amp;"_"&amp;$B27,Variabel_institut_grp1,0))</f>
        <v>0</v>
      </c>
      <c r="D27" s="92">
        <f>INDEX('Data gruppe 1'!$2:$51,MATCH($B$6,'Data gruppe 1'!$B$2:$B$51,0),MATCH("s_17_01_02_01_"&amp;D$12&amp;"_"&amp;$B27,Variabel_institut_grp1,0))</f>
        <v>21318377.530000001</v>
      </c>
      <c r="E27" s="92">
        <f>INDEX('Data gruppe 1'!$2:$51,MATCH($B$6,'Data gruppe 1'!$B$2:$B$51,0),MATCH("s_17_01_02_01_"&amp;E$12&amp;"_"&amp;$B27,Variabel_institut_grp1,0))</f>
        <v>39002941.520000003</v>
      </c>
      <c r="F27" s="92">
        <f>INDEX('Data gruppe 1'!$2:$51,MATCH($B$6,'Data gruppe 1'!$B$2:$B$51,0),MATCH("s_17_01_02_01_"&amp;F$12&amp;"_"&amp;$B27,Variabel_institut_grp1,0))</f>
        <v>19422905.550000001</v>
      </c>
      <c r="G27" s="92">
        <f>INDEX('Data gruppe 1'!$2:$51,MATCH($B$6,'Data gruppe 1'!$B$2:$B$51,0),MATCH("s_17_01_02_01_"&amp;G$12&amp;"_"&amp;$B27,Variabel_institut_grp1,0))</f>
        <v>10947066.810000001</v>
      </c>
      <c r="H27" s="92">
        <f>INDEX('Data gruppe 1'!$2:$51,MATCH($B$6,'Data gruppe 1'!$B$2:$B$51,0),MATCH("s_17_01_02_01_"&amp;H$12&amp;"_"&amp;$B27,Variabel_institut_grp1,0))</f>
        <v>525482.37</v>
      </c>
      <c r="I27" s="92">
        <f>INDEX('Data gruppe 1'!$2:$51,MATCH($B$6,'Data gruppe 1'!$B$2:$B$51,0),MATCH("s_17_01_02_01_"&amp;I$12&amp;"_"&amp;$B27,Variabel_institut_grp1,0))</f>
        <v>50120541.859999999</v>
      </c>
      <c r="J27" s="92">
        <f>INDEX('Data gruppe 1'!$2:$51,MATCH($B$6,'Data gruppe 1'!$B$2:$B$51,0),MATCH("s_17_01_02_01_"&amp;J$12&amp;"_"&amp;$B27,Variabel_institut_grp1,0))</f>
        <v>10998183.890000001</v>
      </c>
      <c r="K27" s="92">
        <f>INDEX('Data gruppe 1'!$2:$51,MATCH($B$6,'Data gruppe 1'!$B$2:$B$51,0),MATCH("s_17_01_02_01_"&amp;K$12&amp;"_"&amp;$B27,Variabel_institut_grp1,0))</f>
        <v>0</v>
      </c>
      <c r="L27" s="92">
        <f>INDEX('Data gruppe 1'!$2:$51,MATCH($B$6,'Data gruppe 1'!$B$2:$B$51,0),MATCH("s_17_01_02_01_"&amp;L$12&amp;"_"&amp;$B27,Variabel_institut_grp1,0))</f>
        <v>0</v>
      </c>
      <c r="M27" s="92">
        <f>INDEX('Data gruppe 1'!$2:$51,MATCH($B$6,'Data gruppe 1'!$B$2:$B$51,0),MATCH("s_17_01_02_01_"&amp;M$12&amp;"_"&amp;$B27,Variabel_institut_grp1,0))</f>
        <v>0</v>
      </c>
      <c r="N27" s="92">
        <f>INDEX('Data gruppe 1'!$2:$51,MATCH($B$6,'Data gruppe 1'!$B$2:$B$51,0),MATCH("s_17_01_02_01_"&amp;N$12&amp;"_"&amp;$B27,Variabel_institut_grp1,0))</f>
        <v>0</v>
      </c>
      <c r="O27" s="92">
        <f>INDEX('Data gruppe 1'!$2:$51,MATCH($B$6,'Data gruppe 1'!$B$2:$B$51,0),MATCH("s_17_01_02_01_"&amp;O$12&amp;"_"&amp;$B27,Variabel_institut_grp1,0))</f>
        <v>0</v>
      </c>
      <c r="P27" s="92">
        <f>INDEX('Data gruppe 1'!$2:$51,MATCH($B$6,'Data gruppe 1'!$B$2:$B$51,0),MATCH("s_17_01_02_01_"&amp;P$12&amp;"_"&amp;$B27,Variabel_institut_grp1,0))</f>
        <v>0</v>
      </c>
      <c r="Q27" s="92">
        <f>INDEX('Data gruppe 1'!$2:$51,MATCH($B$6,'Data gruppe 1'!$B$2:$B$51,0),MATCH("s_17_01_02_01_"&amp;Q$12&amp;"_"&amp;$B27,Variabel_institut_grp1,0))</f>
        <v>0</v>
      </c>
      <c r="R27" s="92">
        <f>INDEX('Data gruppe 1'!$2:$51,MATCH($B$6,'Data gruppe 1'!$B$2:$B$51,0),MATCH("s_17_01_02_01_"&amp;R$12&amp;"_"&amp;$B27,Variabel_institut_grp1,0))</f>
        <v>0</v>
      </c>
      <c r="S27" s="92">
        <f>INDEX('Data gruppe 1'!$2:$51,MATCH($B$6,'Data gruppe 1'!$B$2:$B$51,0),MATCH("s_17_01_02_01_"&amp;S$12&amp;"_"&amp;$B27,Variabel_institut_grp1,0))</f>
        <v>152335499.53</v>
      </c>
      <c r="T27" s="25"/>
    </row>
    <row r="28" spans="1:20" x14ac:dyDescent="0.25">
      <c r="A28" s="90" t="s">
        <v>1639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25"/>
    </row>
    <row r="29" spans="1:20" x14ac:dyDescent="0.25">
      <c r="A29" s="91" t="s">
        <v>1645</v>
      </c>
      <c r="B29" s="94" t="s">
        <v>1640</v>
      </c>
      <c r="C29" s="92">
        <f>INDEX('Data gruppe 1'!$2:$51,MATCH($B$6,'Data gruppe 1'!$B$2:$B$51,0),MATCH("s_17_01_02_01_"&amp;C$12&amp;"_"&amp;$B29,Variabel_institut_grp1,0))</f>
        <v>0</v>
      </c>
      <c r="D29" s="92">
        <f>INDEX('Data gruppe 1'!$2:$51,MATCH($B$6,'Data gruppe 1'!$B$2:$B$51,0),MATCH("s_17_01_02_01_"&amp;D$12&amp;"_"&amp;$B29,Variabel_institut_grp1,0))</f>
        <v>0</v>
      </c>
      <c r="E29" s="92">
        <f>INDEX('Data gruppe 1'!$2:$51,MATCH($B$6,'Data gruppe 1'!$B$2:$B$51,0),MATCH("s_17_01_02_01_"&amp;E$12&amp;"_"&amp;$B29,Variabel_institut_grp1,0))</f>
        <v>0</v>
      </c>
      <c r="F29" s="92">
        <f>INDEX('Data gruppe 1'!$2:$51,MATCH($B$6,'Data gruppe 1'!$B$2:$B$51,0),MATCH("s_17_01_02_01_"&amp;F$12&amp;"_"&amp;$B29,Variabel_institut_grp1,0))</f>
        <v>0</v>
      </c>
      <c r="G29" s="92">
        <f>INDEX('Data gruppe 1'!$2:$51,MATCH($B$6,'Data gruppe 1'!$B$2:$B$51,0),MATCH("s_17_01_02_01_"&amp;G$12&amp;"_"&amp;$B29,Variabel_institut_grp1,0))</f>
        <v>0</v>
      </c>
      <c r="H29" s="92">
        <f>INDEX('Data gruppe 1'!$2:$51,MATCH($B$6,'Data gruppe 1'!$B$2:$B$51,0),MATCH("s_17_01_02_01_"&amp;H$12&amp;"_"&amp;$B29,Variabel_institut_grp1,0))</f>
        <v>0</v>
      </c>
      <c r="I29" s="92">
        <f>INDEX('Data gruppe 1'!$2:$51,MATCH($B$6,'Data gruppe 1'!$B$2:$B$51,0),MATCH("s_17_01_02_01_"&amp;I$12&amp;"_"&amp;$B29,Variabel_institut_grp1,0))</f>
        <v>0</v>
      </c>
      <c r="J29" s="92">
        <f>INDEX('Data gruppe 1'!$2:$51,MATCH($B$6,'Data gruppe 1'!$B$2:$B$51,0),MATCH("s_17_01_02_01_"&amp;J$12&amp;"_"&amp;$B29,Variabel_institut_grp1,0))</f>
        <v>0</v>
      </c>
      <c r="K29" s="92">
        <f>INDEX('Data gruppe 1'!$2:$51,MATCH($B$6,'Data gruppe 1'!$B$2:$B$51,0),MATCH("s_17_01_02_01_"&amp;K$12&amp;"_"&amp;$B29,Variabel_institut_grp1,0))</f>
        <v>0</v>
      </c>
      <c r="L29" s="92">
        <f>INDEX('Data gruppe 1'!$2:$51,MATCH($B$6,'Data gruppe 1'!$B$2:$B$51,0),MATCH("s_17_01_02_01_"&amp;L$12&amp;"_"&amp;$B29,Variabel_institut_grp1,0))</f>
        <v>0</v>
      </c>
      <c r="M29" s="92">
        <f>INDEX('Data gruppe 1'!$2:$51,MATCH($B$6,'Data gruppe 1'!$B$2:$B$51,0),MATCH("s_17_01_02_01_"&amp;M$12&amp;"_"&amp;$B29,Variabel_institut_grp1,0))</f>
        <v>0</v>
      </c>
      <c r="N29" s="92">
        <f>INDEX('Data gruppe 1'!$2:$51,MATCH($B$6,'Data gruppe 1'!$B$2:$B$51,0),MATCH("s_17_01_02_01_"&amp;N$12&amp;"_"&amp;$B29,Variabel_institut_grp1,0))</f>
        <v>0</v>
      </c>
      <c r="O29" s="92">
        <f>INDEX('Data gruppe 1'!$2:$51,MATCH($B$6,'Data gruppe 1'!$B$2:$B$51,0),MATCH("s_17_01_02_01_"&amp;O$12&amp;"_"&amp;$B29,Variabel_institut_grp1,0))</f>
        <v>0</v>
      </c>
      <c r="P29" s="92">
        <f>INDEX('Data gruppe 1'!$2:$51,MATCH($B$6,'Data gruppe 1'!$B$2:$B$51,0),MATCH("s_17_01_02_01_"&amp;P$12&amp;"_"&amp;$B29,Variabel_institut_grp1,0))</f>
        <v>0</v>
      </c>
      <c r="Q29" s="92">
        <f>INDEX('Data gruppe 1'!$2:$51,MATCH($B$6,'Data gruppe 1'!$B$2:$B$51,0),MATCH("s_17_01_02_01_"&amp;Q$12&amp;"_"&amp;$B29,Variabel_institut_grp1,0))</f>
        <v>0</v>
      </c>
      <c r="R29" s="92">
        <f>INDEX('Data gruppe 1'!$2:$51,MATCH($B$6,'Data gruppe 1'!$B$2:$B$51,0),MATCH("s_17_01_02_01_"&amp;R$12&amp;"_"&amp;$B29,Variabel_institut_grp1,0))</f>
        <v>0</v>
      </c>
      <c r="S29" s="92">
        <f>INDEX('Data gruppe 1'!$2:$51,MATCH($B$6,'Data gruppe 1'!$B$2:$B$51,0),MATCH("s_17_01_02_01_"&amp;S$12&amp;"_"&amp;$B29,Variabel_institut_grp1,0))</f>
        <v>0</v>
      </c>
      <c r="T29" s="25"/>
    </row>
    <row r="30" spans="1:20" x14ac:dyDescent="0.25">
      <c r="A30" s="91" t="s">
        <v>1623</v>
      </c>
      <c r="B30" s="94" t="s">
        <v>1589</v>
      </c>
      <c r="C30" s="92">
        <f>INDEX('Data gruppe 1'!$2:$51,MATCH($B$6,'Data gruppe 1'!$B$2:$B$51,0),MATCH("s_17_01_02_01_"&amp;C$12&amp;"_"&amp;$B30,Variabel_institut_grp1,0))</f>
        <v>0</v>
      </c>
      <c r="D30" s="92">
        <f>INDEX('Data gruppe 1'!$2:$51,MATCH($B$6,'Data gruppe 1'!$B$2:$B$51,0),MATCH("s_17_01_02_01_"&amp;D$12&amp;"_"&amp;$B30,Variabel_institut_grp1,0))</f>
        <v>0</v>
      </c>
      <c r="E30" s="92">
        <f>INDEX('Data gruppe 1'!$2:$51,MATCH($B$6,'Data gruppe 1'!$B$2:$B$51,0),MATCH("s_17_01_02_01_"&amp;E$12&amp;"_"&amp;$B30,Variabel_institut_grp1,0))</f>
        <v>0</v>
      </c>
      <c r="F30" s="92">
        <f>INDEX('Data gruppe 1'!$2:$51,MATCH($B$6,'Data gruppe 1'!$B$2:$B$51,0),MATCH("s_17_01_02_01_"&amp;F$12&amp;"_"&amp;$B30,Variabel_institut_grp1,0))</f>
        <v>0</v>
      </c>
      <c r="G30" s="92">
        <f>INDEX('Data gruppe 1'!$2:$51,MATCH($B$6,'Data gruppe 1'!$B$2:$B$51,0),MATCH("s_17_01_02_01_"&amp;G$12&amp;"_"&amp;$B30,Variabel_institut_grp1,0))</f>
        <v>0</v>
      </c>
      <c r="H30" s="92">
        <f>INDEX('Data gruppe 1'!$2:$51,MATCH($B$6,'Data gruppe 1'!$B$2:$B$51,0),MATCH("s_17_01_02_01_"&amp;H$12&amp;"_"&amp;$B30,Variabel_institut_grp1,0))</f>
        <v>0</v>
      </c>
      <c r="I30" s="92">
        <f>INDEX('Data gruppe 1'!$2:$51,MATCH($B$6,'Data gruppe 1'!$B$2:$B$51,0),MATCH("s_17_01_02_01_"&amp;I$12&amp;"_"&amp;$B30,Variabel_institut_grp1,0))</f>
        <v>0</v>
      </c>
      <c r="J30" s="92">
        <f>INDEX('Data gruppe 1'!$2:$51,MATCH($B$6,'Data gruppe 1'!$B$2:$B$51,0),MATCH("s_17_01_02_01_"&amp;J$12&amp;"_"&amp;$B30,Variabel_institut_grp1,0))</f>
        <v>0</v>
      </c>
      <c r="K30" s="92">
        <f>INDEX('Data gruppe 1'!$2:$51,MATCH($B$6,'Data gruppe 1'!$B$2:$B$51,0),MATCH("s_17_01_02_01_"&amp;K$12&amp;"_"&amp;$B30,Variabel_institut_grp1,0))</f>
        <v>0</v>
      </c>
      <c r="L30" s="92">
        <f>INDEX('Data gruppe 1'!$2:$51,MATCH($B$6,'Data gruppe 1'!$B$2:$B$51,0),MATCH("s_17_01_02_01_"&amp;L$12&amp;"_"&amp;$B30,Variabel_institut_grp1,0))</f>
        <v>0</v>
      </c>
      <c r="M30" s="92">
        <f>INDEX('Data gruppe 1'!$2:$51,MATCH($B$6,'Data gruppe 1'!$B$2:$B$51,0),MATCH("s_17_01_02_01_"&amp;M$12&amp;"_"&amp;$B30,Variabel_institut_grp1,0))</f>
        <v>0</v>
      </c>
      <c r="N30" s="92">
        <f>INDEX('Data gruppe 1'!$2:$51,MATCH($B$6,'Data gruppe 1'!$B$2:$B$51,0),MATCH("s_17_01_02_01_"&amp;N$12&amp;"_"&amp;$B30,Variabel_institut_grp1,0))</f>
        <v>0</v>
      </c>
      <c r="O30" s="92">
        <f>INDEX('Data gruppe 1'!$2:$51,MATCH($B$6,'Data gruppe 1'!$B$2:$B$51,0),MATCH("s_17_01_02_01_"&amp;O$12&amp;"_"&amp;$B30,Variabel_institut_grp1,0))</f>
        <v>0</v>
      </c>
      <c r="P30" s="92">
        <f>INDEX('Data gruppe 1'!$2:$51,MATCH($B$6,'Data gruppe 1'!$B$2:$B$51,0),MATCH("s_17_01_02_01_"&amp;P$12&amp;"_"&amp;$B30,Variabel_institut_grp1,0))</f>
        <v>0</v>
      </c>
      <c r="Q30" s="92">
        <f>INDEX('Data gruppe 1'!$2:$51,MATCH($B$6,'Data gruppe 1'!$B$2:$B$51,0),MATCH("s_17_01_02_01_"&amp;Q$12&amp;"_"&amp;$B30,Variabel_institut_grp1,0))</f>
        <v>0</v>
      </c>
      <c r="R30" s="92">
        <f>INDEX('Data gruppe 1'!$2:$51,MATCH($B$6,'Data gruppe 1'!$B$2:$B$51,0),MATCH("s_17_01_02_01_"&amp;R$12&amp;"_"&amp;$B30,Variabel_institut_grp1,0))</f>
        <v>0</v>
      </c>
      <c r="S30" s="92">
        <f>INDEX('Data gruppe 1'!$2:$51,MATCH($B$6,'Data gruppe 1'!$B$2:$B$51,0),MATCH("s_17_01_02_01_"&amp;S$12&amp;"_"&amp;$B30,Variabel_institut_grp1,0))</f>
        <v>0</v>
      </c>
      <c r="T30" s="25"/>
    </row>
    <row r="31" spans="1:20" x14ac:dyDescent="0.25">
      <c r="A31" s="91" t="s">
        <v>1637</v>
      </c>
      <c r="B31" s="94" t="s">
        <v>1591</v>
      </c>
      <c r="C31" s="92">
        <f>INDEX('Data gruppe 1'!$2:$51,MATCH($B$6,'Data gruppe 1'!$B$2:$B$51,0),MATCH("s_17_01_02_01_"&amp;C$12&amp;"_"&amp;$B31,Variabel_institut_grp1,0))</f>
        <v>0</v>
      </c>
      <c r="D31" s="92">
        <f>INDEX('Data gruppe 1'!$2:$51,MATCH($B$6,'Data gruppe 1'!$B$2:$B$51,0),MATCH("s_17_01_02_01_"&amp;D$12&amp;"_"&amp;$B31,Variabel_institut_grp1,0))</f>
        <v>0</v>
      </c>
      <c r="E31" s="92">
        <f>INDEX('Data gruppe 1'!$2:$51,MATCH($B$6,'Data gruppe 1'!$B$2:$B$51,0),MATCH("s_17_01_02_01_"&amp;E$12&amp;"_"&amp;$B31,Variabel_institut_grp1,0))</f>
        <v>0</v>
      </c>
      <c r="F31" s="92">
        <f>INDEX('Data gruppe 1'!$2:$51,MATCH($B$6,'Data gruppe 1'!$B$2:$B$51,0),MATCH("s_17_01_02_01_"&amp;F$12&amp;"_"&amp;$B31,Variabel_institut_grp1,0))</f>
        <v>0</v>
      </c>
      <c r="G31" s="92">
        <f>INDEX('Data gruppe 1'!$2:$51,MATCH($B$6,'Data gruppe 1'!$B$2:$B$51,0),MATCH("s_17_01_02_01_"&amp;G$12&amp;"_"&amp;$B31,Variabel_institut_grp1,0))</f>
        <v>0</v>
      </c>
      <c r="H31" s="92">
        <f>INDEX('Data gruppe 1'!$2:$51,MATCH($B$6,'Data gruppe 1'!$B$2:$B$51,0),MATCH("s_17_01_02_01_"&amp;H$12&amp;"_"&amp;$B31,Variabel_institut_grp1,0))</f>
        <v>0</v>
      </c>
      <c r="I31" s="92">
        <f>INDEX('Data gruppe 1'!$2:$51,MATCH($B$6,'Data gruppe 1'!$B$2:$B$51,0),MATCH("s_17_01_02_01_"&amp;I$12&amp;"_"&amp;$B31,Variabel_institut_grp1,0))</f>
        <v>0</v>
      </c>
      <c r="J31" s="92">
        <f>INDEX('Data gruppe 1'!$2:$51,MATCH($B$6,'Data gruppe 1'!$B$2:$B$51,0),MATCH("s_17_01_02_01_"&amp;J$12&amp;"_"&amp;$B31,Variabel_institut_grp1,0))</f>
        <v>0</v>
      </c>
      <c r="K31" s="92">
        <f>INDEX('Data gruppe 1'!$2:$51,MATCH($B$6,'Data gruppe 1'!$B$2:$B$51,0),MATCH("s_17_01_02_01_"&amp;K$12&amp;"_"&amp;$B31,Variabel_institut_grp1,0))</f>
        <v>0</v>
      </c>
      <c r="L31" s="92">
        <f>INDEX('Data gruppe 1'!$2:$51,MATCH($B$6,'Data gruppe 1'!$B$2:$B$51,0),MATCH("s_17_01_02_01_"&amp;L$12&amp;"_"&amp;$B31,Variabel_institut_grp1,0))</f>
        <v>0</v>
      </c>
      <c r="M31" s="92">
        <f>INDEX('Data gruppe 1'!$2:$51,MATCH($B$6,'Data gruppe 1'!$B$2:$B$51,0),MATCH("s_17_01_02_01_"&amp;M$12&amp;"_"&amp;$B31,Variabel_institut_grp1,0))</f>
        <v>0</v>
      </c>
      <c r="N31" s="92">
        <f>INDEX('Data gruppe 1'!$2:$51,MATCH($B$6,'Data gruppe 1'!$B$2:$B$51,0),MATCH("s_17_01_02_01_"&amp;N$12&amp;"_"&amp;$B31,Variabel_institut_grp1,0))</f>
        <v>0</v>
      </c>
      <c r="O31" s="92">
        <f>INDEX('Data gruppe 1'!$2:$51,MATCH($B$6,'Data gruppe 1'!$B$2:$B$51,0),MATCH("s_17_01_02_01_"&amp;O$12&amp;"_"&amp;$B31,Variabel_institut_grp1,0))</f>
        <v>0</v>
      </c>
      <c r="P31" s="92">
        <f>INDEX('Data gruppe 1'!$2:$51,MATCH($B$6,'Data gruppe 1'!$B$2:$B$51,0),MATCH("s_17_01_02_01_"&amp;P$12&amp;"_"&amp;$B31,Variabel_institut_grp1,0))</f>
        <v>0</v>
      </c>
      <c r="Q31" s="92">
        <f>INDEX('Data gruppe 1'!$2:$51,MATCH($B$6,'Data gruppe 1'!$B$2:$B$51,0),MATCH("s_17_01_02_01_"&amp;Q$12&amp;"_"&amp;$B31,Variabel_institut_grp1,0))</f>
        <v>0</v>
      </c>
      <c r="R31" s="92">
        <f>INDEX('Data gruppe 1'!$2:$51,MATCH($B$6,'Data gruppe 1'!$B$2:$B$51,0),MATCH("s_17_01_02_01_"&amp;R$12&amp;"_"&amp;$B31,Variabel_institut_grp1,0))</f>
        <v>0</v>
      </c>
      <c r="S31" s="92">
        <f>INDEX('Data gruppe 1'!$2:$51,MATCH($B$6,'Data gruppe 1'!$B$2:$B$51,0),MATCH("s_17_01_02_01_"&amp;S$12&amp;"_"&amp;$B31,Variabel_institut_grp1,0))</f>
        <v>0</v>
      </c>
      <c r="T31" s="25"/>
    </row>
    <row r="32" spans="1:20" x14ac:dyDescent="0.25">
      <c r="A32" s="90" t="s">
        <v>1641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25"/>
    </row>
    <row r="33" spans="1:20" x14ac:dyDescent="0.25">
      <c r="A33" s="91" t="s">
        <v>1641</v>
      </c>
      <c r="B33" s="94" t="s">
        <v>1592</v>
      </c>
      <c r="C33" s="92">
        <f>INDEX('Data gruppe 1'!$2:$51,MATCH($B$6,'Data gruppe 1'!$B$2:$B$51,0),MATCH("s_17_01_02_01_"&amp;C$12&amp;"_"&amp;$B33,Variabel_institut_grp1,0))</f>
        <v>0</v>
      </c>
      <c r="D33" s="92">
        <f>INDEX('Data gruppe 1'!$2:$51,MATCH($B$6,'Data gruppe 1'!$B$2:$B$51,0),MATCH("s_17_01_02_01_"&amp;D$12&amp;"_"&amp;$B33,Variabel_institut_grp1,0))</f>
        <v>797540463.90999997</v>
      </c>
      <c r="E33" s="92">
        <f>INDEX('Data gruppe 1'!$2:$51,MATCH($B$6,'Data gruppe 1'!$B$2:$B$51,0),MATCH("s_17_01_02_01_"&amp;E$12&amp;"_"&amp;$B33,Variabel_institut_grp1,0))</f>
        <v>1297951631.4300001</v>
      </c>
      <c r="F33" s="92">
        <f>INDEX('Data gruppe 1'!$2:$51,MATCH($B$6,'Data gruppe 1'!$B$2:$B$51,0),MATCH("s_17_01_02_01_"&amp;F$12&amp;"_"&amp;$B33,Variabel_institut_grp1,0))</f>
        <v>820364981.62</v>
      </c>
      <c r="G33" s="92">
        <f>INDEX('Data gruppe 1'!$2:$51,MATCH($B$6,'Data gruppe 1'!$B$2:$B$51,0),MATCH("s_17_01_02_01_"&amp;G$12&amp;"_"&amp;$B33,Variabel_institut_grp1,0))</f>
        <v>303816816.45999998</v>
      </c>
      <c r="H33" s="92">
        <f>INDEX('Data gruppe 1'!$2:$51,MATCH($B$6,'Data gruppe 1'!$B$2:$B$51,0),MATCH("s_17_01_02_01_"&amp;H$12&amp;"_"&amp;$B33,Variabel_institut_grp1,0))</f>
        <v>16998432.07</v>
      </c>
      <c r="I33" s="92">
        <f>INDEX('Data gruppe 1'!$2:$51,MATCH($B$6,'Data gruppe 1'!$B$2:$B$51,0),MATCH("s_17_01_02_01_"&amp;I$12&amp;"_"&amp;$B33,Variabel_institut_grp1,0))</f>
        <v>1596751195.9000001</v>
      </c>
      <c r="J33" s="92">
        <f>INDEX('Data gruppe 1'!$2:$51,MATCH($B$6,'Data gruppe 1'!$B$2:$B$51,0),MATCH("s_17_01_02_01_"&amp;J$12&amp;"_"&amp;$B33,Variabel_institut_grp1,0))</f>
        <v>407687747.02999997</v>
      </c>
      <c r="K33" s="92">
        <f>INDEX('Data gruppe 1'!$2:$51,MATCH($B$6,'Data gruppe 1'!$B$2:$B$51,0),MATCH("s_17_01_02_01_"&amp;K$12&amp;"_"&amp;$B33,Variabel_institut_grp1,0))</f>
        <v>0</v>
      </c>
      <c r="L33" s="92">
        <f>INDEX('Data gruppe 1'!$2:$51,MATCH($B$6,'Data gruppe 1'!$B$2:$B$51,0),MATCH("s_17_01_02_01_"&amp;L$12&amp;"_"&amp;$B33,Variabel_institut_grp1,0))</f>
        <v>0</v>
      </c>
      <c r="M33" s="92">
        <f>INDEX('Data gruppe 1'!$2:$51,MATCH($B$6,'Data gruppe 1'!$B$2:$B$51,0),MATCH("s_17_01_02_01_"&amp;M$12&amp;"_"&amp;$B33,Variabel_institut_grp1,0))</f>
        <v>0</v>
      </c>
      <c r="N33" s="92">
        <f>INDEX('Data gruppe 1'!$2:$51,MATCH($B$6,'Data gruppe 1'!$B$2:$B$51,0),MATCH("s_17_01_02_01_"&amp;N$12&amp;"_"&amp;$B33,Variabel_institut_grp1,0))</f>
        <v>0</v>
      </c>
      <c r="O33" s="92">
        <f>INDEX('Data gruppe 1'!$2:$51,MATCH($B$6,'Data gruppe 1'!$B$2:$B$51,0),MATCH("s_17_01_02_01_"&amp;O$12&amp;"_"&amp;$B33,Variabel_institut_grp1,0))</f>
        <v>0</v>
      </c>
      <c r="P33" s="92">
        <f>INDEX('Data gruppe 1'!$2:$51,MATCH($B$6,'Data gruppe 1'!$B$2:$B$51,0),MATCH("s_17_01_02_01_"&amp;P$12&amp;"_"&amp;$B33,Variabel_institut_grp1,0))</f>
        <v>0</v>
      </c>
      <c r="Q33" s="92">
        <f>INDEX('Data gruppe 1'!$2:$51,MATCH($B$6,'Data gruppe 1'!$B$2:$B$51,0),MATCH("s_17_01_02_01_"&amp;Q$12&amp;"_"&amp;$B33,Variabel_institut_grp1,0))</f>
        <v>0</v>
      </c>
      <c r="R33" s="92">
        <f>INDEX('Data gruppe 1'!$2:$51,MATCH($B$6,'Data gruppe 1'!$B$2:$B$51,0),MATCH("s_17_01_02_01_"&amp;R$12&amp;"_"&amp;$B33,Variabel_institut_grp1,0))</f>
        <v>0</v>
      </c>
      <c r="S33" s="92">
        <f>INDEX('Data gruppe 1'!$2:$51,MATCH($B$6,'Data gruppe 1'!$B$2:$B$51,0),MATCH("s_17_01_02_01_"&amp;S$12&amp;"_"&amp;$B33,Variabel_institut_grp1,0))</f>
        <v>5241111268.4200001</v>
      </c>
      <c r="T33" s="25"/>
    </row>
    <row r="34" spans="1:20" ht="26.25" x14ac:dyDescent="0.25">
      <c r="A34" s="91" t="s">
        <v>1642</v>
      </c>
      <c r="B34" s="94" t="s">
        <v>1593</v>
      </c>
      <c r="C34" s="92">
        <f>INDEX('Data gruppe 1'!$2:$51,MATCH($B$6,'Data gruppe 1'!$B$2:$B$51,0),MATCH("s_17_01_02_01_"&amp;C$12&amp;"_"&amp;$B34,Variabel_institut_grp1,0))</f>
        <v>0</v>
      </c>
      <c r="D34" s="92">
        <f>INDEX('Data gruppe 1'!$2:$51,MATCH($B$6,'Data gruppe 1'!$B$2:$B$51,0),MATCH("s_17_01_02_01_"&amp;D$12&amp;"_"&amp;$B34,Variabel_institut_grp1,0))</f>
        <v>-1113978.97</v>
      </c>
      <c r="E34" s="92">
        <f>INDEX('Data gruppe 1'!$2:$51,MATCH($B$6,'Data gruppe 1'!$B$2:$B$51,0),MATCH("s_17_01_02_01_"&amp;E$12&amp;"_"&amp;$B34,Variabel_institut_grp1,0))</f>
        <v>-3298996.41</v>
      </c>
      <c r="F34" s="92">
        <f>INDEX('Data gruppe 1'!$2:$51,MATCH($B$6,'Data gruppe 1'!$B$2:$B$51,0),MATCH("s_17_01_02_01_"&amp;F$12&amp;"_"&amp;$B34,Variabel_institut_grp1,0))</f>
        <v>1318130.57</v>
      </c>
      <c r="G34" s="92">
        <f>INDEX('Data gruppe 1'!$2:$51,MATCH($B$6,'Data gruppe 1'!$B$2:$B$51,0),MATCH("s_17_01_02_01_"&amp;G$12&amp;"_"&amp;$B34,Variabel_institut_grp1,0))</f>
        <v>-1465544.59</v>
      </c>
      <c r="H34" s="92">
        <f>INDEX('Data gruppe 1'!$2:$51,MATCH($B$6,'Data gruppe 1'!$B$2:$B$51,0),MATCH("s_17_01_02_01_"&amp;H$12&amp;"_"&amp;$B34,Variabel_institut_grp1,0))</f>
        <v>0</v>
      </c>
      <c r="I34" s="92">
        <f>INDEX('Data gruppe 1'!$2:$51,MATCH($B$6,'Data gruppe 1'!$B$2:$B$51,0),MATCH("s_17_01_02_01_"&amp;I$12&amp;"_"&amp;$B34,Variabel_institut_grp1,0))</f>
        <v>-53003137.729999997</v>
      </c>
      <c r="J34" s="92">
        <f>INDEX('Data gruppe 1'!$2:$51,MATCH($B$6,'Data gruppe 1'!$B$2:$B$51,0),MATCH("s_17_01_02_01_"&amp;J$12&amp;"_"&amp;$B34,Variabel_institut_grp1,0))</f>
        <v>-399745.82</v>
      </c>
      <c r="K34" s="92">
        <f>INDEX('Data gruppe 1'!$2:$51,MATCH($B$6,'Data gruppe 1'!$B$2:$B$51,0),MATCH("s_17_01_02_01_"&amp;K$12&amp;"_"&amp;$B34,Variabel_institut_grp1,0))</f>
        <v>0</v>
      </c>
      <c r="L34" s="92">
        <f>INDEX('Data gruppe 1'!$2:$51,MATCH($B$6,'Data gruppe 1'!$B$2:$B$51,0),MATCH("s_17_01_02_01_"&amp;L$12&amp;"_"&amp;$B34,Variabel_institut_grp1,0))</f>
        <v>0</v>
      </c>
      <c r="M34" s="92">
        <f>INDEX('Data gruppe 1'!$2:$51,MATCH($B$6,'Data gruppe 1'!$B$2:$B$51,0),MATCH("s_17_01_02_01_"&amp;M$12&amp;"_"&amp;$B34,Variabel_institut_grp1,0))</f>
        <v>0</v>
      </c>
      <c r="N34" s="92">
        <f>INDEX('Data gruppe 1'!$2:$51,MATCH($B$6,'Data gruppe 1'!$B$2:$B$51,0),MATCH("s_17_01_02_01_"&amp;N$12&amp;"_"&amp;$B34,Variabel_institut_grp1,0))</f>
        <v>0</v>
      </c>
      <c r="O34" s="92">
        <f>INDEX('Data gruppe 1'!$2:$51,MATCH($B$6,'Data gruppe 1'!$B$2:$B$51,0),MATCH("s_17_01_02_01_"&amp;O$12&amp;"_"&amp;$B34,Variabel_institut_grp1,0))</f>
        <v>0</v>
      </c>
      <c r="P34" s="92">
        <f>INDEX('Data gruppe 1'!$2:$51,MATCH($B$6,'Data gruppe 1'!$B$2:$B$51,0),MATCH("s_17_01_02_01_"&amp;P$12&amp;"_"&amp;$B34,Variabel_institut_grp1,0))</f>
        <v>0</v>
      </c>
      <c r="Q34" s="92">
        <f>INDEX('Data gruppe 1'!$2:$51,MATCH($B$6,'Data gruppe 1'!$B$2:$B$51,0),MATCH("s_17_01_02_01_"&amp;Q$12&amp;"_"&amp;$B34,Variabel_institut_grp1,0))</f>
        <v>0</v>
      </c>
      <c r="R34" s="92">
        <f>INDEX('Data gruppe 1'!$2:$51,MATCH($B$6,'Data gruppe 1'!$B$2:$B$51,0),MATCH("s_17_01_02_01_"&amp;R$12&amp;"_"&amp;$B34,Variabel_institut_grp1,0))</f>
        <v>0</v>
      </c>
      <c r="S34" s="92">
        <f>INDEX('Data gruppe 1'!$2:$51,MATCH($B$6,'Data gruppe 1'!$B$2:$B$51,0),MATCH("s_17_01_02_01_"&amp;S$12&amp;"_"&amp;$B34,Variabel_institut_grp1,0))</f>
        <v>-57963272.950000003</v>
      </c>
      <c r="T34" s="25"/>
    </row>
    <row r="35" spans="1:20" x14ac:dyDescent="0.25">
      <c r="A35" s="91" t="s">
        <v>1646</v>
      </c>
      <c r="B35" s="94" t="s">
        <v>1594</v>
      </c>
      <c r="C35" s="92">
        <f>INDEX('Data gruppe 1'!$2:$51,MATCH($B$6,'Data gruppe 1'!$B$2:$B$51,0),MATCH("s_17_01_02_01_"&amp;C$12&amp;"_"&amp;$B35,Variabel_institut_grp1,0))</f>
        <v>0</v>
      </c>
      <c r="D35" s="92">
        <f>INDEX('Data gruppe 1'!$2:$51,MATCH($B$6,'Data gruppe 1'!$B$2:$B$51,0),MATCH("s_17_01_02_01_"&amp;D$12&amp;"_"&amp;$B35,Variabel_institut_grp1,0))</f>
        <v>798654442.88</v>
      </c>
      <c r="E35" s="92">
        <f>INDEX('Data gruppe 1'!$2:$51,MATCH($B$6,'Data gruppe 1'!$B$2:$B$51,0),MATCH("s_17_01_02_01_"&amp;E$12&amp;"_"&amp;$B35,Variabel_institut_grp1,0))</f>
        <v>1301250627.8399999</v>
      </c>
      <c r="F35" s="92">
        <f>INDEX('Data gruppe 1'!$2:$51,MATCH($B$6,'Data gruppe 1'!$B$2:$B$51,0),MATCH("s_17_01_02_01_"&amp;F$12&amp;"_"&amp;$B35,Variabel_institut_grp1,0))</f>
        <v>819046851.04999995</v>
      </c>
      <c r="G35" s="92">
        <f>INDEX('Data gruppe 1'!$2:$51,MATCH($B$6,'Data gruppe 1'!$B$2:$B$51,0),MATCH("s_17_01_02_01_"&amp;G$12&amp;"_"&amp;$B35,Variabel_institut_grp1,0))</f>
        <v>305282361.05000001</v>
      </c>
      <c r="H35" s="92">
        <f>INDEX('Data gruppe 1'!$2:$51,MATCH($B$6,'Data gruppe 1'!$B$2:$B$51,0),MATCH("s_17_01_02_01_"&amp;H$12&amp;"_"&amp;$B35,Variabel_institut_grp1,0))</f>
        <v>16998432.07</v>
      </c>
      <c r="I35" s="92">
        <f>INDEX('Data gruppe 1'!$2:$51,MATCH($B$6,'Data gruppe 1'!$B$2:$B$51,0),MATCH("s_17_01_02_01_"&amp;I$12&amp;"_"&amp;$B35,Variabel_institut_grp1,0))</f>
        <v>1649754333.6300001</v>
      </c>
      <c r="J35" s="92">
        <f>INDEX('Data gruppe 1'!$2:$51,MATCH($B$6,'Data gruppe 1'!$B$2:$B$51,0),MATCH("s_17_01_02_01_"&amp;J$12&amp;"_"&amp;$B35,Variabel_institut_grp1,0))</f>
        <v>408087492.85000002</v>
      </c>
      <c r="K35" s="92">
        <f>INDEX('Data gruppe 1'!$2:$51,MATCH($B$6,'Data gruppe 1'!$B$2:$B$51,0),MATCH("s_17_01_02_01_"&amp;K$12&amp;"_"&amp;$B35,Variabel_institut_grp1,0))</f>
        <v>0</v>
      </c>
      <c r="L35" s="92">
        <f>INDEX('Data gruppe 1'!$2:$51,MATCH($B$6,'Data gruppe 1'!$B$2:$B$51,0),MATCH("s_17_01_02_01_"&amp;L$12&amp;"_"&amp;$B35,Variabel_institut_grp1,0))</f>
        <v>0</v>
      </c>
      <c r="M35" s="92">
        <f>INDEX('Data gruppe 1'!$2:$51,MATCH($B$6,'Data gruppe 1'!$B$2:$B$51,0),MATCH("s_17_01_02_01_"&amp;M$12&amp;"_"&amp;$B35,Variabel_institut_grp1,0))</f>
        <v>0</v>
      </c>
      <c r="N35" s="92">
        <f>INDEX('Data gruppe 1'!$2:$51,MATCH($B$6,'Data gruppe 1'!$B$2:$B$51,0),MATCH("s_17_01_02_01_"&amp;N$12&amp;"_"&amp;$B35,Variabel_institut_grp1,0))</f>
        <v>0</v>
      </c>
      <c r="O35" s="92">
        <f>INDEX('Data gruppe 1'!$2:$51,MATCH($B$6,'Data gruppe 1'!$B$2:$B$51,0),MATCH("s_17_01_02_01_"&amp;O$12&amp;"_"&amp;$B35,Variabel_institut_grp1,0))</f>
        <v>0</v>
      </c>
      <c r="P35" s="92">
        <f>INDEX('Data gruppe 1'!$2:$51,MATCH($B$6,'Data gruppe 1'!$B$2:$B$51,0),MATCH("s_17_01_02_01_"&amp;P$12&amp;"_"&amp;$B35,Variabel_institut_grp1,0))</f>
        <v>0</v>
      </c>
      <c r="Q35" s="92">
        <f>INDEX('Data gruppe 1'!$2:$51,MATCH($B$6,'Data gruppe 1'!$B$2:$B$51,0),MATCH("s_17_01_02_01_"&amp;Q$12&amp;"_"&amp;$B35,Variabel_institut_grp1,0))</f>
        <v>0</v>
      </c>
      <c r="R35" s="92">
        <f>INDEX('Data gruppe 1'!$2:$51,MATCH($B$6,'Data gruppe 1'!$B$2:$B$51,0),MATCH("s_17_01_02_01_"&amp;R$12&amp;"_"&amp;$B35,Variabel_institut_grp1,0))</f>
        <v>0</v>
      </c>
      <c r="S35" s="92">
        <f>INDEX('Data gruppe 1'!$2:$51,MATCH($B$6,'Data gruppe 1'!$B$2:$B$51,0),MATCH("s_17_01_02_01_"&amp;S$12&amp;"_"&amp;$B35,Variabel_institut_grp1,0))</f>
        <v>5299074541.3699999</v>
      </c>
      <c r="T35" s="25"/>
    </row>
    <row r="36" spans="1:20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</sheetData>
  <sheetProtection algorithmName="SHA-512" hashValue="W6HwkxXWmaeoTFdXX0MWjahxNaSfx5tcebdF7LaIGv+a0qQpHJ1WZyC9J81leisqP6WbXCWWDF0nylQV9wOJ8g==" saltValue="yYNBO+5MF+rUt84onvVyIA==" spinCount="100000" sheet="1" objects="1" scenarios="1"/>
  <mergeCells count="9">
    <mergeCell ref="B6:F6"/>
    <mergeCell ref="A1:B1"/>
    <mergeCell ref="A8:S8"/>
    <mergeCell ref="C10:N10"/>
    <mergeCell ref="O10:R10"/>
    <mergeCell ref="S10:S11"/>
    <mergeCell ref="A4:A5"/>
    <mergeCell ref="B4:F5"/>
    <mergeCell ref="A9:B9"/>
  </mergeCells>
  <hyperlinks>
    <hyperlink ref="A1" location="Indholdsfortegnelse!A1" display="Tilbage til indholdsfortegnelsen" xr:uid="{00000000-0004-0000-1400-000000000000}"/>
    <hyperlink ref="A1:B1" location="Indholdsfortegnelse!A1" display="Tilbage til indholdsfortegnelsen" xr:uid="{00000000-0004-0000-1400-000001000000}"/>
  </hyperlinks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'Data gruppe 1'!$C$2:$C$51</xm:f>
          </x14:formula1>
          <xm:sqref>B4:F5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/>
    <pageSetUpPr fitToPage="1"/>
  </sheetPr>
  <dimension ref="A2:F50"/>
  <sheetViews>
    <sheetView topLeftCell="C2" workbookViewId="0">
      <selection activeCell="D5" sqref="D5:E6"/>
    </sheetView>
  </sheetViews>
  <sheetFormatPr defaultColWidth="0" defaultRowHeight="15" zeroHeight="1" x14ac:dyDescent="0.25"/>
  <cols>
    <col min="1" max="1" width="12.85546875" style="25" hidden="1" customWidth="1"/>
    <col min="2" max="2" width="18.42578125" style="25" hidden="1" customWidth="1"/>
    <col min="3" max="3" width="14.42578125" style="25" customWidth="1"/>
    <col min="4" max="4" width="48.5703125" style="25" customWidth="1"/>
    <col min="5" max="5" width="17.140625" style="25" customWidth="1"/>
    <col min="6" max="6" width="9.140625" style="25" customWidth="1"/>
    <col min="7" max="16384" width="9.140625" style="25" hidden="1"/>
  </cols>
  <sheetData>
    <row r="2" spans="1:5" x14ac:dyDescent="0.25">
      <c r="C2" s="113" t="s">
        <v>630</v>
      </c>
      <c r="D2" s="113"/>
    </row>
    <row r="3" spans="1:5" x14ac:dyDescent="0.25">
      <c r="C3" s="70"/>
      <c r="D3" s="70"/>
    </row>
    <row r="4" spans="1:5" x14ac:dyDescent="0.25">
      <c r="C4" s="70"/>
      <c r="D4" s="70"/>
    </row>
    <row r="5" spans="1:5" x14ac:dyDescent="0.25">
      <c r="C5" s="135" t="s">
        <v>633</v>
      </c>
      <c r="D5" s="137" t="s">
        <v>672</v>
      </c>
      <c r="E5" s="138"/>
    </row>
    <row r="6" spans="1:5" x14ac:dyDescent="0.25">
      <c r="C6" s="136"/>
      <c r="D6" s="139"/>
      <c r="E6" s="140"/>
    </row>
    <row r="7" spans="1:5" x14ac:dyDescent="0.25">
      <c r="C7" s="72" t="s">
        <v>632</v>
      </c>
      <c r="D7" s="141">
        <f>INDEX(dataGr2,MATCH(D5,NavnGr2,0)+1,MATCH("regnr",VarGr2,0))</f>
        <v>50192</v>
      </c>
      <c r="E7" s="142"/>
    </row>
    <row r="8" spans="1:5" x14ac:dyDescent="0.25">
      <c r="D8" s="47"/>
    </row>
    <row r="9" spans="1:5" ht="51.75" customHeight="1" x14ac:dyDescent="0.25">
      <c r="C9" s="114" t="s">
        <v>1675</v>
      </c>
      <c r="D9" s="114"/>
      <c r="E9" s="114"/>
    </row>
    <row r="10" spans="1:5" ht="15" customHeight="1" x14ac:dyDescent="0.25">
      <c r="C10" s="124" t="s">
        <v>225</v>
      </c>
      <c r="D10" s="125"/>
      <c r="E10" s="16"/>
    </row>
    <row r="11" spans="1:5" ht="25.5" x14ac:dyDescent="0.25">
      <c r="A11" s="14" t="s">
        <v>31</v>
      </c>
      <c r="B11" s="15" t="s">
        <v>374</v>
      </c>
      <c r="C11" s="7"/>
      <c r="D11" s="7"/>
      <c r="E11" s="5" t="s">
        <v>1531</v>
      </c>
    </row>
    <row r="12" spans="1:5" x14ac:dyDescent="0.25">
      <c r="A12" s="4" t="s">
        <v>377</v>
      </c>
      <c r="B12"/>
      <c r="C12" s="5"/>
      <c r="D12" s="12" t="s">
        <v>187</v>
      </c>
      <c r="E12" s="7"/>
    </row>
    <row r="13" spans="1:5" x14ac:dyDescent="0.25">
      <c r="A13" s="4" t="s">
        <v>384</v>
      </c>
      <c r="B13" t="str">
        <f t="shared" ref="B13:B21" si="0">"BpiB_"&amp;$A13&amp;"_"&amp;B$11</f>
        <v>BpiB_Eaf_BPi</v>
      </c>
      <c r="C13" s="7" t="s">
        <v>33</v>
      </c>
      <c r="D13" s="7" t="s">
        <v>188</v>
      </c>
      <c r="E13" s="64">
        <f t="shared" ref="E13:E21" si="1">INDEX(dataGr2,MATCH($D$5,NavnGr2,0)+1,MATCH(B13,VarGr2,0))</f>
        <v>0</v>
      </c>
    </row>
    <row r="14" spans="1:5" x14ac:dyDescent="0.25">
      <c r="A14" s="4" t="s">
        <v>385</v>
      </c>
      <c r="B14" t="str">
        <f t="shared" si="0"/>
        <v>BpiB_Ebf_BPi</v>
      </c>
      <c r="C14" s="7" t="s">
        <v>34</v>
      </c>
      <c r="D14" s="7" t="s">
        <v>189</v>
      </c>
      <c r="E14" s="64">
        <f t="shared" si="1"/>
        <v>0</v>
      </c>
    </row>
    <row r="15" spans="1:5" x14ac:dyDescent="0.25">
      <c r="A15" s="4" t="s">
        <v>386</v>
      </c>
      <c r="B15" t="str">
        <f t="shared" si="0"/>
        <v>BpiB_Ebsf_BPi</v>
      </c>
      <c r="C15" s="7" t="s">
        <v>35</v>
      </c>
      <c r="D15" s="7" t="s">
        <v>190</v>
      </c>
      <c r="E15" s="64">
        <f t="shared" si="1"/>
        <v>0</v>
      </c>
    </row>
    <row r="16" spans="1:5" x14ac:dyDescent="0.25">
      <c r="A16" s="4" t="s">
        <v>387</v>
      </c>
      <c r="B16" t="str">
        <f t="shared" si="0"/>
        <v>BpiB_EL_BPi</v>
      </c>
      <c r="C16" s="7" t="s">
        <v>36</v>
      </c>
      <c r="D16" s="7" t="s">
        <v>191</v>
      </c>
      <c r="E16" s="64">
        <f t="shared" si="1"/>
        <v>12925</v>
      </c>
    </row>
    <row r="17" spans="1:5" x14ac:dyDescent="0.25">
      <c r="A17" s="4" t="s">
        <v>388</v>
      </c>
      <c r="B17" t="str">
        <f t="shared" si="0"/>
        <v>BpiB_Eea_BPi</v>
      </c>
      <c r="C17" s="7" t="s">
        <v>37</v>
      </c>
      <c r="D17" s="7" t="s">
        <v>192</v>
      </c>
      <c r="E17" s="64">
        <f t="shared" si="1"/>
        <v>0</v>
      </c>
    </row>
    <row r="18" spans="1:5" x14ac:dyDescent="0.25">
      <c r="A18" s="4" t="s">
        <v>390</v>
      </c>
      <c r="B18" t="str">
        <f t="shared" si="0"/>
        <v>BpiB_Est_BPi</v>
      </c>
      <c r="C18" s="7" t="s">
        <v>38</v>
      </c>
      <c r="D18" s="7" t="s">
        <v>193</v>
      </c>
      <c r="E18" s="64">
        <f t="shared" si="1"/>
        <v>0</v>
      </c>
    </row>
    <row r="19" spans="1:5" x14ac:dyDescent="0.25">
      <c r="A19" s="4" t="s">
        <v>391</v>
      </c>
      <c r="B19" t="str">
        <f t="shared" si="0"/>
        <v>BpiB_ELu_BPi</v>
      </c>
      <c r="C19" s="7" t="s">
        <v>39</v>
      </c>
      <c r="D19" s="7" t="s">
        <v>194</v>
      </c>
      <c r="E19" s="64">
        <f t="shared" si="1"/>
        <v>0</v>
      </c>
    </row>
    <row r="20" spans="1:5" x14ac:dyDescent="0.25">
      <c r="A20" s="4" t="s">
        <v>389</v>
      </c>
      <c r="B20" t="str">
        <f t="shared" si="0"/>
        <v>BpiB_Eae_BPi</v>
      </c>
      <c r="C20" s="7" t="s">
        <v>40</v>
      </c>
      <c r="D20" s="7" t="s">
        <v>195</v>
      </c>
      <c r="E20" s="64">
        <f t="shared" si="1"/>
        <v>0</v>
      </c>
    </row>
    <row r="21" spans="1:5" x14ac:dyDescent="0.25">
      <c r="A21" s="4" t="s">
        <v>392</v>
      </c>
      <c r="B21" t="str">
        <f t="shared" si="0"/>
        <v>BpiB_ETot_BPi</v>
      </c>
      <c r="C21" s="7" t="s">
        <v>41</v>
      </c>
      <c r="D21" s="7" t="s">
        <v>196</v>
      </c>
      <c r="E21" s="64">
        <f t="shared" si="1"/>
        <v>12925</v>
      </c>
    </row>
    <row r="22" spans="1:5" x14ac:dyDescent="0.25">
      <c r="A22" s="4" t="s">
        <v>378</v>
      </c>
      <c r="B22"/>
      <c r="C22" s="7"/>
      <c r="D22" s="7"/>
      <c r="E22" s="65"/>
    </row>
    <row r="23" spans="1:5" x14ac:dyDescent="0.25">
      <c r="A23" s="4" t="s">
        <v>379</v>
      </c>
      <c r="B23"/>
      <c r="C23" s="7"/>
      <c r="D23" s="12" t="s">
        <v>197</v>
      </c>
      <c r="E23" s="65"/>
    </row>
    <row r="24" spans="1:5" x14ac:dyDescent="0.25">
      <c r="A24" s="4" t="s">
        <v>393</v>
      </c>
      <c r="B24" t="str">
        <f t="shared" ref="B24:B29" si="2">"BpiB_"&amp;$A24&amp;"_"&amp;B$11</f>
        <v>BpiB_PrF_BPi</v>
      </c>
      <c r="C24" s="7" t="s">
        <v>42</v>
      </c>
      <c r="D24" s="7" t="s">
        <v>198</v>
      </c>
      <c r="E24" s="64">
        <f t="shared" ref="E24:E29" si="3">INDEX(dataGr2,MATCH($D$5,NavnGr2,0)+1,MATCH(B24,VarGr2,0))</f>
        <v>0</v>
      </c>
    </row>
    <row r="25" spans="1:5" x14ac:dyDescent="0.25">
      <c r="A25" s="4" t="s">
        <v>394</v>
      </c>
      <c r="B25" t="str">
        <f t="shared" si="2"/>
        <v>BpiB_PrG_BPi</v>
      </c>
      <c r="C25" s="7" t="s">
        <v>43</v>
      </c>
      <c r="D25" s="7" t="s">
        <v>199</v>
      </c>
      <c r="E25" s="64">
        <f t="shared" si="3"/>
        <v>0</v>
      </c>
    </row>
    <row r="26" spans="1:5" x14ac:dyDescent="0.25">
      <c r="A26" s="4" t="s">
        <v>395</v>
      </c>
      <c r="B26" t="str">
        <f t="shared" si="2"/>
        <v>BpiB_PrFr_BPi</v>
      </c>
      <c r="C26" s="7" t="s">
        <v>44</v>
      </c>
      <c r="D26" s="7" t="s">
        <v>200</v>
      </c>
      <c r="E26" s="64">
        <f t="shared" si="3"/>
        <v>0</v>
      </c>
    </row>
    <row r="27" spans="1:5" x14ac:dyDescent="0.25">
      <c r="A27" s="4" t="s">
        <v>396</v>
      </c>
      <c r="B27" t="str">
        <f t="shared" si="2"/>
        <v>BpiB_Pre_BPi</v>
      </c>
      <c r="C27" s="7" t="s">
        <v>45</v>
      </c>
      <c r="D27" s="7" t="s">
        <v>201</v>
      </c>
      <c r="E27" s="64">
        <f t="shared" si="3"/>
        <v>0</v>
      </c>
    </row>
    <row r="28" spans="1:5" x14ac:dyDescent="0.25">
      <c r="A28" s="4" t="s">
        <v>397</v>
      </c>
      <c r="B28" t="str">
        <f t="shared" si="2"/>
        <v>BpiB_Prx_BPi</v>
      </c>
      <c r="C28" s="7" t="s">
        <v>46</v>
      </c>
      <c r="D28" s="7" t="s">
        <v>202</v>
      </c>
      <c r="E28" s="64">
        <f t="shared" si="3"/>
        <v>0</v>
      </c>
    </row>
    <row r="29" spans="1:5" x14ac:dyDescent="0.25">
      <c r="A29" s="4" t="s">
        <v>307</v>
      </c>
      <c r="B29" t="str">
        <f t="shared" si="2"/>
        <v>BpiB_PrTot_BPi</v>
      </c>
      <c r="C29" s="7" t="s">
        <v>47</v>
      </c>
      <c r="D29" s="7" t="s">
        <v>203</v>
      </c>
      <c r="E29" s="64">
        <f t="shared" si="3"/>
        <v>0</v>
      </c>
    </row>
    <row r="30" spans="1:5" x14ac:dyDescent="0.25">
      <c r="A30" s="4" t="s">
        <v>380</v>
      </c>
      <c r="B30"/>
      <c r="C30" s="7"/>
      <c r="D30" s="7"/>
      <c r="E30" s="65"/>
    </row>
    <row r="31" spans="1:5" x14ac:dyDescent="0.25">
      <c r="A31" s="4" t="s">
        <v>381</v>
      </c>
      <c r="B31"/>
      <c r="C31" s="7"/>
      <c r="D31" s="12" t="s">
        <v>204</v>
      </c>
      <c r="E31" s="65"/>
    </row>
    <row r="32" spans="1:5" x14ac:dyDescent="0.25">
      <c r="A32" s="4" t="s">
        <v>398</v>
      </c>
      <c r="B32" t="str">
        <f>"BpiB_"&amp;$A32&amp;"_"&amp;B$11</f>
        <v>BpiB_Ps_BPi</v>
      </c>
      <c r="C32" s="7" t="s">
        <v>48</v>
      </c>
      <c r="D32" s="7" t="s">
        <v>205</v>
      </c>
      <c r="E32" s="64">
        <f>INDEX(dataGr2,MATCH($D$5,NavnGr2,0)+1,MATCH(B32,VarGr2,0))</f>
        <v>0</v>
      </c>
    </row>
    <row r="33" spans="1:5" x14ac:dyDescent="0.25">
      <c r="A33" s="4" t="s">
        <v>399</v>
      </c>
      <c r="B33" t="str">
        <f>"BpiB_"&amp;$A33&amp;"_"&amp;B$11</f>
        <v>BpiB_Pus_BPi</v>
      </c>
      <c r="C33" s="7" t="s">
        <v>49</v>
      </c>
      <c r="D33" s="7" t="s">
        <v>206</v>
      </c>
      <c r="E33" s="64">
        <f>INDEX(dataGr2,MATCH($D$5,NavnGr2,0)+1,MATCH(B33,VarGr2,0))</f>
        <v>0</v>
      </c>
    </row>
    <row r="34" spans="1:5" x14ac:dyDescent="0.25">
      <c r="A34" s="4" t="s">
        <v>400</v>
      </c>
      <c r="B34" t="str">
        <f>"BpiB_"&amp;$A34&amp;"_"&amp;B$11</f>
        <v>BpiB_Peu_BPi</v>
      </c>
      <c r="C34" s="7" t="s">
        <v>50</v>
      </c>
      <c r="D34" s="7" t="s">
        <v>207</v>
      </c>
      <c r="E34" s="64">
        <f>INDEX(dataGr2,MATCH($D$5,NavnGr2,0)+1,MATCH(B34,VarGr2,0))</f>
        <v>0</v>
      </c>
    </row>
    <row r="35" spans="1:5" x14ac:dyDescent="0.25">
      <c r="A35" s="4" t="s">
        <v>326</v>
      </c>
      <c r="B35" t="str">
        <f>"BpiB_"&amp;$A35&amp;"_"&amp;B$11</f>
        <v>BpiB_PTot_BPi</v>
      </c>
      <c r="C35" s="7" t="s">
        <v>51</v>
      </c>
      <c r="D35" s="7" t="s">
        <v>208</v>
      </c>
      <c r="E35" s="64">
        <f>INDEX(dataGr2,MATCH($D$5,NavnGr2,0)+1,MATCH(B35,VarGr2,0))</f>
        <v>0</v>
      </c>
    </row>
    <row r="36" spans="1:5" x14ac:dyDescent="0.25">
      <c r="A36" s="4" t="s">
        <v>382</v>
      </c>
      <c r="B36"/>
      <c r="C36" s="7"/>
      <c r="D36" s="7"/>
      <c r="E36" s="65"/>
    </row>
    <row r="37" spans="1:5" x14ac:dyDescent="0.25">
      <c r="A37" s="4" t="s">
        <v>383</v>
      </c>
      <c r="B37"/>
      <c r="C37" s="7"/>
      <c r="D37" s="12" t="s">
        <v>209</v>
      </c>
      <c r="E37" s="65"/>
    </row>
    <row r="38" spans="1:5" x14ac:dyDescent="0.25">
      <c r="A38" s="4" t="s">
        <v>401</v>
      </c>
      <c r="B38" t="str">
        <f t="shared" ref="B38:B49" si="4">"BpiB_"&amp;$A38&amp;"_"&amp;B$11</f>
        <v>BpiB_Ma_BPi</v>
      </c>
      <c r="C38" s="7" t="s">
        <v>52</v>
      </c>
      <c r="D38" s="7" t="s">
        <v>210</v>
      </c>
      <c r="E38" s="64">
        <f t="shared" ref="E38:E49" si="5">INDEX(dataGr2,MATCH($D$5,NavnGr2,0)+1,MATCH(B38,VarGr2,0))</f>
        <v>0</v>
      </c>
    </row>
    <row r="39" spans="1:5" x14ac:dyDescent="0.25">
      <c r="A39" s="4" t="s">
        <v>402</v>
      </c>
      <c r="B39" t="str">
        <f t="shared" si="4"/>
        <v>BpiB_Mk_BPi</v>
      </c>
      <c r="C39" s="7" t="s">
        <v>53</v>
      </c>
      <c r="D39" s="7" t="s">
        <v>211</v>
      </c>
      <c r="E39" s="64">
        <f t="shared" si="5"/>
        <v>0</v>
      </c>
    </row>
    <row r="40" spans="1:5" x14ac:dyDescent="0.25">
      <c r="A40" s="4" t="s">
        <v>403</v>
      </c>
      <c r="B40" t="str">
        <f t="shared" si="4"/>
        <v>BpiB_MTot_BPi</v>
      </c>
      <c r="C40" s="7" t="s">
        <v>54</v>
      </c>
      <c r="D40" s="7" t="s">
        <v>212</v>
      </c>
      <c r="E40" s="64">
        <f t="shared" si="5"/>
        <v>0</v>
      </c>
    </row>
    <row r="41" spans="1:5" x14ac:dyDescent="0.25">
      <c r="A41" s="4" t="s">
        <v>404</v>
      </c>
      <c r="B41" t="str">
        <f t="shared" si="4"/>
        <v>BpiB_Mkk_BPi</v>
      </c>
      <c r="C41" s="7" t="s">
        <v>55</v>
      </c>
      <c r="D41" s="7" t="s">
        <v>213</v>
      </c>
      <c r="E41" s="64">
        <f t="shared" si="5"/>
        <v>0</v>
      </c>
    </row>
    <row r="42" spans="1:5" x14ac:dyDescent="0.25">
      <c r="A42" s="4" t="s">
        <v>405</v>
      </c>
      <c r="B42" t="str">
        <f t="shared" si="4"/>
        <v>BpiB_Mt_BPi</v>
      </c>
      <c r="C42" s="7" t="s">
        <v>56</v>
      </c>
      <c r="D42" s="7" t="s">
        <v>214</v>
      </c>
      <c r="E42" s="64">
        <f t="shared" si="5"/>
        <v>0</v>
      </c>
    </row>
    <row r="43" spans="1:5" x14ac:dyDescent="0.25">
      <c r="A43" s="4" t="s">
        <v>406</v>
      </c>
      <c r="B43" t="str">
        <f t="shared" si="4"/>
        <v>BpiB_Mr_BPi</v>
      </c>
      <c r="C43" s="7" t="s">
        <v>57</v>
      </c>
      <c r="D43" s="7" t="s">
        <v>215</v>
      </c>
      <c r="E43" s="64">
        <f t="shared" si="5"/>
        <v>0</v>
      </c>
    </row>
    <row r="44" spans="1:5" x14ac:dyDescent="0.25">
      <c r="A44" s="4" t="s">
        <v>407</v>
      </c>
      <c r="B44" t="str">
        <f t="shared" si="4"/>
        <v>BpiB_MdTot_BPi</v>
      </c>
      <c r="C44" s="7" t="s">
        <v>58</v>
      </c>
      <c r="D44" s="7" t="s">
        <v>216</v>
      </c>
      <c r="E44" s="64">
        <f t="shared" si="5"/>
        <v>12925</v>
      </c>
    </row>
    <row r="45" spans="1:5" x14ac:dyDescent="0.25">
      <c r="A45" s="4" t="s">
        <v>408</v>
      </c>
      <c r="B45" t="str">
        <f t="shared" si="4"/>
        <v>BpiB_Mpi_BPi</v>
      </c>
      <c r="C45" s="7" t="s">
        <v>59</v>
      </c>
      <c r="D45" s="7" t="s">
        <v>217</v>
      </c>
      <c r="E45" s="64">
        <f t="shared" si="5"/>
        <v>0</v>
      </c>
    </row>
    <row r="46" spans="1:5" x14ac:dyDescent="0.25">
      <c r="A46" s="4" t="s">
        <v>409</v>
      </c>
      <c r="B46" t="str">
        <f t="shared" si="4"/>
        <v>BpiB_Mip_BPi</v>
      </c>
      <c r="C46" s="7" t="s">
        <v>60</v>
      </c>
      <c r="D46" s="7" t="s">
        <v>218</v>
      </c>
      <c r="E46" s="64">
        <f t="shared" si="5"/>
        <v>0</v>
      </c>
    </row>
    <row r="47" spans="1:5" x14ac:dyDescent="0.25">
      <c r="A47" s="4" t="s">
        <v>410</v>
      </c>
      <c r="B47" t="str">
        <f t="shared" si="4"/>
        <v>BpiB_MiL_BPi</v>
      </c>
      <c r="C47" s="7" t="s">
        <v>61</v>
      </c>
      <c r="D47" s="7" t="s">
        <v>219</v>
      </c>
      <c r="E47" s="64">
        <f t="shared" si="5"/>
        <v>0</v>
      </c>
    </row>
    <row r="48" spans="1:5" x14ac:dyDescent="0.25">
      <c r="A48" s="4" t="s">
        <v>411</v>
      </c>
      <c r="B48" t="str">
        <f t="shared" si="4"/>
        <v>BpiB_MiTot_BPi</v>
      </c>
      <c r="C48" s="7" t="s">
        <v>62</v>
      </c>
      <c r="D48" s="7" t="s">
        <v>220</v>
      </c>
      <c r="E48" s="64">
        <f t="shared" si="5"/>
        <v>0</v>
      </c>
    </row>
    <row r="49" spans="1:5" x14ac:dyDescent="0.25">
      <c r="A49" s="4" t="s">
        <v>412</v>
      </c>
      <c r="B49" t="str">
        <f t="shared" si="4"/>
        <v>BpiB_MfTot_BPi</v>
      </c>
      <c r="C49" s="7" t="s">
        <v>63</v>
      </c>
      <c r="D49" s="7" t="s">
        <v>221</v>
      </c>
      <c r="E49" s="64">
        <f t="shared" si="5"/>
        <v>12925</v>
      </c>
    </row>
    <row r="50" spans="1:5" x14ac:dyDescent="0.25"/>
  </sheetData>
  <sheetProtection algorithmName="SHA-512" hashValue="ZlBiy1+TGl6HD8ao2z9GffR8VI4ZlwIJ6ZSD9LAdAT/g5qu202AiL8jBrHrG4+KbhkPTr8aHJaYMKkXbTtqjLg==" saltValue="UKK2ntG5gcYUkvw6xsP7eg==" spinCount="100000" sheet="1" objects="1" scenarios="1"/>
  <mergeCells count="6">
    <mergeCell ref="C2:D2"/>
    <mergeCell ref="C9:E9"/>
    <mergeCell ref="C10:D10"/>
    <mergeCell ref="C5:C6"/>
    <mergeCell ref="D5:E6"/>
    <mergeCell ref="D7:E7"/>
  </mergeCells>
  <hyperlinks>
    <hyperlink ref="C2" location="Indholdsfortegnelse!A1" display="Tilbage til indholdsfortegnelsen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0000000}">
          <x14:formula1>
            <xm:f>'Data gruppe 2'!$C$2:$C$7</xm:f>
          </x14:formula1>
          <xm:sqref>D5:E6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  <pageSetUpPr fitToPage="1"/>
  </sheetPr>
  <dimension ref="A2:F50"/>
  <sheetViews>
    <sheetView topLeftCell="C2" workbookViewId="0">
      <selection activeCell="D5" sqref="D5:E6"/>
    </sheetView>
  </sheetViews>
  <sheetFormatPr defaultColWidth="0" defaultRowHeight="15" zeroHeight="1" x14ac:dyDescent="0.25"/>
  <cols>
    <col min="1" max="1" width="12.85546875" style="25" hidden="1" customWidth="1"/>
    <col min="2" max="2" width="12.140625" style="25" hidden="1" customWidth="1"/>
    <col min="3" max="3" width="14.42578125" style="25" customWidth="1"/>
    <col min="4" max="4" width="50.5703125" style="25" customWidth="1"/>
    <col min="5" max="5" width="20.5703125" style="25" customWidth="1"/>
    <col min="6" max="6" width="9.140625" style="25" customWidth="1"/>
    <col min="7" max="16384" width="9.140625" style="25" hidden="1"/>
  </cols>
  <sheetData>
    <row r="2" spans="1:5" x14ac:dyDescent="0.25">
      <c r="C2" s="155" t="s">
        <v>630</v>
      </c>
      <c r="D2" s="155"/>
    </row>
    <row r="3" spans="1:5" x14ac:dyDescent="0.25">
      <c r="C3" s="70"/>
      <c r="D3" s="70"/>
    </row>
    <row r="4" spans="1:5" x14ac:dyDescent="0.25">
      <c r="C4" s="70"/>
      <c r="D4" s="70"/>
    </row>
    <row r="5" spans="1:5" x14ac:dyDescent="0.25">
      <c r="C5" s="135" t="s">
        <v>633</v>
      </c>
      <c r="D5" s="137" t="s">
        <v>653</v>
      </c>
      <c r="E5" s="138"/>
    </row>
    <row r="6" spans="1:5" x14ac:dyDescent="0.25">
      <c r="C6" s="136"/>
      <c r="D6" s="139"/>
      <c r="E6" s="140"/>
    </row>
    <row r="7" spans="1:5" x14ac:dyDescent="0.25">
      <c r="C7" s="71" t="s">
        <v>632</v>
      </c>
      <c r="D7" s="141">
        <f>INDEX(dataGr2,MATCH($D$5,NavnGr2,0)+1,MATCH("regnr",VarGr2,0))</f>
        <v>53093</v>
      </c>
      <c r="E7" s="142"/>
    </row>
    <row r="8" spans="1:5" x14ac:dyDescent="0.25">
      <c r="D8" s="47"/>
    </row>
    <row r="9" spans="1:5" ht="54.75" customHeight="1" x14ac:dyDescent="0.25">
      <c r="C9" s="114" t="s">
        <v>1674</v>
      </c>
      <c r="D9" s="114"/>
      <c r="E9" s="114"/>
    </row>
    <row r="10" spans="1:5" ht="15" customHeight="1" x14ac:dyDescent="0.25">
      <c r="C10" s="127" t="s">
        <v>225</v>
      </c>
      <c r="D10" s="127"/>
      <c r="E10" s="16"/>
    </row>
    <row r="11" spans="1:5" ht="25.5" x14ac:dyDescent="0.25">
      <c r="A11" s="14" t="s">
        <v>31</v>
      </c>
      <c r="B11" s="15" t="s">
        <v>416</v>
      </c>
      <c r="C11" s="7"/>
      <c r="D11" s="7"/>
      <c r="E11" s="5" t="s">
        <v>1530</v>
      </c>
    </row>
    <row r="12" spans="1:5" x14ac:dyDescent="0.25">
      <c r="A12" s="4" t="s">
        <v>377</v>
      </c>
      <c r="B12" t="str">
        <f t="shared" ref="B12:B49" si="0">"BudB_"&amp;$A12&amp;"_"&amp;B$11</f>
        <v>BudB_BlankCelle01_BEu</v>
      </c>
      <c r="C12" s="5"/>
      <c r="D12" s="12" t="s">
        <v>187</v>
      </c>
      <c r="E12" s="7"/>
    </row>
    <row r="13" spans="1:5" x14ac:dyDescent="0.25">
      <c r="A13" s="4" t="s">
        <v>384</v>
      </c>
      <c r="B13" t="str">
        <f t="shared" si="0"/>
        <v>BudB_Eaf_BEu</v>
      </c>
      <c r="C13" s="7" t="s">
        <v>33</v>
      </c>
      <c r="D13" s="7" t="s">
        <v>188</v>
      </c>
      <c r="E13" s="64">
        <f t="shared" ref="E13:E21" si="1">INDEX(dataGr2,MATCH($D$5,NavnGr2,0)+1,MATCH(B13,VarGr2,0))</f>
        <v>-3143</v>
      </c>
    </row>
    <row r="14" spans="1:5" x14ac:dyDescent="0.25">
      <c r="A14" s="4" t="s">
        <v>385</v>
      </c>
      <c r="B14" t="str">
        <f t="shared" si="0"/>
        <v>BudB_Ebf_BEu</v>
      </c>
      <c r="C14" s="7" t="s">
        <v>34</v>
      </c>
      <c r="D14" s="7" t="s">
        <v>189</v>
      </c>
      <c r="E14" s="64">
        <f t="shared" si="1"/>
        <v>0</v>
      </c>
    </row>
    <row r="15" spans="1:5" x14ac:dyDescent="0.25">
      <c r="A15" s="4" t="s">
        <v>386</v>
      </c>
      <c r="B15" t="str">
        <f t="shared" si="0"/>
        <v>BudB_Ebsf_BEu</v>
      </c>
      <c r="C15" s="7" t="s">
        <v>35</v>
      </c>
      <c r="D15" s="7" t="s">
        <v>190</v>
      </c>
      <c r="E15" s="64">
        <f t="shared" si="1"/>
        <v>0</v>
      </c>
    </row>
    <row r="16" spans="1:5" x14ac:dyDescent="0.25">
      <c r="A16" s="4" t="s">
        <v>387</v>
      </c>
      <c r="B16" t="str">
        <f t="shared" si="0"/>
        <v>BudB_EL_BEu</v>
      </c>
      <c r="C16" s="7" t="s">
        <v>36</v>
      </c>
      <c r="D16" s="7" t="s">
        <v>191</v>
      </c>
      <c r="E16" s="64">
        <f t="shared" si="1"/>
        <v>0</v>
      </c>
    </row>
    <row r="17" spans="1:5" x14ac:dyDescent="0.25">
      <c r="A17" s="4" t="s">
        <v>388</v>
      </c>
      <c r="B17" t="str">
        <f t="shared" si="0"/>
        <v>BudB_Eea_BEu</v>
      </c>
      <c r="C17" s="7" t="s">
        <v>37</v>
      </c>
      <c r="D17" s="7" t="s">
        <v>192</v>
      </c>
      <c r="E17" s="64">
        <f t="shared" si="1"/>
        <v>0</v>
      </c>
    </row>
    <row r="18" spans="1:5" x14ac:dyDescent="0.25">
      <c r="A18" s="4" t="s">
        <v>390</v>
      </c>
      <c r="B18" t="str">
        <f t="shared" si="0"/>
        <v>BudB_Est_BEu</v>
      </c>
      <c r="C18" s="7" t="s">
        <v>38</v>
      </c>
      <c r="D18" s="7" t="s">
        <v>193</v>
      </c>
      <c r="E18" s="64">
        <f t="shared" si="1"/>
        <v>0</v>
      </c>
    </row>
    <row r="19" spans="1:5" x14ac:dyDescent="0.25">
      <c r="A19" s="4" t="s">
        <v>391</v>
      </c>
      <c r="B19" t="str">
        <f t="shared" si="0"/>
        <v>BudB_ELu_BEu</v>
      </c>
      <c r="C19" s="7" t="s">
        <v>39</v>
      </c>
      <c r="D19" s="7" t="s">
        <v>194</v>
      </c>
      <c r="E19" s="64">
        <f t="shared" si="1"/>
        <v>0</v>
      </c>
    </row>
    <row r="20" spans="1:5" x14ac:dyDescent="0.25">
      <c r="A20" s="4" t="s">
        <v>389</v>
      </c>
      <c r="B20" t="str">
        <f t="shared" si="0"/>
        <v>BudB_Eae_BEu</v>
      </c>
      <c r="C20" s="7" t="s">
        <v>40</v>
      </c>
      <c r="D20" s="7" t="s">
        <v>195</v>
      </c>
      <c r="E20" s="64">
        <f t="shared" si="1"/>
        <v>0</v>
      </c>
    </row>
    <row r="21" spans="1:5" x14ac:dyDescent="0.25">
      <c r="A21" s="4" t="s">
        <v>392</v>
      </c>
      <c r="B21" t="str">
        <f t="shared" si="0"/>
        <v>BudB_ETot_BEu</v>
      </c>
      <c r="C21" s="7" t="s">
        <v>41</v>
      </c>
      <c r="D21" s="7" t="s">
        <v>196</v>
      </c>
      <c r="E21" s="64">
        <f t="shared" si="1"/>
        <v>-3143</v>
      </c>
    </row>
    <row r="22" spans="1:5" x14ac:dyDescent="0.25">
      <c r="A22" s="4" t="s">
        <v>378</v>
      </c>
      <c r="B22" t="str">
        <f t="shared" si="0"/>
        <v>BudB_BlankCelle02_BEu</v>
      </c>
      <c r="C22" s="7"/>
      <c r="D22" s="7"/>
      <c r="E22" s="65"/>
    </row>
    <row r="23" spans="1:5" x14ac:dyDescent="0.25">
      <c r="A23" s="4" t="s">
        <v>379</v>
      </c>
      <c r="B23" t="str">
        <f t="shared" si="0"/>
        <v>BudB_BlankCelle03_BEu</v>
      </c>
      <c r="C23" s="7"/>
      <c r="D23" s="12" t="s">
        <v>197</v>
      </c>
      <c r="E23" s="65"/>
    </row>
    <row r="24" spans="1:5" x14ac:dyDescent="0.25">
      <c r="A24" s="4" t="s">
        <v>393</v>
      </c>
      <c r="B24" t="str">
        <f t="shared" si="0"/>
        <v>BudB_PrF_BEu</v>
      </c>
      <c r="C24" s="7" t="s">
        <v>42</v>
      </c>
      <c r="D24" s="7" t="s">
        <v>198</v>
      </c>
      <c r="E24" s="64">
        <f t="shared" ref="E24:E29" si="2">INDEX(dataGr2,MATCH($D$5,NavnGr2,0)+1,MATCH(B24,VarGr2,0))</f>
        <v>0</v>
      </c>
    </row>
    <row r="25" spans="1:5" x14ac:dyDescent="0.25">
      <c r="A25" s="4" t="s">
        <v>394</v>
      </c>
      <c r="B25" t="str">
        <f t="shared" si="0"/>
        <v>BudB_PrG_BEu</v>
      </c>
      <c r="C25" s="7" t="s">
        <v>43</v>
      </c>
      <c r="D25" s="7" t="s">
        <v>199</v>
      </c>
      <c r="E25" s="64">
        <f t="shared" si="2"/>
        <v>0</v>
      </c>
    </row>
    <row r="26" spans="1:5" x14ac:dyDescent="0.25">
      <c r="A26" s="4" t="s">
        <v>395</v>
      </c>
      <c r="B26" t="str">
        <f t="shared" si="0"/>
        <v>BudB_PrFr_BEu</v>
      </c>
      <c r="C26" s="7" t="s">
        <v>44</v>
      </c>
      <c r="D26" s="7" t="s">
        <v>200</v>
      </c>
      <c r="E26" s="64">
        <f t="shared" si="2"/>
        <v>0</v>
      </c>
    </row>
    <row r="27" spans="1:5" x14ac:dyDescent="0.25">
      <c r="A27" s="4" t="s">
        <v>396</v>
      </c>
      <c r="B27" t="str">
        <f t="shared" si="0"/>
        <v>BudB_Pre_BEu</v>
      </c>
      <c r="C27" s="7" t="s">
        <v>45</v>
      </c>
      <c r="D27" s="7" t="s">
        <v>201</v>
      </c>
      <c r="E27" s="64">
        <f t="shared" si="2"/>
        <v>0</v>
      </c>
    </row>
    <row r="28" spans="1:5" x14ac:dyDescent="0.25">
      <c r="A28" s="4" t="s">
        <v>397</v>
      </c>
      <c r="B28" t="str">
        <f t="shared" si="0"/>
        <v>BudB_Prx_BEu</v>
      </c>
      <c r="C28" s="7" t="s">
        <v>46</v>
      </c>
      <c r="D28" s="7" t="s">
        <v>202</v>
      </c>
      <c r="E28" s="64">
        <f t="shared" si="2"/>
        <v>0</v>
      </c>
    </row>
    <row r="29" spans="1:5" x14ac:dyDescent="0.25">
      <c r="A29" s="4" t="s">
        <v>307</v>
      </c>
      <c r="B29" t="str">
        <f t="shared" si="0"/>
        <v>BudB_PrTot_BEu</v>
      </c>
      <c r="C29" s="7" t="s">
        <v>47</v>
      </c>
      <c r="D29" s="7" t="s">
        <v>203</v>
      </c>
      <c r="E29" s="64">
        <f t="shared" si="2"/>
        <v>0</v>
      </c>
    </row>
    <row r="30" spans="1:5" x14ac:dyDescent="0.25">
      <c r="A30" s="4" t="s">
        <v>380</v>
      </c>
      <c r="B30" t="str">
        <f t="shared" si="0"/>
        <v>BudB_BlankCelle04_BEu</v>
      </c>
      <c r="C30" s="7"/>
      <c r="D30" s="7"/>
      <c r="E30" s="65"/>
    </row>
    <row r="31" spans="1:5" x14ac:dyDescent="0.25">
      <c r="A31" s="4" t="s">
        <v>381</v>
      </c>
      <c r="B31" t="str">
        <f t="shared" si="0"/>
        <v>BudB_BlankCelle05_BEu</v>
      </c>
      <c r="C31" s="7"/>
      <c r="D31" s="12" t="s">
        <v>204</v>
      </c>
      <c r="E31" s="65"/>
    </row>
    <row r="32" spans="1:5" x14ac:dyDescent="0.25">
      <c r="A32" s="4" t="s">
        <v>398</v>
      </c>
      <c r="B32" t="str">
        <f t="shared" si="0"/>
        <v>BudB_Ps_BEu</v>
      </c>
      <c r="C32" s="7" t="s">
        <v>48</v>
      </c>
      <c r="D32" s="7" t="s">
        <v>205</v>
      </c>
      <c r="E32" s="64">
        <f>INDEX(dataGr2,MATCH($D$5,NavnGr2,0)+1,MATCH(B32,VarGr2,0))</f>
        <v>0</v>
      </c>
    </row>
    <row r="33" spans="1:5" x14ac:dyDescent="0.25">
      <c r="A33" s="4" t="s">
        <v>399</v>
      </c>
      <c r="B33" t="str">
        <f t="shared" si="0"/>
        <v>BudB_Pus_BEu</v>
      </c>
      <c r="C33" s="7" t="s">
        <v>49</v>
      </c>
      <c r="D33" s="7" t="s">
        <v>206</v>
      </c>
      <c r="E33" s="64">
        <f>INDEX(dataGr2,MATCH($D$5,NavnGr2,0)+1,MATCH(B33,VarGr2,0))</f>
        <v>0</v>
      </c>
    </row>
    <row r="34" spans="1:5" x14ac:dyDescent="0.25">
      <c r="A34" s="4" t="s">
        <v>400</v>
      </c>
      <c r="B34" t="str">
        <f t="shared" si="0"/>
        <v>BudB_Peu_BEu</v>
      </c>
      <c r="C34" s="7" t="s">
        <v>50</v>
      </c>
      <c r="D34" s="7" t="s">
        <v>207</v>
      </c>
      <c r="E34" s="64">
        <f>INDEX(dataGr2,MATCH($D$5,NavnGr2,0)+1,MATCH(B34,VarGr2,0))</f>
        <v>0</v>
      </c>
    </row>
    <row r="35" spans="1:5" x14ac:dyDescent="0.25">
      <c r="A35" s="4" t="s">
        <v>326</v>
      </c>
      <c r="B35" t="str">
        <f t="shared" si="0"/>
        <v>BudB_PTot_BEu</v>
      </c>
      <c r="C35" s="7" t="s">
        <v>51</v>
      </c>
      <c r="D35" s="7" t="s">
        <v>208</v>
      </c>
      <c r="E35" s="64">
        <f>INDEX(dataGr2,MATCH($D$5,NavnGr2,0)+1,MATCH(B35,VarGr2,0))</f>
        <v>0</v>
      </c>
    </row>
    <row r="36" spans="1:5" x14ac:dyDescent="0.25">
      <c r="A36" s="4" t="s">
        <v>382</v>
      </c>
      <c r="B36" t="str">
        <f t="shared" si="0"/>
        <v>BudB_BlankCelle06_BEu</v>
      </c>
      <c r="C36" s="7"/>
      <c r="D36" s="7"/>
      <c r="E36" s="65"/>
    </row>
    <row r="37" spans="1:5" x14ac:dyDescent="0.25">
      <c r="A37" s="4" t="s">
        <v>383</v>
      </c>
      <c r="B37" t="str">
        <f t="shared" si="0"/>
        <v>BudB_BlankCelle07_BEu</v>
      </c>
      <c r="C37" s="7"/>
      <c r="D37" s="12" t="s">
        <v>209</v>
      </c>
      <c r="E37" s="65"/>
    </row>
    <row r="38" spans="1:5" x14ac:dyDescent="0.25">
      <c r="A38" s="4" t="s">
        <v>401</v>
      </c>
      <c r="B38" t="str">
        <f t="shared" si="0"/>
        <v>BudB_Ma_BEu</v>
      </c>
      <c r="C38" s="7" t="s">
        <v>52</v>
      </c>
      <c r="D38" s="7" t="s">
        <v>210</v>
      </c>
      <c r="E38" s="64">
        <f t="shared" ref="E38:E49" si="3">INDEX(dataGr2,MATCH($D$5,NavnGr2,0)+1,MATCH(B38,VarGr2,0))</f>
        <v>0</v>
      </c>
    </row>
    <row r="39" spans="1:5" x14ac:dyDescent="0.25">
      <c r="A39" s="4" t="s">
        <v>402</v>
      </c>
      <c r="B39" t="str">
        <f t="shared" si="0"/>
        <v>BudB_Mk_BEu</v>
      </c>
      <c r="C39" s="7" t="s">
        <v>53</v>
      </c>
      <c r="D39" s="7" t="s">
        <v>211</v>
      </c>
      <c r="E39" s="64">
        <f t="shared" si="3"/>
        <v>0</v>
      </c>
    </row>
    <row r="40" spans="1:5" x14ac:dyDescent="0.25">
      <c r="A40" s="4" t="s">
        <v>403</v>
      </c>
      <c r="B40" t="str">
        <f t="shared" si="0"/>
        <v>BudB_MTot_BEu</v>
      </c>
      <c r="C40" s="7" t="s">
        <v>54</v>
      </c>
      <c r="D40" s="7" t="s">
        <v>212</v>
      </c>
      <c r="E40" s="64">
        <f t="shared" si="3"/>
        <v>0</v>
      </c>
    </row>
    <row r="41" spans="1:5" x14ac:dyDescent="0.25">
      <c r="A41" s="4" t="s">
        <v>404</v>
      </c>
      <c r="B41" t="str">
        <f t="shared" si="0"/>
        <v>BudB_Mkk_BEu</v>
      </c>
      <c r="C41" s="7" t="s">
        <v>55</v>
      </c>
      <c r="D41" s="7" t="s">
        <v>213</v>
      </c>
      <c r="E41" s="64">
        <f t="shared" si="3"/>
        <v>0</v>
      </c>
    </row>
    <row r="42" spans="1:5" x14ac:dyDescent="0.25">
      <c r="A42" s="4" t="s">
        <v>405</v>
      </c>
      <c r="B42" t="str">
        <f t="shared" si="0"/>
        <v>BudB_Mt_BEu</v>
      </c>
      <c r="C42" s="7" t="s">
        <v>56</v>
      </c>
      <c r="D42" s="7" t="s">
        <v>214</v>
      </c>
      <c r="E42" s="64">
        <f t="shared" si="3"/>
        <v>0</v>
      </c>
    </row>
    <row r="43" spans="1:5" x14ac:dyDescent="0.25">
      <c r="A43" s="4" t="s">
        <v>406</v>
      </c>
      <c r="B43" t="str">
        <f t="shared" si="0"/>
        <v>BudB_Mr_BEu</v>
      </c>
      <c r="C43" s="7" t="s">
        <v>57</v>
      </c>
      <c r="D43" s="7" t="s">
        <v>215</v>
      </c>
      <c r="E43" s="64">
        <f t="shared" si="3"/>
        <v>0</v>
      </c>
    </row>
    <row r="44" spans="1:5" x14ac:dyDescent="0.25">
      <c r="A44" s="4" t="s">
        <v>407</v>
      </c>
      <c r="B44" t="str">
        <f t="shared" si="0"/>
        <v>BudB_MdTot_BEu</v>
      </c>
      <c r="C44" s="7" t="s">
        <v>58</v>
      </c>
      <c r="D44" s="7" t="s">
        <v>216</v>
      </c>
      <c r="E44" s="64">
        <f t="shared" si="3"/>
        <v>-3143</v>
      </c>
    </row>
    <row r="45" spans="1:5" x14ac:dyDescent="0.25">
      <c r="A45" s="4" t="s">
        <v>408</v>
      </c>
      <c r="B45" t="str">
        <f t="shared" si="0"/>
        <v>BudB_Mpi_BEu</v>
      </c>
      <c r="C45" s="7" t="s">
        <v>59</v>
      </c>
      <c r="D45" s="7" t="s">
        <v>217</v>
      </c>
      <c r="E45" s="64">
        <f t="shared" si="3"/>
        <v>0</v>
      </c>
    </row>
    <row r="46" spans="1:5" x14ac:dyDescent="0.25">
      <c r="A46" s="4" t="s">
        <v>409</v>
      </c>
      <c r="B46" t="str">
        <f t="shared" si="0"/>
        <v>BudB_Mip_BEu</v>
      </c>
      <c r="C46" s="7" t="s">
        <v>60</v>
      </c>
      <c r="D46" s="7" t="s">
        <v>218</v>
      </c>
      <c r="E46" s="64">
        <f t="shared" si="3"/>
        <v>0</v>
      </c>
    </row>
    <row r="47" spans="1:5" x14ac:dyDescent="0.25">
      <c r="A47" s="4" t="s">
        <v>410</v>
      </c>
      <c r="B47" t="str">
        <f t="shared" si="0"/>
        <v>BudB_MiL_BEu</v>
      </c>
      <c r="C47" s="7" t="s">
        <v>61</v>
      </c>
      <c r="D47" s="7" t="s">
        <v>219</v>
      </c>
      <c r="E47" s="64">
        <f t="shared" si="3"/>
        <v>0</v>
      </c>
    </row>
    <row r="48" spans="1:5" x14ac:dyDescent="0.25">
      <c r="A48" s="4" t="s">
        <v>411</v>
      </c>
      <c r="B48" t="str">
        <f t="shared" si="0"/>
        <v>BudB_MiTot_BEu</v>
      </c>
      <c r="C48" s="7" t="s">
        <v>62</v>
      </c>
      <c r="D48" s="7" t="s">
        <v>220</v>
      </c>
      <c r="E48" s="64">
        <f t="shared" si="3"/>
        <v>0</v>
      </c>
    </row>
    <row r="49" spans="1:5" x14ac:dyDescent="0.25">
      <c r="A49" s="4" t="s">
        <v>412</v>
      </c>
      <c r="B49" t="str">
        <f t="shared" si="0"/>
        <v>BudB_MfTot_BEu</v>
      </c>
      <c r="C49" s="7" t="s">
        <v>63</v>
      </c>
      <c r="D49" s="7" t="s">
        <v>221</v>
      </c>
      <c r="E49" s="64">
        <f t="shared" si="3"/>
        <v>-3143</v>
      </c>
    </row>
    <row r="50" spans="1:5" x14ac:dyDescent="0.25"/>
  </sheetData>
  <sheetProtection algorithmName="SHA-512" hashValue="GjwdNoCsL6w1Kum/xSDnFeBrvX+coow7g/mLGmGjBYw+gr4lpa1hz5rpS3nIV6/KTWMaKWwemvKlNEybOSDNfw==" saltValue="0MIK5af1smbnLdGGhdAKNg==" spinCount="100000" sheet="1" objects="1" scenarios="1"/>
  <mergeCells count="6">
    <mergeCell ref="C9:E9"/>
    <mergeCell ref="C10:D10"/>
    <mergeCell ref="C2:D2"/>
    <mergeCell ref="C5:C6"/>
    <mergeCell ref="D5:E6"/>
    <mergeCell ref="D7:E7"/>
  </mergeCells>
  <hyperlinks>
    <hyperlink ref="C2" location="Indholdsfortegnelse!A1" display="Tilbage til indholdsfortegnelsen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0000000}">
          <x14:formula1>
            <xm:f>'Data gruppe 2'!$C$2:$C$7</xm:f>
          </x14:formula1>
          <xm:sqref>D5:E6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/>
    <pageSetUpPr fitToPage="1"/>
  </sheetPr>
  <dimension ref="A1:P120"/>
  <sheetViews>
    <sheetView tabSelected="1" topLeftCell="A84" zoomScaleNormal="100" workbookViewId="0">
      <selection activeCell="D112" sqref="D112"/>
    </sheetView>
  </sheetViews>
  <sheetFormatPr defaultColWidth="0" defaultRowHeight="15" zeroHeight="1" x14ac:dyDescent="0.25"/>
  <cols>
    <col min="1" max="1" width="75" style="25" customWidth="1"/>
    <col min="2" max="2" width="11" style="25" bestFit="1" customWidth="1"/>
    <col min="3" max="3" width="4" style="25" customWidth="1"/>
    <col min="4" max="4" width="11.42578125" style="25" customWidth="1"/>
    <col min="5" max="16" width="0" style="25" hidden="1" customWidth="1"/>
    <col min="17" max="16384" width="9.140625" style="25" hidden="1"/>
  </cols>
  <sheetData>
    <row r="1" spans="1:9" x14ac:dyDescent="0.25">
      <c r="A1" s="113" t="s">
        <v>630</v>
      </c>
      <c r="B1" s="113"/>
    </row>
    <row r="2" spans="1:9" x14ac:dyDescent="0.25"/>
    <row r="3" spans="1:9" x14ac:dyDescent="0.25"/>
    <row r="4" spans="1:9" ht="23.25" x14ac:dyDescent="0.25">
      <c r="A4" s="61" t="s">
        <v>1694</v>
      </c>
      <c r="B4" s="62"/>
      <c r="C4" s="60"/>
    </row>
    <row r="5" spans="1:9" x14ac:dyDescent="0.25">
      <c r="A5" s="53"/>
      <c r="B5" s="49"/>
      <c r="C5" s="54"/>
    </row>
    <row r="6" spans="1:9" x14ac:dyDescent="0.25">
      <c r="A6" s="53" t="s">
        <v>597</v>
      </c>
      <c r="B6" s="58" t="s">
        <v>692</v>
      </c>
      <c r="C6" s="57"/>
    </row>
    <row r="7" spans="1:9" x14ac:dyDescent="0.25">
      <c r="A7" s="53"/>
      <c r="B7" s="58"/>
      <c r="C7" s="57"/>
    </row>
    <row r="8" spans="1:9" x14ac:dyDescent="0.25">
      <c r="A8" s="75" t="s">
        <v>1525</v>
      </c>
      <c r="B8" s="49"/>
      <c r="C8" s="54"/>
    </row>
    <row r="9" spans="1:9" x14ac:dyDescent="0.25">
      <c r="A9" s="53" t="s">
        <v>634</v>
      </c>
      <c r="B9" s="49"/>
      <c r="C9" s="54"/>
    </row>
    <row r="10" spans="1:9" x14ac:dyDescent="0.25">
      <c r="A10" s="51" t="s">
        <v>651</v>
      </c>
      <c r="B10" s="59">
        <v>10526949</v>
      </c>
      <c r="C10" s="56"/>
      <c r="I10" s="50"/>
    </row>
    <row r="11" spans="1:9" x14ac:dyDescent="0.25">
      <c r="A11" s="51" t="s">
        <v>2049</v>
      </c>
      <c r="B11" s="59">
        <v>39997673</v>
      </c>
      <c r="C11" s="56"/>
    </row>
    <row r="12" spans="1:9" x14ac:dyDescent="0.25">
      <c r="A12" s="51" t="s">
        <v>652</v>
      </c>
      <c r="B12" s="59">
        <v>35992715</v>
      </c>
      <c r="C12" s="54"/>
    </row>
    <row r="13" spans="1:9" x14ac:dyDescent="0.25">
      <c r="A13" s="53"/>
      <c r="B13" s="49"/>
      <c r="C13" s="54"/>
    </row>
    <row r="14" spans="1:9" x14ac:dyDescent="0.25">
      <c r="A14" s="53" t="s">
        <v>635</v>
      </c>
      <c r="B14" s="49"/>
      <c r="C14" s="56"/>
    </row>
    <row r="15" spans="1:9" x14ac:dyDescent="0.25">
      <c r="A15" s="51" t="s">
        <v>654</v>
      </c>
      <c r="B15" s="59">
        <v>19323293</v>
      </c>
      <c r="C15" s="56"/>
    </row>
    <row r="16" spans="1:9" x14ac:dyDescent="0.25">
      <c r="A16" s="51" t="s">
        <v>655</v>
      </c>
      <c r="B16" s="59">
        <v>15465972</v>
      </c>
      <c r="C16" s="54"/>
    </row>
    <row r="17" spans="1:3" x14ac:dyDescent="0.25">
      <c r="A17" s="53"/>
      <c r="B17" s="49"/>
      <c r="C17" s="54"/>
    </row>
    <row r="18" spans="1:3" x14ac:dyDescent="0.25">
      <c r="A18" s="53" t="s">
        <v>636</v>
      </c>
      <c r="B18" s="49"/>
      <c r="C18" s="56"/>
    </row>
    <row r="19" spans="1:3" x14ac:dyDescent="0.25">
      <c r="A19" s="51" t="s">
        <v>656</v>
      </c>
      <c r="B19" s="59">
        <v>27399606</v>
      </c>
      <c r="C19" s="56"/>
    </row>
    <row r="20" spans="1:3" x14ac:dyDescent="0.25">
      <c r="A20" s="51" t="s">
        <v>2619</v>
      </c>
      <c r="B20" s="59">
        <v>41963948</v>
      </c>
      <c r="C20" s="56"/>
    </row>
    <row r="21" spans="1:3" x14ac:dyDescent="0.25">
      <c r="A21" s="51" t="s">
        <v>657</v>
      </c>
      <c r="B21" s="59">
        <v>10529638</v>
      </c>
      <c r="C21" s="56"/>
    </row>
    <row r="22" spans="1:3" x14ac:dyDescent="0.25">
      <c r="A22" s="51" t="s">
        <v>658</v>
      </c>
      <c r="B22" s="59">
        <v>17394630</v>
      </c>
      <c r="C22" s="54"/>
    </row>
    <row r="23" spans="1:3" x14ac:dyDescent="0.25">
      <c r="A23" s="53"/>
      <c r="B23" s="49"/>
      <c r="C23" s="54"/>
    </row>
    <row r="24" spans="1:3" x14ac:dyDescent="0.25">
      <c r="A24" s="53" t="s">
        <v>637</v>
      </c>
      <c r="B24" s="49"/>
      <c r="C24" s="56"/>
    </row>
    <row r="25" spans="1:3" x14ac:dyDescent="0.25">
      <c r="A25" s="51" t="s">
        <v>1706</v>
      </c>
      <c r="B25" s="59">
        <v>39437392</v>
      </c>
      <c r="C25" s="56"/>
    </row>
    <row r="26" spans="1:3" x14ac:dyDescent="0.25">
      <c r="A26" s="51" t="s">
        <v>659</v>
      </c>
      <c r="B26" s="59">
        <v>26717795</v>
      </c>
      <c r="C26" s="56"/>
    </row>
    <row r="27" spans="1:3" x14ac:dyDescent="0.25">
      <c r="A27" s="51" t="s">
        <v>660</v>
      </c>
      <c r="B27" s="59">
        <v>22239015</v>
      </c>
      <c r="C27" s="56"/>
    </row>
    <row r="28" spans="1:3" x14ac:dyDescent="0.25">
      <c r="A28" s="51" t="s">
        <v>662</v>
      </c>
      <c r="B28" s="59">
        <v>39963817</v>
      </c>
      <c r="C28" s="56"/>
    </row>
    <row r="29" spans="1:3" x14ac:dyDescent="0.25">
      <c r="A29" s="51" t="s">
        <v>663</v>
      </c>
      <c r="B29" s="59">
        <v>15635916</v>
      </c>
      <c r="C29" s="56"/>
    </row>
    <row r="30" spans="1:3" x14ac:dyDescent="0.25">
      <c r="A30" s="51" t="s">
        <v>2042</v>
      </c>
      <c r="B30" s="59">
        <v>39414996</v>
      </c>
      <c r="C30" s="54"/>
    </row>
    <row r="31" spans="1:3" x14ac:dyDescent="0.25">
      <c r="A31" s="51" t="s">
        <v>665</v>
      </c>
      <c r="B31" s="59">
        <v>30526805</v>
      </c>
      <c r="C31" s="54"/>
    </row>
    <row r="32" spans="1:3" x14ac:dyDescent="0.25">
      <c r="A32" s="53"/>
      <c r="B32" s="49"/>
      <c r="C32" s="56"/>
    </row>
    <row r="33" spans="1:3" x14ac:dyDescent="0.25">
      <c r="A33" s="53" t="s">
        <v>638</v>
      </c>
      <c r="B33" s="49"/>
      <c r="C33" s="56"/>
    </row>
    <row r="34" spans="1:3" x14ac:dyDescent="0.25">
      <c r="A34" s="51" t="s">
        <v>666</v>
      </c>
      <c r="B34" s="59">
        <v>30072855</v>
      </c>
      <c r="C34" s="56"/>
    </row>
    <row r="35" spans="1:3" x14ac:dyDescent="0.25">
      <c r="A35" s="51" t="s">
        <v>667</v>
      </c>
      <c r="B35" s="59">
        <v>62940514</v>
      </c>
      <c r="C35" s="54"/>
    </row>
    <row r="36" spans="1:3" x14ac:dyDescent="0.25">
      <c r="A36" s="53"/>
      <c r="B36" s="49"/>
      <c r="C36" s="54"/>
    </row>
    <row r="37" spans="1:3" x14ac:dyDescent="0.25">
      <c r="A37" s="53" t="s">
        <v>639</v>
      </c>
      <c r="B37" s="49"/>
      <c r="C37" s="56"/>
    </row>
    <row r="38" spans="1:3" x14ac:dyDescent="0.25">
      <c r="A38" s="51" t="s">
        <v>1427</v>
      </c>
      <c r="B38" s="59">
        <v>25020634</v>
      </c>
      <c r="C38" s="56"/>
    </row>
    <row r="39" spans="1:3" x14ac:dyDescent="0.25">
      <c r="A39" s="51" t="s">
        <v>2618</v>
      </c>
      <c r="B39" s="59">
        <v>34739307</v>
      </c>
      <c r="C39" s="56"/>
    </row>
    <row r="40" spans="1:3" x14ac:dyDescent="0.25">
      <c r="A40" s="51" t="s">
        <v>1425</v>
      </c>
      <c r="B40" s="59">
        <v>14944079</v>
      </c>
      <c r="C40" s="56"/>
    </row>
    <row r="41" spans="1:3" x14ac:dyDescent="0.25">
      <c r="A41" s="51" t="s">
        <v>1426</v>
      </c>
      <c r="B41" s="59">
        <v>73465028</v>
      </c>
      <c r="C41" s="56"/>
    </row>
    <row r="42" spans="1:3" x14ac:dyDescent="0.25">
      <c r="A42" s="51" t="s">
        <v>1428</v>
      </c>
      <c r="B42" s="59">
        <v>25071409</v>
      </c>
      <c r="C42" s="56"/>
    </row>
    <row r="43" spans="1:3" x14ac:dyDescent="0.25">
      <c r="A43" s="51" t="s">
        <v>1424</v>
      </c>
      <c r="B43" s="59">
        <v>45195856</v>
      </c>
      <c r="C43" s="56"/>
    </row>
    <row r="44" spans="1:3" x14ac:dyDescent="0.25">
      <c r="A44" s="51" t="s">
        <v>1429</v>
      </c>
      <c r="B44" s="59">
        <v>30919726</v>
      </c>
      <c r="C44" s="56"/>
    </row>
    <row r="45" spans="1:3" x14ac:dyDescent="0.25">
      <c r="A45" s="51" t="s">
        <v>1431</v>
      </c>
      <c r="B45" s="59">
        <v>32894054</v>
      </c>
      <c r="C45" s="54"/>
    </row>
    <row r="46" spans="1:3" x14ac:dyDescent="0.25">
      <c r="A46" s="53"/>
      <c r="B46" s="49"/>
      <c r="C46" s="54"/>
    </row>
    <row r="47" spans="1:3" x14ac:dyDescent="0.25">
      <c r="A47" s="53" t="s">
        <v>640</v>
      </c>
      <c r="B47" s="49"/>
      <c r="C47" s="56"/>
    </row>
    <row r="48" spans="1:3" x14ac:dyDescent="0.25">
      <c r="A48" s="51" t="s">
        <v>668</v>
      </c>
      <c r="B48" s="59">
        <v>53370918</v>
      </c>
      <c r="C48" s="56"/>
    </row>
    <row r="49" spans="1:3" x14ac:dyDescent="0.25">
      <c r="A49" s="51" t="s">
        <v>2714</v>
      </c>
      <c r="B49" s="59">
        <v>36016493</v>
      </c>
      <c r="C49" s="56"/>
    </row>
    <row r="50" spans="1:3" x14ac:dyDescent="0.25">
      <c r="A50" s="51" t="s">
        <v>669</v>
      </c>
      <c r="B50" s="59">
        <v>26231418</v>
      </c>
      <c r="C50" s="52"/>
    </row>
    <row r="51" spans="1:3" x14ac:dyDescent="0.25">
      <c r="A51" s="51" t="s">
        <v>670</v>
      </c>
      <c r="B51" s="59">
        <v>35804161</v>
      </c>
      <c r="C51" s="54"/>
    </row>
    <row r="52" spans="1:3" x14ac:dyDescent="0.25">
      <c r="A52" s="51"/>
      <c r="B52" s="48"/>
      <c r="C52" s="56"/>
    </row>
    <row r="53" spans="1:3" x14ac:dyDescent="0.25">
      <c r="A53" s="53" t="s">
        <v>641</v>
      </c>
      <c r="B53" s="49"/>
      <c r="C53" s="56"/>
    </row>
    <row r="54" spans="1:3" x14ac:dyDescent="0.25">
      <c r="A54" s="51" t="s">
        <v>671</v>
      </c>
      <c r="B54" s="59">
        <v>54698712</v>
      </c>
      <c r="C54" s="54"/>
    </row>
    <row r="55" spans="1:3" x14ac:dyDescent="0.25">
      <c r="A55" s="51"/>
      <c r="B55" s="59"/>
      <c r="C55" s="56"/>
    </row>
    <row r="56" spans="1:3" x14ac:dyDescent="0.25">
      <c r="A56" s="53" t="s">
        <v>642</v>
      </c>
      <c r="B56" s="49"/>
      <c r="C56" s="54"/>
    </row>
    <row r="57" spans="1:3" x14ac:dyDescent="0.25">
      <c r="A57" s="51" t="s">
        <v>673</v>
      </c>
      <c r="B57" s="59">
        <v>51148819</v>
      </c>
      <c r="C57" s="54"/>
    </row>
    <row r="58" spans="1:3" x14ac:dyDescent="0.25">
      <c r="A58" s="53"/>
      <c r="B58" s="49"/>
      <c r="C58" s="56"/>
    </row>
    <row r="59" spans="1:3" x14ac:dyDescent="0.25">
      <c r="A59" s="53" t="s">
        <v>643</v>
      </c>
      <c r="B59" s="49"/>
      <c r="C59" s="56"/>
    </row>
    <row r="60" spans="1:3" x14ac:dyDescent="0.25">
      <c r="A60" s="51" t="s">
        <v>674</v>
      </c>
      <c r="B60" s="59">
        <v>22741519</v>
      </c>
      <c r="C60" s="56"/>
    </row>
    <row r="61" spans="1:3" x14ac:dyDescent="0.25">
      <c r="A61" s="51" t="s">
        <v>675</v>
      </c>
      <c r="B61" s="59">
        <v>16500836</v>
      </c>
      <c r="C61" s="56"/>
    </row>
    <row r="62" spans="1:3" x14ac:dyDescent="0.25">
      <c r="A62" s="51" t="s">
        <v>676</v>
      </c>
      <c r="B62" s="59">
        <v>68509815</v>
      </c>
      <c r="C62" s="54"/>
    </row>
    <row r="63" spans="1:3" x14ac:dyDescent="0.25">
      <c r="A63" s="53"/>
      <c r="B63" s="49"/>
      <c r="C63" s="56"/>
    </row>
    <row r="64" spans="1:3" x14ac:dyDescent="0.25">
      <c r="A64" s="53" t="s">
        <v>644</v>
      </c>
      <c r="B64" s="49"/>
      <c r="C64" s="56"/>
    </row>
    <row r="65" spans="1:3" x14ac:dyDescent="0.25">
      <c r="A65" s="51" t="s">
        <v>677</v>
      </c>
      <c r="B65" s="59">
        <v>33510365</v>
      </c>
      <c r="C65" s="56"/>
    </row>
    <row r="66" spans="1:3" x14ac:dyDescent="0.25">
      <c r="A66" s="51" t="s">
        <v>678</v>
      </c>
      <c r="B66" s="59">
        <v>28291957</v>
      </c>
      <c r="C66" s="54"/>
    </row>
    <row r="67" spans="1:3" x14ac:dyDescent="0.25">
      <c r="A67" s="51"/>
      <c r="B67" s="59"/>
      <c r="C67" s="56"/>
    </row>
    <row r="68" spans="1:3" x14ac:dyDescent="0.25">
      <c r="A68" s="53" t="s">
        <v>645</v>
      </c>
      <c r="B68" s="49"/>
      <c r="C68" s="56"/>
    </row>
    <row r="69" spans="1:3" x14ac:dyDescent="0.25">
      <c r="A69" s="51" t="s">
        <v>679</v>
      </c>
      <c r="B69" s="59">
        <v>24256383</v>
      </c>
      <c r="C69" s="54"/>
    </row>
    <row r="70" spans="1:3" x14ac:dyDescent="0.25">
      <c r="A70" s="53"/>
      <c r="B70" s="49"/>
      <c r="C70" s="54"/>
    </row>
    <row r="71" spans="1:3" x14ac:dyDescent="0.25">
      <c r="A71" s="53" t="s">
        <v>646</v>
      </c>
      <c r="B71" s="49"/>
      <c r="C71" s="56"/>
    </row>
    <row r="72" spans="1:3" x14ac:dyDescent="0.25">
      <c r="A72" s="51" t="s">
        <v>681</v>
      </c>
      <c r="B72" s="59">
        <v>17118188</v>
      </c>
      <c r="C72" s="56"/>
    </row>
    <row r="73" spans="1:3" x14ac:dyDescent="0.25">
      <c r="A73" s="51" t="s">
        <v>682</v>
      </c>
      <c r="B73" s="59">
        <v>61672311</v>
      </c>
      <c r="C73" s="54"/>
    </row>
    <row r="74" spans="1:3" x14ac:dyDescent="0.25">
      <c r="A74" s="53"/>
      <c r="B74" s="49"/>
      <c r="C74" s="54"/>
    </row>
    <row r="75" spans="1:3" x14ac:dyDescent="0.25">
      <c r="A75" s="53" t="s">
        <v>647</v>
      </c>
      <c r="B75" s="49"/>
      <c r="C75" s="54"/>
    </row>
    <row r="76" spans="1:3" x14ac:dyDescent="0.25">
      <c r="A76" s="51" t="s">
        <v>2043</v>
      </c>
      <c r="B76" s="59">
        <v>21503886</v>
      </c>
      <c r="C76" s="56"/>
    </row>
    <row r="77" spans="1:3" x14ac:dyDescent="0.25">
      <c r="A77" s="51" t="s">
        <v>683</v>
      </c>
      <c r="B77" s="59">
        <v>24255840</v>
      </c>
      <c r="C77" s="56"/>
    </row>
    <row r="78" spans="1:3" x14ac:dyDescent="0.25">
      <c r="A78" s="51" t="s">
        <v>684</v>
      </c>
      <c r="B78" s="59">
        <v>18773015</v>
      </c>
      <c r="C78" s="56"/>
    </row>
    <row r="79" spans="1:3" x14ac:dyDescent="0.25">
      <c r="A79" s="51" t="s">
        <v>685</v>
      </c>
      <c r="B79" s="59">
        <v>22656511</v>
      </c>
      <c r="C79" s="56"/>
    </row>
    <row r="80" spans="1:3" x14ac:dyDescent="0.25">
      <c r="A80" s="51" t="s">
        <v>686</v>
      </c>
      <c r="B80" s="59">
        <v>22602314</v>
      </c>
      <c r="C80" s="54"/>
    </row>
    <row r="81" spans="1:3" x14ac:dyDescent="0.25">
      <c r="A81" s="53"/>
      <c r="B81" s="49"/>
      <c r="C81" s="54"/>
    </row>
    <row r="82" spans="1:3" x14ac:dyDescent="0.25">
      <c r="A82" s="53" t="s">
        <v>648</v>
      </c>
      <c r="B82" s="49"/>
      <c r="C82" s="56"/>
    </row>
    <row r="83" spans="1:3" x14ac:dyDescent="0.25">
      <c r="A83" s="51" t="s">
        <v>687</v>
      </c>
      <c r="B83" s="59">
        <v>37034282</v>
      </c>
      <c r="C83" s="56"/>
    </row>
    <row r="84" spans="1:3" x14ac:dyDescent="0.25">
      <c r="A84" s="51" t="s">
        <v>688</v>
      </c>
      <c r="B84" s="59">
        <v>78416114</v>
      </c>
      <c r="C84" s="56"/>
    </row>
    <row r="85" spans="1:3" x14ac:dyDescent="0.25">
      <c r="A85" s="51" t="s">
        <v>689</v>
      </c>
      <c r="B85" s="59">
        <v>24260666</v>
      </c>
      <c r="C85" s="54"/>
    </row>
    <row r="86" spans="1:3" x14ac:dyDescent="0.25">
      <c r="A86" s="53"/>
      <c r="B86" s="49"/>
      <c r="C86" s="54"/>
    </row>
    <row r="87" spans="1:3" x14ac:dyDescent="0.25">
      <c r="A87" s="53" t="s">
        <v>649</v>
      </c>
      <c r="B87" s="49"/>
      <c r="C87" s="56"/>
    </row>
    <row r="88" spans="1:3" x14ac:dyDescent="0.25">
      <c r="A88" s="51" t="s">
        <v>690</v>
      </c>
      <c r="B88" s="59">
        <v>67760719</v>
      </c>
      <c r="C88" s="56"/>
    </row>
    <row r="89" spans="1:3" x14ac:dyDescent="0.25">
      <c r="A89" s="51"/>
      <c r="B89" s="59"/>
      <c r="C89" s="54"/>
    </row>
    <row r="90" spans="1:3" x14ac:dyDescent="0.25">
      <c r="A90" s="53" t="s">
        <v>650</v>
      </c>
      <c r="B90" s="49"/>
      <c r="C90" s="56"/>
    </row>
    <row r="91" spans="1:3" x14ac:dyDescent="0.25">
      <c r="A91" s="51" t="s">
        <v>691</v>
      </c>
      <c r="B91" s="59">
        <v>58799114</v>
      </c>
      <c r="C91" s="56"/>
    </row>
    <row r="92" spans="1:3" x14ac:dyDescent="0.25">
      <c r="A92" s="51"/>
      <c r="B92" s="59"/>
      <c r="C92" s="56"/>
    </row>
    <row r="93" spans="1:3" x14ac:dyDescent="0.25">
      <c r="A93" s="53" t="s">
        <v>1707</v>
      </c>
      <c r="B93" s="59"/>
      <c r="C93" s="56"/>
    </row>
    <row r="94" spans="1:3" x14ac:dyDescent="0.25">
      <c r="A94" s="51" t="s">
        <v>1536</v>
      </c>
      <c r="B94" s="59">
        <v>28330766</v>
      </c>
      <c r="C94" s="54"/>
    </row>
    <row r="95" spans="1:3" x14ac:dyDescent="0.25">
      <c r="A95" s="53"/>
      <c r="B95" s="49"/>
      <c r="C95" s="54"/>
    </row>
    <row r="96" spans="1:3" x14ac:dyDescent="0.25">
      <c r="A96" s="75" t="s">
        <v>1526</v>
      </c>
      <c r="B96" s="49"/>
      <c r="C96" s="56"/>
    </row>
    <row r="97" spans="1:3" x14ac:dyDescent="0.25">
      <c r="A97" s="53" t="s">
        <v>634</v>
      </c>
      <c r="B97" s="59"/>
      <c r="C97" s="56"/>
    </row>
    <row r="98" spans="1:3" x14ac:dyDescent="0.25">
      <c r="A98" s="51" t="s">
        <v>653</v>
      </c>
      <c r="B98" s="59">
        <v>27430988</v>
      </c>
      <c r="C98" s="56"/>
    </row>
    <row r="99" spans="1:3" x14ac:dyDescent="0.25">
      <c r="A99" s="51"/>
      <c r="B99" s="59"/>
      <c r="C99" s="56"/>
    </row>
    <row r="100" spans="1:3" x14ac:dyDescent="0.25">
      <c r="A100" s="53" t="s">
        <v>637</v>
      </c>
      <c r="B100" s="59"/>
      <c r="C100" s="56"/>
    </row>
    <row r="101" spans="1:3" x14ac:dyDescent="0.25">
      <c r="A101" s="51" t="s">
        <v>661</v>
      </c>
      <c r="B101" s="59">
        <v>27613489</v>
      </c>
      <c r="C101" s="56"/>
    </row>
    <row r="102" spans="1:3" x14ac:dyDescent="0.25">
      <c r="A102" s="51" t="s">
        <v>664</v>
      </c>
      <c r="B102" s="59">
        <v>27095615</v>
      </c>
      <c r="C102" s="56"/>
    </row>
    <row r="103" spans="1:3" x14ac:dyDescent="0.25">
      <c r="A103" s="51"/>
      <c r="B103" s="59"/>
      <c r="C103" s="56"/>
    </row>
    <row r="104" spans="1:3" x14ac:dyDescent="0.25">
      <c r="A104" s="53" t="s">
        <v>639</v>
      </c>
      <c r="B104" s="59"/>
      <c r="C104" s="56"/>
    </row>
    <row r="105" spans="1:3" x14ac:dyDescent="0.25">
      <c r="A105" s="51" t="s">
        <v>1430</v>
      </c>
      <c r="B105" s="59">
        <v>31887887</v>
      </c>
      <c r="C105" s="56"/>
    </row>
    <row r="106" spans="1:3" x14ac:dyDescent="0.25">
      <c r="A106" s="51" t="s">
        <v>1705</v>
      </c>
      <c r="B106" s="59">
        <v>55124612</v>
      </c>
      <c r="C106" s="54"/>
    </row>
    <row r="107" spans="1:3" x14ac:dyDescent="0.25">
      <c r="A107" s="53"/>
      <c r="B107" s="49"/>
      <c r="C107" s="54"/>
    </row>
    <row r="108" spans="1:3" x14ac:dyDescent="0.25">
      <c r="A108" s="53" t="s">
        <v>642</v>
      </c>
      <c r="B108" s="49"/>
      <c r="C108" s="56"/>
    </row>
    <row r="109" spans="1:3" x14ac:dyDescent="0.25">
      <c r="A109" s="51" t="s">
        <v>672</v>
      </c>
      <c r="B109" s="59">
        <v>67374428</v>
      </c>
      <c r="C109" s="54"/>
    </row>
    <row r="110" spans="1:3" x14ac:dyDescent="0.25">
      <c r="A110" s="51"/>
      <c r="B110" s="59"/>
      <c r="C110" s="54"/>
    </row>
    <row r="111" spans="1:3" x14ac:dyDescent="0.25">
      <c r="A111" s="53" t="s">
        <v>645</v>
      </c>
      <c r="B111" s="49"/>
      <c r="C111" s="55"/>
    </row>
    <row r="112" spans="1:3" x14ac:dyDescent="0.25">
      <c r="A112" s="97" t="s">
        <v>680</v>
      </c>
      <c r="B112" s="98">
        <v>17342517</v>
      </c>
      <c r="C112" s="55"/>
    </row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</sheetData>
  <sheetProtection algorithmName="SHA-512" hashValue="2lA8NtE8QKs6uoC3AUmqAXs/XMrOMRJDlV1CVYq8JODFA1zYajjx/Uv8M+pRBROxneKo6zs0SybFUDJQQUZFhw==" saltValue="HwiHW/chCbfXZM3HJKoFjQ==" spinCount="100000" sheet="1" objects="1" scenarios="1"/>
  <mergeCells count="1">
    <mergeCell ref="A1:B1"/>
  </mergeCells>
  <hyperlinks>
    <hyperlink ref="A1" location="Indholdsfortegnelse!A1" display="Tilbage til indholdsfortegnelsen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&amp;C&amp;G</oddHeader>
    <oddFooter>&amp;A</oddFooter>
  </headerFooter>
  <rowBreaks count="1" manualBreakCount="1">
    <brk id="98" max="2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AF10"/>
  <sheetViews>
    <sheetView workbookViewId="0">
      <pane xSplit="2" topLeftCell="C1" activePane="topRight" state="frozen"/>
      <selection pane="topRight" sqref="A1:ATK2"/>
    </sheetView>
  </sheetViews>
  <sheetFormatPr defaultColWidth="8.7109375" defaultRowHeight="15" x14ac:dyDescent="0.25"/>
  <cols>
    <col min="1" max="1" width="11.5703125" bestFit="1" customWidth="1"/>
    <col min="2" max="2" width="15.5703125" bestFit="1" customWidth="1"/>
    <col min="3" max="3" width="11.5703125" bestFit="1" customWidth="1"/>
    <col min="4" max="4" width="12.5703125" bestFit="1" customWidth="1"/>
    <col min="5" max="5" width="17.5703125" bestFit="1" customWidth="1"/>
    <col min="6" max="6" width="21.7109375" bestFit="1" customWidth="1"/>
    <col min="7" max="7" width="22.7109375" bestFit="1" customWidth="1"/>
    <col min="8" max="8" width="20.140625" bestFit="1" customWidth="1"/>
    <col min="9" max="11" width="20.7109375" bestFit="1" customWidth="1"/>
    <col min="12" max="12" width="21.7109375" bestFit="1" customWidth="1"/>
    <col min="13" max="15" width="20.7109375" bestFit="1" customWidth="1"/>
    <col min="16" max="16" width="22.7109375" bestFit="1" customWidth="1"/>
    <col min="17" max="17" width="20.7109375" bestFit="1" customWidth="1"/>
    <col min="18" max="18" width="21.7109375" bestFit="1" customWidth="1"/>
    <col min="19" max="19" width="20.7109375" bestFit="1" customWidth="1"/>
    <col min="20" max="21" width="21.140625" bestFit="1" customWidth="1"/>
    <col min="22" max="23" width="22.7109375" bestFit="1" customWidth="1"/>
    <col min="24" max="29" width="20.7109375" bestFit="1" customWidth="1"/>
    <col min="30" max="30" width="21.140625" bestFit="1" customWidth="1"/>
    <col min="31" max="31" width="21.7109375" bestFit="1" customWidth="1"/>
    <col min="32" max="32" width="20.7109375" bestFit="1" customWidth="1"/>
    <col min="33" max="33" width="19.140625" bestFit="1" customWidth="1"/>
    <col min="34" max="34" width="21.7109375" bestFit="1" customWidth="1"/>
    <col min="35" max="35" width="20.7109375" bestFit="1" customWidth="1"/>
    <col min="36" max="36" width="21.7109375" bestFit="1" customWidth="1"/>
    <col min="37" max="37" width="20.140625" bestFit="1" customWidth="1"/>
    <col min="38" max="38" width="19.140625" bestFit="1" customWidth="1"/>
    <col min="39" max="40" width="20.7109375" bestFit="1" customWidth="1"/>
    <col min="41" max="41" width="19.5703125" bestFit="1" customWidth="1"/>
    <col min="42" max="42" width="22.7109375" bestFit="1" customWidth="1"/>
    <col min="43" max="43" width="21.7109375" bestFit="1" customWidth="1"/>
    <col min="44" max="45" width="20.7109375" bestFit="1" customWidth="1"/>
    <col min="46" max="46" width="19.5703125" bestFit="1" customWidth="1"/>
    <col min="47" max="47" width="19.7109375" bestFit="1" customWidth="1"/>
    <col min="48" max="49" width="21.7109375" bestFit="1" customWidth="1"/>
    <col min="50" max="52" width="20.7109375" bestFit="1" customWidth="1"/>
    <col min="53" max="53" width="22.7109375" bestFit="1" customWidth="1"/>
    <col min="54" max="55" width="20.7109375" bestFit="1" customWidth="1"/>
    <col min="56" max="56" width="21.5703125" bestFit="1" customWidth="1"/>
    <col min="57" max="57" width="19.140625" bestFit="1" customWidth="1"/>
    <col min="58" max="58" width="21.7109375" bestFit="1" customWidth="1"/>
    <col min="59" max="60" width="20.7109375" bestFit="1" customWidth="1"/>
    <col min="61" max="61" width="21.7109375" bestFit="1" customWidth="1"/>
    <col min="62" max="63" width="20.140625" bestFit="1" customWidth="1"/>
    <col min="64" max="64" width="21.7109375" bestFit="1" customWidth="1"/>
    <col min="65" max="66" width="21.140625" bestFit="1" customWidth="1"/>
    <col min="67" max="67" width="19.140625" bestFit="1" customWidth="1"/>
    <col min="68" max="70" width="20.7109375" bestFit="1" customWidth="1"/>
    <col min="71" max="71" width="19.28515625" bestFit="1" customWidth="1"/>
    <col min="72" max="72" width="20.28515625" bestFit="1" customWidth="1"/>
    <col min="73" max="73" width="21.140625" bestFit="1" customWidth="1"/>
    <col min="74" max="74" width="20.7109375" bestFit="1" customWidth="1"/>
    <col min="75" max="75" width="21.7109375" bestFit="1" customWidth="1"/>
    <col min="76" max="76" width="20.7109375" bestFit="1" customWidth="1"/>
    <col min="77" max="77" width="20.5703125" bestFit="1" customWidth="1"/>
    <col min="78" max="78" width="22.5703125" bestFit="1" customWidth="1"/>
    <col min="79" max="79" width="21.7109375" bestFit="1" customWidth="1"/>
    <col min="80" max="80" width="19.7109375" bestFit="1" customWidth="1"/>
    <col min="81" max="81" width="20.140625" bestFit="1" customWidth="1"/>
    <col min="82" max="82" width="20.7109375" bestFit="1" customWidth="1"/>
    <col min="83" max="83" width="19.28515625" bestFit="1" customWidth="1"/>
    <col min="84" max="85" width="20.7109375" bestFit="1" customWidth="1"/>
    <col min="86" max="86" width="20.28515625" bestFit="1" customWidth="1"/>
    <col min="87" max="87" width="20.5703125" bestFit="1" customWidth="1"/>
    <col min="88" max="88" width="21.28515625" bestFit="1" customWidth="1"/>
    <col min="89" max="89" width="21.5703125" bestFit="1" customWidth="1"/>
    <col min="90" max="90" width="19.7109375" bestFit="1" customWidth="1"/>
    <col min="91" max="91" width="21.28515625" bestFit="1" customWidth="1"/>
    <col min="92" max="95" width="21.5703125" bestFit="1" customWidth="1"/>
    <col min="96" max="96" width="22.5703125" bestFit="1" customWidth="1"/>
    <col min="97" max="97" width="19.5703125" bestFit="1" customWidth="1"/>
    <col min="98" max="100" width="20.7109375" bestFit="1" customWidth="1"/>
    <col min="101" max="101" width="19.5703125" bestFit="1" customWidth="1"/>
    <col min="102" max="102" width="21.5703125" bestFit="1" customWidth="1"/>
    <col min="103" max="103" width="20.7109375" bestFit="1" customWidth="1"/>
    <col min="104" max="104" width="22.5703125" bestFit="1" customWidth="1"/>
    <col min="105" max="105" width="21.5703125" bestFit="1" customWidth="1"/>
    <col min="106" max="106" width="22.5703125" bestFit="1" customWidth="1"/>
    <col min="107" max="107" width="19.7109375" bestFit="1" customWidth="1"/>
    <col min="108" max="108" width="18.140625" bestFit="1" customWidth="1"/>
    <col min="109" max="109" width="20.7109375" bestFit="1" customWidth="1"/>
    <col min="110" max="110" width="21.5703125" bestFit="1" customWidth="1"/>
    <col min="111" max="111" width="20.140625" bestFit="1" customWidth="1"/>
    <col min="112" max="112" width="21.5703125" bestFit="1" customWidth="1"/>
    <col min="113" max="113" width="20.5703125" bestFit="1" customWidth="1"/>
    <col min="114" max="114" width="20.7109375" bestFit="1" customWidth="1"/>
    <col min="115" max="115" width="21.7109375" bestFit="1" customWidth="1"/>
    <col min="116" max="116" width="20.7109375" bestFit="1" customWidth="1"/>
    <col min="117" max="117" width="21.7109375" bestFit="1" customWidth="1"/>
    <col min="118" max="118" width="21.5703125" bestFit="1" customWidth="1"/>
    <col min="119" max="119" width="20.7109375" bestFit="1" customWidth="1"/>
    <col min="120" max="120" width="21.5703125" bestFit="1" customWidth="1"/>
    <col min="121" max="121" width="20.7109375" bestFit="1" customWidth="1"/>
    <col min="122" max="122" width="20.5703125" bestFit="1" customWidth="1"/>
    <col min="123" max="123" width="19.5703125" bestFit="1" customWidth="1"/>
    <col min="124" max="124" width="22.5703125" bestFit="1" customWidth="1"/>
    <col min="125" max="125" width="18.7109375" bestFit="1" customWidth="1"/>
    <col min="126" max="126" width="21.5703125" bestFit="1" customWidth="1"/>
    <col min="127" max="127" width="20.7109375" bestFit="1" customWidth="1"/>
    <col min="128" max="128" width="19.5703125" bestFit="1" customWidth="1"/>
    <col min="129" max="129" width="20.140625" bestFit="1" customWidth="1"/>
    <col min="130" max="130" width="21.5703125" bestFit="1" customWidth="1"/>
    <col min="131" max="132" width="20.7109375" bestFit="1" customWidth="1"/>
    <col min="133" max="133" width="21.5703125" bestFit="1" customWidth="1"/>
    <col min="134" max="134" width="20.28515625" bestFit="1" customWidth="1"/>
    <col min="135" max="135" width="21.5703125" bestFit="1" customWidth="1"/>
    <col min="136" max="136" width="21.28515625" bestFit="1" customWidth="1"/>
    <col min="137" max="137" width="20.7109375" bestFit="1" customWidth="1"/>
    <col min="138" max="138" width="19.5703125" bestFit="1" customWidth="1"/>
    <col min="139" max="139" width="19.28515625" bestFit="1" customWidth="1"/>
    <col min="140" max="141" width="19.140625" bestFit="1" customWidth="1"/>
    <col min="142" max="142" width="20.28515625" bestFit="1" customWidth="1"/>
    <col min="143" max="143" width="19.28515625" bestFit="1" customWidth="1"/>
    <col min="144" max="144" width="21.7109375" bestFit="1" customWidth="1"/>
    <col min="145" max="145" width="19.140625" bestFit="1" customWidth="1"/>
    <col min="146" max="146" width="17.7109375" bestFit="1" customWidth="1"/>
    <col min="147" max="149" width="19.140625" bestFit="1" customWidth="1"/>
    <col min="150" max="150" width="20.7109375" bestFit="1" customWidth="1"/>
    <col min="151" max="151" width="15.7109375" bestFit="1" customWidth="1"/>
    <col min="152" max="152" width="21.7109375" bestFit="1" customWidth="1"/>
    <col min="153" max="153" width="15.5703125" bestFit="1" customWidth="1"/>
    <col min="154" max="154" width="20.7109375" bestFit="1" customWidth="1"/>
    <col min="155" max="155" width="19.5703125" bestFit="1" customWidth="1"/>
    <col min="156" max="156" width="20.5703125" bestFit="1" customWidth="1"/>
    <col min="157" max="157" width="20.28515625" bestFit="1" customWidth="1"/>
    <col min="158" max="158" width="19.5703125" bestFit="1" customWidth="1"/>
    <col min="159" max="159" width="19.28515625" bestFit="1" customWidth="1"/>
    <col min="160" max="160" width="13.42578125" bestFit="1" customWidth="1"/>
    <col min="161" max="161" width="17" bestFit="1" customWidth="1"/>
    <col min="162" max="162" width="15.7109375" bestFit="1" customWidth="1"/>
    <col min="163" max="163" width="17" bestFit="1" customWidth="1"/>
    <col min="164" max="164" width="16.5703125" bestFit="1" customWidth="1"/>
    <col min="165" max="165" width="18.140625" bestFit="1" customWidth="1"/>
    <col min="166" max="166" width="20.7109375" bestFit="1" customWidth="1"/>
    <col min="167" max="167" width="19.7109375" bestFit="1" customWidth="1"/>
    <col min="168" max="168" width="17.5703125" bestFit="1" customWidth="1"/>
    <col min="169" max="170" width="20.28515625" bestFit="1" customWidth="1"/>
    <col min="171" max="171" width="19.140625" bestFit="1" customWidth="1"/>
    <col min="172" max="172" width="20.28515625" bestFit="1" customWidth="1"/>
    <col min="173" max="173" width="18" bestFit="1" customWidth="1"/>
    <col min="174" max="174" width="20.7109375" bestFit="1" customWidth="1"/>
    <col min="175" max="175" width="21.28515625" bestFit="1" customWidth="1"/>
    <col min="176" max="176" width="20.28515625" bestFit="1" customWidth="1"/>
    <col min="177" max="177" width="19.140625" bestFit="1" customWidth="1"/>
    <col min="178" max="179" width="19.5703125" bestFit="1" customWidth="1"/>
    <col min="180" max="181" width="19.7109375" bestFit="1" customWidth="1"/>
    <col min="182" max="183" width="21.5703125" bestFit="1" customWidth="1"/>
    <col min="184" max="184" width="19.7109375" bestFit="1" customWidth="1"/>
    <col min="185" max="185" width="19.28515625" bestFit="1" customWidth="1"/>
    <col min="186" max="186" width="19.7109375" bestFit="1" customWidth="1"/>
    <col min="187" max="187" width="19.140625" bestFit="1" customWidth="1"/>
    <col min="188" max="188" width="21.5703125" bestFit="1" customWidth="1"/>
    <col min="189" max="189" width="19.7109375" bestFit="1" customWidth="1"/>
    <col min="190" max="190" width="19.5703125" bestFit="1" customWidth="1"/>
    <col min="191" max="191" width="20.7109375" bestFit="1" customWidth="1"/>
    <col min="192" max="192" width="22.5703125" bestFit="1" customWidth="1"/>
    <col min="193" max="193" width="21.5703125" bestFit="1" customWidth="1"/>
    <col min="194" max="194" width="19.28515625" bestFit="1" customWidth="1"/>
    <col min="195" max="195" width="19.5703125" bestFit="1" customWidth="1"/>
    <col min="196" max="196" width="19.7109375" bestFit="1" customWidth="1"/>
    <col min="197" max="197" width="18.5703125" bestFit="1" customWidth="1"/>
    <col min="198" max="198" width="19.7109375" bestFit="1" customWidth="1"/>
    <col min="199" max="199" width="17.140625" bestFit="1" customWidth="1"/>
    <col min="200" max="200" width="18.28515625" bestFit="1" customWidth="1"/>
    <col min="201" max="201" width="19.5703125" bestFit="1" customWidth="1"/>
    <col min="202" max="202" width="18.7109375" bestFit="1" customWidth="1"/>
    <col min="203" max="203" width="21.5703125" bestFit="1" customWidth="1"/>
    <col min="204" max="204" width="18.7109375" bestFit="1" customWidth="1"/>
    <col min="205" max="205" width="21.5703125" bestFit="1" customWidth="1"/>
    <col min="206" max="206" width="18.7109375" bestFit="1" customWidth="1"/>
    <col min="207" max="207" width="19.7109375" bestFit="1" customWidth="1"/>
    <col min="208" max="208" width="18.5703125" bestFit="1" customWidth="1"/>
    <col min="209" max="209" width="18.7109375" bestFit="1" customWidth="1"/>
    <col min="210" max="210" width="18.28515625" bestFit="1" customWidth="1"/>
    <col min="211" max="211" width="18.7109375" bestFit="1" customWidth="1"/>
    <col min="212" max="212" width="17.7109375" bestFit="1" customWidth="1"/>
    <col min="213" max="213" width="19.7109375" bestFit="1" customWidth="1"/>
    <col min="214" max="214" width="21.5703125" bestFit="1" customWidth="1"/>
    <col min="215" max="215" width="18.7109375" bestFit="1" customWidth="1"/>
    <col min="216" max="216" width="17.7109375" bestFit="1" customWidth="1"/>
    <col min="217" max="217" width="19.140625" bestFit="1" customWidth="1"/>
    <col min="218" max="218" width="21.5703125" bestFit="1" customWidth="1"/>
    <col min="219" max="219" width="19.7109375" bestFit="1" customWidth="1"/>
    <col min="220" max="220" width="20.5703125" bestFit="1" customWidth="1"/>
    <col min="221" max="221" width="21.140625" bestFit="1" customWidth="1"/>
    <col min="222" max="222" width="21.28515625" bestFit="1" customWidth="1"/>
    <col min="223" max="223" width="21.140625" bestFit="1" customWidth="1"/>
    <col min="224" max="224" width="19.5703125" bestFit="1" customWidth="1"/>
    <col min="225" max="225" width="18.7109375" bestFit="1" customWidth="1"/>
    <col min="226" max="226" width="19.7109375" bestFit="1" customWidth="1"/>
    <col min="227" max="227" width="18.5703125" bestFit="1" customWidth="1"/>
    <col min="228" max="228" width="17.42578125" bestFit="1" customWidth="1"/>
    <col min="229" max="229" width="19.5703125" bestFit="1" customWidth="1"/>
    <col min="230" max="230" width="19" bestFit="1" customWidth="1"/>
    <col min="231" max="231" width="15" bestFit="1" customWidth="1"/>
    <col min="232" max="232" width="19.5703125" bestFit="1" customWidth="1"/>
    <col min="233" max="233" width="15.5703125" bestFit="1" customWidth="1"/>
    <col min="234" max="234" width="19" bestFit="1" customWidth="1"/>
    <col min="235" max="235" width="19.5703125" bestFit="1" customWidth="1"/>
    <col min="236" max="236" width="17.5703125" bestFit="1" customWidth="1"/>
    <col min="237" max="237" width="19.140625" bestFit="1" customWidth="1"/>
    <col min="238" max="238" width="21.42578125" bestFit="1" customWidth="1"/>
    <col min="239" max="239" width="20.5703125" bestFit="1" customWidth="1"/>
    <col min="240" max="240" width="17.42578125" bestFit="1" customWidth="1"/>
    <col min="241" max="241" width="15.85546875" bestFit="1" customWidth="1"/>
    <col min="242" max="242" width="18.5703125" bestFit="1" customWidth="1"/>
    <col min="243" max="243" width="19.5703125" bestFit="1" customWidth="1"/>
    <col min="244" max="244" width="18.5703125" bestFit="1" customWidth="1"/>
    <col min="245" max="245" width="19.5703125" bestFit="1" customWidth="1"/>
    <col min="246" max="246" width="18.7109375" bestFit="1" customWidth="1"/>
    <col min="247" max="247" width="18.5703125" bestFit="1" customWidth="1"/>
    <col min="248" max="248" width="17.5703125" bestFit="1" customWidth="1"/>
    <col min="249" max="249" width="18" bestFit="1" customWidth="1"/>
    <col min="250" max="250" width="16.7109375" bestFit="1" customWidth="1"/>
    <col min="251" max="251" width="19.5703125" bestFit="1" customWidth="1"/>
    <col min="252" max="252" width="17.42578125" bestFit="1" customWidth="1"/>
    <col min="253" max="253" width="18.5703125" bestFit="1" customWidth="1"/>
    <col min="254" max="254" width="21.28515625" bestFit="1" customWidth="1"/>
    <col min="255" max="255" width="19.5703125" bestFit="1" customWidth="1"/>
    <col min="256" max="257" width="19.7109375" bestFit="1" customWidth="1"/>
    <col min="258" max="258" width="18.5703125" bestFit="1" customWidth="1"/>
    <col min="259" max="259" width="17.7109375" bestFit="1" customWidth="1"/>
    <col min="260" max="260" width="19.7109375" bestFit="1" customWidth="1"/>
    <col min="261" max="261" width="18" bestFit="1" customWidth="1"/>
    <col min="262" max="262" width="16.85546875" bestFit="1" customWidth="1"/>
    <col min="263" max="263" width="18.5703125" bestFit="1" customWidth="1"/>
    <col min="264" max="264" width="17.140625" bestFit="1" customWidth="1"/>
    <col min="265" max="265" width="16.85546875" bestFit="1" customWidth="1"/>
    <col min="266" max="266" width="16.5703125" bestFit="1" customWidth="1"/>
    <col min="267" max="267" width="17.85546875" bestFit="1" customWidth="1"/>
    <col min="268" max="268" width="21.140625" bestFit="1" customWidth="1"/>
    <col min="269" max="269" width="19.5703125" bestFit="1" customWidth="1"/>
    <col min="270" max="270" width="19" bestFit="1" customWidth="1"/>
    <col min="271" max="271" width="17.42578125" bestFit="1" customWidth="1"/>
    <col min="272" max="272" width="16" bestFit="1" customWidth="1"/>
    <col min="273" max="273" width="17.85546875" bestFit="1" customWidth="1"/>
    <col min="274" max="274" width="17.5703125" bestFit="1" customWidth="1"/>
    <col min="275" max="275" width="14.7109375" bestFit="1" customWidth="1"/>
    <col min="276" max="276" width="19.7109375" bestFit="1" customWidth="1"/>
    <col min="277" max="277" width="19.5703125" bestFit="1" customWidth="1"/>
    <col min="278" max="279" width="19.7109375" bestFit="1" customWidth="1"/>
    <col min="280" max="280" width="19.5703125" bestFit="1" customWidth="1"/>
    <col min="281" max="281" width="18.7109375" bestFit="1" customWidth="1"/>
    <col min="282" max="282" width="18.85546875" bestFit="1" customWidth="1"/>
    <col min="283" max="283" width="19.5703125" bestFit="1" customWidth="1"/>
    <col min="284" max="284" width="18.5703125" bestFit="1" customWidth="1"/>
    <col min="285" max="285" width="18.7109375" bestFit="1" customWidth="1"/>
    <col min="286" max="286" width="16.5703125" bestFit="1" customWidth="1"/>
    <col min="287" max="287" width="18.7109375" bestFit="1" customWidth="1"/>
    <col min="288" max="288" width="18" bestFit="1" customWidth="1"/>
    <col min="289" max="289" width="19.5703125" bestFit="1" customWidth="1"/>
    <col min="290" max="291" width="18.7109375" bestFit="1" customWidth="1"/>
    <col min="292" max="292" width="17.85546875" bestFit="1" customWidth="1"/>
    <col min="293" max="293" width="19.5703125" bestFit="1" customWidth="1"/>
    <col min="294" max="294" width="18.5703125" bestFit="1" customWidth="1"/>
    <col min="295" max="295" width="19.5703125" bestFit="1" customWidth="1"/>
    <col min="296" max="296" width="17.42578125" bestFit="1" customWidth="1"/>
    <col min="297" max="297" width="18.5703125" bestFit="1" customWidth="1"/>
    <col min="298" max="298" width="17.85546875" bestFit="1" customWidth="1"/>
    <col min="299" max="302" width="18.5703125" bestFit="1" customWidth="1"/>
    <col min="303" max="303" width="19.5703125" bestFit="1" customWidth="1"/>
    <col min="304" max="304" width="17.85546875" bestFit="1" customWidth="1"/>
    <col min="305" max="305" width="18.5703125" bestFit="1" customWidth="1"/>
    <col min="306" max="307" width="19.7109375" bestFit="1" customWidth="1"/>
    <col min="308" max="308" width="19.5703125" bestFit="1" customWidth="1"/>
    <col min="309" max="309" width="18" bestFit="1" customWidth="1"/>
    <col min="310" max="310" width="18.7109375" bestFit="1" customWidth="1"/>
    <col min="311" max="311" width="19.5703125" bestFit="1" customWidth="1"/>
    <col min="312" max="312" width="17.42578125" bestFit="1" customWidth="1"/>
    <col min="313" max="313" width="15.42578125" bestFit="1" customWidth="1"/>
    <col min="314" max="314" width="19.5703125" bestFit="1" customWidth="1"/>
    <col min="315" max="315" width="16.5703125" bestFit="1" customWidth="1"/>
    <col min="316" max="316" width="19.5703125" bestFit="1" customWidth="1"/>
    <col min="317" max="317" width="18.5703125" bestFit="1" customWidth="1"/>
    <col min="318" max="318" width="15.85546875" bestFit="1" customWidth="1"/>
    <col min="319" max="319" width="17.42578125" bestFit="1" customWidth="1"/>
    <col min="320" max="320" width="15.85546875" bestFit="1" customWidth="1"/>
    <col min="321" max="321" width="17.85546875" bestFit="1" customWidth="1"/>
    <col min="322" max="322" width="18.5703125" bestFit="1" customWidth="1"/>
    <col min="323" max="323" width="19.5703125" bestFit="1" customWidth="1"/>
    <col min="324" max="324" width="18.85546875" bestFit="1" customWidth="1"/>
    <col min="325" max="325" width="19.5703125" bestFit="1" customWidth="1"/>
    <col min="326" max="326" width="17.85546875" bestFit="1" customWidth="1"/>
    <col min="327" max="327" width="16.5703125" bestFit="1" customWidth="1"/>
    <col min="328" max="328" width="18.5703125" bestFit="1" customWidth="1"/>
    <col min="329" max="330" width="19.5703125" bestFit="1" customWidth="1"/>
    <col min="331" max="332" width="17.85546875" bestFit="1" customWidth="1"/>
    <col min="333" max="333" width="18.5703125" bestFit="1" customWidth="1"/>
    <col min="334" max="334" width="15.85546875" bestFit="1" customWidth="1"/>
    <col min="335" max="338" width="19.5703125" bestFit="1" customWidth="1"/>
    <col min="339" max="339" width="17.42578125" bestFit="1" customWidth="1"/>
    <col min="340" max="340" width="17.85546875" bestFit="1" customWidth="1"/>
    <col min="341" max="342" width="19.5703125" bestFit="1" customWidth="1"/>
    <col min="343" max="343" width="19.7109375" bestFit="1" customWidth="1"/>
    <col min="344" max="344" width="18.5703125" bestFit="1" customWidth="1"/>
    <col min="345" max="345" width="18" bestFit="1" customWidth="1"/>
    <col min="346" max="346" width="17.5703125" bestFit="1" customWidth="1"/>
    <col min="347" max="347" width="16.42578125" bestFit="1" customWidth="1"/>
    <col min="348" max="348" width="17.5703125" bestFit="1" customWidth="1"/>
    <col min="349" max="349" width="18.5703125" bestFit="1" customWidth="1"/>
    <col min="350" max="350" width="17.5703125" bestFit="1" customWidth="1"/>
    <col min="351" max="351" width="14.140625" bestFit="1" customWidth="1"/>
    <col min="352" max="352" width="18.7109375" bestFit="1" customWidth="1"/>
    <col min="353" max="353" width="19.7109375" bestFit="1" customWidth="1"/>
    <col min="354" max="355" width="15.140625" bestFit="1" customWidth="1"/>
    <col min="356" max="356" width="17.85546875" bestFit="1" customWidth="1"/>
    <col min="357" max="358" width="18.5703125" bestFit="1" customWidth="1"/>
    <col min="359" max="359" width="15.85546875" bestFit="1" customWidth="1"/>
    <col min="360" max="360" width="18.5703125" bestFit="1" customWidth="1"/>
    <col min="361" max="361" width="14.140625" bestFit="1" customWidth="1"/>
    <col min="362" max="362" width="15.5703125" bestFit="1" customWidth="1"/>
    <col min="363" max="363" width="15.140625" bestFit="1" customWidth="1"/>
    <col min="364" max="365" width="17.42578125" bestFit="1" customWidth="1"/>
    <col min="366" max="367" width="19.5703125" bestFit="1" customWidth="1"/>
    <col min="368" max="368" width="15.85546875" bestFit="1" customWidth="1"/>
    <col min="369" max="369" width="15.140625" bestFit="1" customWidth="1"/>
    <col min="370" max="370" width="17.140625" bestFit="1" customWidth="1"/>
    <col min="371" max="373" width="17.5703125" bestFit="1" customWidth="1"/>
    <col min="374" max="374" width="17.7109375" bestFit="1" customWidth="1"/>
    <col min="375" max="375" width="17.5703125" bestFit="1" customWidth="1"/>
    <col min="376" max="376" width="18.5703125" bestFit="1" customWidth="1"/>
    <col min="377" max="378" width="17.5703125" bestFit="1" customWidth="1"/>
    <col min="379" max="379" width="19" bestFit="1" customWidth="1"/>
    <col min="380" max="380" width="18" bestFit="1" customWidth="1"/>
    <col min="381" max="381" width="19.140625" bestFit="1" customWidth="1"/>
    <col min="382" max="382" width="19.5703125" bestFit="1" customWidth="1"/>
    <col min="383" max="384" width="19.140625" bestFit="1" customWidth="1"/>
    <col min="385" max="385" width="19" bestFit="1" customWidth="1"/>
    <col min="386" max="386" width="18" bestFit="1" customWidth="1"/>
    <col min="387" max="387" width="18.5703125" bestFit="1" customWidth="1"/>
    <col min="388" max="388" width="19" bestFit="1" customWidth="1"/>
    <col min="389" max="389" width="18" bestFit="1" customWidth="1"/>
    <col min="390" max="390" width="18.5703125" bestFit="1" customWidth="1"/>
    <col min="391" max="392" width="19" bestFit="1" customWidth="1"/>
    <col min="393" max="393" width="20.5703125" bestFit="1" customWidth="1"/>
    <col min="394" max="394" width="19" bestFit="1" customWidth="1"/>
    <col min="395" max="395" width="19.5703125" bestFit="1" customWidth="1"/>
    <col min="396" max="396" width="20.5703125" bestFit="1" customWidth="1"/>
    <col min="397" max="397" width="19" bestFit="1" customWidth="1"/>
    <col min="398" max="398" width="20.5703125" bestFit="1" customWidth="1"/>
    <col min="399" max="399" width="19" bestFit="1" customWidth="1"/>
    <col min="400" max="400" width="19.5703125" bestFit="1" customWidth="1"/>
    <col min="401" max="401" width="20.5703125" bestFit="1" customWidth="1"/>
    <col min="402" max="402" width="19" bestFit="1" customWidth="1"/>
    <col min="403" max="403" width="20.5703125" bestFit="1" customWidth="1"/>
    <col min="404" max="404" width="17.5703125" bestFit="1" customWidth="1"/>
    <col min="405" max="405" width="16.7109375" bestFit="1" customWidth="1"/>
    <col min="406" max="408" width="19" bestFit="1" customWidth="1"/>
    <col min="409" max="409" width="19.140625" bestFit="1" customWidth="1"/>
    <col min="410" max="410" width="19" bestFit="1" customWidth="1"/>
    <col min="411" max="411" width="19.140625" bestFit="1" customWidth="1"/>
    <col min="412" max="412" width="19.7109375" bestFit="1" customWidth="1"/>
    <col min="413" max="413" width="19" bestFit="1" customWidth="1"/>
    <col min="414" max="414" width="19.140625" bestFit="1" customWidth="1"/>
    <col min="415" max="415" width="19.7109375" bestFit="1" customWidth="1"/>
    <col min="416" max="416" width="18.140625" bestFit="1" customWidth="1"/>
    <col min="417" max="417" width="19.140625" bestFit="1" customWidth="1"/>
    <col min="418" max="418" width="19.5703125" bestFit="1" customWidth="1"/>
    <col min="419" max="422" width="19" bestFit="1" customWidth="1"/>
    <col min="423" max="424" width="18" bestFit="1" customWidth="1"/>
    <col min="425" max="428" width="19" bestFit="1" customWidth="1"/>
    <col min="429" max="429" width="18" bestFit="1" customWidth="1"/>
    <col min="430" max="430" width="18.5703125" bestFit="1" customWidth="1"/>
    <col min="431" max="431" width="19" bestFit="1" customWidth="1"/>
    <col min="432" max="432" width="19.5703125" bestFit="1" customWidth="1"/>
    <col min="433" max="433" width="19" bestFit="1" customWidth="1"/>
    <col min="434" max="434" width="18" bestFit="1" customWidth="1"/>
    <col min="435" max="435" width="18.5703125" bestFit="1" customWidth="1"/>
    <col min="436" max="436" width="17.7109375" bestFit="1" customWidth="1"/>
    <col min="437" max="437" width="21.42578125" bestFit="1" customWidth="1"/>
    <col min="438" max="439" width="18.5703125" bestFit="1" customWidth="1"/>
    <col min="440" max="440" width="18.7109375" bestFit="1" customWidth="1"/>
    <col min="441" max="441" width="18" bestFit="1" customWidth="1"/>
    <col min="442" max="443" width="18.7109375" bestFit="1" customWidth="1"/>
    <col min="444" max="444" width="19.5703125" bestFit="1" customWidth="1"/>
    <col min="445" max="445" width="17" bestFit="1" customWidth="1"/>
    <col min="446" max="446" width="19.7109375" bestFit="1" customWidth="1"/>
    <col min="447" max="447" width="19.5703125" bestFit="1" customWidth="1"/>
    <col min="448" max="448" width="18" bestFit="1" customWidth="1"/>
    <col min="449" max="449" width="17.85546875" bestFit="1" customWidth="1"/>
    <col min="450" max="450" width="21.42578125" bestFit="1" customWidth="1"/>
    <col min="451" max="451" width="19.5703125" bestFit="1" customWidth="1"/>
    <col min="452" max="452" width="18.5703125" bestFit="1" customWidth="1"/>
    <col min="453" max="453" width="19.5703125" bestFit="1" customWidth="1"/>
    <col min="454" max="454" width="18" bestFit="1" customWidth="1"/>
    <col min="455" max="455" width="18.5703125" bestFit="1" customWidth="1"/>
    <col min="456" max="458" width="21.42578125" bestFit="1" customWidth="1"/>
    <col min="459" max="459" width="19" bestFit="1" customWidth="1"/>
    <col min="460" max="460" width="18" bestFit="1" customWidth="1"/>
    <col min="461" max="461" width="19.5703125" bestFit="1" customWidth="1"/>
    <col min="462" max="462" width="18.5703125" bestFit="1" customWidth="1"/>
    <col min="463" max="463" width="19.5703125" bestFit="1" customWidth="1"/>
    <col min="464" max="464" width="18.5703125" bestFit="1" customWidth="1"/>
    <col min="465" max="465" width="17.42578125" bestFit="1" customWidth="1"/>
    <col min="466" max="466" width="19.5703125" bestFit="1" customWidth="1"/>
    <col min="467" max="467" width="17" bestFit="1" customWidth="1"/>
    <col min="468" max="468" width="17.5703125" bestFit="1" customWidth="1"/>
    <col min="469" max="469" width="19.5703125" bestFit="1" customWidth="1"/>
    <col min="470" max="470" width="21.42578125" bestFit="1" customWidth="1"/>
    <col min="471" max="471" width="19.5703125" bestFit="1" customWidth="1"/>
    <col min="472" max="472" width="18" bestFit="1" customWidth="1"/>
    <col min="473" max="473" width="19.5703125" bestFit="1" customWidth="1"/>
    <col min="474" max="474" width="18" bestFit="1" customWidth="1"/>
    <col min="475" max="475" width="21.140625" bestFit="1" customWidth="1"/>
    <col min="476" max="476" width="19.7109375" bestFit="1" customWidth="1"/>
    <col min="477" max="477" width="17" bestFit="1" customWidth="1"/>
    <col min="478" max="478" width="18.5703125" bestFit="1" customWidth="1"/>
    <col min="479" max="480" width="19.5703125" bestFit="1" customWidth="1"/>
    <col min="481" max="481" width="17.85546875" bestFit="1" customWidth="1"/>
    <col min="482" max="482" width="18.5703125" bestFit="1" customWidth="1"/>
    <col min="483" max="483" width="19.5703125" bestFit="1" customWidth="1"/>
    <col min="484" max="484" width="21.140625" bestFit="1" customWidth="1"/>
    <col min="485" max="485" width="18" bestFit="1" customWidth="1"/>
    <col min="486" max="486" width="21.42578125" bestFit="1" customWidth="1"/>
    <col min="487" max="487" width="18.85546875" bestFit="1" customWidth="1"/>
    <col min="488" max="490" width="19.5703125" bestFit="1" customWidth="1"/>
    <col min="491" max="491" width="18.85546875" bestFit="1" customWidth="1"/>
    <col min="492" max="492" width="19.5703125" bestFit="1" customWidth="1"/>
    <col min="493" max="493" width="19" bestFit="1" customWidth="1"/>
    <col min="494" max="494" width="18.85546875" bestFit="1" customWidth="1"/>
    <col min="495" max="495" width="20.42578125" bestFit="1" customWidth="1"/>
    <col min="496" max="496" width="17.85546875" bestFit="1" customWidth="1"/>
    <col min="497" max="497" width="21.140625" bestFit="1" customWidth="1"/>
    <col min="498" max="498" width="20.5703125" bestFit="1" customWidth="1"/>
    <col min="499" max="499" width="18.85546875" bestFit="1" customWidth="1"/>
    <col min="500" max="500" width="21.140625" bestFit="1" customWidth="1"/>
    <col min="501" max="502" width="18.85546875" bestFit="1" customWidth="1"/>
    <col min="503" max="503" width="20.42578125" bestFit="1" customWidth="1"/>
    <col min="504" max="504" width="18.85546875" bestFit="1" customWidth="1"/>
    <col min="505" max="505" width="20.5703125" bestFit="1" customWidth="1"/>
    <col min="506" max="506" width="20.42578125" bestFit="1" customWidth="1"/>
    <col min="507" max="508" width="19.7109375" bestFit="1" customWidth="1"/>
    <col min="509" max="509" width="18.5703125" bestFit="1" customWidth="1"/>
    <col min="510" max="510" width="18.85546875" bestFit="1" customWidth="1"/>
    <col min="511" max="511" width="19.5703125" bestFit="1" customWidth="1"/>
    <col min="512" max="513" width="20.42578125" bestFit="1" customWidth="1"/>
    <col min="514" max="514" width="18.85546875" bestFit="1" customWidth="1"/>
    <col min="515" max="517" width="20.42578125" bestFit="1" customWidth="1"/>
    <col min="518" max="518" width="18.85546875" bestFit="1" customWidth="1"/>
    <col min="519" max="519" width="21.140625" bestFit="1" customWidth="1"/>
    <col min="520" max="520" width="18.85546875" bestFit="1" customWidth="1"/>
    <col min="521" max="522" width="20.42578125" bestFit="1" customWidth="1"/>
    <col min="523" max="523" width="18.85546875" bestFit="1" customWidth="1"/>
    <col min="524" max="524" width="20.42578125" bestFit="1" customWidth="1"/>
    <col min="525" max="525" width="19.5703125" bestFit="1" customWidth="1"/>
    <col min="526" max="526" width="20.5703125" bestFit="1" customWidth="1"/>
    <col min="527" max="529" width="20.42578125" bestFit="1" customWidth="1"/>
    <col min="530" max="531" width="17.42578125" bestFit="1" customWidth="1"/>
    <col min="532" max="532" width="19.5703125" bestFit="1" customWidth="1"/>
    <col min="533" max="533" width="18.85546875" bestFit="1" customWidth="1"/>
    <col min="534" max="534" width="17" bestFit="1" customWidth="1"/>
    <col min="535" max="535" width="18.5703125" bestFit="1" customWidth="1"/>
    <col min="536" max="536" width="20.5703125" bestFit="1" customWidth="1"/>
    <col min="537" max="537" width="21.42578125" bestFit="1" customWidth="1"/>
    <col min="538" max="538" width="18.5703125" bestFit="1" customWidth="1"/>
    <col min="539" max="539" width="17.5703125" bestFit="1" customWidth="1"/>
    <col min="540" max="540" width="19.42578125" bestFit="1" customWidth="1"/>
    <col min="541" max="541" width="16.5703125" bestFit="1" customWidth="1"/>
    <col min="542" max="543" width="17.5703125" bestFit="1" customWidth="1"/>
    <col min="544" max="544" width="18.42578125" bestFit="1" customWidth="1"/>
    <col min="545" max="545" width="18.5703125" bestFit="1" customWidth="1"/>
    <col min="546" max="546" width="20.85546875" bestFit="1" customWidth="1"/>
    <col min="547" max="547" width="17.42578125" bestFit="1" customWidth="1"/>
    <col min="548" max="548" width="20.42578125" bestFit="1" customWidth="1"/>
    <col min="549" max="549" width="20.140625" bestFit="1" customWidth="1"/>
    <col min="550" max="550" width="20.42578125" bestFit="1" customWidth="1"/>
    <col min="551" max="551" width="17.140625" bestFit="1" customWidth="1"/>
    <col min="552" max="552" width="17.5703125" bestFit="1" customWidth="1"/>
    <col min="553" max="553" width="14.85546875" bestFit="1" customWidth="1"/>
    <col min="554" max="554" width="18.85546875" bestFit="1" customWidth="1"/>
    <col min="555" max="555" width="20.42578125" bestFit="1" customWidth="1"/>
    <col min="556" max="556" width="17.85546875" bestFit="1" customWidth="1"/>
    <col min="557" max="557" width="20.42578125" bestFit="1" customWidth="1"/>
    <col min="558" max="558" width="16.5703125" bestFit="1" customWidth="1"/>
    <col min="559" max="559" width="18.5703125" bestFit="1" customWidth="1"/>
    <col min="560" max="560" width="20.5703125" bestFit="1" customWidth="1"/>
    <col min="561" max="561" width="18.5703125" bestFit="1" customWidth="1"/>
    <col min="562" max="562" width="18.85546875" bestFit="1" customWidth="1"/>
    <col min="563" max="563" width="17.85546875" bestFit="1" customWidth="1"/>
    <col min="564" max="565" width="18" bestFit="1" customWidth="1"/>
    <col min="566" max="566" width="16.5703125" bestFit="1" customWidth="1"/>
    <col min="567" max="567" width="16.7109375" bestFit="1" customWidth="1"/>
    <col min="568" max="568" width="17.85546875" bestFit="1" customWidth="1"/>
    <col min="569" max="569" width="18.28515625" bestFit="1" customWidth="1"/>
    <col min="570" max="570" width="17.140625" bestFit="1" customWidth="1"/>
    <col min="571" max="571" width="19" bestFit="1" customWidth="1"/>
    <col min="572" max="574" width="18.85546875" bestFit="1" customWidth="1"/>
    <col min="575" max="575" width="19" bestFit="1" customWidth="1"/>
    <col min="576" max="576" width="18.5703125" bestFit="1" customWidth="1"/>
    <col min="577" max="577" width="18.140625" bestFit="1" customWidth="1"/>
    <col min="578" max="578" width="18.5703125" bestFit="1" customWidth="1"/>
    <col min="579" max="579" width="17" bestFit="1" customWidth="1"/>
    <col min="580" max="581" width="17.42578125" bestFit="1" customWidth="1"/>
    <col min="582" max="582" width="16.5703125" bestFit="1" customWidth="1"/>
    <col min="583" max="583" width="18.85546875" bestFit="1" customWidth="1"/>
    <col min="584" max="584" width="18.5703125" bestFit="1" customWidth="1"/>
    <col min="585" max="585" width="18.85546875" bestFit="1" customWidth="1"/>
    <col min="586" max="587" width="17" bestFit="1" customWidth="1"/>
    <col min="588" max="588" width="18.5703125" bestFit="1" customWidth="1"/>
    <col min="589" max="589" width="17.42578125" bestFit="1" customWidth="1"/>
    <col min="590" max="590" width="17.5703125" bestFit="1" customWidth="1"/>
    <col min="591" max="591" width="18.7109375" bestFit="1" customWidth="1"/>
    <col min="592" max="592" width="17.85546875" bestFit="1" customWidth="1"/>
    <col min="593" max="593" width="18.140625" bestFit="1" customWidth="1"/>
    <col min="594" max="594" width="17.5703125" bestFit="1" customWidth="1"/>
    <col min="595" max="595" width="17.140625" bestFit="1" customWidth="1"/>
    <col min="596" max="596" width="13.85546875" bestFit="1" customWidth="1"/>
    <col min="597" max="597" width="14.5703125" bestFit="1" customWidth="1"/>
    <col min="598" max="598" width="15.5703125" bestFit="1" customWidth="1"/>
    <col min="599" max="599" width="15.42578125" bestFit="1" customWidth="1"/>
    <col min="600" max="600" width="17.28515625" bestFit="1" customWidth="1"/>
    <col min="601" max="601" width="18.7109375" bestFit="1" customWidth="1"/>
    <col min="602" max="602" width="15.42578125" bestFit="1" customWidth="1"/>
    <col min="603" max="603" width="18.5703125" bestFit="1" customWidth="1"/>
    <col min="604" max="604" width="16.42578125" bestFit="1" customWidth="1"/>
    <col min="605" max="605" width="17.140625" bestFit="1" customWidth="1"/>
    <col min="606" max="606" width="17.42578125" bestFit="1" customWidth="1"/>
    <col min="607" max="607" width="17.5703125" bestFit="1" customWidth="1"/>
    <col min="608" max="608" width="18.5703125" bestFit="1" customWidth="1"/>
    <col min="609" max="609" width="16" bestFit="1" customWidth="1"/>
    <col min="610" max="610" width="17.5703125" bestFit="1" customWidth="1"/>
    <col min="611" max="611" width="16.42578125" bestFit="1" customWidth="1"/>
    <col min="612" max="612" width="18.5703125" bestFit="1" customWidth="1"/>
    <col min="613" max="613" width="19.5703125" bestFit="1" customWidth="1"/>
    <col min="614" max="615" width="17.42578125" bestFit="1" customWidth="1"/>
    <col min="616" max="616" width="17.5703125" bestFit="1" customWidth="1"/>
    <col min="617" max="617" width="15.7109375" bestFit="1" customWidth="1"/>
    <col min="618" max="618" width="13.42578125" bestFit="1" customWidth="1"/>
    <col min="619" max="619" width="13.28515625" bestFit="1" customWidth="1"/>
    <col min="620" max="620" width="14" bestFit="1" customWidth="1"/>
    <col min="621" max="621" width="17.42578125" bestFit="1" customWidth="1"/>
    <col min="622" max="622" width="18" bestFit="1" customWidth="1"/>
    <col min="623" max="623" width="15.42578125" bestFit="1" customWidth="1"/>
    <col min="624" max="624" width="13.140625" bestFit="1" customWidth="1"/>
    <col min="625" max="625" width="18.5703125" bestFit="1" customWidth="1"/>
    <col min="626" max="626" width="18.7109375" bestFit="1" customWidth="1"/>
    <col min="627" max="627" width="13.140625" bestFit="1" customWidth="1"/>
    <col min="628" max="629" width="18.7109375" bestFit="1" customWidth="1"/>
    <col min="630" max="630" width="15" bestFit="1" customWidth="1"/>
    <col min="631" max="631" width="18.7109375" bestFit="1" customWidth="1"/>
    <col min="632" max="632" width="19.7109375" bestFit="1" customWidth="1"/>
    <col min="633" max="633" width="13.5703125" bestFit="1" customWidth="1"/>
    <col min="634" max="635" width="18.5703125" bestFit="1" customWidth="1"/>
    <col min="636" max="636" width="13" bestFit="1" customWidth="1"/>
    <col min="637" max="637" width="18.5703125" bestFit="1" customWidth="1"/>
    <col min="638" max="639" width="17.42578125" bestFit="1" customWidth="1"/>
    <col min="640" max="640" width="16.5703125" bestFit="1" customWidth="1"/>
    <col min="641" max="642" width="17.5703125" bestFit="1" customWidth="1"/>
    <col min="643" max="643" width="14.42578125" bestFit="1" customWidth="1"/>
    <col min="644" max="644" width="18" bestFit="1" customWidth="1"/>
    <col min="645" max="645" width="14.85546875" bestFit="1" customWidth="1"/>
    <col min="646" max="646" width="16.5703125" bestFit="1" customWidth="1"/>
    <col min="647" max="647" width="18.85546875" bestFit="1" customWidth="1"/>
    <col min="648" max="648" width="18.5703125" bestFit="1" customWidth="1"/>
    <col min="649" max="649" width="14.140625" bestFit="1" customWidth="1"/>
    <col min="650" max="650" width="18" bestFit="1" customWidth="1"/>
    <col min="651" max="651" width="13.140625" bestFit="1" customWidth="1"/>
    <col min="652" max="652" width="18" bestFit="1" customWidth="1"/>
    <col min="653" max="653" width="18.140625" bestFit="1" customWidth="1"/>
    <col min="654" max="654" width="18" bestFit="1" customWidth="1"/>
    <col min="655" max="655" width="14.85546875" bestFit="1" customWidth="1"/>
    <col min="656" max="656" width="18" bestFit="1" customWidth="1"/>
    <col min="657" max="657" width="18.140625" bestFit="1" customWidth="1"/>
    <col min="658" max="658" width="18.85546875" bestFit="1" customWidth="1"/>
    <col min="659" max="659" width="19" bestFit="1" customWidth="1"/>
    <col min="660" max="660" width="20.5703125" bestFit="1" customWidth="1"/>
    <col min="661" max="661" width="20.42578125" bestFit="1" customWidth="1"/>
    <col min="662" max="663" width="19" bestFit="1" customWidth="1"/>
    <col min="664" max="664" width="18.85546875" bestFit="1" customWidth="1"/>
    <col min="665" max="665" width="20.42578125" bestFit="1" customWidth="1"/>
    <col min="666" max="666" width="18.85546875" bestFit="1" customWidth="1"/>
    <col min="667" max="667" width="20.42578125" bestFit="1" customWidth="1"/>
    <col min="668" max="668" width="18.5703125" bestFit="1" customWidth="1"/>
    <col min="669" max="669" width="18.85546875" bestFit="1" customWidth="1"/>
    <col min="670" max="672" width="18" bestFit="1" customWidth="1"/>
    <col min="673" max="673" width="18.5703125" bestFit="1" customWidth="1"/>
    <col min="674" max="674" width="17.85546875" bestFit="1" customWidth="1"/>
    <col min="675" max="675" width="18.85546875" bestFit="1" customWidth="1"/>
    <col min="676" max="676" width="17.85546875" bestFit="1" customWidth="1"/>
    <col min="677" max="677" width="18.85546875" bestFit="1" customWidth="1"/>
    <col min="678" max="679" width="19" bestFit="1" customWidth="1"/>
    <col min="680" max="680" width="17.85546875" bestFit="1" customWidth="1"/>
    <col min="681" max="681" width="18.7109375" bestFit="1" customWidth="1"/>
    <col min="682" max="682" width="18" bestFit="1" customWidth="1"/>
    <col min="683" max="683" width="18.5703125" bestFit="1" customWidth="1"/>
    <col min="684" max="684" width="17.5703125" bestFit="1" customWidth="1"/>
    <col min="685" max="685" width="17.85546875" bestFit="1" customWidth="1"/>
    <col min="686" max="686" width="18" bestFit="1" customWidth="1"/>
    <col min="687" max="687" width="19" bestFit="1" customWidth="1"/>
    <col min="688" max="688" width="18.7109375" bestFit="1" customWidth="1"/>
    <col min="689" max="689" width="18" bestFit="1" customWidth="1"/>
    <col min="690" max="690" width="18.140625" bestFit="1" customWidth="1"/>
    <col min="691" max="691" width="15.7109375" bestFit="1" customWidth="1"/>
    <col min="692" max="692" width="17" bestFit="1" customWidth="1"/>
    <col min="693" max="693" width="15.5703125" bestFit="1" customWidth="1"/>
    <col min="694" max="694" width="18.140625" bestFit="1" customWidth="1"/>
    <col min="695" max="695" width="18.5703125" bestFit="1" customWidth="1"/>
    <col min="696" max="696" width="17.5703125" bestFit="1" customWidth="1"/>
    <col min="697" max="697" width="19.5703125" bestFit="1" customWidth="1"/>
    <col min="698" max="698" width="18" bestFit="1" customWidth="1"/>
    <col min="699" max="699" width="15" bestFit="1" customWidth="1"/>
    <col min="700" max="700" width="18.5703125" bestFit="1" customWidth="1"/>
    <col min="701" max="702" width="21.42578125" bestFit="1" customWidth="1"/>
    <col min="703" max="703" width="16.85546875" bestFit="1" customWidth="1"/>
    <col min="704" max="704" width="17.5703125" bestFit="1" customWidth="1"/>
    <col min="705" max="705" width="18" bestFit="1" customWidth="1"/>
    <col min="706" max="706" width="18.5703125" bestFit="1" customWidth="1"/>
    <col min="707" max="707" width="16.42578125" bestFit="1" customWidth="1"/>
    <col min="708" max="708" width="19" bestFit="1" customWidth="1"/>
    <col min="709" max="709" width="17.7109375" bestFit="1" customWidth="1"/>
    <col min="710" max="710" width="19.7109375" bestFit="1" customWidth="1"/>
    <col min="711" max="711" width="18.5703125" bestFit="1" customWidth="1"/>
    <col min="712" max="712" width="18.140625" bestFit="1" customWidth="1"/>
    <col min="713" max="713" width="20.7109375" bestFit="1" customWidth="1"/>
    <col min="714" max="715" width="20.5703125" bestFit="1" customWidth="1"/>
    <col min="716" max="716" width="18" bestFit="1" customWidth="1"/>
    <col min="717" max="717" width="16.85546875" bestFit="1" customWidth="1"/>
    <col min="718" max="718" width="16.42578125" bestFit="1" customWidth="1"/>
    <col min="719" max="719" width="17.5703125" bestFit="1" customWidth="1"/>
    <col min="720" max="720" width="14.42578125" bestFit="1" customWidth="1"/>
    <col min="721" max="721" width="18.5703125" bestFit="1" customWidth="1"/>
    <col min="722" max="722" width="19" bestFit="1" customWidth="1"/>
    <col min="723" max="724" width="18" bestFit="1" customWidth="1"/>
    <col min="725" max="725" width="16.85546875" bestFit="1" customWidth="1"/>
    <col min="726" max="726" width="16.42578125" bestFit="1" customWidth="1"/>
    <col min="727" max="727" width="18" bestFit="1" customWidth="1"/>
    <col min="728" max="728" width="16.85546875" bestFit="1" customWidth="1"/>
    <col min="729" max="729" width="18" bestFit="1" customWidth="1"/>
    <col min="730" max="730" width="17.42578125" bestFit="1" customWidth="1"/>
    <col min="731" max="731" width="21.42578125" bestFit="1" customWidth="1"/>
    <col min="732" max="732" width="16.85546875" bestFit="1" customWidth="1"/>
    <col min="733" max="733" width="21.42578125" bestFit="1" customWidth="1"/>
    <col min="734" max="734" width="20.5703125" bestFit="1" customWidth="1"/>
    <col min="735" max="735" width="16.85546875" bestFit="1" customWidth="1"/>
    <col min="736" max="737" width="16.42578125" bestFit="1" customWidth="1"/>
    <col min="738" max="738" width="18.5703125" bestFit="1" customWidth="1"/>
    <col min="739" max="739" width="20.5703125" bestFit="1" customWidth="1"/>
    <col min="740" max="740" width="16.42578125" bestFit="1" customWidth="1"/>
    <col min="741" max="741" width="18.5703125" bestFit="1" customWidth="1"/>
    <col min="742" max="742" width="21.42578125" bestFit="1" customWidth="1"/>
    <col min="743" max="743" width="18" bestFit="1" customWidth="1"/>
    <col min="744" max="745" width="18.5703125" bestFit="1" customWidth="1"/>
    <col min="746" max="746" width="16.7109375" bestFit="1" customWidth="1"/>
    <col min="747" max="747" width="18.5703125" bestFit="1" customWidth="1"/>
    <col min="748" max="748" width="18" bestFit="1" customWidth="1"/>
    <col min="749" max="749" width="16.85546875" bestFit="1" customWidth="1"/>
    <col min="750" max="750" width="17.140625" bestFit="1" customWidth="1"/>
    <col min="751" max="751" width="18.5703125" bestFit="1" customWidth="1"/>
    <col min="752" max="752" width="18.7109375" bestFit="1" customWidth="1"/>
    <col min="753" max="753" width="18.140625" bestFit="1" customWidth="1"/>
    <col min="754" max="754" width="18" bestFit="1" customWidth="1"/>
    <col min="755" max="756" width="18.140625" bestFit="1" customWidth="1"/>
    <col min="757" max="757" width="16.85546875" bestFit="1" customWidth="1"/>
    <col min="758" max="758" width="18.5703125" bestFit="1" customWidth="1"/>
    <col min="759" max="759" width="18" bestFit="1" customWidth="1"/>
    <col min="760" max="761" width="17.140625" bestFit="1" customWidth="1"/>
    <col min="762" max="762" width="16.42578125" bestFit="1" customWidth="1"/>
    <col min="763" max="763" width="15.42578125" bestFit="1" customWidth="1"/>
    <col min="764" max="764" width="19" bestFit="1" customWidth="1"/>
    <col min="765" max="765" width="16.140625" bestFit="1" customWidth="1"/>
    <col min="766" max="766" width="17.140625" bestFit="1" customWidth="1"/>
    <col min="767" max="767" width="16.42578125" bestFit="1" customWidth="1"/>
    <col min="768" max="768" width="18.5703125" bestFit="1" customWidth="1"/>
    <col min="769" max="769" width="15.42578125" bestFit="1" customWidth="1"/>
    <col min="770" max="770" width="19" bestFit="1" customWidth="1"/>
    <col min="771" max="771" width="16.7109375" bestFit="1" customWidth="1"/>
    <col min="772" max="772" width="18.7109375" bestFit="1" customWidth="1"/>
    <col min="773" max="773" width="18.42578125" bestFit="1" customWidth="1"/>
    <col min="774" max="774" width="17.5703125" bestFit="1" customWidth="1"/>
    <col min="775" max="775" width="16.5703125" bestFit="1" customWidth="1"/>
    <col min="776" max="776" width="17.5703125" bestFit="1" customWidth="1"/>
    <col min="777" max="777" width="18.5703125" bestFit="1" customWidth="1"/>
    <col min="778" max="778" width="16.85546875" bestFit="1" customWidth="1"/>
    <col min="779" max="779" width="18.42578125" bestFit="1" customWidth="1"/>
    <col min="780" max="780" width="17.42578125" bestFit="1" customWidth="1"/>
    <col min="781" max="781" width="18.5703125" bestFit="1" customWidth="1"/>
    <col min="782" max="782" width="18.42578125" bestFit="1" customWidth="1"/>
    <col min="783" max="783" width="16.7109375" bestFit="1" customWidth="1"/>
    <col min="784" max="784" width="18.28515625" bestFit="1" customWidth="1"/>
    <col min="785" max="785" width="18.42578125" bestFit="1" customWidth="1"/>
    <col min="786" max="786" width="17.140625" bestFit="1" customWidth="1"/>
    <col min="787" max="787" width="17.7109375" bestFit="1" customWidth="1"/>
    <col min="788" max="788" width="17.5703125" bestFit="1" customWidth="1"/>
    <col min="789" max="789" width="18.42578125" bestFit="1" customWidth="1"/>
    <col min="790" max="790" width="17.85546875" bestFit="1" customWidth="1"/>
    <col min="791" max="794" width="18.5703125" bestFit="1" customWidth="1"/>
    <col min="795" max="795" width="16.42578125" bestFit="1" customWidth="1"/>
    <col min="796" max="796" width="17.5703125" bestFit="1" customWidth="1"/>
    <col min="797" max="798" width="16.5703125" bestFit="1" customWidth="1"/>
    <col min="799" max="799" width="18" bestFit="1" customWidth="1"/>
    <col min="800" max="800" width="17.85546875" bestFit="1" customWidth="1"/>
    <col min="801" max="801" width="16.85546875" bestFit="1" customWidth="1"/>
    <col min="802" max="802" width="18" bestFit="1" customWidth="1"/>
    <col min="803" max="803" width="18.140625" bestFit="1" customWidth="1"/>
    <col min="804" max="804" width="18.85546875" bestFit="1" customWidth="1"/>
    <col min="805" max="805" width="18.140625" bestFit="1" customWidth="1"/>
    <col min="806" max="806" width="13.140625" bestFit="1" customWidth="1"/>
    <col min="807" max="808" width="16.85546875" bestFit="1" customWidth="1"/>
    <col min="809" max="809" width="14.5703125" bestFit="1" customWidth="1"/>
    <col min="810" max="810" width="15.140625" bestFit="1" customWidth="1"/>
    <col min="811" max="811" width="16.140625" bestFit="1" customWidth="1"/>
    <col min="812" max="812" width="15.140625" bestFit="1" customWidth="1"/>
    <col min="813" max="813" width="16.140625" bestFit="1" customWidth="1"/>
    <col min="814" max="814" width="14.42578125" bestFit="1" customWidth="1"/>
    <col min="815" max="815" width="16.42578125" bestFit="1" customWidth="1"/>
    <col min="816" max="816" width="14.42578125" bestFit="1" customWidth="1"/>
    <col min="817" max="817" width="13.140625" bestFit="1" customWidth="1"/>
    <col min="818" max="818" width="15.5703125" bestFit="1" customWidth="1"/>
    <col min="819" max="819" width="15.42578125" bestFit="1" customWidth="1"/>
    <col min="820" max="820" width="14.140625" bestFit="1" customWidth="1"/>
    <col min="821" max="821" width="16.140625" bestFit="1" customWidth="1"/>
    <col min="822" max="822" width="14" bestFit="1" customWidth="1"/>
    <col min="823" max="823" width="13.140625" bestFit="1" customWidth="1"/>
    <col min="824" max="824" width="15.85546875" bestFit="1" customWidth="1"/>
    <col min="825" max="825" width="12.85546875" bestFit="1" customWidth="1"/>
    <col min="826" max="826" width="15.42578125" bestFit="1" customWidth="1"/>
    <col min="827" max="827" width="15.85546875" bestFit="1" customWidth="1"/>
    <col min="828" max="828" width="13.42578125" bestFit="1" customWidth="1"/>
    <col min="829" max="829" width="14.5703125" bestFit="1" customWidth="1"/>
    <col min="830" max="830" width="15.5703125" bestFit="1" customWidth="1"/>
    <col min="831" max="831" width="14.5703125" bestFit="1" customWidth="1"/>
    <col min="832" max="832" width="13.5703125" bestFit="1" customWidth="1"/>
    <col min="833" max="833" width="14" bestFit="1" customWidth="1"/>
    <col min="834" max="834" width="15.140625" bestFit="1" customWidth="1"/>
    <col min="835" max="835" width="13.85546875" bestFit="1" customWidth="1"/>
    <col min="836" max="837" width="16.42578125" bestFit="1" customWidth="1"/>
    <col min="838" max="838" width="13.5703125" bestFit="1" customWidth="1"/>
    <col min="839" max="839" width="13.28515625" bestFit="1" customWidth="1"/>
    <col min="840" max="840" width="16.5703125" bestFit="1" customWidth="1"/>
    <col min="841" max="841" width="15" bestFit="1" customWidth="1"/>
    <col min="842" max="842" width="13.42578125" bestFit="1" customWidth="1"/>
    <col min="843" max="843" width="16.28515625" bestFit="1" customWidth="1"/>
    <col min="844" max="844" width="14.5703125" bestFit="1" customWidth="1"/>
    <col min="845" max="845" width="14.140625" bestFit="1" customWidth="1"/>
    <col min="846" max="846" width="13.7109375" bestFit="1" customWidth="1"/>
    <col min="847" max="847" width="16.42578125" bestFit="1" customWidth="1"/>
    <col min="848" max="848" width="13.140625" bestFit="1" customWidth="1"/>
    <col min="849" max="849" width="15.5703125" bestFit="1" customWidth="1"/>
    <col min="850" max="850" width="16.85546875" bestFit="1" customWidth="1"/>
    <col min="851" max="851" width="17.5703125" bestFit="1" customWidth="1"/>
    <col min="852" max="852" width="14.85546875" bestFit="1" customWidth="1"/>
    <col min="853" max="853" width="16.5703125" bestFit="1" customWidth="1"/>
    <col min="854" max="854" width="17.42578125" bestFit="1" customWidth="1"/>
    <col min="855" max="856" width="16.5703125" bestFit="1" customWidth="1"/>
    <col min="857" max="857" width="15.42578125" bestFit="1" customWidth="1"/>
    <col min="858" max="859" width="17.85546875" bestFit="1" customWidth="1"/>
    <col min="860" max="860" width="14.85546875" bestFit="1" customWidth="1"/>
    <col min="861" max="861" width="15.42578125" bestFit="1" customWidth="1"/>
    <col min="862" max="862" width="16.5703125" bestFit="1" customWidth="1"/>
    <col min="863" max="863" width="16" bestFit="1" customWidth="1"/>
    <col min="864" max="864" width="14" bestFit="1" customWidth="1"/>
    <col min="865" max="865" width="17.7109375" bestFit="1" customWidth="1"/>
    <col min="866" max="866" width="15.85546875" bestFit="1" customWidth="1"/>
    <col min="867" max="867" width="16.7109375" bestFit="1" customWidth="1"/>
    <col min="868" max="868" width="18" bestFit="1" customWidth="1"/>
    <col min="869" max="869" width="17.85546875" bestFit="1" customWidth="1"/>
    <col min="870" max="870" width="18" bestFit="1" customWidth="1"/>
    <col min="871" max="871" width="19.5703125" bestFit="1" customWidth="1"/>
    <col min="872" max="872" width="18.85546875" bestFit="1" customWidth="1"/>
    <col min="873" max="873" width="16.5703125" bestFit="1" customWidth="1"/>
    <col min="874" max="874" width="17.7109375" bestFit="1" customWidth="1"/>
    <col min="875" max="875" width="17.85546875" bestFit="1" customWidth="1"/>
    <col min="876" max="876" width="17" bestFit="1" customWidth="1"/>
    <col min="877" max="877" width="18.140625" bestFit="1" customWidth="1"/>
    <col min="878" max="878" width="18.42578125" bestFit="1" customWidth="1"/>
    <col min="879" max="879" width="18.7109375" bestFit="1" customWidth="1"/>
    <col min="880" max="880" width="17.7109375" bestFit="1" customWidth="1"/>
    <col min="881" max="881" width="18" bestFit="1" customWidth="1"/>
    <col min="882" max="882" width="17.5703125" bestFit="1" customWidth="1"/>
    <col min="883" max="884" width="18" bestFit="1" customWidth="1"/>
    <col min="885" max="885" width="14.140625" bestFit="1" customWidth="1"/>
    <col min="886" max="886" width="14.42578125" bestFit="1" customWidth="1"/>
    <col min="887" max="887" width="15.140625" bestFit="1" customWidth="1"/>
    <col min="888" max="888" width="18" bestFit="1" customWidth="1"/>
    <col min="889" max="890" width="16" bestFit="1" customWidth="1"/>
    <col min="891" max="891" width="14" bestFit="1" customWidth="1"/>
    <col min="892" max="892" width="15.85546875" bestFit="1" customWidth="1"/>
    <col min="893" max="893" width="14.42578125" bestFit="1" customWidth="1"/>
    <col min="894" max="894" width="14" bestFit="1" customWidth="1"/>
    <col min="895" max="895" width="14.42578125" bestFit="1" customWidth="1"/>
    <col min="896" max="896" width="14.5703125" bestFit="1" customWidth="1"/>
    <col min="897" max="897" width="19" bestFit="1" customWidth="1"/>
    <col min="898" max="898" width="19.7109375" bestFit="1" customWidth="1"/>
    <col min="899" max="899" width="19.140625" bestFit="1" customWidth="1"/>
    <col min="900" max="900" width="13.42578125" bestFit="1" customWidth="1"/>
    <col min="901" max="901" width="14.5703125" bestFit="1" customWidth="1"/>
    <col min="902" max="902" width="14" bestFit="1" customWidth="1"/>
    <col min="903" max="903" width="19" bestFit="1" customWidth="1"/>
    <col min="904" max="904" width="13.140625" bestFit="1" customWidth="1"/>
    <col min="905" max="905" width="15.5703125" bestFit="1" customWidth="1"/>
    <col min="906" max="906" width="15.140625" bestFit="1" customWidth="1"/>
    <col min="907" max="907" width="16.5703125" bestFit="1" customWidth="1"/>
    <col min="908" max="908" width="14.7109375" bestFit="1" customWidth="1"/>
    <col min="909" max="909" width="15.42578125" bestFit="1" customWidth="1"/>
    <col min="910" max="910" width="17.5703125" bestFit="1" customWidth="1"/>
    <col min="911" max="911" width="18.28515625" bestFit="1" customWidth="1"/>
    <col min="912" max="912" width="17.42578125" bestFit="1" customWidth="1"/>
    <col min="913" max="913" width="18.42578125" bestFit="1" customWidth="1"/>
    <col min="914" max="914" width="13.5703125" bestFit="1" customWidth="1"/>
    <col min="915" max="915" width="14.5703125" bestFit="1" customWidth="1"/>
    <col min="916" max="916" width="15.42578125" bestFit="1" customWidth="1"/>
    <col min="917" max="917" width="13.140625" bestFit="1" customWidth="1"/>
    <col min="918" max="918" width="15.5703125" bestFit="1" customWidth="1"/>
    <col min="919" max="919" width="16.42578125" bestFit="1" customWidth="1"/>
    <col min="920" max="920" width="18" bestFit="1" customWidth="1"/>
    <col min="921" max="921" width="15.42578125" bestFit="1" customWidth="1"/>
    <col min="922" max="923" width="14" bestFit="1" customWidth="1"/>
    <col min="924" max="925" width="16" bestFit="1" customWidth="1"/>
    <col min="926" max="926" width="15.42578125" bestFit="1" customWidth="1"/>
    <col min="927" max="927" width="13.5703125" bestFit="1" customWidth="1"/>
    <col min="928" max="928" width="16" bestFit="1" customWidth="1"/>
    <col min="929" max="929" width="14.140625" bestFit="1" customWidth="1"/>
    <col min="930" max="930" width="16" bestFit="1" customWidth="1"/>
    <col min="931" max="931" width="14.140625" bestFit="1" customWidth="1"/>
    <col min="932" max="932" width="14.7109375" bestFit="1" customWidth="1"/>
    <col min="933" max="933" width="16.5703125" bestFit="1" customWidth="1"/>
    <col min="934" max="934" width="14.42578125" bestFit="1" customWidth="1"/>
    <col min="935" max="935" width="13.5703125" bestFit="1" customWidth="1"/>
    <col min="936" max="936" width="14.5703125" bestFit="1" customWidth="1"/>
    <col min="937" max="937" width="13.5703125" bestFit="1" customWidth="1"/>
    <col min="938" max="938" width="13.7109375" bestFit="1" customWidth="1"/>
    <col min="939" max="939" width="13.140625" bestFit="1" customWidth="1"/>
    <col min="940" max="940" width="14.5703125" bestFit="1" customWidth="1"/>
    <col min="941" max="941" width="15" bestFit="1" customWidth="1"/>
    <col min="942" max="942" width="14.28515625" bestFit="1" customWidth="1"/>
    <col min="943" max="943" width="13" bestFit="1" customWidth="1"/>
    <col min="944" max="944" width="13.42578125" bestFit="1" customWidth="1"/>
    <col min="945" max="945" width="17.42578125" bestFit="1" customWidth="1"/>
    <col min="946" max="946" width="19.5703125" bestFit="1" customWidth="1"/>
    <col min="947" max="947" width="16.5703125" bestFit="1" customWidth="1"/>
    <col min="948" max="948" width="17.85546875" bestFit="1" customWidth="1"/>
    <col min="949" max="949" width="18.5703125" bestFit="1" customWidth="1"/>
    <col min="950" max="950" width="19.5703125" bestFit="1" customWidth="1"/>
    <col min="951" max="951" width="15" bestFit="1" customWidth="1"/>
    <col min="952" max="952" width="13.42578125" bestFit="1" customWidth="1"/>
    <col min="953" max="953" width="13" bestFit="1" customWidth="1"/>
    <col min="954" max="954" width="15.42578125" bestFit="1" customWidth="1"/>
    <col min="955" max="955" width="14.140625" bestFit="1" customWidth="1"/>
    <col min="956" max="956" width="14" bestFit="1" customWidth="1"/>
    <col min="957" max="957" width="15.140625" bestFit="1" customWidth="1"/>
    <col min="958" max="958" width="14.5703125" bestFit="1" customWidth="1"/>
    <col min="959" max="959" width="12.85546875" bestFit="1" customWidth="1"/>
    <col min="960" max="960" width="13.140625" bestFit="1" customWidth="1"/>
    <col min="961" max="961" width="14.140625" bestFit="1" customWidth="1"/>
    <col min="962" max="962" width="13.140625" bestFit="1" customWidth="1"/>
    <col min="963" max="963" width="15" bestFit="1" customWidth="1"/>
    <col min="964" max="964" width="15.5703125" bestFit="1" customWidth="1"/>
    <col min="965" max="965" width="13.5703125" bestFit="1" customWidth="1"/>
    <col min="966" max="966" width="12.85546875" bestFit="1" customWidth="1"/>
    <col min="967" max="968" width="15" bestFit="1" customWidth="1"/>
    <col min="969" max="969" width="14.42578125" bestFit="1" customWidth="1"/>
    <col min="970" max="970" width="15.140625" bestFit="1" customWidth="1"/>
    <col min="971" max="972" width="13.85546875" bestFit="1" customWidth="1"/>
    <col min="973" max="973" width="12.85546875" bestFit="1" customWidth="1"/>
    <col min="974" max="974" width="14.5703125" bestFit="1" customWidth="1"/>
    <col min="975" max="975" width="14.42578125" bestFit="1" customWidth="1"/>
    <col min="976" max="976" width="12.85546875" bestFit="1" customWidth="1"/>
    <col min="977" max="977" width="14.42578125" bestFit="1" customWidth="1"/>
    <col min="978" max="978" width="12.85546875" bestFit="1" customWidth="1"/>
    <col min="979" max="979" width="14.42578125" bestFit="1" customWidth="1"/>
    <col min="980" max="980" width="15.5703125" bestFit="1" customWidth="1"/>
    <col min="981" max="981" width="14.5703125" bestFit="1" customWidth="1"/>
    <col min="982" max="982" width="14.85546875" bestFit="1" customWidth="1"/>
    <col min="983" max="983" width="12.85546875" bestFit="1" customWidth="1"/>
    <col min="984" max="984" width="14.140625" bestFit="1" customWidth="1"/>
    <col min="985" max="985" width="14.42578125" bestFit="1" customWidth="1"/>
    <col min="986" max="986" width="13" bestFit="1" customWidth="1"/>
    <col min="987" max="987" width="15.85546875" bestFit="1" customWidth="1"/>
    <col min="988" max="988" width="16" bestFit="1" customWidth="1"/>
    <col min="989" max="990" width="13.140625" bestFit="1" customWidth="1"/>
    <col min="991" max="991" width="14.140625" bestFit="1" customWidth="1"/>
    <col min="992" max="992" width="13" bestFit="1" customWidth="1"/>
    <col min="993" max="993" width="14.5703125" bestFit="1" customWidth="1"/>
    <col min="994" max="994" width="15.42578125" bestFit="1" customWidth="1"/>
    <col min="995" max="995" width="13" bestFit="1" customWidth="1"/>
    <col min="996" max="996" width="14.42578125" bestFit="1" customWidth="1"/>
    <col min="997" max="997" width="13.5703125" bestFit="1" customWidth="1"/>
    <col min="998" max="998" width="14.5703125" bestFit="1" customWidth="1"/>
    <col min="999" max="999" width="13.140625" bestFit="1" customWidth="1"/>
    <col min="1000" max="1000" width="14.7109375" bestFit="1" customWidth="1"/>
    <col min="1001" max="1001" width="13.5703125" bestFit="1" customWidth="1"/>
    <col min="1002" max="1002" width="15" bestFit="1" customWidth="1"/>
    <col min="1003" max="1003" width="15.28515625" bestFit="1" customWidth="1"/>
    <col min="1004" max="1004" width="13.140625" bestFit="1" customWidth="1"/>
    <col min="1005" max="1006" width="15.42578125" bestFit="1" customWidth="1"/>
    <col min="1007" max="1007" width="13.42578125" bestFit="1" customWidth="1"/>
    <col min="1008" max="1008" width="15" bestFit="1" customWidth="1"/>
    <col min="1009" max="1009" width="15.140625" bestFit="1" customWidth="1"/>
    <col min="1010" max="1010" width="13" bestFit="1" customWidth="1"/>
    <col min="1011" max="1011" width="13.85546875" bestFit="1" customWidth="1"/>
    <col min="1012" max="1012" width="17.42578125" bestFit="1" customWidth="1"/>
    <col min="1013" max="1013" width="16.140625" bestFit="1" customWidth="1"/>
    <col min="1014" max="1014" width="13.85546875" bestFit="1" customWidth="1"/>
    <col min="1015" max="1015" width="14.42578125" bestFit="1" customWidth="1"/>
    <col min="1016" max="1016" width="13" bestFit="1" customWidth="1"/>
    <col min="1017" max="1017" width="13.140625" bestFit="1" customWidth="1"/>
    <col min="1018" max="1018" width="14.85546875" bestFit="1" customWidth="1"/>
    <col min="1019" max="1019" width="15.42578125" bestFit="1" customWidth="1"/>
    <col min="1020" max="1020" width="14.42578125" bestFit="1" customWidth="1"/>
    <col min="1021" max="1021" width="14" bestFit="1" customWidth="1"/>
    <col min="1022" max="1022" width="14.5703125" bestFit="1" customWidth="1"/>
    <col min="1023" max="1023" width="15.140625" bestFit="1" customWidth="1"/>
    <col min="1024" max="1024" width="13.5703125" bestFit="1" customWidth="1"/>
    <col min="1025" max="1025" width="13" bestFit="1" customWidth="1"/>
    <col min="1026" max="1026" width="16.140625" bestFit="1" customWidth="1"/>
    <col min="1027" max="1027" width="14.42578125" bestFit="1" customWidth="1"/>
    <col min="1028" max="1028" width="14.5703125" bestFit="1" customWidth="1"/>
    <col min="1029" max="1030" width="14" bestFit="1" customWidth="1"/>
    <col min="1031" max="1031" width="13.7109375" bestFit="1" customWidth="1"/>
    <col min="1032" max="1032" width="14" bestFit="1" customWidth="1"/>
    <col min="1033" max="1033" width="13.5703125" bestFit="1" customWidth="1"/>
    <col min="1034" max="1034" width="15.7109375" bestFit="1" customWidth="1"/>
    <col min="1035" max="1035" width="13.140625" bestFit="1" customWidth="1"/>
    <col min="1036" max="1036" width="14.5703125" bestFit="1" customWidth="1"/>
    <col min="1037" max="1037" width="16.42578125" bestFit="1" customWidth="1"/>
    <col min="1038" max="1038" width="16.5703125" bestFit="1" customWidth="1"/>
    <col min="1039" max="1039" width="13.5703125" bestFit="1" customWidth="1"/>
    <col min="1040" max="1040" width="13.140625" bestFit="1" customWidth="1"/>
    <col min="1041" max="1041" width="13" bestFit="1" customWidth="1"/>
    <col min="1042" max="1042" width="15.140625" bestFit="1" customWidth="1"/>
    <col min="1043" max="1043" width="15.42578125" bestFit="1" customWidth="1"/>
    <col min="1044" max="1044" width="14.42578125" bestFit="1" customWidth="1"/>
    <col min="1045" max="1046" width="14.5703125" bestFit="1" customWidth="1"/>
    <col min="1047" max="1047" width="14" bestFit="1" customWidth="1"/>
    <col min="1048" max="1048" width="16" bestFit="1" customWidth="1"/>
    <col min="1049" max="1049" width="13" bestFit="1" customWidth="1"/>
    <col min="1050" max="1050" width="14.42578125" bestFit="1" customWidth="1"/>
    <col min="1051" max="1051" width="15.85546875" bestFit="1" customWidth="1"/>
    <col min="1052" max="1053" width="13" bestFit="1" customWidth="1"/>
    <col min="1054" max="1054" width="14" bestFit="1" customWidth="1"/>
    <col min="1055" max="1055" width="14.85546875" bestFit="1" customWidth="1"/>
    <col min="1056" max="1056" width="14.5703125" bestFit="1" customWidth="1"/>
    <col min="1057" max="1057" width="15" bestFit="1" customWidth="1"/>
    <col min="1058" max="1058" width="14.85546875" bestFit="1" customWidth="1"/>
    <col min="1059" max="1059" width="14.42578125" bestFit="1" customWidth="1"/>
    <col min="1060" max="1060" width="13.85546875" bestFit="1" customWidth="1"/>
    <col min="1061" max="1061" width="14.140625" bestFit="1" customWidth="1"/>
    <col min="1062" max="1062" width="13.85546875" bestFit="1" customWidth="1"/>
    <col min="1063" max="1063" width="13.5703125" bestFit="1" customWidth="1"/>
    <col min="1064" max="1064" width="15.140625" bestFit="1" customWidth="1"/>
    <col min="1065" max="1065" width="13.5703125" bestFit="1" customWidth="1"/>
    <col min="1066" max="1066" width="14.85546875" bestFit="1" customWidth="1"/>
    <col min="1067" max="1067" width="15.42578125" bestFit="1" customWidth="1"/>
    <col min="1068" max="1068" width="15.140625" bestFit="1" customWidth="1"/>
    <col min="1069" max="1069" width="14.5703125" bestFit="1" customWidth="1"/>
    <col min="1070" max="1070" width="13" bestFit="1" customWidth="1"/>
    <col min="1071" max="1071" width="14.42578125" bestFit="1" customWidth="1"/>
    <col min="1072" max="1072" width="15.85546875" bestFit="1" customWidth="1"/>
    <col min="1073" max="1073" width="14.42578125" bestFit="1" customWidth="1"/>
    <col min="1074" max="1075" width="16.42578125" bestFit="1" customWidth="1"/>
    <col min="1076" max="1076" width="14.140625" bestFit="1" customWidth="1"/>
    <col min="1077" max="1077" width="15.5703125" bestFit="1" customWidth="1"/>
    <col min="1078" max="1078" width="13.85546875" bestFit="1" customWidth="1"/>
    <col min="1079" max="1079" width="15.85546875" bestFit="1" customWidth="1"/>
    <col min="1080" max="1080" width="13" bestFit="1" customWidth="1"/>
    <col min="1081" max="1081" width="14.42578125" bestFit="1" customWidth="1"/>
    <col min="1082" max="1082" width="14" bestFit="1" customWidth="1"/>
    <col min="1083" max="1083" width="13.5703125" bestFit="1" customWidth="1"/>
    <col min="1084" max="1084" width="13.140625" bestFit="1" customWidth="1"/>
    <col min="1085" max="1085" width="14.5703125" bestFit="1" customWidth="1"/>
    <col min="1086" max="1086" width="14.42578125" bestFit="1" customWidth="1"/>
    <col min="1087" max="1087" width="14" bestFit="1" customWidth="1"/>
    <col min="1088" max="1088" width="13" bestFit="1" customWidth="1"/>
    <col min="1089" max="1089" width="14.85546875" bestFit="1" customWidth="1"/>
    <col min="1090" max="1091" width="13" bestFit="1" customWidth="1"/>
    <col min="1092" max="1092" width="14.42578125" bestFit="1" customWidth="1"/>
    <col min="1093" max="1093" width="13.140625" bestFit="1" customWidth="1"/>
    <col min="1094" max="1094" width="14.5703125" bestFit="1" customWidth="1"/>
    <col min="1095" max="1095" width="16.140625" bestFit="1" customWidth="1"/>
    <col min="1096" max="1096" width="14.42578125" bestFit="1" customWidth="1"/>
    <col min="1097" max="1097" width="16.42578125" bestFit="1" customWidth="1"/>
    <col min="1098" max="1098" width="13.5703125" bestFit="1" customWidth="1"/>
    <col min="1099" max="1099" width="15.140625" bestFit="1" customWidth="1"/>
    <col min="1100" max="1100" width="13.5703125" bestFit="1" customWidth="1"/>
    <col min="1101" max="1101" width="14.85546875" bestFit="1" customWidth="1"/>
    <col min="1102" max="1102" width="13" bestFit="1" customWidth="1"/>
    <col min="1103" max="1103" width="13.85546875" bestFit="1" customWidth="1"/>
    <col min="1104" max="1104" width="14.85546875" bestFit="1" customWidth="1"/>
    <col min="1105" max="1105" width="13" bestFit="1" customWidth="1"/>
    <col min="1106" max="1106" width="16.42578125" bestFit="1" customWidth="1"/>
    <col min="1107" max="1107" width="14.5703125" bestFit="1" customWidth="1"/>
    <col min="1108" max="1108" width="16.5703125" bestFit="1" customWidth="1"/>
    <col min="1109" max="1109" width="13.85546875" bestFit="1" customWidth="1"/>
    <col min="1110" max="1110" width="15.5703125" bestFit="1" customWidth="1"/>
    <col min="1111" max="1111" width="15.42578125" bestFit="1" customWidth="1"/>
    <col min="1112" max="1112" width="15.140625" bestFit="1" customWidth="1"/>
    <col min="1113" max="1113" width="14.85546875" bestFit="1" customWidth="1"/>
    <col min="1114" max="1114" width="15.42578125" bestFit="1" customWidth="1"/>
    <col min="1115" max="1115" width="15.140625" bestFit="1" customWidth="1"/>
    <col min="1116" max="1116" width="14.5703125" bestFit="1" customWidth="1"/>
    <col min="1117" max="1117" width="14" bestFit="1" customWidth="1"/>
    <col min="1118" max="1118" width="13.7109375" bestFit="1" customWidth="1"/>
    <col min="1119" max="1119" width="13.140625" bestFit="1" customWidth="1"/>
    <col min="1120" max="1120" width="14.140625" bestFit="1" customWidth="1"/>
    <col min="1121" max="1121" width="14" bestFit="1" customWidth="1"/>
    <col min="1122" max="1122" width="13.28515625" bestFit="1" customWidth="1"/>
    <col min="1123" max="1123" width="14" bestFit="1" customWidth="1"/>
    <col min="1124" max="1124" width="13.7109375" bestFit="1" customWidth="1"/>
    <col min="1125" max="1125" width="14.140625" bestFit="1" customWidth="1"/>
    <col min="1126" max="1126" width="14" bestFit="1" customWidth="1"/>
    <col min="1127" max="1127" width="13.28515625" bestFit="1" customWidth="1"/>
    <col min="1128" max="1128" width="13.140625" bestFit="1" customWidth="1"/>
    <col min="1129" max="1129" width="14.7109375" bestFit="1" customWidth="1"/>
    <col min="1130" max="1130" width="13.7109375" bestFit="1" customWidth="1"/>
    <col min="1131" max="1131" width="14.7109375" bestFit="1" customWidth="1"/>
    <col min="1132" max="1132" width="13.7109375" bestFit="1" customWidth="1"/>
    <col min="1133" max="1133" width="14.5703125" bestFit="1" customWidth="1"/>
    <col min="1134" max="1134" width="16" bestFit="1" customWidth="1"/>
    <col min="1135" max="1135" width="14.140625" bestFit="1" customWidth="1"/>
    <col min="1136" max="1136" width="16.140625" bestFit="1" customWidth="1"/>
    <col min="1137" max="1138" width="13.28515625" bestFit="1" customWidth="1"/>
    <col min="1139" max="1139" width="16.140625" bestFit="1" customWidth="1"/>
    <col min="1140" max="1140" width="15.5703125" bestFit="1" customWidth="1"/>
    <col min="1141" max="1141" width="14.5703125" bestFit="1" customWidth="1"/>
    <col min="1142" max="1142" width="14.28515625" bestFit="1" customWidth="1"/>
    <col min="1143" max="1143" width="14.7109375" bestFit="1" customWidth="1"/>
    <col min="1144" max="1144" width="14.5703125" bestFit="1" customWidth="1"/>
    <col min="1145" max="1145" width="14" bestFit="1" customWidth="1"/>
    <col min="1146" max="1146" width="13.28515625" bestFit="1" customWidth="1"/>
    <col min="1147" max="1147" width="14.28515625" bestFit="1" customWidth="1"/>
    <col min="1148" max="1148" width="13.5703125" bestFit="1" customWidth="1"/>
    <col min="1149" max="1149" width="14" bestFit="1" customWidth="1"/>
    <col min="1150" max="1150" width="14.5703125" bestFit="1" customWidth="1"/>
    <col min="1151" max="1151" width="14.7109375" bestFit="1" customWidth="1"/>
    <col min="1152" max="1152" width="13.140625" bestFit="1" customWidth="1"/>
    <col min="1153" max="1153" width="14.28515625" bestFit="1" customWidth="1"/>
    <col min="1154" max="1154" width="14.5703125" bestFit="1" customWidth="1"/>
    <col min="1155" max="1155" width="14.7109375" bestFit="1" customWidth="1"/>
    <col min="1156" max="1156" width="16.5703125" bestFit="1" customWidth="1"/>
    <col min="1157" max="1157" width="15.28515625" bestFit="1" customWidth="1"/>
    <col min="1158" max="1159" width="13.140625" bestFit="1" customWidth="1"/>
    <col min="1160" max="1160" width="15" bestFit="1" customWidth="1"/>
    <col min="1161" max="1161" width="15.140625" bestFit="1" customWidth="1"/>
    <col min="1162" max="1162" width="14.85546875" bestFit="1" customWidth="1"/>
    <col min="1163" max="1163" width="14.42578125" bestFit="1" customWidth="1"/>
    <col min="1164" max="1165" width="15" bestFit="1" customWidth="1"/>
    <col min="1166" max="1166" width="13" bestFit="1" customWidth="1"/>
    <col min="1167" max="1167" width="13.85546875" bestFit="1" customWidth="1"/>
    <col min="1168" max="1168" width="13.5703125" bestFit="1" customWidth="1"/>
    <col min="1169" max="1169" width="14.42578125" bestFit="1" customWidth="1"/>
    <col min="1170" max="1170" width="14.140625" bestFit="1" customWidth="1"/>
    <col min="1171" max="1171" width="13" bestFit="1" customWidth="1"/>
    <col min="1172" max="1172" width="16" bestFit="1" customWidth="1"/>
    <col min="1173" max="1173" width="15" bestFit="1" customWidth="1"/>
    <col min="1174" max="1174" width="14.85546875" bestFit="1" customWidth="1"/>
    <col min="1175" max="1175" width="15.5703125" bestFit="1" customWidth="1"/>
    <col min="1176" max="1176" width="14.42578125" bestFit="1" customWidth="1"/>
    <col min="1177" max="1177" width="15.42578125" bestFit="1" customWidth="1"/>
    <col min="1178" max="1178" width="13.5703125" bestFit="1" customWidth="1"/>
    <col min="1179" max="1179" width="14.5703125" bestFit="1" customWidth="1"/>
    <col min="1180" max="1180" width="13" bestFit="1" customWidth="1"/>
    <col min="1181" max="1181" width="13.85546875" bestFit="1" customWidth="1"/>
    <col min="1182" max="1182" width="14" bestFit="1" customWidth="1"/>
    <col min="1183" max="1184" width="13" bestFit="1" customWidth="1"/>
    <col min="1185" max="1185" width="13.5703125" bestFit="1" customWidth="1"/>
    <col min="1186" max="1186" width="16.140625" bestFit="1" customWidth="1"/>
    <col min="1187" max="1187" width="17.140625" bestFit="1" customWidth="1"/>
    <col min="1188" max="1188" width="16.140625" bestFit="1" customWidth="1"/>
    <col min="1189" max="1189" width="17.42578125" bestFit="1" customWidth="1"/>
    <col min="1190" max="1190" width="14.5703125" bestFit="1" customWidth="1"/>
    <col min="1191" max="1191" width="16" bestFit="1" customWidth="1"/>
    <col min="1192" max="1192" width="12.85546875" bestFit="1" customWidth="1"/>
    <col min="1193" max="1193" width="14.85546875" bestFit="1" customWidth="1"/>
    <col min="1194" max="1194" width="15" bestFit="1" customWidth="1"/>
    <col min="1195" max="1195" width="16.5703125" bestFit="1" customWidth="1"/>
    <col min="1196" max="1196" width="15.5703125" bestFit="1" customWidth="1"/>
    <col min="1197" max="1197" width="14" bestFit="1" customWidth="1"/>
    <col min="1198" max="1198" width="12.85546875" bestFit="1" customWidth="1"/>
    <col min="1199" max="1199" width="14.140625" bestFit="1" customWidth="1"/>
    <col min="1200" max="1200" width="13" bestFit="1" customWidth="1"/>
    <col min="1201" max="1201" width="12.85546875" bestFit="1" customWidth="1"/>
    <col min="1202" max="1202" width="14.42578125" bestFit="1" customWidth="1"/>
    <col min="1203" max="1203" width="15.42578125" bestFit="1" customWidth="1"/>
    <col min="1204" max="1204" width="14.42578125" bestFit="1" customWidth="1"/>
    <col min="1205" max="1205" width="15.5703125" bestFit="1" customWidth="1"/>
    <col min="1206" max="1206" width="12.85546875" bestFit="1" customWidth="1"/>
    <col min="1207" max="1207" width="14.140625" bestFit="1" customWidth="1"/>
    <col min="1208" max="1208" width="14.42578125" bestFit="1" customWidth="1"/>
    <col min="1209" max="1209" width="15.42578125" bestFit="1" customWidth="1"/>
    <col min="1210" max="1210" width="14.42578125" bestFit="1" customWidth="1"/>
    <col min="1211" max="1211" width="15.5703125" bestFit="1" customWidth="1"/>
    <col min="1212" max="1213" width="13.5703125" bestFit="1" customWidth="1"/>
    <col min="1214" max="1214" width="14.85546875" bestFit="1" customWidth="1"/>
    <col min="1215" max="1215" width="13.85546875" bestFit="1" customWidth="1"/>
    <col min="1216" max="1216" width="15" bestFit="1" customWidth="1"/>
    <col min="1217" max="1217" width="12.5703125" bestFit="1" customWidth="1"/>
    <col min="1218" max="1218" width="16.140625" bestFit="1" customWidth="1"/>
    <col min="1219" max="1219" width="15.42578125" bestFit="1" customWidth="1"/>
    <col min="1220" max="1220" width="13.5703125" bestFit="1" customWidth="1"/>
    <col min="1221" max="1221" width="16.42578125" bestFit="1" customWidth="1"/>
    <col min="1222" max="1222" width="15" bestFit="1" customWidth="1"/>
    <col min="1223" max="1223" width="14.5703125" bestFit="1" customWidth="1"/>
    <col min="1224" max="1224" width="16.42578125" bestFit="1" customWidth="1"/>
    <col min="1225" max="1225" width="12.5703125" bestFit="1" customWidth="1"/>
    <col min="1226" max="1226" width="14.42578125" bestFit="1" customWidth="1"/>
    <col min="1227" max="1227" width="13.85546875" bestFit="1" customWidth="1"/>
    <col min="1228" max="1228" width="12.5703125" bestFit="1" customWidth="1"/>
    <col min="1229" max="1229" width="16.5703125" bestFit="1" customWidth="1"/>
    <col min="1230" max="1230" width="14" bestFit="1" customWidth="1"/>
    <col min="1231" max="1231" width="16.42578125" bestFit="1" customWidth="1"/>
    <col min="1232" max="1232" width="12.85546875" bestFit="1" customWidth="1"/>
    <col min="1233" max="1233" width="15.5703125" bestFit="1" customWidth="1"/>
    <col min="1234" max="1234" width="13.85546875" bestFit="1" customWidth="1"/>
    <col min="1235" max="1235" width="13.5703125" bestFit="1" customWidth="1"/>
    <col min="1236" max="1236" width="12.5703125" bestFit="1" customWidth="1"/>
    <col min="1237" max="1237" width="14.42578125" bestFit="1" customWidth="1"/>
    <col min="1238" max="1238" width="15.42578125" bestFit="1" customWidth="1"/>
    <col min="1239" max="1239" width="15.5703125" bestFit="1" customWidth="1"/>
    <col min="1240" max="1240" width="12.5703125" bestFit="1" customWidth="1"/>
    <col min="1241" max="1241" width="14.5703125" bestFit="1" customWidth="1"/>
    <col min="1242" max="1242" width="13.42578125" bestFit="1" customWidth="1"/>
    <col min="1243" max="1244" width="12.5703125" bestFit="1" customWidth="1"/>
    <col min="1245" max="1245" width="13.5703125" bestFit="1" customWidth="1"/>
    <col min="1246" max="1246" width="12.5703125" bestFit="1" customWidth="1"/>
    <col min="1247" max="1247" width="12.85546875" bestFit="1" customWidth="1"/>
    <col min="1248" max="1248" width="14.140625" bestFit="1" customWidth="1"/>
    <col min="1249" max="1249" width="13.140625" bestFit="1" customWidth="1"/>
    <col min="1250" max="1250" width="14.42578125" bestFit="1" customWidth="1"/>
    <col min="1251" max="1252" width="12.5703125" bestFit="1" customWidth="1"/>
    <col min="1253" max="1253" width="12.85546875" bestFit="1" customWidth="1"/>
    <col min="1254" max="1254" width="13.140625" bestFit="1" customWidth="1"/>
  </cols>
  <sheetData>
    <row r="1" spans="1:1384" x14ac:dyDescent="0.25">
      <c r="A1" t="s">
        <v>2046</v>
      </c>
      <c r="B1" t="s">
        <v>2047</v>
      </c>
      <c r="C1" t="s">
        <v>693</v>
      </c>
      <c r="D1" t="s">
        <v>694</v>
      </c>
      <c r="E1" t="s">
        <v>695</v>
      </c>
      <c r="F1" t="s">
        <v>1271</v>
      </c>
      <c r="G1" t="s">
        <v>962</v>
      </c>
      <c r="H1" t="s">
        <v>1296</v>
      </c>
      <c r="I1" t="s">
        <v>923</v>
      </c>
      <c r="J1" t="s">
        <v>930</v>
      </c>
      <c r="K1" t="s">
        <v>1274</v>
      </c>
      <c r="L1" t="s">
        <v>952</v>
      </c>
      <c r="M1" t="s">
        <v>1121</v>
      </c>
      <c r="N1" t="s">
        <v>955</v>
      </c>
      <c r="O1" t="s">
        <v>1265</v>
      </c>
      <c r="P1" t="s">
        <v>922</v>
      </c>
      <c r="Q1" t="s">
        <v>948</v>
      </c>
      <c r="R1" t="s">
        <v>927</v>
      </c>
      <c r="S1" t="s">
        <v>911</v>
      </c>
      <c r="T1" t="s">
        <v>1115</v>
      </c>
      <c r="U1" t="s">
        <v>940</v>
      </c>
      <c r="V1" t="s">
        <v>941</v>
      </c>
      <c r="W1" t="s">
        <v>939</v>
      </c>
      <c r="X1" t="s">
        <v>924</v>
      </c>
      <c r="Y1" t="s">
        <v>1197</v>
      </c>
      <c r="Z1" t="s">
        <v>969</v>
      </c>
      <c r="AA1" t="s">
        <v>925</v>
      </c>
      <c r="AB1" t="s">
        <v>1309</v>
      </c>
      <c r="AC1" t="s">
        <v>1095</v>
      </c>
      <c r="AD1" t="s">
        <v>913</v>
      </c>
      <c r="AE1" t="s">
        <v>944</v>
      </c>
      <c r="AF1" t="s">
        <v>1124</v>
      </c>
      <c r="AG1" t="s">
        <v>919</v>
      </c>
      <c r="AH1" t="s">
        <v>1300</v>
      </c>
      <c r="AI1" t="s">
        <v>931</v>
      </c>
      <c r="AJ1" t="s">
        <v>1276</v>
      </c>
      <c r="AK1" t="s">
        <v>1089</v>
      </c>
      <c r="AL1" t="s">
        <v>957</v>
      </c>
      <c r="AM1" t="s">
        <v>1275</v>
      </c>
      <c r="AN1" t="s">
        <v>956</v>
      </c>
      <c r="AO1" t="s">
        <v>1268</v>
      </c>
      <c r="AP1" t="s">
        <v>1092</v>
      </c>
      <c r="AQ1" t="s">
        <v>1084</v>
      </c>
      <c r="AR1" t="s">
        <v>1273</v>
      </c>
      <c r="AS1" t="s">
        <v>1126</v>
      </c>
      <c r="AT1" t="s">
        <v>937</v>
      </c>
      <c r="AU1" t="s">
        <v>936</v>
      </c>
      <c r="AV1" t="s">
        <v>1262</v>
      </c>
      <c r="AW1" t="s">
        <v>1090</v>
      </c>
      <c r="AX1" t="s">
        <v>1269</v>
      </c>
      <c r="AY1" t="s">
        <v>1120</v>
      </c>
      <c r="AZ1" t="s">
        <v>916</v>
      </c>
      <c r="BA1" t="s">
        <v>929</v>
      </c>
      <c r="BB1" t="s">
        <v>1270</v>
      </c>
      <c r="BC1" t="s">
        <v>1091</v>
      </c>
      <c r="BD1" t="s">
        <v>1306</v>
      </c>
      <c r="BE1" t="s">
        <v>1193</v>
      </c>
      <c r="BF1" t="s">
        <v>1303</v>
      </c>
      <c r="BG1" t="s">
        <v>945</v>
      </c>
      <c r="BH1" t="s">
        <v>1305</v>
      </c>
      <c r="BI1" t="s">
        <v>947</v>
      </c>
      <c r="BJ1" t="s">
        <v>1195</v>
      </c>
      <c r="BK1" t="s">
        <v>1263</v>
      </c>
      <c r="BL1" t="s">
        <v>942</v>
      </c>
      <c r="BM1" t="s">
        <v>943</v>
      </c>
      <c r="BN1" t="s">
        <v>1304</v>
      </c>
      <c r="BO1" t="s">
        <v>1307</v>
      </c>
      <c r="BP1" t="s">
        <v>1264</v>
      </c>
      <c r="BQ1" t="s">
        <v>1261</v>
      </c>
      <c r="BR1" t="s">
        <v>928</v>
      </c>
      <c r="BS1" t="s">
        <v>926</v>
      </c>
      <c r="BT1" t="s">
        <v>1299</v>
      </c>
      <c r="BU1" t="s">
        <v>1308</v>
      </c>
      <c r="BV1" t="s">
        <v>1298</v>
      </c>
      <c r="BW1" t="s">
        <v>917</v>
      </c>
      <c r="BX1" t="s">
        <v>1297</v>
      </c>
      <c r="BY1" t="s">
        <v>910</v>
      </c>
      <c r="BZ1" t="s">
        <v>1266</v>
      </c>
      <c r="CA1" t="s">
        <v>949</v>
      </c>
      <c r="CB1" t="s">
        <v>1272</v>
      </c>
      <c r="CC1" t="s">
        <v>918</v>
      </c>
      <c r="CD1" t="s">
        <v>938</v>
      </c>
      <c r="CE1" t="s">
        <v>1301</v>
      </c>
      <c r="CF1" t="s">
        <v>946</v>
      </c>
      <c r="CG1" t="s">
        <v>1267</v>
      </c>
      <c r="CH1" t="s">
        <v>1302</v>
      </c>
      <c r="CI1" t="s">
        <v>1444</v>
      </c>
      <c r="CJ1" t="s">
        <v>1481</v>
      </c>
      <c r="CK1" t="s">
        <v>1512</v>
      </c>
      <c r="CL1" t="s">
        <v>1518</v>
      </c>
      <c r="CM1" t="s">
        <v>1499</v>
      </c>
      <c r="CN1" t="s">
        <v>1447</v>
      </c>
      <c r="CO1" t="s">
        <v>1504</v>
      </c>
      <c r="CP1" t="s">
        <v>1468</v>
      </c>
      <c r="CQ1" t="s">
        <v>1461</v>
      </c>
      <c r="CR1" t="s">
        <v>1506</v>
      </c>
      <c r="CS1" t="s">
        <v>1446</v>
      </c>
      <c r="CT1" t="s">
        <v>1513</v>
      </c>
      <c r="CU1" t="s">
        <v>1490</v>
      </c>
      <c r="CV1" t="s">
        <v>1495</v>
      </c>
      <c r="CW1" t="s">
        <v>1510</v>
      </c>
      <c r="CX1" t="s">
        <v>1469</v>
      </c>
      <c r="CY1" t="s">
        <v>1466</v>
      </c>
      <c r="CZ1" t="s">
        <v>1493</v>
      </c>
      <c r="DA1" t="s">
        <v>1486</v>
      </c>
      <c r="DB1" t="s">
        <v>1498</v>
      </c>
      <c r="DC1" t="s">
        <v>1470</v>
      </c>
      <c r="DD1" t="s">
        <v>1464</v>
      </c>
      <c r="DE1" t="s">
        <v>1485</v>
      </c>
      <c r="DF1" t="s">
        <v>1455</v>
      </c>
      <c r="DG1" t="s">
        <v>1460</v>
      </c>
      <c r="DH1" t="s">
        <v>1453</v>
      </c>
      <c r="DI1" t="s">
        <v>1451</v>
      </c>
      <c r="DJ1" t="s">
        <v>1521</v>
      </c>
      <c r="DK1" t="s">
        <v>1505</v>
      </c>
      <c r="DL1" t="s">
        <v>1500</v>
      </c>
      <c r="DM1" t="s">
        <v>1476</v>
      </c>
      <c r="DN1" t="s">
        <v>1448</v>
      </c>
      <c r="DO1" t="s">
        <v>1496</v>
      </c>
      <c r="DP1" t="s">
        <v>1456</v>
      </c>
      <c r="DQ1" t="s">
        <v>1484</v>
      </c>
      <c r="DR1" t="s">
        <v>1462</v>
      </c>
      <c r="DS1" t="s">
        <v>1450</v>
      </c>
      <c r="DT1" t="s">
        <v>1509</v>
      </c>
      <c r="DU1" t="s">
        <v>1503</v>
      </c>
      <c r="DV1" t="s">
        <v>1517</v>
      </c>
      <c r="DW1" t="s">
        <v>1474</v>
      </c>
      <c r="DX1" t="s">
        <v>1492</v>
      </c>
      <c r="DY1" t="s">
        <v>1519</v>
      </c>
      <c r="DZ1" t="s">
        <v>1501</v>
      </c>
      <c r="EA1" t="s">
        <v>1465</v>
      </c>
      <c r="EB1" t="s">
        <v>1508</v>
      </c>
      <c r="EC1" t="s">
        <v>1459</v>
      </c>
      <c r="ED1" t="s">
        <v>1477</v>
      </c>
      <c r="EE1" t="s">
        <v>1507</v>
      </c>
      <c r="EF1" t="s">
        <v>1479</v>
      </c>
      <c r="EG1" t="s">
        <v>1458</v>
      </c>
      <c r="EH1" t="s">
        <v>1488</v>
      </c>
      <c r="EI1" t="s">
        <v>1497</v>
      </c>
      <c r="EJ1" t="s">
        <v>1514</v>
      </c>
      <c r="EK1" t="s">
        <v>1454</v>
      </c>
      <c r="EL1" t="s">
        <v>1445</v>
      </c>
      <c r="EM1" t="s">
        <v>1515</v>
      </c>
      <c r="EN1" t="s">
        <v>1502</v>
      </c>
      <c r="EO1" t="s">
        <v>1482</v>
      </c>
      <c r="EP1" t="s">
        <v>1473</v>
      </c>
      <c r="EQ1" t="s">
        <v>1449</v>
      </c>
      <c r="ER1" t="s">
        <v>1491</v>
      </c>
      <c r="ES1" t="s">
        <v>1467</v>
      </c>
      <c r="ET1" t="s">
        <v>1452</v>
      </c>
      <c r="EU1" t="s">
        <v>1457</v>
      </c>
      <c r="EV1" t="s">
        <v>1475</v>
      </c>
      <c r="EW1" t="s">
        <v>1520</v>
      </c>
      <c r="EX1" t="s">
        <v>1516</v>
      </c>
      <c r="EY1" t="s">
        <v>1487</v>
      </c>
      <c r="EZ1" t="s">
        <v>1478</v>
      </c>
      <c r="FA1" t="s">
        <v>1463</v>
      </c>
      <c r="FB1" t="s">
        <v>1489</v>
      </c>
      <c r="FC1" t="s">
        <v>1471</v>
      </c>
      <c r="FD1" t="s">
        <v>1511</v>
      </c>
      <c r="FE1" t="s">
        <v>1480</v>
      </c>
      <c r="FF1" t="s">
        <v>1472</v>
      </c>
      <c r="FG1" t="s">
        <v>1494</v>
      </c>
      <c r="FH1" t="s">
        <v>1483</v>
      </c>
      <c r="FI1" t="s">
        <v>728</v>
      </c>
      <c r="FJ1" t="s">
        <v>731</v>
      </c>
      <c r="FK1" t="s">
        <v>732</v>
      </c>
      <c r="FL1" t="s">
        <v>725</v>
      </c>
      <c r="FM1" t="s">
        <v>715</v>
      </c>
      <c r="FN1" t="s">
        <v>726</v>
      </c>
      <c r="FO1" t="s">
        <v>729</v>
      </c>
      <c r="FP1" t="s">
        <v>730</v>
      </c>
      <c r="FQ1" t="s">
        <v>710</v>
      </c>
      <c r="FR1" t="s">
        <v>711</v>
      </c>
      <c r="FS1" t="s">
        <v>727</v>
      </c>
      <c r="FT1" t="s">
        <v>699</v>
      </c>
      <c r="FU1" t="s">
        <v>1139</v>
      </c>
      <c r="FV1" t="s">
        <v>720</v>
      </c>
      <c r="FW1" t="s">
        <v>859</v>
      </c>
      <c r="FX1" t="s">
        <v>713</v>
      </c>
      <c r="FY1" t="s">
        <v>723</v>
      </c>
      <c r="FZ1" t="s">
        <v>718</v>
      </c>
      <c r="GA1" t="s">
        <v>717</v>
      </c>
      <c r="GB1" t="s">
        <v>860</v>
      </c>
      <c r="GC1" t="s">
        <v>716</v>
      </c>
      <c r="GD1" t="s">
        <v>1183</v>
      </c>
      <c r="GE1" t="s">
        <v>722</v>
      </c>
      <c r="GF1" t="s">
        <v>714</v>
      </c>
      <c r="GG1" t="s">
        <v>719</v>
      </c>
      <c r="GH1" t="s">
        <v>721</v>
      </c>
      <c r="GI1" t="s">
        <v>712</v>
      </c>
      <c r="GJ1" t="s">
        <v>724</v>
      </c>
      <c r="GK1" t="s">
        <v>1156</v>
      </c>
      <c r="GL1" t="s">
        <v>702</v>
      </c>
      <c r="GM1" t="s">
        <v>1172</v>
      </c>
      <c r="GN1" t="s">
        <v>1167</v>
      </c>
      <c r="GO1" t="s">
        <v>703</v>
      </c>
      <c r="GP1" t="s">
        <v>1181</v>
      </c>
      <c r="GQ1" t="s">
        <v>1186</v>
      </c>
      <c r="GR1" t="s">
        <v>970</v>
      </c>
      <c r="GS1" t="s">
        <v>698</v>
      </c>
      <c r="GT1" t="s">
        <v>708</v>
      </c>
      <c r="GU1" t="s">
        <v>709</v>
      </c>
      <c r="GV1" t="s">
        <v>705</v>
      </c>
      <c r="GW1" t="s">
        <v>1173</v>
      </c>
      <c r="GX1" t="s">
        <v>1151</v>
      </c>
      <c r="GY1" t="s">
        <v>704</v>
      </c>
      <c r="GZ1" t="s">
        <v>701</v>
      </c>
      <c r="HA1" t="s">
        <v>697</v>
      </c>
      <c r="HB1" t="s">
        <v>700</v>
      </c>
      <c r="HC1" t="s">
        <v>1138</v>
      </c>
      <c r="HD1" t="s">
        <v>1174</v>
      </c>
      <c r="HE1" t="s">
        <v>706</v>
      </c>
      <c r="HF1" t="s">
        <v>857</v>
      </c>
      <c r="HG1" t="s">
        <v>858</v>
      </c>
      <c r="HH1" t="s">
        <v>973</v>
      </c>
      <c r="HI1" t="s">
        <v>707</v>
      </c>
      <c r="HJ1" t="s">
        <v>696</v>
      </c>
      <c r="HK1" t="s">
        <v>856</v>
      </c>
      <c r="HL1" t="s">
        <v>1434</v>
      </c>
      <c r="HM1" t="s">
        <v>1443</v>
      </c>
      <c r="HN1" t="s">
        <v>1442</v>
      </c>
      <c r="HO1" t="s">
        <v>1437</v>
      </c>
      <c r="HP1" t="s">
        <v>2038</v>
      </c>
      <c r="HQ1" t="s">
        <v>1432</v>
      </c>
      <c r="HR1" t="s">
        <v>1436</v>
      </c>
      <c r="HS1" t="s">
        <v>2039</v>
      </c>
      <c r="HT1" t="s">
        <v>2048</v>
      </c>
      <c r="HU1" t="s">
        <v>1440</v>
      </c>
      <c r="HV1" t="s">
        <v>1438</v>
      </c>
      <c r="HW1" t="s">
        <v>2035</v>
      </c>
      <c r="HX1" t="s">
        <v>1439</v>
      </c>
      <c r="HY1" t="s">
        <v>1433</v>
      </c>
      <c r="HZ1" t="s">
        <v>1435</v>
      </c>
      <c r="IA1" t="s">
        <v>2036</v>
      </c>
      <c r="IB1" t="s">
        <v>1441</v>
      </c>
      <c r="IC1" t="s">
        <v>2037</v>
      </c>
      <c r="ID1" t="s">
        <v>1842</v>
      </c>
      <c r="IE1" t="s">
        <v>1067</v>
      </c>
      <c r="IF1" t="s">
        <v>1823</v>
      </c>
      <c r="IG1" t="s">
        <v>1738</v>
      </c>
      <c r="IH1" t="s">
        <v>958</v>
      </c>
      <c r="II1" t="s">
        <v>934</v>
      </c>
      <c r="IJ1" t="s">
        <v>964</v>
      </c>
      <c r="IK1" t="s">
        <v>1048</v>
      </c>
      <c r="IL1" t="s">
        <v>1777</v>
      </c>
      <c r="IM1" t="s">
        <v>1061</v>
      </c>
      <c r="IN1" t="s">
        <v>1341</v>
      </c>
      <c r="IO1" t="s">
        <v>1094</v>
      </c>
      <c r="IP1" t="s">
        <v>950</v>
      </c>
      <c r="IQ1" t="s">
        <v>1367</v>
      </c>
      <c r="IR1" t="s">
        <v>1201</v>
      </c>
      <c r="IS1" t="s">
        <v>1194</v>
      </c>
      <c r="IT1" t="s">
        <v>1373</v>
      </c>
      <c r="IU1" t="s">
        <v>1118</v>
      </c>
      <c r="IV1" t="s">
        <v>932</v>
      </c>
      <c r="IW1" t="s">
        <v>1038</v>
      </c>
      <c r="IX1" t="s">
        <v>1074</v>
      </c>
      <c r="IY1" t="s">
        <v>1063</v>
      </c>
      <c r="IZ1" t="s">
        <v>1890</v>
      </c>
      <c r="JA1" t="s">
        <v>1880</v>
      </c>
      <c r="JB1" t="s">
        <v>1294</v>
      </c>
      <c r="JC1" t="s">
        <v>1052</v>
      </c>
      <c r="JD1" t="s">
        <v>1843</v>
      </c>
      <c r="JE1" t="s">
        <v>1292</v>
      </c>
      <c r="JF1" t="s">
        <v>1863</v>
      </c>
      <c r="JG1" t="s">
        <v>1853</v>
      </c>
      <c r="JH1" t="s">
        <v>1068</v>
      </c>
      <c r="JI1" t="s">
        <v>1824</v>
      </c>
      <c r="JJ1" t="s">
        <v>1739</v>
      </c>
      <c r="JK1" t="s">
        <v>959</v>
      </c>
      <c r="JL1" t="s">
        <v>912</v>
      </c>
      <c r="JM1" t="s">
        <v>965</v>
      </c>
      <c r="JN1" t="s">
        <v>1059</v>
      </c>
      <c r="JO1" t="s">
        <v>1041</v>
      </c>
      <c r="JP1" t="s">
        <v>1778</v>
      </c>
      <c r="JQ1" t="s">
        <v>1042</v>
      </c>
      <c r="JR1" t="s">
        <v>1050</v>
      </c>
      <c r="JS1" t="s">
        <v>1340</v>
      </c>
      <c r="JT1" t="s">
        <v>1087</v>
      </c>
      <c r="JU1" t="s">
        <v>954</v>
      </c>
      <c r="JV1" t="s">
        <v>1372</v>
      </c>
      <c r="JW1" t="s">
        <v>1117</v>
      </c>
      <c r="JX1" t="s">
        <v>1200</v>
      </c>
      <c r="JY1" t="s">
        <v>1369</v>
      </c>
      <c r="JZ1" t="s">
        <v>1202</v>
      </c>
      <c r="KA1" t="s">
        <v>933</v>
      </c>
      <c r="KB1" t="s">
        <v>1051</v>
      </c>
      <c r="KC1" t="s">
        <v>1076</v>
      </c>
      <c r="KD1" t="s">
        <v>1053</v>
      </c>
      <c r="KE1" t="s">
        <v>1419</v>
      </c>
      <c r="KF1" t="s">
        <v>1353</v>
      </c>
      <c r="KG1" t="s">
        <v>1295</v>
      </c>
      <c r="KH1" t="s">
        <v>1045</v>
      </c>
      <c r="KI1" t="s">
        <v>1376</v>
      </c>
      <c r="KJ1" t="s">
        <v>1293</v>
      </c>
      <c r="KK1" t="s">
        <v>1418</v>
      </c>
      <c r="KL1" t="s">
        <v>1375</v>
      </c>
      <c r="KM1" t="s">
        <v>1073</v>
      </c>
      <c r="KN1" t="s">
        <v>1355</v>
      </c>
      <c r="KO1" t="s">
        <v>1259</v>
      </c>
      <c r="KP1" t="s">
        <v>963</v>
      </c>
      <c r="KQ1" t="s">
        <v>921</v>
      </c>
      <c r="KR1" t="s">
        <v>968</v>
      </c>
      <c r="KS1" t="s">
        <v>1071</v>
      </c>
      <c r="KT1" t="s">
        <v>1057</v>
      </c>
      <c r="KU1" t="s">
        <v>1354</v>
      </c>
      <c r="KV1" t="s">
        <v>1060</v>
      </c>
      <c r="KW1" t="s">
        <v>1069</v>
      </c>
      <c r="KX1" t="s">
        <v>1805</v>
      </c>
      <c r="KY1" t="s">
        <v>1386</v>
      </c>
      <c r="KZ1" t="s">
        <v>1788</v>
      </c>
      <c r="LA1" t="s">
        <v>1792</v>
      </c>
      <c r="LB1" t="s">
        <v>1794</v>
      </c>
      <c r="LC1" t="s">
        <v>1389</v>
      </c>
      <c r="LD1" t="s">
        <v>1803</v>
      </c>
      <c r="LE1" t="s">
        <v>1796</v>
      </c>
      <c r="LF1" t="s">
        <v>1323</v>
      </c>
      <c r="LG1" t="s">
        <v>1836</v>
      </c>
      <c r="LH1" t="s">
        <v>1356</v>
      </c>
      <c r="LI1" t="s">
        <v>1334</v>
      </c>
      <c r="LJ1" t="s">
        <v>1898</v>
      </c>
      <c r="LK1" t="s">
        <v>1888</v>
      </c>
      <c r="LL1" t="s">
        <v>1906</v>
      </c>
      <c r="LM1" t="s">
        <v>1838</v>
      </c>
      <c r="LN1" t="s">
        <v>1851</v>
      </c>
      <c r="LO1" t="s">
        <v>1878</v>
      </c>
      <c r="LP1" t="s">
        <v>1871</v>
      </c>
      <c r="LQ1" t="s">
        <v>1861</v>
      </c>
      <c r="LR1" t="s">
        <v>1840</v>
      </c>
      <c r="LS1" t="s">
        <v>1832</v>
      </c>
      <c r="LT1" t="s">
        <v>1813</v>
      </c>
      <c r="LU1" t="s">
        <v>1807</v>
      </c>
      <c r="LV1" t="s">
        <v>1811</v>
      </c>
      <c r="LW1" t="s">
        <v>1809</v>
      </c>
      <c r="LX1" t="s">
        <v>1817</v>
      </c>
      <c r="LY1" t="s">
        <v>1815</v>
      </c>
      <c r="LZ1" t="s">
        <v>1819</v>
      </c>
      <c r="MA1" t="s">
        <v>1834</v>
      </c>
      <c r="MB1" t="s">
        <v>1821</v>
      </c>
      <c r="MC1" t="s">
        <v>1721</v>
      </c>
      <c r="MD1" t="s">
        <v>1378</v>
      </c>
      <c r="ME1" t="s">
        <v>1708</v>
      </c>
      <c r="MF1" t="s">
        <v>1790</v>
      </c>
      <c r="MG1" t="s">
        <v>1716</v>
      </c>
      <c r="MH1" t="s">
        <v>1387</v>
      </c>
      <c r="MI1" t="s">
        <v>1798</v>
      </c>
      <c r="MJ1" t="s">
        <v>1318</v>
      </c>
      <c r="MK1" t="s">
        <v>1321</v>
      </c>
      <c r="ML1" t="s">
        <v>1758</v>
      </c>
      <c r="MM1" t="s">
        <v>1359</v>
      </c>
      <c r="MN1" t="s">
        <v>1335</v>
      </c>
      <c r="MO1" t="s">
        <v>1892</v>
      </c>
      <c r="MP1" t="s">
        <v>1882</v>
      </c>
      <c r="MQ1" t="s">
        <v>1901</v>
      </c>
      <c r="MR1" t="s">
        <v>1763</v>
      </c>
      <c r="MS1" t="s">
        <v>1845</v>
      </c>
      <c r="MT1" t="s">
        <v>1873</v>
      </c>
      <c r="MU1" t="s">
        <v>1865</v>
      </c>
      <c r="MV1" t="s">
        <v>1855</v>
      </c>
      <c r="MW1" t="s">
        <v>1768</v>
      </c>
      <c r="MX1" t="s">
        <v>1826</v>
      </c>
      <c r="MY1" t="s">
        <v>1773</v>
      </c>
      <c r="MZ1" t="s">
        <v>1723</v>
      </c>
      <c r="NA1" t="s">
        <v>1733</v>
      </c>
      <c r="NB1" t="s">
        <v>1728</v>
      </c>
      <c r="NC1" t="s">
        <v>1748</v>
      </c>
      <c r="ND1" t="s">
        <v>1786</v>
      </c>
      <c r="NE1" t="s">
        <v>1780</v>
      </c>
      <c r="NF1" t="s">
        <v>1753</v>
      </c>
      <c r="NG1" t="s">
        <v>1363</v>
      </c>
      <c r="NH1" t="s">
        <v>1722</v>
      </c>
      <c r="NI1" t="s">
        <v>1380</v>
      </c>
      <c r="NJ1" t="s">
        <v>1711</v>
      </c>
      <c r="NK1" t="s">
        <v>1791</v>
      </c>
      <c r="NL1" t="s">
        <v>1719</v>
      </c>
      <c r="NM1" t="s">
        <v>1377</v>
      </c>
      <c r="NN1" t="s">
        <v>1801</v>
      </c>
      <c r="NO1" t="s">
        <v>1316</v>
      </c>
      <c r="NP1" t="s">
        <v>1314</v>
      </c>
      <c r="NQ1" t="s">
        <v>1761</v>
      </c>
      <c r="NR1" t="s">
        <v>1361</v>
      </c>
      <c r="NS1" t="s">
        <v>1332</v>
      </c>
      <c r="NT1" t="s">
        <v>1896</v>
      </c>
      <c r="NU1" t="s">
        <v>1886</v>
      </c>
      <c r="NV1" t="s">
        <v>1904</v>
      </c>
      <c r="NW1" t="s">
        <v>1766</v>
      </c>
      <c r="NX1" t="s">
        <v>1849</v>
      </c>
      <c r="NY1" t="s">
        <v>1876</v>
      </c>
      <c r="NZ1" t="s">
        <v>1869</v>
      </c>
      <c r="OA1" t="s">
        <v>1859</v>
      </c>
      <c r="OB1" t="s">
        <v>1771</v>
      </c>
      <c r="OC1" t="s">
        <v>1830</v>
      </c>
      <c r="OD1" t="s">
        <v>1774</v>
      </c>
      <c r="OE1" t="s">
        <v>1726</v>
      </c>
      <c r="OF1" t="s">
        <v>1736</v>
      </c>
      <c r="OG1" t="s">
        <v>1731</v>
      </c>
      <c r="OH1" t="s">
        <v>1751</v>
      </c>
      <c r="OI1" t="s">
        <v>1787</v>
      </c>
      <c r="OJ1" t="s">
        <v>1784</v>
      </c>
      <c r="OK1" t="s">
        <v>1756</v>
      </c>
      <c r="OL1" t="s">
        <v>1357</v>
      </c>
      <c r="OM1" t="s">
        <v>1337</v>
      </c>
      <c r="ON1" t="s">
        <v>1370</v>
      </c>
      <c r="OO1" t="s">
        <v>951</v>
      </c>
      <c r="OP1" t="s">
        <v>1371</v>
      </c>
      <c r="OQ1" t="s">
        <v>1122</v>
      </c>
      <c r="OR1" t="s">
        <v>1198</v>
      </c>
      <c r="OS1" t="s">
        <v>1366</v>
      </c>
      <c r="OT1" t="s">
        <v>1116</v>
      </c>
      <c r="OU1" t="s">
        <v>915</v>
      </c>
      <c r="OV1" t="s">
        <v>1049</v>
      </c>
      <c r="OW1" t="s">
        <v>1075</v>
      </c>
      <c r="OX1" t="s">
        <v>1064</v>
      </c>
      <c r="OY1" t="s">
        <v>1891</v>
      </c>
      <c r="OZ1" t="s">
        <v>1881</v>
      </c>
      <c r="PA1" t="s">
        <v>1900</v>
      </c>
      <c r="PB1" t="s">
        <v>1040</v>
      </c>
      <c r="PC1" t="s">
        <v>1844</v>
      </c>
      <c r="PD1" t="s">
        <v>1421</v>
      </c>
      <c r="PE1" t="s">
        <v>1864</v>
      </c>
      <c r="PF1" t="s">
        <v>1854</v>
      </c>
      <c r="PG1" t="s">
        <v>1070</v>
      </c>
      <c r="PH1" t="s">
        <v>1825</v>
      </c>
      <c r="PI1" t="s">
        <v>1740</v>
      </c>
      <c r="PJ1" t="s">
        <v>960</v>
      </c>
      <c r="PK1" t="s">
        <v>914</v>
      </c>
      <c r="PL1" t="s">
        <v>966</v>
      </c>
      <c r="PM1" t="s">
        <v>1062</v>
      </c>
      <c r="PN1" t="s">
        <v>1043</v>
      </c>
      <c r="PO1" t="s">
        <v>1779</v>
      </c>
      <c r="PP1" t="s">
        <v>1046</v>
      </c>
      <c r="PQ1" t="s">
        <v>1065</v>
      </c>
      <c r="PR1" t="s">
        <v>1338</v>
      </c>
      <c r="PS1" t="s">
        <v>1365</v>
      </c>
      <c r="PT1" t="s">
        <v>953</v>
      </c>
      <c r="PU1" t="s">
        <v>1368</v>
      </c>
      <c r="PV1" t="s">
        <v>1114</v>
      </c>
      <c r="PW1" t="s">
        <v>1196</v>
      </c>
      <c r="PX1" t="s">
        <v>1374</v>
      </c>
      <c r="PY1" t="s">
        <v>1123</v>
      </c>
      <c r="PZ1" t="s">
        <v>920</v>
      </c>
      <c r="QA1" t="s">
        <v>1039</v>
      </c>
      <c r="QB1" t="s">
        <v>1047</v>
      </c>
      <c r="QC1" t="s">
        <v>1066</v>
      </c>
      <c r="QD1" t="s">
        <v>1895</v>
      </c>
      <c r="QE1" t="s">
        <v>1885</v>
      </c>
      <c r="QF1" t="s">
        <v>1420</v>
      </c>
      <c r="QG1" t="s">
        <v>1054</v>
      </c>
      <c r="QH1" t="s">
        <v>1848</v>
      </c>
      <c r="QI1" t="s">
        <v>1422</v>
      </c>
      <c r="QJ1" t="s">
        <v>1868</v>
      </c>
      <c r="QK1" t="s">
        <v>1858</v>
      </c>
      <c r="QL1" t="s">
        <v>1072</v>
      </c>
      <c r="QM1" t="s">
        <v>1829</v>
      </c>
      <c r="QN1" t="s">
        <v>1743</v>
      </c>
      <c r="QO1" t="s">
        <v>961</v>
      </c>
      <c r="QP1" t="s">
        <v>935</v>
      </c>
      <c r="QQ1" t="s">
        <v>967</v>
      </c>
      <c r="QR1" t="s">
        <v>1044</v>
      </c>
      <c r="QS1" t="s">
        <v>1056</v>
      </c>
      <c r="QT1" t="s">
        <v>1783</v>
      </c>
      <c r="QU1" t="s">
        <v>1058</v>
      </c>
      <c r="QV1" t="s">
        <v>1055</v>
      </c>
      <c r="QW1" t="s">
        <v>1339</v>
      </c>
      <c r="QX1" t="s">
        <v>1384</v>
      </c>
      <c r="QY1" t="s">
        <v>1709</v>
      </c>
      <c r="QZ1" t="s">
        <v>1713</v>
      </c>
      <c r="RA1" t="s">
        <v>1717</v>
      </c>
      <c r="RB1" t="s">
        <v>1382</v>
      </c>
      <c r="RC1" t="s">
        <v>1799</v>
      </c>
      <c r="RD1" t="s">
        <v>1315</v>
      </c>
      <c r="RE1" t="s">
        <v>1322</v>
      </c>
      <c r="RF1" t="s">
        <v>1759</v>
      </c>
      <c r="RG1" t="s">
        <v>1360</v>
      </c>
      <c r="RH1" t="s">
        <v>1336</v>
      </c>
      <c r="RI1" t="s">
        <v>1893</v>
      </c>
      <c r="RJ1" t="s">
        <v>1883</v>
      </c>
      <c r="RK1" t="s">
        <v>1902</v>
      </c>
      <c r="RL1" t="s">
        <v>1764</v>
      </c>
      <c r="RM1" t="s">
        <v>1846</v>
      </c>
      <c r="RN1" t="s">
        <v>1874</v>
      </c>
      <c r="RO1" t="s">
        <v>1866</v>
      </c>
      <c r="RP1" t="s">
        <v>1856</v>
      </c>
      <c r="RQ1" t="s">
        <v>1769</v>
      </c>
      <c r="RR1" t="s">
        <v>1827</v>
      </c>
      <c r="RS1" t="s">
        <v>1741</v>
      </c>
      <c r="RT1" t="s">
        <v>1724</v>
      </c>
      <c r="RU1" t="s">
        <v>1734</v>
      </c>
      <c r="RV1" t="s">
        <v>1729</v>
      </c>
      <c r="RW1" t="s">
        <v>1749</v>
      </c>
      <c r="RX1" t="s">
        <v>1745</v>
      </c>
      <c r="RY1" t="s">
        <v>1781</v>
      </c>
      <c r="RZ1" t="s">
        <v>1754</v>
      </c>
      <c r="SA1" t="s">
        <v>1364</v>
      </c>
      <c r="SB1" t="s">
        <v>1343</v>
      </c>
      <c r="SC1" t="s">
        <v>1385</v>
      </c>
      <c r="SD1" t="s">
        <v>1712</v>
      </c>
      <c r="SE1" t="s">
        <v>1715</v>
      </c>
      <c r="SF1" t="s">
        <v>1720</v>
      </c>
      <c r="SG1" t="s">
        <v>1388</v>
      </c>
      <c r="SH1" t="s">
        <v>1802</v>
      </c>
      <c r="SI1" t="s">
        <v>1320</v>
      </c>
      <c r="SJ1" t="s">
        <v>1317</v>
      </c>
      <c r="SK1" t="s">
        <v>1762</v>
      </c>
      <c r="SL1" t="s">
        <v>1362</v>
      </c>
      <c r="SM1" t="s">
        <v>1333</v>
      </c>
      <c r="SN1" t="s">
        <v>1897</v>
      </c>
      <c r="SO1" t="s">
        <v>1887</v>
      </c>
      <c r="SP1" t="s">
        <v>1905</v>
      </c>
      <c r="SQ1" t="s">
        <v>1767</v>
      </c>
      <c r="SR1" t="s">
        <v>1850</v>
      </c>
      <c r="SS1" t="s">
        <v>1877</v>
      </c>
      <c r="ST1" t="s">
        <v>1870</v>
      </c>
      <c r="SU1" t="s">
        <v>1860</v>
      </c>
      <c r="SV1" t="s">
        <v>1772</v>
      </c>
      <c r="SW1" t="s">
        <v>1831</v>
      </c>
      <c r="SX1" t="s">
        <v>1744</v>
      </c>
      <c r="SY1" t="s">
        <v>1727</v>
      </c>
      <c r="SZ1" t="s">
        <v>1737</v>
      </c>
      <c r="TA1" t="s">
        <v>1732</v>
      </c>
      <c r="TB1" t="s">
        <v>1752</v>
      </c>
      <c r="TC1" t="s">
        <v>1747</v>
      </c>
      <c r="TD1" t="s">
        <v>1785</v>
      </c>
      <c r="TE1" t="s">
        <v>1757</v>
      </c>
      <c r="TF1" t="s">
        <v>1358</v>
      </c>
      <c r="TG1" t="s">
        <v>1806</v>
      </c>
      <c r="TH1" t="s">
        <v>1381</v>
      </c>
      <c r="TI1" t="s">
        <v>1789</v>
      </c>
      <c r="TJ1" t="s">
        <v>1793</v>
      </c>
      <c r="TK1" t="s">
        <v>1795</v>
      </c>
      <c r="TL1" t="s">
        <v>1383</v>
      </c>
      <c r="TM1" t="s">
        <v>1804</v>
      </c>
      <c r="TN1" t="s">
        <v>1797</v>
      </c>
      <c r="TO1" t="s">
        <v>1125</v>
      </c>
      <c r="TP1" t="s">
        <v>1837</v>
      </c>
      <c r="TQ1" t="s">
        <v>1134</v>
      </c>
      <c r="TR1" t="s">
        <v>1136</v>
      </c>
      <c r="TS1" t="s">
        <v>1899</v>
      </c>
      <c r="TT1" t="s">
        <v>1889</v>
      </c>
      <c r="TU1" t="s">
        <v>1907</v>
      </c>
      <c r="TV1" t="s">
        <v>1839</v>
      </c>
      <c r="TW1" t="s">
        <v>1852</v>
      </c>
      <c r="TX1" t="s">
        <v>1879</v>
      </c>
      <c r="TY1" t="s">
        <v>1872</v>
      </c>
      <c r="TZ1" t="s">
        <v>1862</v>
      </c>
      <c r="UA1" t="s">
        <v>1841</v>
      </c>
      <c r="UB1" t="s">
        <v>1833</v>
      </c>
      <c r="UC1" t="s">
        <v>1814</v>
      </c>
      <c r="UD1" t="s">
        <v>1808</v>
      </c>
      <c r="UE1" t="s">
        <v>1812</v>
      </c>
      <c r="UF1" t="s">
        <v>1810</v>
      </c>
      <c r="UG1" t="s">
        <v>1818</v>
      </c>
      <c r="UH1" t="s">
        <v>1816</v>
      </c>
      <c r="UI1" t="s">
        <v>1820</v>
      </c>
      <c r="UJ1" t="s">
        <v>1835</v>
      </c>
      <c r="UK1" t="s">
        <v>1822</v>
      </c>
      <c r="UL1" t="s">
        <v>1342</v>
      </c>
      <c r="UM1" t="s">
        <v>1379</v>
      </c>
      <c r="UN1" t="s">
        <v>1710</v>
      </c>
      <c r="UO1" t="s">
        <v>1714</v>
      </c>
      <c r="UP1" t="s">
        <v>1718</v>
      </c>
      <c r="UQ1" t="s">
        <v>1199</v>
      </c>
      <c r="UR1" t="s">
        <v>1800</v>
      </c>
      <c r="US1" t="s">
        <v>1319</v>
      </c>
      <c r="UT1" t="s">
        <v>1119</v>
      </c>
      <c r="UU1" t="s">
        <v>1760</v>
      </c>
      <c r="UV1" t="s">
        <v>1137</v>
      </c>
      <c r="UW1" t="s">
        <v>1260</v>
      </c>
      <c r="UX1" t="s">
        <v>1894</v>
      </c>
      <c r="UY1" t="s">
        <v>1884</v>
      </c>
      <c r="UZ1" t="s">
        <v>1903</v>
      </c>
      <c r="VA1" t="s">
        <v>1765</v>
      </c>
      <c r="VB1" t="s">
        <v>1847</v>
      </c>
      <c r="VC1" t="s">
        <v>1875</v>
      </c>
      <c r="VD1" t="s">
        <v>1867</v>
      </c>
      <c r="VE1" t="s">
        <v>1857</v>
      </c>
      <c r="VF1" t="s">
        <v>1770</v>
      </c>
      <c r="VG1" t="s">
        <v>1828</v>
      </c>
      <c r="VH1" t="s">
        <v>1742</v>
      </c>
      <c r="VI1" t="s">
        <v>1725</v>
      </c>
      <c r="VJ1" t="s">
        <v>1735</v>
      </c>
      <c r="VK1" t="s">
        <v>1730</v>
      </c>
      <c r="VL1" t="s">
        <v>1750</v>
      </c>
      <c r="VM1" t="s">
        <v>1746</v>
      </c>
      <c r="VN1" t="s">
        <v>1782</v>
      </c>
      <c r="VO1" t="s">
        <v>1755</v>
      </c>
      <c r="VP1" t="s">
        <v>1258</v>
      </c>
      <c r="VQ1" t="s">
        <v>1350</v>
      </c>
      <c r="VR1" t="s">
        <v>1078</v>
      </c>
      <c r="VS1" t="s">
        <v>1002</v>
      </c>
      <c r="VT1" t="s">
        <v>1400</v>
      </c>
      <c r="VU1" t="s">
        <v>1250</v>
      </c>
      <c r="VV1" t="s">
        <v>1248</v>
      </c>
      <c r="VW1" t="s">
        <v>1417</v>
      </c>
      <c r="VX1" t="s">
        <v>1255</v>
      </c>
      <c r="VY1" t="s">
        <v>1008</v>
      </c>
      <c r="VZ1" t="s">
        <v>1026</v>
      </c>
      <c r="WA1" t="s">
        <v>1004</v>
      </c>
      <c r="WB1" t="s">
        <v>984</v>
      </c>
      <c r="WC1" t="s">
        <v>1391</v>
      </c>
      <c r="WD1" t="s">
        <v>1352</v>
      </c>
      <c r="WE1" t="s">
        <v>1282</v>
      </c>
      <c r="WF1" t="s">
        <v>1030</v>
      </c>
      <c r="WG1" t="s">
        <v>1410</v>
      </c>
      <c r="WH1" t="s">
        <v>1285</v>
      </c>
      <c r="WI1" t="s">
        <v>1413</v>
      </c>
      <c r="WJ1" t="s">
        <v>1412</v>
      </c>
      <c r="WK1" t="s">
        <v>1003</v>
      </c>
      <c r="WL1" t="s">
        <v>1969</v>
      </c>
      <c r="WM1" t="s">
        <v>1943</v>
      </c>
      <c r="WN1" t="s">
        <v>993</v>
      </c>
      <c r="WO1" t="s">
        <v>986</v>
      </c>
      <c r="WP1" t="s">
        <v>1010</v>
      </c>
      <c r="WQ1" t="s">
        <v>1017</v>
      </c>
      <c r="WR1" t="s">
        <v>1016</v>
      </c>
      <c r="WS1" t="s">
        <v>1957</v>
      </c>
      <c r="WT1" t="s">
        <v>1022</v>
      </c>
      <c r="WU1" t="s">
        <v>998</v>
      </c>
      <c r="WV1" t="s">
        <v>1346</v>
      </c>
      <c r="WW1" t="s">
        <v>1077</v>
      </c>
      <c r="WX1" t="s">
        <v>1241</v>
      </c>
      <c r="WY1" t="s">
        <v>1916</v>
      </c>
      <c r="WZ1" t="s">
        <v>1921</v>
      </c>
      <c r="XA1" t="s">
        <v>1232</v>
      </c>
      <c r="XB1" t="s">
        <v>1930</v>
      </c>
      <c r="XC1" t="s">
        <v>1254</v>
      </c>
      <c r="XD1" t="s">
        <v>1081</v>
      </c>
      <c r="XE1" t="s">
        <v>1210</v>
      </c>
      <c r="XF1" t="s">
        <v>1093</v>
      </c>
      <c r="XG1" t="s">
        <v>1105</v>
      </c>
      <c r="XH1" t="s">
        <v>2028</v>
      </c>
      <c r="XI1" t="s">
        <v>2019</v>
      </c>
      <c r="XJ1" t="s">
        <v>1415</v>
      </c>
      <c r="XK1" t="s">
        <v>1978</v>
      </c>
      <c r="XL1" t="s">
        <v>1988</v>
      </c>
      <c r="XM1" t="s">
        <v>2012</v>
      </c>
      <c r="XN1" t="s">
        <v>2006</v>
      </c>
      <c r="XO1" t="s">
        <v>1997</v>
      </c>
      <c r="XP1" t="s">
        <v>1244</v>
      </c>
      <c r="XQ1" t="s">
        <v>1966</v>
      </c>
      <c r="XR1" t="s">
        <v>1940</v>
      </c>
      <c r="XS1" t="s">
        <v>1221</v>
      </c>
      <c r="XT1" t="s">
        <v>1704</v>
      </c>
      <c r="XU1" t="s">
        <v>1223</v>
      </c>
      <c r="XV1" t="s">
        <v>1209</v>
      </c>
      <c r="XW1" t="s">
        <v>1947</v>
      </c>
      <c r="XX1" t="s">
        <v>1954</v>
      </c>
      <c r="XY1" t="s">
        <v>1240</v>
      </c>
      <c r="XZ1" t="s">
        <v>1237</v>
      </c>
      <c r="YA1" t="s">
        <v>1344</v>
      </c>
      <c r="YB1" t="s">
        <v>1086</v>
      </c>
      <c r="YC1" t="s">
        <v>1127</v>
      </c>
      <c r="YD1" t="s">
        <v>1913</v>
      </c>
      <c r="YE1" t="s">
        <v>1129</v>
      </c>
      <c r="YF1" t="s">
        <v>1247</v>
      </c>
      <c r="YG1" t="s">
        <v>1927</v>
      </c>
      <c r="YH1" t="s">
        <v>1252</v>
      </c>
      <c r="YI1" t="s">
        <v>1080</v>
      </c>
      <c r="YJ1" t="s">
        <v>1229</v>
      </c>
      <c r="YK1" t="s">
        <v>1083</v>
      </c>
      <c r="YL1" t="s">
        <v>1113</v>
      </c>
      <c r="YM1" t="s">
        <v>2025</v>
      </c>
      <c r="YN1" t="s">
        <v>2016</v>
      </c>
      <c r="YO1" t="s">
        <v>1288</v>
      </c>
      <c r="YP1" t="s">
        <v>1230</v>
      </c>
      <c r="YQ1" t="s">
        <v>1985</v>
      </c>
      <c r="YR1" t="s">
        <v>1281</v>
      </c>
      <c r="YS1" t="s">
        <v>2003</v>
      </c>
      <c r="YT1" t="s">
        <v>1994</v>
      </c>
      <c r="YU1" t="s">
        <v>1243</v>
      </c>
      <c r="YV1" t="s">
        <v>1963</v>
      </c>
      <c r="YW1" t="s">
        <v>1937</v>
      </c>
      <c r="YX1" t="s">
        <v>1235</v>
      </c>
      <c r="YY1" t="s">
        <v>1214</v>
      </c>
      <c r="YZ1" t="s">
        <v>1222</v>
      </c>
      <c r="ZA1" t="s">
        <v>1227</v>
      </c>
      <c r="ZB1" t="s">
        <v>1226</v>
      </c>
      <c r="ZC1" t="s">
        <v>1951</v>
      </c>
      <c r="ZD1" t="s">
        <v>1239</v>
      </c>
      <c r="ZE1" t="s">
        <v>1228</v>
      </c>
      <c r="ZF1" t="s">
        <v>1349</v>
      </c>
      <c r="ZG1" t="s">
        <v>1079</v>
      </c>
      <c r="ZH1" t="s">
        <v>1132</v>
      </c>
      <c r="ZI1" t="s">
        <v>1399</v>
      </c>
      <c r="ZJ1" t="s">
        <v>1130</v>
      </c>
      <c r="ZK1" t="s">
        <v>1211</v>
      </c>
      <c r="ZL1" t="s">
        <v>1416</v>
      </c>
      <c r="ZM1" t="s">
        <v>1234</v>
      </c>
      <c r="ZN1" t="s">
        <v>1088</v>
      </c>
      <c r="ZO1" t="s">
        <v>1217</v>
      </c>
      <c r="ZP1" t="s">
        <v>1085</v>
      </c>
      <c r="ZQ1" t="s">
        <v>1099</v>
      </c>
      <c r="ZR1" t="s">
        <v>2029</v>
      </c>
      <c r="ZS1" t="s">
        <v>2020</v>
      </c>
      <c r="ZT1" t="s">
        <v>1290</v>
      </c>
      <c r="ZU1" t="s">
        <v>1242</v>
      </c>
      <c r="ZV1" t="s">
        <v>1989</v>
      </c>
      <c r="ZW1" t="s">
        <v>1286</v>
      </c>
      <c r="ZX1" t="s">
        <v>2007</v>
      </c>
      <c r="ZY1" t="s">
        <v>1998</v>
      </c>
      <c r="ZZ1" t="s">
        <v>1246</v>
      </c>
      <c r="AAA1" t="s">
        <v>1967</v>
      </c>
      <c r="AAB1" t="s">
        <v>1941</v>
      </c>
      <c r="AAC1" t="s">
        <v>1213</v>
      </c>
      <c r="AAD1" t="s">
        <v>1225</v>
      </c>
      <c r="AAE1" t="s">
        <v>1224</v>
      </c>
      <c r="AAF1" t="s">
        <v>1236</v>
      </c>
      <c r="AAG1" t="s">
        <v>1215</v>
      </c>
      <c r="AAH1" t="s">
        <v>1955</v>
      </c>
      <c r="AAI1" t="s">
        <v>1216</v>
      </c>
      <c r="AAJ1" t="s">
        <v>1238</v>
      </c>
      <c r="AAK1" t="s">
        <v>1934</v>
      </c>
      <c r="AAL1" t="s">
        <v>1908</v>
      </c>
      <c r="AAM1" t="s">
        <v>1910</v>
      </c>
      <c r="AAN1" t="s">
        <v>1918</v>
      </c>
      <c r="AAO1" t="s">
        <v>1922</v>
      </c>
      <c r="AAP1" t="s">
        <v>1414</v>
      </c>
      <c r="AAQ1" t="s">
        <v>1932</v>
      </c>
      <c r="AAR1" t="s">
        <v>1924</v>
      </c>
      <c r="AAS1" t="s">
        <v>1328</v>
      </c>
      <c r="AAT1" t="s">
        <v>1975</v>
      </c>
      <c r="AAU1" t="s">
        <v>1402</v>
      </c>
      <c r="AAV1" t="s">
        <v>1331</v>
      </c>
      <c r="AAW1" t="s">
        <v>2031</v>
      </c>
      <c r="AAX1" t="s">
        <v>2022</v>
      </c>
      <c r="AAY1" t="s">
        <v>2033</v>
      </c>
      <c r="AAZ1" t="s">
        <v>1979</v>
      </c>
      <c r="ABA1" t="s">
        <v>1991</v>
      </c>
      <c r="ABB1" t="s">
        <v>2013</v>
      </c>
      <c r="ABC1" t="s">
        <v>2009</v>
      </c>
      <c r="ABD1" t="s">
        <v>2000</v>
      </c>
      <c r="ABE1" t="s">
        <v>1982</v>
      </c>
      <c r="ABF1" t="s">
        <v>1970</v>
      </c>
      <c r="ABG1" t="s">
        <v>1944</v>
      </c>
      <c r="ABH1" t="s">
        <v>1395</v>
      </c>
      <c r="ABI1" t="s">
        <v>1393</v>
      </c>
      <c r="ABJ1" t="s">
        <v>1406</v>
      </c>
      <c r="ABK1" t="s">
        <v>1409</v>
      </c>
      <c r="ABL1" t="s">
        <v>1948</v>
      </c>
      <c r="ABM1" t="s">
        <v>1958</v>
      </c>
      <c r="ABN1" t="s">
        <v>1972</v>
      </c>
      <c r="ABO1" t="s">
        <v>1960</v>
      </c>
      <c r="ABP1" t="s">
        <v>1348</v>
      </c>
      <c r="ABQ1" t="s">
        <v>1096</v>
      </c>
      <c r="ABR1" t="s">
        <v>1024</v>
      </c>
      <c r="ABS1" t="s">
        <v>1914</v>
      </c>
      <c r="ABT1" t="s">
        <v>1218</v>
      </c>
      <c r="ABU1" t="s">
        <v>1231</v>
      </c>
      <c r="ABV1" t="s">
        <v>1928</v>
      </c>
      <c r="ABW1" t="s">
        <v>1253</v>
      </c>
      <c r="ABX1" t="s">
        <v>1007</v>
      </c>
      <c r="ABY1" t="s">
        <v>1001</v>
      </c>
      <c r="ABZ1" t="s">
        <v>1034</v>
      </c>
      <c r="ACA1" t="s">
        <v>1006</v>
      </c>
      <c r="ACB1" t="s">
        <v>2026</v>
      </c>
      <c r="ACC1" t="s">
        <v>2017</v>
      </c>
      <c r="ACD1" t="s">
        <v>1289</v>
      </c>
      <c r="ACE1" t="s">
        <v>1028</v>
      </c>
      <c r="ACF1" t="s">
        <v>1986</v>
      </c>
      <c r="ACG1" t="s">
        <v>1284</v>
      </c>
      <c r="ACH1" t="s">
        <v>2004</v>
      </c>
      <c r="ACI1" t="s">
        <v>1995</v>
      </c>
      <c r="ACJ1" t="s">
        <v>1032</v>
      </c>
      <c r="ACK1" t="s">
        <v>1964</v>
      </c>
      <c r="ACL1" t="s">
        <v>1938</v>
      </c>
      <c r="ACM1" t="s">
        <v>992</v>
      </c>
      <c r="ACN1" t="s">
        <v>1012</v>
      </c>
      <c r="ACO1" t="s">
        <v>995</v>
      </c>
      <c r="ACP1" t="s">
        <v>988</v>
      </c>
      <c r="ACQ1" t="s">
        <v>1014</v>
      </c>
      <c r="ACR1" t="s">
        <v>1952</v>
      </c>
      <c r="ACS1" t="s">
        <v>1021</v>
      </c>
      <c r="ACT1" t="s">
        <v>1019</v>
      </c>
      <c r="ACU1" t="s">
        <v>1345</v>
      </c>
      <c r="ACV1" t="s">
        <v>1082</v>
      </c>
      <c r="ACW1" t="s">
        <v>983</v>
      </c>
      <c r="ACX1" t="s">
        <v>1917</v>
      </c>
      <c r="ACY1" t="s">
        <v>1212</v>
      </c>
      <c r="ACZ1" t="s">
        <v>1233</v>
      </c>
      <c r="ADA1" t="s">
        <v>1931</v>
      </c>
      <c r="ADB1" t="s">
        <v>1219</v>
      </c>
      <c r="ADC1" t="s">
        <v>982</v>
      </c>
      <c r="ADD1" t="s">
        <v>1025</v>
      </c>
      <c r="ADE1" t="s">
        <v>1035</v>
      </c>
      <c r="ADF1" t="s">
        <v>1036</v>
      </c>
      <c r="ADG1" t="s">
        <v>2030</v>
      </c>
      <c r="ADH1" t="s">
        <v>2021</v>
      </c>
      <c r="ADI1" t="s">
        <v>1291</v>
      </c>
      <c r="ADJ1" t="s">
        <v>1029</v>
      </c>
      <c r="ADK1" t="s">
        <v>1990</v>
      </c>
      <c r="ADL1" t="s">
        <v>1287</v>
      </c>
      <c r="ADM1" t="s">
        <v>2008</v>
      </c>
      <c r="ADN1" t="s">
        <v>1999</v>
      </c>
      <c r="ADO1" t="s">
        <v>990</v>
      </c>
      <c r="ADP1" t="s">
        <v>1968</v>
      </c>
      <c r="ADQ1" t="s">
        <v>1942</v>
      </c>
      <c r="ADR1" t="s">
        <v>985</v>
      </c>
      <c r="ADS1" t="s">
        <v>996</v>
      </c>
      <c r="ADT1" t="s">
        <v>1009</v>
      </c>
      <c r="ADU1" t="s">
        <v>987</v>
      </c>
      <c r="ADV1" t="s">
        <v>1015</v>
      </c>
      <c r="ADW1" t="s">
        <v>1956</v>
      </c>
      <c r="ADX1" t="s">
        <v>999</v>
      </c>
      <c r="ADY1" t="s">
        <v>989</v>
      </c>
      <c r="ADZ1" t="s">
        <v>1935</v>
      </c>
      <c r="AEA1" t="s">
        <v>1909</v>
      </c>
      <c r="AEB1" t="s">
        <v>1911</v>
      </c>
      <c r="AEC1" t="s">
        <v>1919</v>
      </c>
      <c r="AED1" t="s">
        <v>1923</v>
      </c>
      <c r="AEE1" t="s">
        <v>1401</v>
      </c>
      <c r="AEF1" t="s">
        <v>1933</v>
      </c>
      <c r="AEG1" t="s">
        <v>1925</v>
      </c>
      <c r="AEH1" t="s">
        <v>1327</v>
      </c>
      <c r="AEI1" t="s">
        <v>1976</v>
      </c>
      <c r="AEJ1" t="s">
        <v>1133</v>
      </c>
      <c r="AEK1" t="s">
        <v>1326</v>
      </c>
      <c r="AEL1" t="s">
        <v>2032</v>
      </c>
      <c r="AEM1" t="s">
        <v>2023</v>
      </c>
      <c r="AEN1" t="s">
        <v>2034</v>
      </c>
      <c r="AEO1" t="s">
        <v>1980</v>
      </c>
      <c r="AEP1" t="s">
        <v>1992</v>
      </c>
      <c r="AEQ1" t="s">
        <v>2014</v>
      </c>
      <c r="AER1" t="s">
        <v>2010</v>
      </c>
      <c r="AES1" t="s">
        <v>2001</v>
      </c>
      <c r="AET1" t="s">
        <v>1983</v>
      </c>
      <c r="AEU1" t="s">
        <v>1971</v>
      </c>
      <c r="AEV1" t="s">
        <v>1945</v>
      </c>
      <c r="AEW1" t="s">
        <v>1405</v>
      </c>
      <c r="AEX1" t="s">
        <v>1408</v>
      </c>
      <c r="AEY1" t="s">
        <v>1392</v>
      </c>
      <c r="AEZ1" t="s">
        <v>1394</v>
      </c>
      <c r="AFA1" t="s">
        <v>1949</v>
      </c>
      <c r="AFB1" t="s">
        <v>1959</v>
      </c>
      <c r="AFC1" t="s">
        <v>1973</v>
      </c>
      <c r="AFD1" t="s">
        <v>1961</v>
      </c>
      <c r="AFE1" t="s">
        <v>1347</v>
      </c>
      <c r="AFF1" t="s">
        <v>1097</v>
      </c>
      <c r="AFG1" t="s">
        <v>1023</v>
      </c>
      <c r="AFH1" t="s">
        <v>1912</v>
      </c>
      <c r="AFI1" t="s">
        <v>1249</v>
      </c>
      <c r="AFJ1" t="s">
        <v>1245</v>
      </c>
      <c r="AFK1" t="s">
        <v>1926</v>
      </c>
      <c r="AFL1" t="s">
        <v>1251</v>
      </c>
      <c r="AFM1" t="s">
        <v>1037</v>
      </c>
      <c r="AFN1" t="s">
        <v>1000</v>
      </c>
      <c r="AFO1" t="s">
        <v>1033</v>
      </c>
      <c r="AFP1" t="s">
        <v>1005</v>
      </c>
      <c r="AFQ1" t="s">
        <v>2024</v>
      </c>
      <c r="AFR1" t="s">
        <v>2015</v>
      </c>
      <c r="AFS1" t="s">
        <v>1280</v>
      </c>
      <c r="AFT1" t="s">
        <v>1027</v>
      </c>
      <c r="AFU1" t="s">
        <v>1984</v>
      </c>
      <c r="AFV1" t="s">
        <v>1283</v>
      </c>
      <c r="AFW1" t="s">
        <v>2002</v>
      </c>
      <c r="AFX1" t="s">
        <v>1993</v>
      </c>
      <c r="AFY1" t="s">
        <v>1031</v>
      </c>
      <c r="AFZ1" t="s">
        <v>1962</v>
      </c>
      <c r="AGA1" t="s">
        <v>1936</v>
      </c>
      <c r="AGB1" t="s">
        <v>991</v>
      </c>
      <c r="AGC1" t="s">
        <v>1011</v>
      </c>
      <c r="AGD1" t="s">
        <v>994</v>
      </c>
      <c r="AGE1" t="s">
        <v>997</v>
      </c>
      <c r="AGF1" t="s">
        <v>1013</v>
      </c>
      <c r="AGG1" t="s">
        <v>1950</v>
      </c>
      <c r="AGH1" t="s">
        <v>1020</v>
      </c>
      <c r="AGI1" t="s">
        <v>1018</v>
      </c>
      <c r="AGJ1" t="s">
        <v>1404</v>
      </c>
      <c r="AGK1" t="s">
        <v>1398</v>
      </c>
      <c r="AGL1" t="s">
        <v>1131</v>
      </c>
      <c r="AGM1" t="s">
        <v>1915</v>
      </c>
      <c r="AGN1" t="s">
        <v>1920</v>
      </c>
      <c r="AGO1" t="s">
        <v>1411</v>
      </c>
      <c r="AGP1" t="s">
        <v>1929</v>
      </c>
      <c r="AGQ1" t="s">
        <v>1329</v>
      </c>
      <c r="AGR1" t="s">
        <v>1325</v>
      </c>
      <c r="AGS1" t="s">
        <v>1974</v>
      </c>
      <c r="AGT1" t="s">
        <v>1128</v>
      </c>
      <c r="AGU1" t="s">
        <v>1330</v>
      </c>
      <c r="AGV1" t="s">
        <v>2027</v>
      </c>
      <c r="AGW1" t="s">
        <v>2018</v>
      </c>
      <c r="AGX1" t="s">
        <v>1403</v>
      </c>
      <c r="AGY1" t="s">
        <v>1977</v>
      </c>
      <c r="AGZ1" t="s">
        <v>1987</v>
      </c>
      <c r="AHA1" t="s">
        <v>2011</v>
      </c>
      <c r="AHB1" t="s">
        <v>2005</v>
      </c>
      <c r="AHC1" t="s">
        <v>1996</v>
      </c>
      <c r="AHD1" t="s">
        <v>1981</v>
      </c>
      <c r="AHE1" t="s">
        <v>1965</v>
      </c>
      <c r="AHF1" t="s">
        <v>1939</v>
      </c>
      <c r="AHG1" t="s">
        <v>1390</v>
      </c>
      <c r="AHH1" t="s">
        <v>1407</v>
      </c>
      <c r="AHI1" t="s">
        <v>1396</v>
      </c>
      <c r="AHJ1" t="s">
        <v>1397</v>
      </c>
      <c r="AHK1" t="s">
        <v>1946</v>
      </c>
      <c r="AHL1" t="s">
        <v>1953</v>
      </c>
      <c r="AHM1" t="s">
        <v>1776</v>
      </c>
      <c r="AHN1" t="s">
        <v>1775</v>
      </c>
      <c r="AHO1" t="s">
        <v>784</v>
      </c>
      <c r="AHP1" t="s">
        <v>787</v>
      </c>
      <c r="AHQ1" t="s">
        <v>826</v>
      </c>
      <c r="AHR1" t="s">
        <v>833</v>
      </c>
      <c r="AHS1" t="s">
        <v>807</v>
      </c>
      <c r="AHT1" t="s">
        <v>840</v>
      </c>
      <c r="AHU1" t="s">
        <v>789</v>
      </c>
      <c r="AHV1" t="s">
        <v>811</v>
      </c>
      <c r="AHW1" t="s">
        <v>799</v>
      </c>
      <c r="AHX1" t="s">
        <v>854</v>
      </c>
      <c r="AHY1" t="s">
        <v>752</v>
      </c>
      <c r="AHZ1" t="s">
        <v>749</v>
      </c>
      <c r="AIA1" t="s">
        <v>739</v>
      </c>
      <c r="AIB1" t="s">
        <v>774</v>
      </c>
      <c r="AIC1" t="s">
        <v>776</v>
      </c>
      <c r="AID1" t="s">
        <v>754</v>
      </c>
      <c r="AIE1" t="s">
        <v>755</v>
      </c>
      <c r="AIF1" t="s">
        <v>758</v>
      </c>
      <c r="AIG1" t="s">
        <v>747</v>
      </c>
      <c r="AIH1" t="s">
        <v>759</v>
      </c>
      <c r="AII1" t="s">
        <v>745</v>
      </c>
      <c r="AIJ1" t="s">
        <v>849</v>
      </c>
      <c r="AIK1" t="s">
        <v>830</v>
      </c>
      <c r="AIL1" t="s">
        <v>786</v>
      </c>
      <c r="AIM1" t="s">
        <v>825</v>
      </c>
      <c r="AIN1" t="s">
        <v>820</v>
      </c>
      <c r="AIO1" t="s">
        <v>838</v>
      </c>
      <c r="AIP1" t="s">
        <v>834</v>
      </c>
      <c r="AIQ1" t="s">
        <v>805</v>
      </c>
      <c r="AIR1" t="s">
        <v>808</v>
      </c>
      <c r="AIS1" t="s">
        <v>845</v>
      </c>
      <c r="AIT1" t="s">
        <v>791</v>
      </c>
      <c r="AIU1" t="s">
        <v>822</v>
      </c>
      <c r="AIV1" t="s">
        <v>782</v>
      </c>
      <c r="AIW1" t="s">
        <v>781</v>
      </c>
      <c r="AIX1" t="s">
        <v>809</v>
      </c>
      <c r="AIY1" t="s">
        <v>844</v>
      </c>
      <c r="AIZ1" t="s">
        <v>815</v>
      </c>
      <c r="AJA1" t="s">
        <v>814</v>
      </c>
      <c r="AJB1" t="s">
        <v>785</v>
      </c>
      <c r="AJC1" t="s">
        <v>760</v>
      </c>
      <c r="AJD1" t="s">
        <v>734</v>
      </c>
      <c r="AJE1" t="s">
        <v>769</v>
      </c>
      <c r="AJF1" t="s">
        <v>764</v>
      </c>
      <c r="AJG1" t="s">
        <v>738</v>
      </c>
      <c r="AJH1" t="s">
        <v>766</v>
      </c>
      <c r="AJI1" t="s">
        <v>753</v>
      </c>
      <c r="AJJ1" t="s">
        <v>869</v>
      </c>
      <c r="AJK1" t="s">
        <v>773</v>
      </c>
      <c r="AJL1" t="s">
        <v>735</v>
      </c>
      <c r="AJM1" t="s">
        <v>741</v>
      </c>
      <c r="AJN1" t="s">
        <v>736</v>
      </c>
      <c r="AJO1" t="s">
        <v>795</v>
      </c>
      <c r="AJP1" t="s">
        <v>832</v>
      </c>
      <c r="AJQ1" t="s">
        <v>788</v>
      </c>
      <c r="AJR1" t="s">
        <v>778</v>
      </c>
      <c r="AJS1" t="s">
        <v>824</v>
      </c>
      <c r="AJT1" t="s">
        <v>842</v>
      </c>
      <c r="AJU1" t="s">
        <v>837</v>
      </c>
      <c r="AJV1" t="s">
        <v>779</v>
      </c>
      <c r="AJW1" t="s">
        <v>810</v>
      </c>
      <c r="AJX1" t="s">
        <v>847</v>
      </c>
      <c r="AJY1" t="s">
        <v>1188</v>
      </c>
      <c r="AJZ1" t="s">
        <v>877</v>
      </c>
      <c r="AKA1" t="s">
        <v>884</v>
      </c>
      <c r="AKB1" t="s">
        <v>1140</v>
      </c>
      <c r="AKC1" t="s">
        <v>1177</v>
      </c>
      <c r="AKD1" t="s">
        <v>1192</v>
      </c>
      <c r="AKE1" t="s">
        <v>1170</v>
      </c>
      <c r="AKF1" t="s">
        <v>1164</v>
      </c>
      <c r="AKG1" t="s">
        <v>897</v>
      </c>
      <c r="AKH1" t="s">
        <v>1182</v>
      </c>
      <c r="AKI1" t="s">
        <v>866</v>
      </c>
      <c r="AKJ1" t="s">
        <v>872</v>
      </c>
      <c r="AKK1" t="s">
        <v>1191</v>
      </c>
      <c r="AKL1" t="s">
        <v>1152</v>
      </c>
      <c r="AKM1" t="s">
        <v>1154</v>
      </c>
      <c r="AKN1" t="s">
        <v>1159</v>
      </c>
      <c r="AKO1" t="s">
        <v>1163</v>
      </c>
      <c r="AKP1" t="s">
        <v>1161</v>
      </c>
      <c r="AKQ1" t="s">
        <v>1149</v>
      </c>
      <c r="AKR1" t="s">
        <v>1157</v>
      </c>
      <c r="AKS1" t="s">
        <v>1180</v>
      </c>
      <c r="AKT1" t="s">
        <v>1166</v>
      </c>
      <c r="AKU1" t="s">
        <v>1187</v>
      </c>
      <c r="AKV1" t="s">
        <v>1160</v>
      </c>
      <c r="AKW1" t="s">
        <v>1155</v>
      </c>
      <c r="AKX1" t="s">
        <v>1142</v>
      </c>
      <c r="AKY1" t="s">
        <v>1179</v>
      </c>
      <c r="AKZ1" t="s">
        <v>1190</v>
      </c>
      <c r="ALA1" t="s">
        <v>1162</v>
      </c>
      <c r="ALB1" t="s">
        <v>1185</v>
      </c>
      <c r="ALC1" t="s">
        <v>1176</v>
      </c>
      <c r="ALD1" t="s">
        <v>816</v>
      </c>
      <c r="ALE1" t="s">
        <v>818</v>
      </c>
      <c r="ALF1" t="s">
        <v>828</v>
      </c>
      <c r="ALG1" t="s">
        <v>804</v>
      </c>
      <c r="ALH1" t="s">
        <v>848</v>
      </c>
      <c r="ALI1" t="s">
        <v>841</v>
      </c>
      <c r="ALJ1" t="s">
        <v>790</v>
      </c>
      <c r="ALK1" t="s">
        <v>783</v>
      </c>
      <c r="ALL1" t="s">
        <v>800</v>
      </c>
      <c r="ALM1" t="s">
        <v>812</v>
      </c>
      <c r="ALN1" t="s">
        <v>744</v>
      </c>
      <c r="ALO1" t="s">
        <v>750</v>
      </c>
      <c r="ALP1" t="s">
        <v>740</v>
      </c>
      <c r="ALQ1" t="s">
        <v>775</v>
      </c>
      <c r="ALR1" t="s">
        <v>746</v>
      </c>
      <c r="ALS1" t="s">
        <v>757</v>
      </c>
      <c r="ALT1" t="s">
        <v>756</v>
      </c>
      <c r="ALU1" t="s">
        <v>771</v>
      </c>
      <c r="ALV1" t="s">
        <v>743</v>
      </c>
      <c r="ALW1" t="s">
        <v>733</v>
      </c>
      <c r="ALX1" t="s">
        <v>763</v>
      </c>
      <c r="ALY1" t="s">
        <v>850</v>
      </c>
      <c r="ALZ1" t="s">
        <v>831</v>
      </c>
      <c r="AMA1" t="s">
        <v>802</v>
      </c>
      <c r="AMB1" t="s">
        <v>827</v>
      </c>
      <c r="AMC1" t="s">
        <v>821</v>
      </c>
      <c r="AMD1" t="s">
        <v>839</v>
      </c>
      <c r="AME1" t="s">
        <v>777</v>
      </c>
      <c r="AMF1" t="s">
        <v>843</v>
      </c>
      <c r="AMG1" t="s">
        <v>853</v>
      </c>
      <c r="AMH1" t="s">
        <v>794</v>
      </c>
      <c r="AMI1" t="s">
        <v>798</v>
      </c>
      <c r="AMJ1" t="s">
        <v>819</v>
      </c>
      <c r="AMK1" t="s">
        <v>829</v>
      </c>
      <c r="AML1" t="s">
        <v>836</v>
      </c>
      <c r="AMM1" t="s">
        <v>852</v>
      </c>
      <c r="AMN1" t="s">
        <v>793</v>
      </c>
      <c r="AMO1" t="s">
        <v>797</v>
      </c>
      <c r="AMP1" t="s">
        <v>813</v>
      </c>
      <c r="AMQ1" t="s">
        <v>801</v>
      </c>
      <c r="AMR1" t="s">
        <v>855</v>
      </c>
      <c r="AMS1" t="s">
        <v>770</v>
      </c>
      <c r="AMT1" t="s">
        <v>751</v>
      </c>
      <c r="AMU1" t="s">
        <v>742</v>
      </c>
      <c r="AMV1" t="s">
        <v>761</v>
      </c>
      <c r="AMW1" t="s">
        <v>765</v>
      </c>
      <c r="AMX1" t="s">
        <v>748</v>
      </c>
      <c r="AMY1" t="s">
        <v>737</v>
      </c>
      <c r="AMZ1" t="s">
        <v>772</v>
      </c>
      <c r="ANA1" t="s">
        <v>767</v>
      </c>
      <c r="ANB1" t="s">
        <v>762</v>
      </c>
      <c r="ANC1" t="s">
        <v>768</v>
      </c>
      <c r="AND1" t="s">
        <v>851</v>
      </c>
      <c r="ANE1" t="s">
        <v>780</v>
      </c>
      <c r="ANF1" t="s">
        <v>817</v>
      </c>
      <c r="ANG1" t="s">
        <v>803</v>
      </c>
      <c r="ANH1" t="s">
        <v>823</v>
      </c>
      <c r="ANI1" t="s">
        <v>792</v>
      </c>
      <c r="ANJ1" t="s">
        <v>835</v>
      </c>
      <c r="ANK1" t="s">
        <v>806</v>
      </c>
      <c r="ANL1" t="s">
        <v>796</v>
      </c>
      <c r="ANM1" t="s">
        <v>846</v>
      </c>
      <c r="ANN1" t="s">
        <v>896</v>
      </c>
      <c r="ANO1" t="s">
        <v>883</v>
      </c>
      <c r="ANP1" t="s">
        <v>891</v>
      </c>
      <c r="ANQ1" t="s">
        <v>1135</v>
      </c>
      <c r="ANR1" t="s">
        <v>907</v>
      </c>
      <c r="ANS1" t="s">
        <v>904</v>
      </c>
      <c r="ANT1" t="s">
        <v>888</v>
      </c>
      <c r="ANU1" t="s">
        <v>895</v>
      </c>
      <c r="ANV1" t="s">
        <v>898</v>
      </c>
      <c r="ANW1" t="s">
        <v>874</v>
      </c>
      <c r="ANX1" t="s">
        <v>867</v>
      </c>
      <c r="ANY1" t="s">
        <v>861</v>
      </c>
      <c r="ANZ1" t="s">
        <v>1184</v>
      </c>
      <c r="AOA1" t="s">
        <v>1145</v>
      </c>
      <c r="AOB1" t="s">
        <v>1168</v>
      </c>
      <c r="AOC1" t="s">
        <v>868</v>
      </c>
      <c r="AOD1" t="s">
        <v>875</v>
      </c>
      <c r="AOE1" t="s">
        <v>1147</v>
      </c>
      <c r="AOF1" t="s">
        <v>864</v>
      </c>
      <c r="AOG1" t="s">
        <v>1178</v>
      </c>
      <c r="AOH1" t="s">
        <v>873</v>
      </c>
      <c r="AOI1" t="s">
        <v>1171</v>
      </c>
      <c r="AOJ1" t="s">
        <v>1169</v>
      </c>
      <c r="AOK1" t="s">
        <v>899</v>
      </c>
      <c r="AOL1" t="s">
        <v>901</v>
      </c>
      <c r="AOM1" t="s">
        <v>890</v>
      </c>
      <c r="AON1" t="s">
        <v>903</v>
      </c>
      <c r="AOO1" t="s">
        <v>902</v>
      </c>
      <c r="AOP1" t="s">
        <v>1146</v>
      </c>
      <c r="AOQ1" t="s">
        <v>908</v>
      </c>
      <c r="AOR1" t="s">
        <v>905</v>
      </c>
      <c r="AOS1" t="s">
        <v>881</v>
      </c>
      <c r="AOT1" t="s">
        <v>879</v>
      </c>
      <c r="AOU1" t="s">
        <v>880</v>
      </c>
      <c r="AOV1" t="s">
        <v>1141</v>
      </c>
      <c r="AOW1" t="s">
        <v>886</v>
      </c>
      <c r="AOX1" t="s">
        <v>894</v>
      </c>
      <c r="AOY1" t="s">
        <v>878</v>
      </c>
      <c r="AOZ1" t="s">
        <v>909</v>
      </c>
      <c r="APA1" t="s">
        <v>889</v>
      </c>
      <c r="APB1" t="s">
        <v>887</v>
      </c>
      <c r="APC1" t="s">
        <v>862</v>
      </c>
      <c r="APD1" t="s">
        <v>871</v>
      </c>
      <c r="APE1" t="s">
        <v>1144</v>
      </c>
      <c r="APF1" t="s">
        <v>1189</v>
      </c>
      <c r="APG1" t="s">
        <v>1158</v>
      </c>
      <c r="APH1" t="s">
        <v>876</v>
      </c>
      <c r="API1" t="s">
        <v>865</v>
      </c>
      <c r="APJ1" t="s">
        <v>1143</v>
      </c>
      <c r="APK1" t="s">
        <v>870</v>
      </c>
      <c r="APL1" t="s">
        <v>1175</v>
      </c>
      <c r="APM1" t="s">
        <v>863</v>
      </c>
      <c r="APN1" t="s">
        <v>1148</v>
      </c>
      <c r="APO1" t="s">
        <v>1150</v>
      </c>
      <c r="APP1" t="s">
        <v>882</v>
      </c>
      <c r="APQ1" t="s">
        <v>1153</v>
      </c>
      <c r="APR1" t="s">
        <v>900</v>
      </c>
      <c r="APS1" t="s">
        <v>893</v>
      </c>
      <c r="APT1" t="s">
        <v>892</v>
      </c>
      <c r="APU1" t="s">
        <v>1165</v>
      </c>
      <c r="APV1" t="s">
        <v>906</v>
      </c>
      <c r="APW1" t="s">
        <v>885</v>
      </c>
      <c r="APX1" t="s">
        <v>2626</v>
      </c>
      <c r="APY1" t="s">
        <v>2627</v>
      </c>
      <c r="APZ1" t="s">
        <v>2628</v>
      </c>
      <c r="AQA1" t="s">
        <v>2629</v>
      </c>
      <c r="AQB1" t="s">
        <v>2630</v>
      </c>
      <c r="AQC1" t="s">
        <v>1104</v>
      </c>
      <c r="AQD1" t="s">
        <v>1220</v>
      </c>
      <c r="AQE1" t="s">
        <v>1278</v>
      </c>
      <c r="AQF1" t="s">
        <v>1112</v>
      </c>
      <c r="AQG1" t="s">
        <v>2631</v>
      </c>
      <c r="AQH1" t="s">
        <v>978</v>
      </c>
      <c r="AQI1" t="s">
        <v>980</v>
      </c>
      <c r="AQJ1" t="s">
        <v>2632</v>
      </c>
      <c r="AQK1" t="s">
        <v>2633</v>
      </c>
      <c r="AQL1" t="s">
        <v>2634</v>
      </c>
      <c r="AQM1" t="s">
        <v>2635</v>
      </c>
      <c r="AQN1" t="s">
        <v>2636</v>
      </c>
      <c r="AQO1" t="s">
        <v>2637</v>
      </c>
      <c r="AQP1" t="s">
        <v>2638</v>
      </c>
      <c r="AQQ1" t="s">
        <v>2639</v>
      </c>
      <c r="AQR1" t="s">
        <v>1111</v>
      </c>
      <c r="AQS1" t="s">
        <v>1256</v>
      </c>
      <c r="AQT1" t="s">
        <v>1279</v>
      </c>
      <c r="AQU1" t="s">
        <v>1109</v>
      </c>
      <c r="AQV1" t="s">
        <v>2640</v>
      </c>
      <c r="AQW1" t="s">
        <v>976</v>
      </c>
      <c r="AQX1" t="s">
        <v>981</v>
      </c>
      <c r="AQY1" t="s">
        <v>2641</v>
      </c>
      <c r="AQZ1" t="s">
        <v>2642</v>
      </c>
      <c r="ARA1" t="s">
        <v>2643</v>
      </c>
      <c r="ARB1" t="s">
        <v>2644</v>
      </c>
      <c r="ARC1" t="s">
        <v>2645</v>
      </c>
      <c r="ARD1" t="s">
        <v>2646</v>
      </c>
      <c r="ARE1" t="s">
        <v>2647</v>
      </c>
      <c r="ARF1" t="s">
        <v>2648</v>
      </c>
      <c r="ARG1" t="s">
        <v>1100</v>
      </c>
      <c r="ARH1" t="s">
        <v>1257</v>
      </c>
      <c r="ARI1" t="s">
        <v>1277</v>
      </c>
      <c r="ARJ1" t="s">
        <v>1107</v>
      </c>
      <c r="ARK1" t="s">
        <v>2649</v>
      </c>
      <c r="ARL1" t="s">
        <v>979</v>
      </c>
      <c r="ARM1" t="s">
        <v>974</v>
      </c>
      <c r="ARN1" t="s">
        <v>2650</v>
      </c>
      <c r="ARO1" t="s">
        <v>2651</v>
      </c>
      <c r="ARP1" t="s">
        <v>2652</v>
      </c>
      <c r="ARQ1" t="s">
        <v>2653</v>
      </c>
      <c r="ARR1" t="s">
        <v>2654</v>
      </c>
      <c r="ARS1" t="s">
        <v>2655</v>
      </c>
      <c r="ART1" t="s">
        <v>2656</v>
      </c>
      <c r="ARU1" t="s">
        <v>2657</v>
      </c>
      <c r="ARV1" t="s">
        <v>1106</v>
      </c>
      <c r="ARW1" t="s">
        <v>2044</v>
      </c>
      <c r="ARX1" t="s">
        <v>1324</v>
      </c>
      <c r="ARY1" t="s">
        <v>1098</v>
      </c>
      <c r="ARZ1" t="s">
        <v>2658</v>
      </c>
      <c r="ASA1" t="s">
        <v>975</v>
      </c>
      <c r="ASB1" t="s">
        <v>977</v>
      </c>
      <c r="ASC1" t="s">
        <v>2659</v>
      </c>
      <c r="ASD1" t="s">
        <v>2660</v>
      </c>
      <c r="ASE1" t="s">
        <v>2661</v>
      </c>
      <c r="ASF1" t="s">
        <v>2662</v>
      </c>
      <c r="ASG1" t="s">
        <v>2663</v>
      </c>
      <c r="ASH1" t="s">
        <v>2664</v>
      </c>
      <c r="ASI1" t="s">
        <v>2665</v>
      </c>
      <c r="ASJ1" t="s">
        <v>2666</v>
      </c>
      <c r="ASK1" t="s">
        <v>2667</v>
      </c>
      <c r="ASL1" t="s">
        <v>2668</v>
      </c>
      <c r="ASM1" t="s">
        <v>2669</v>
      </c>
      <c r="ASN1" t="s">
        <v>2670</v>
      </c>
      <c r="ASO1" t="s">
        <v>2671</v>
      </c>
      <c r="ASP1" t="s">
        <v>2672</v>
      </c>
      <c r="ASQ1" t="s">
        <v>2673</v>
      </c>
      <c r="ASR1" t="s">
        <v>2045</v>
      </c>
      <c r="ASS1" t="s">
        <v>1102</v>
      </c>
      <c r="AST1" t="s">
        <v>1208</v>
      </c>
      <c r="ASU1" t="s">
        <v>1101</v>
      </c>
      <c r="ASV1" t="s">
        <v>1351</v>
      </c>
      <c r="ASW1" t="s">
        <v>1103</v>
      </c>
      <c r="ASX1" t="s">
        <v>1206</v>
      </c>
      <c r="ASY1" t="s">
        <v>2040</v>
      </c>
      <c r="ASZ1" t="s">
        <v>1311</v>
      </c>
      <c r="ATA1" t="s">
        <v>1204</v>
      </c>
      <c r="ATB1" t="s">
        <v>1207</v>
      </c>
      <c r="ATC1" t="s">
        <v>1205</v>
      </c>
      <c r="ATD1" t="s">
        <v>1313</v>
      </c>
      <c r="ATE1" t="s">
        <v>1108</v>
      </c>
      <c r="ATF1" t="s">
        <v>1312</v>
      </c>
      <c r="ATG1" t="s">
        <v>1310</v>
      </c>
      <c r="ATH1" t="s">
        <v>1203</v>
      </c>
      <c r="ATI1" t="s">
        <v>1110</v>
      </c>
      <c r="ATJ1" t="s">
        <v>972</v>
      </c>
      <c r="ATK1" t="s">
        <v>971</v>
      </c>
    </row>
    <row r="2" spans="1:1384" x14ac:dyDescent="0.25">
      <c r="A2">
        <v>0</v>
      </c>
      <c r="B2" t="s">
        <v>1423</v>
      </c>
      <c r="C2">
        <v>0</v>
      </c>
      <c r="D2">
        <v>56</v>
      </c>
      <c r="E2">
        <v>202212</v>
      </c>
      <c r="F2">
        <v>0</v>
      </c>
      <c r="G2">
        <v>1253871</v>
      </c>
      <c r="H2">
        <v>1979902</v>
      </c>
      <c r="I2">
        <v>648179</v>
      </c>
      <c r="J2">
        <v>155407921</v>
      </c>
      <c r="K2">
        <v>820</v>
      </c>
      <c r="L2">
        <v>4809560</v>
      </c>
      <c r="M2">
        <v>555912</v>
      </c>
      <c r="N2">
        <v>5365925</v>
      </c>
      <c r="O2">
        <v>453</v>
      </c>
      <c r="P2">
        <v>35309429</v>
      </c>
      <c r="Q2">
        <v>186497461</v>
      </c>
      <c r="R2">
        <v>630476</v>
      </c>
      <c r="S2">
        <v>32899612</v>
      </c>
      <c r="T2">
        <v>6046473</v>
      </c>
      <c r="U2">
        <v>30458244</v>
      </c>
      <c r="V2">
        <v>4517689</v>
      </c>
      <c r="W2">
        <v>762913</v>
      </c>
      <c r="X2">
        <v>250211084</v>
      </c>
      <c r="Y2">
        <v>27798010</v>
      </c>
      <c r="Z2">
        <v>5369329</v>
      </c>
      <c r="AA2">
        <v>2628081</v>
      </c>
      <c r="AB2">
        <v>8642</v>
      </c>
      <c r="AC2">
        <v>108883360</v>
      </c>
      <c r="AD2">
        <v>1962485</v>
      </c>
      <c r="AE2">
        <v>358957</v>
      </c>
      <c r="AF2">
        <v>538</v>
      </c>
      <c r="AG2">
        <v>4639123</v>
      </c>
      <c r="AH2">
        <v>100644</v>
      </c>
      <c r="AI2">
        <v>4538479</v>
      </c>
      <c r="AJ2">
        <v>1646542</v>
      </c>
      <c r="AK2">
        <v>608837</v>
      </c>
      <c r="AL2">
        <v>15792623</v>
      </c>
      <c r="AM2">
        <v>1417247</v>
      </c>
      <c r="AN2">
        <v>2723245</v>
      </c>
      <c r="AO2">
        <v>0</v>
      </c>
      <c r="AP2">
        <v>890937</v>
      </c>
      <c r="AQ2">
        <v>1897321</v>
      </c>
      <c r="AR2">
        <v>1974086</v>
      </c>
      <c r="AS2">
        <v>498224</v>
      </c>
      <c r="AT2">
        <v>1353647</v>
      </c>
      <c r="AU2">
        <v>8021005</v>
      </c>
      <c r="AV2">
        <v>727746</v>
      </c>
      <c r="AW2">
        <v>4123745</v>
      </c>
      <c r="AX2">
        <v>6552756</v>
      </c>
      <c r="AY2">
        <v>249691</v>
      </c>
      <c r="AZ2">
        <v>90398290</v>
      </c>
      <c r="BA2">
        <v>97181325</v>
      </c>
      <c r="BB2">
        <v>10389788</v>
      </c>
      <c r="BC2">
        <v>5604880</v>
      </c>
      <c r="BD2">
        <v>45931</v>
      </c>
      <c r="BE2">
        <v>1500409</v>
      </c>
      <c r="BF2">
        <v>351</v>
      </c>
      <c r="BG2">
        <v>932914</v>
      </c>
      <c r="BH2">
        <v>2179912</v>
      </c>
      <c r="BI2">
        <v>22754152</v>
      </c>
      <c r="BJ2">
        <v>1757503</v>
      </c>
      <c r="BK2">
        <v>2342158</v>
      </c>
      <c r="BL2">
        <v>125302720</v>
      </c>
      <c r="BM2">
        <v>4473288</v>
      </c>
      <c r="BN2">
        <v>0</v>
      </c>
      <c r="BO2">
        <v>0</v>
      </c>
      <c r="BP2">
        <v>0</v>
      </c>
      <c r="BQ2">
        <v>517223</v>
      </c>
      <c r="BR2">
        <v>61696126</v>
      </c>
      <c r="BS2">
        <v>3179620</v>
      </c>
      <c r="BT2">
        <v>0</v>
      </c>
      <c r="BU2">
        <v>729526</v>
      </c>
      <c r="BV2">
        <v>110735</v>
      </c>
      <c r="BW2">
        <v>11330531</v>
      </c>
      <c r="BX2">
        <v>20881576</v>
      </c>
      <c r="BY2">
        <v>4058916</v>
      </c>
      <c r="BZ2">
        <v>19242753</v>
      </c>
      <c r="CA2">
        <v>250211084</v>
      </c>
      <c r="CB2">
        <v>0</v>
      </c>
      <c r="CC2">
        <v>3736472</v>
      </c>
      <c r="CD2">
        <v>78593</v>
      </c>
      <c r="CE2">
        <v>6552756</v>
      </c>
      <c r="CF2">
        <v>16087794</v>
      </c>
      <c r="CG2">
        <v>1560230</v>
      </c>
      <c r="CH2">
        <v>626081</v>
      </c>
      <c r="CI2">
        <v>-1663474</v>
      </c>
      <c r="CJ2">
        <v>176883</v>
      </c>
      <c r="CK2">
        <v>1665</v>
      </c>
      <c r="CL2">
        <v>-709686</v>
      </c>
      <c r="CM2">
        <v>20266337</v>
      </c>
      <c r="CN2">
        <v>0</v>
      </c>
      <c r="CO2">
        <v>-3927091</v>
      </c>
      <c r="CP2">
        <v>3626535</v>
      </c>
      <c r="CQ2">
        <v>150053</v>
      </c>
      <c r="CR2">
        <v>45326</v>
      </c>
      <c r="CS2">
        <v>333572</v>
      </c>
      <c r="CT2">
        <v>-859154</v>
      </c>
      <c r="CU2">
        <v>-14909913</v>
      </c>
      <c r="CV2">
        <v>-251495</v>
      </c>
      <c r="CW2">
        <v>-2630780</v>
      </c>
      <c r="CX2">
        <v>478080</v>
      </c>
      <c r="CY2">
        <v>3137204</v>
      </c>
      <c r="CZ2">
        <v>1434722</v>
      </c>
      <c r="DA2">
        <v>-1113654</v>
      </c>
      <c r="DB2">
        <v>2757278</v>
      </c>
      <c r="DC2">
        <v>536349</v>
      </c>
      <c r="DD2">
        <v>-254845</v>
      </c>
      <c r="DE2">
        <v>33261</v>
      </c>
      <c r="DF2">
        <v>217110</v>
      </c>
      <c r="DG2">
        <v>-40224</v>
      </c>
      <c r="DH2">
        <v>1109710</v>
      </c>
      <c r="DI2">
        <v>597062</v>
      </c>
      <c r="DJ2">
        <v>2186</v>
      </c>
      <c r="DK2">
        <v>-2934280</v>
      </c>
      <c r="DL2">
        <v>-4892949</v>
      </c>
      <c r="DM2">
        <v>-489332</v>
      </c>
      <c r="DN2">
        <v>21812514</v>
      </c>
      <c r="DO2">
        <v>408577</v>
      </c>
      <c r="DP2">
        <v>1804967</v>
      </c>
      <c r="DQ2">
        <v>1402058</v>
      </c>
      <c r="DR2">
        <v>-16217700</v>
      </c>
      <c r="DS2">
        <v>-115554</v>
      </c>
      <c r="DT2">
        <v>-110581</v>
      </c>
      <c r="DU2">
        <v>993482</v>
      </c>
      <c r="DV2">
        <v>-5389390</v>
      </c>
      <c r="DW2">
        <v>919357</v>
      </c>
      <c r="DX2">
        <v>35657</v>
      </c>
      <c r="DY2">
        <v>-2133121</v>
      </c>
      <c r="DZ2">
        <v>80694972</v>
      </c>
      <c r="EA2">
        <v>0</v>
      </c>
      <c r="EB2">
        <v>-12980372</v>
      </c>
      <c r="EC2">
        <v>2990992</v>
      </c>
      <c r="ED2">
        <v>520420</v>
      </c>
      <c r="EE2">
        <v>-18016</v>
      </c>
      <c r="EF2">
        <v>68626</v>
      </c>
      <c r="EG2">
        <v>-12403580</v>
      </c>
      <c r="EH2">
        <v>-50682493</v>
      </c>
      <c r="EI2">
        <v>-1116614</v>
      </c>
      <c r="EJ2">
        <v>-8755190</v>
      </c>
      <c r="EK2">
        <v>2307685</v>
      </c>
      <c r="EL2">
        <v>2283498</v>
      </c>
      <c r="EM2">
        <v>-529038</v>
      </c>
      <c r="EN2">
        <v>-5434888</v>
      </c>
      <c r="EO2">
        <v>9458917</v>
      </c>
      <c r="EP2">
        <v>340308</v>
      </c>
      <c r="EQ2">
        <v>313748</v>
      </c>
      <c r="ER2">
        <v>82860</v>
      </c>
      <c r="ES2">
        <v>643787</v>
      </c>
      <c r="ET2">
        <v>-2153574</v>
      </c>
      <c r="EU2">
        <v>-2650925</v>
      </c>
      <c r="EV2">
        <v>2171362</v>
      </c>
      <c r="EW2">
        <v>13102</v>
      </c>
      <c r="EX2">
        <v>1394282</v>
      </c>
      <c r="EY2">
        <v>1229486</v>
      </c>
      <c r="EZ2">
        <v>-707494</v>
      </c>
      <c r="FA2">
        <v>74155535</v>
      </c>
      <c r="FB2">
        <v>6096271</v>
      </c>
      <c r="FC2">
        <v>1232627</v>
      </c>
      <c r="FD2">
        <v>-5254163</v>
      </c>
      <c r="FE2">
        <v>-51245539</v>
      </c>
      <c r="FF2">
        <v>-273822</v>
      </c>
      <c r="FG2">
        <v>-332996</v>
      </c>
      <c r="FH2">
        <v>-11350436</v>
      </c>
      <c r="FI2">
        <v>1646553</v>
      </c>
      <c r="FJ2">
        <v>33590</v>
      </c>
      <c r="FK2">
        <v>134817</v>
      </c>
      <c r="FL2">
        <v>13490</v>
      </c>
      <c r="FM2">
        <v>8953672</v>
      </c>
      <c r="FN2">
        <v>1279060</v>
      </c>
      <c r="FO2">
        <v>11985317</v>
      </c>
      <c r="FP2">
        <v>2939</v>
      </c>
      <c r="FQ2">
        <v>33624</v>
      </c>
      <c r="FR2">
        <v>240</v>
      </c>
      <c r="FS2">
        <v>106033</v>
      </c>
      <c r="FT2">
        <v>10608</v>
      </c>
      <c r="FU2">
        <v>-1421877</v>
      </c>
      <c r="FV2">
        <v>-1228002</v>
      </c>
      <c r="FW2">
        <v>-57934</v>
      </c>
      <c r="FX2">
        <v>-3108707</v>
      </c>
      <c r="FY2">
        <v>-12459532</v>
      </c>
      <c r="FZ2">
        <v>74251</v>
      </c>
      <c r="GA2">
        <v>108068</v>
      </c>
      <c r="GB2">
        <v>-275645</v>
      </c>
      <c r="GC2">
        <v>-33966</v>
      </c>
      <c r="GD2">
        <v>-500621</v>
      </c>
      <c r="GE2">
        <v>495167</v>
      </c>
      <c r="GF2">
        <v>-1266331</v>
      </c>
      <c r="GG2">
        <v>-6080963</v>
      </c>
      <c r="GH2">
        <v>985383</v>
      </c>
      <c r="GI2">
        <v>0</v>
      </c>
      <c r="GJ2">
        <v>-5963650</v>
      </c>
      <c r="GK2">
        <v>11986</v>
      </c>
      <c r="GL2">
        <v>-1674215</v>
      </c>
      <c r="GM2">
        <v>-12173</v>
      </c>
      <c r="GN2">
        <v>-2680</v>
      </c>
      <c r="GO2">
        <v>36687</v>
      </c>
      <c r="GP2">
        <v>76</v>
      </c>
      <c r="GQ2">
        <v>-4302</v>
      </c>
      <c r="GR2">
        <v>-2074405</v>
      </c>
      <c r="GS2">
        <v>-1020141</v>
      </c>
      <c r="GT2">
        <v>-5037317</v>
      </c>
      <c r="GU2">
        <v>-70232</v>
      </c>
      <c r="GV2">
        <v>-10469081</v>
      </c>
      <c r="GW2">
        <v>-12211</v>
      </c>
      <c r="GX2">
        <v>0</v>
      </c>
      <c r="GY2">
        <v>0</v>
      </c>
      <c r="GZ2">
        <v>1741536</v>
      </c>
      <c r="HA2">
        <v>674035199</v>
      </c>
      <c r="HB2">
        <v>27518</v>
      </c>
      <c r="HC2">
        <v>9911</v>
      </c>
      <c r="HD2">
        <v>0</v>
      </c>
      <c r="HE2">
        <v>537275321</v>
      </c>
      <c r="HF2">
        <v>36478</v>
      </c>
      <c r="HG2">
        <v>7183</v>
      </c>
      <c r="HH2">
        <v>151642</v>
      </c>
      <c r="HI2">
        <v>7705185</v>
      </c>
      <c r="HJ2">
        <v>-146451316</v>
      </c>
      <c r="HK2">
        <v>-598168</v>
      </c>
      <c r="HL2">
        <v>140396</v>
      </c>
      <c r="HM2">
        <v>0</v>
      </c>
      <c r="HN2">
        <v>2207</v>
      </c>
      <c r="HO2">
        <v>2207</v>
      </c>
      <c r="HP2">
        <v>0</v>
      </c>
      <c r="HQ2">
        <v>142604</v>
      </c>
      <c r="HR2">
        <v>0</v>
      </c>
      <c r="HS2">
        <v>0</v>
      </c>
      <c r="HT2">
        <v>0</v>
      </c>
      <c r="HU2">
        <v>27301</v>
      </c>
      <c r="HV2">
        <v>106776</v>
      </c>
      <c r="HW2">
        <v>0</v>
      </c>
      <c r="HX2">
        <v>112151</v>
      </c>
      <c r="HY2">
        <v>139452</v>
      </c>
      <c r="HZ2">
        <v>5375</v>
      </c>
      <c r="IA2">
        <v>0</v>
      </c>
      <c r="IB2">
        <v>27301</v>
      </c>
      <c r="IC2">
        <v>0</v>
      </c>
      <c r="ID2">
        <v>0</v>
      </c>
      <c r="IE2">
        <v>1328395</v>
      </c>
      <c r="IF2">
        <v>0</v>
      </c>
      <c r="IG2">
        <v>57028</v>
      </c>
      <c r="IH2">
        <v>659186</v>
      </c>
      <c r="II2">
        <v>61926</v>
      </c>
      <c r="IJ2">
        <v>362557</v>
      </c>
      <c r="IK2">
        <v>259216</v>
      </c>
      <c r="IL2">
        <v>9537</v>
      </c>
      <c r="IM2">
        <v>886134</v>
      </c>
      <c r="IN2">
        <v>236979</v>
      </c>
      <c r="IO2">
        <v>1328871</v>
      </c>
      <c r="IP2">
        <v>2482679</v>
      </c>
      <c r="IQ2">
        <v>14941</v>
      </c>
      <c r="IR2">
        <v>399123</v>
      </c>
      <c r="IS2">
        <v>722564</v>
      </c>
      <c r="IT2">
        <v>0</v>
      </c>
      <c r="IU2">
        <v>453066</v>
      </c>
      <c r="IV2">
        <v>5638222</v>
      </c>
      <c r="IW2">
        <v>956765</v>
      </c>
      <c r="IX2">
        <v>15336701</v>
      </c>
      <c r="IY2">
        <v>16000806</v>
      </c>
      <c r="IZ2">
        <v>0</v>
      </c>
      <c r="JA2">
        <v>141709</v>
      </c>
      <c r="JB2">
        <v>284105</v>
      </c>
      <c r="JC2">
        <v>2883505</v>
      </c>
      <c r="JD2">
        <v>129387</v>
      </c>
      <c r="JE2">
        <v>142396</v>
      </c>
      <c r="JF2">
        <v>0</v>
      </c>
      <c r="JG2">
        <v>70318</v>
      </c>
      <c r="JH2">
        <v>3840270</v>
      </c>
      <c r="JI2">
        <v>0</v>
      </c>
      <c r="JJ2">
        <v>430377</v>
      </c>
      <c r="JK2">
        <v>1507934</v>
      </c>
      <c r="JL2">
        <v>196453</v>
      </c>
      <c r="JM2">
        <v>1664835</v>
      </c>
      <c r="JN2">
        <v>4155064</v>
      </c>
      <c r="JO2">
        <v>355465</v>
      </c>
      <c r="JP2">
        <v>196001</v>
      </c>
      <c r="JQ2">
        <v>1883441</v>
      </c>
      <c r="JR2">
        <v>1687440</v>
      </c>
      <c r="JS2">
        <v>382656</v>
      </c>
      <c r="JT2">
        <v>3598506</v>
      </c>
      <c r="JU2">
        <v>7157869</v>
      </c>
      <c r="JV2">
        <v>74878</v>
      </c>
      <c r="JW2">
        <v>3105248</v>
      </c>
      <c r="JX2">
        <v>2988944</v>
      </c>
      <c r="JY2">
        <v>0</v>
      </c>
      <c r="JZ2">
        <v>823592</v>
      </c>
      <c r="KA2">
        <v>18131872</v>
      </c>
      <c r="KB2">
        <v>5126586</v>
      </c>
      <c r="KC2">
        <v>72203233</v>
      </c>
      <c r="KD2">
        <v>74920609</v>
      </c>
      <c r="KE2">
        <v>24814</v>
      </c>
      <c r="KF2">
        <v>163712</v>
      </c>
      <c r="KG2">
        <v>735893</v>
      </c>
      <c r="KH2">
        <v>15233195</v>
      </c>
      <c r="KI2">
        <v>867753</v>
      </c>
      <c r="KJ2">
        <v>1353330</v>
      </c>
      <c r="KK2">
        <v>5944</v>
      </c>
      <c r="KL2">
        <v>1403039</v>
      </c>
      <c r="KM2">
        <v>20359269</v>
      </c>
      <c r="KN2">
        <v>231250</v>
      </c>
      <c r="KO2">
        <v>760700</v>
      </c>
      <c r="KP2">
        <v>6024774</v>
      </c>
      <c r="KQ2">
        <v>873018</v>
      </c>
      <c r="KR2">
        <v>7869194</v>
      </c>
      <c r="KS2">
        <v>18237373</v>
      </c>
      <c r="KT2">
        <v>2709686</v>
      </c>
      <c r="KU2">
        <v>1544796</v>
      </c>
      <c r="KV2">
        <v>14985591</v>
      </c>
      <c r="KW2">
        <v>13209546</v>
      </c>
      <c r="KX2">
        <v>0</v>
      </c>
      <c r="KY2">
        <v>0</v>
      </c>
      <c r="KZ2">
        <v>0</v>
      </c>
      <c r="LA2">
        <v>0</v>
      </c>
      <c r="LB2">
        <v>0</v>
      </c>
      <c r="LC2">
        <v>0</v>
      </c>
      <c r="LD2">
        <v>0</v>
      </c>
      <c r="LE2">
        <v>0</v>
      </c>
      <c r="LF2">
        <v>0</v>
      </c>
      <c r="LG2">
        <v>0</v>
      </c>
      <c r="LH2">
        <v>0</v>
      </c>
      <c r="LI2">
        <v>0</v>
      </c>
      <c r="LJ2">
        <v>0</v>
      </c>
      <c r="LK2">
        <v>0</v>
      </c>
      <c r="LL2">
        <v>0</v>
      </c>
      <c r="LM2">
        <v>0</v>
      </c>
      <c r="LN2">
        <v>0</v>
      </c>
      <c r="LO2">
        <v>0</v>
      </c>
      <c r="LP2">
        <v>0</v>
      </c>
      <c r="LQ2">
        <v>0</v>
      </c>
      <c r="LR2">
        <v>0</v>
      </c>
      <c r="LS2">
        <v>0</v>
      </c>
      <c r="LT2">
        <v>0</v>
      </c>
      <c r="LU2">
        <v>0</v>
      </c>
      <c r="LV2">
        <v>0</v>
      </c>
      <c r="LW2">
        <v>0</v>
      </c>
      <c r="LX2">
        <v>0</v>
      </c>
      <c r="LY2">
        <v>0</v>
      </c>
      <c r="LZ2">
        <v>0</v>
      </c>
      <c r="MA2">
        <v>0</v>
      </c>
      <c r="MB2">
        <v>0</v>
      </c>
      <c r="MC2">
        <v>32442</v>
      </c>
      <c r="MD2">
        <v>56249</v>
      </c>
      <c r="ME2">
        <v>292105</v>
      </c>
      <c r="MF2">
        <v>0</v>
      </c>
      <c r="MG2">
        <v>51409</v>
      </c>
      <c r="MH2">
        <v>81251</v>
      </c>
      <c r="MI2">
        <v>0</v>
      </c>
      <c r="MJ2">
        <v>41047</v>
      </c>
      <c r="MK2">
        <v>554503</v>
      </c>
      <c r="ML2">
        <v>22111</v>
      </c>
      <c r="MM2">
        <v>1076740</v>
      </c>
      <c r="MN2">
        <v>1041712</v>
      </c>
      <c r="MO2">
        <v>0</v>
      </c>
      <c r="MP2">
        <v>0</v>
      </c>
      <c r="MQ2">
        <v>18478</v>
      </c>
      <c r="MR2">
        <v>162396</v>
      </c>
      <c r="MS2">
        <v>0</v>
      </c>
      <c r="MT2">
        <v>18478</v>
      </c>
      <c r="MU2">
        <v>0</v>
      </c>
      <c r="MV2">
        <v>1192</v>
      </c>
      <c r="MW2">
        <v>184507</v>
      </c>
      <c r="MX2">
        <v>0</v>
      </c>
      <c r="MY2">
        <v>-92632</v>
      </c>
      <c r="MZ2">
        <v>100060</v>
      </c>
      <c r="NA2">
        <v>18633</v>
      </c>
      <c r="NB2">
        <v>63905</v>
      </c>
      <c r="NC2">
        <v>94387</v>
      </c>
      <c r="ND2">
        <v>4421</v>
      </c>
      <c r="NE2">
        <v>15962</v>
      </c>
      <c r="NF2">
        <v>148648</v>
      </c>
      <c r="NG2">
        <v>132686</v>
      </c>
      <c r="NH2">
        <v>-50289</v>
      </c>
      <c r="NI2">
        <v>-178136</v>
      </c>
      <c r="NJ2">
        <v>-348107</v>
      </c>
      <c r="NK2">
        <v>0</v>
      </c>
      <c r="NL2">
        <v>-60891</v>
      </c>
      <c r="NM2">
        <v>-102055</v>
      </c>
      <c r="NN2">
        <v>0</v>
      </c>
      <c r="NO2">
        <v>-44132</v>
      </c>
      <c r="NP2">
        <v>-783610</v>
      </c>
      <c r="NQ2">
        <v>-33315</v>
      </c>
      <c r="NR2">
        <v>-1477404</v>
      </c>
      <c r="NS2">
        <v>-1577366</v>
      </c>
      <c r="NT2">
        <v>0</v>
      </c>
      <c r="NU2">
        <v>0</v>
      </c>
      <c r="NV2">
        <v>-21101</v>
      </c>
      <c r="NW2">
        <v>-203354</v>
      </c>
      <c r="NX2">
        <v>0</v>
      </c>
      <c r="NY2">
        <v>-21101</v>
      </c>
      <c r="NZ2">
        <v>0</v>
      </c>
      <c r="OA2">
        <v>-3343</v>
      </c>
      <c r="OB2">
        <v>-236668</v>
      </c>
      <c r="OC2">
        <v>0</v>
      </c>
      <c r="OD2">
        <v>-79265</v>
      </c>
      <c r="OE2">
        <v>-146354</v>
      </c>
      <c r="OF2">
        <v>-21016</v>
      </c>
      <c r="OG2">
        <v>-74715</v>
      </c>
      <c r="OH2">
        <v>-329766</v>
      </c>
      <c r="OI2">
        <v>-8416</v>
      </c>
      <c r="OJ2">
        <v>-14945</v>
      </c>
      <c r="OK2">
        <v>-202878</v>
      </c>
      <c r="OL2">
        <v>-187933</v>
      </c>
      <c r="OM2">
        <v>18774</v>
      </c>
      <c r="ON2">
        <v>139655</v>
      </c>
      <c r="OO2">
        <v>670253</v>
      </c>
      <c r="OP2">
        <v>0</v>
      </c>
      <c r="OQ2">
        <v>-4206</v>
      </c>
      <c r="OR2">
        <v>34649</v>
      </c>
      <c r="OS2">
        <v>0</v>
      </c>
      <c r="OT2">
        <v>-9965</v>
      </c>
      <c r="OU2">
        <v>849160</v>
      </c>
      <c r="OV2">
        <v>146995</v>
      </c>
      <c r="OW2">
        <v>2373797</v>
      </c>
      <c r="OX2">
        <v>1999281</v>
      </c>
      <c r="OY2">
        <v>0</v>
      </c>
      <c r="OZ2">
        <v>0</v>
      </c>
      <c r="PA2">
        <v>-504</v>
      </c>
      <c r="PB2">
        <v>225815</v>
      </c>
      <c r="PC2">
        <v>0</v>
      </c>
      <c r="PD2">
        <v>-504</v>
      </c>
      <c r="PE2">
        <v>-49</v>
      </c>
      <c r="PF2">
        <v>-5764</v>
      </c>
      <c r="PG2">
        <v>372810</v>
      </c>
      <c r="PH2">
        <v>0</v>
      </c>
      <c r="PI2">
        <v>-284921</v>
      </c>
      <c r="PJ2">
        <v>282348</v>
      </c>
      <c r="PK2">
        <v>36368</v>
      </c>
      <c r="PL2">
        <v>400189</v>
      </c>
      <c r="PM2">
        <v>512527</v>
      </c>
      <c r="PN2">
        <v>78543</v>
      </c>
      <c r="PO2">
        <v>20194</v>
      </c>
      <c r="PP2">
        <v>271101</v>
      </c>
      <c r="PQ2">
        <v>250907</v>
      </c>
      <c r="PR2">
        <v>-5947</v>
      </c>
      <c r="PS2">
        <v>-26</v>
      </c>
      <c r="PT2">
        <v>-667872</v>
      </c>
      <c r="PU2">
        <v>0</v>
      </c>
      <c r="PV2">
        <v>11329</v>
      </c>
      <c r="PW2">
        <v>-14887</v>
      </c>
      <c r="PX2">
        <v>0</v>
      </c>
      <c r="PY2">
        <v>15532</v>
      </c>
      <c r="PZ2">
        <v>-661872</v>
      </c>
      <c r="QA2">
        <v>-125227</v>
      </c>
      <c r="QB2">
        <v>-2058256</v>
      </c>
      <c r="QC2">
        <v>-2372009</v>
      </c>
      <c r="QD2">
        <v>0</v>
      </c>
      <c r="QE2">
        <v>0</v>
      </c>
      <c r="QF2">
        <v>1691</v>
      </c>
      <c r="QG2">
        <v>-180565</v>
      </c>
      <c r="QH2">
        <v>0</v>
      </c>
      <c r="QI2">
        <v>1691</v>
      </c>
      <c r="QJ2">
        <v>0</v>
      </c>
      <c r="QK2">
        <v>2065</v>
      </c>
      <c r="QL2">
        <v>-305792</v>
      </c>
      <c r="QM2">
        <v>0</v>
      </c>
      <c r="QN2">
        <v>-389955</v>
      </c>
      <c r="QO2">
        <v>-254361</v>
      </c>
      <c r="QP2">
        <v>-46124</v>
      </c>
      <c r="QQ2">
        <v>-402467</v>
      </c>
      <c r="QR2">
        <v>-1163386</v>
      </c>
      <c r="QS2">
        <v>-70479</v>
      </c>
      <c r="QT2">
        <v>-24348</v>
      </c>
      <c r="QU2">
        <v>-244715</v>
      </c>
      <c r="QV2">
        <v>-220366</v>
      </c>
      <c r="QW2">
        <v>4069</v>
      </c>
      <c r="QX2">
        <v>25834</v>
      </c>
      <c r="QY2">
        <v>48745</v>
      </c>
      <c r="QZ2">
        <v>0</v>
      </c>
      <c r="RA2">
        <v>3461</v>
      </c>
      <c r="RB2">
        <v>13605</v>
      </c>
      <c r="RC2">
        <v>0</v>
      </c>
      <c r="RD2">
        <v>2371</v>
      </c>
      <c r="RE2">
        <v>98085</v>
      </c>
      <c r="RF2">
        <v>10541</v>
      </c>
      <c r="RG2">
        <v>218700</v>
      </c>
      <c r="RH2">
        <v>185984</v>
      </c>
      <c r="RI2">
        <v>0</v>
      </c>
      <c r="RJ2">
        <v>0</v>
      </c>
      <c r="RK2">
        <v>2503</v>
      </c>
      <c r="RL2">
        <v>29059</v>
      </c>
      <c r="RM2">
        <v>0</v>
      </c>
      <c r="RN2">
        <v>2503</v>
      </c>
      <c r="RO2">
        <v>0</v>
      </c>
      <c r="RP2">
        <v>112</v>
      </c>
      <c r="RQ2">
        <v>39600</v>
      </c>
      <c r="RR2">
        <v>0</v>
      </c>
      <c r="RS2">
        <v>-32467</v>
      </c>
      <c r="RT2">
        <v>21225</v>
      </c>
      <c r="RU2">
        <v>3279</v>
      </c>
      <c r="RV2">
        <v>24102</v>
      </c>
      <c r="RW2">
        <v>19923</v>
      </c>
      <c r="RX2">
        <v>3784</v>
      </c>
      <c r="RY2">
        <v>3195</v>
      </c>
      <c r="RZ2">
        <v>25761</v>
      </c>
      <c r="SA2">
        <v>22566</v>
      </c>
      <c r="SB2">
        <v>-3214</v>
      </c>
      <c r="SC2">
        <v>-18216</v>
      </c>
      <c r="SD2">
        <v>-41245</v>
      </c>
      <c r="SE2">
        <v>0</v>
      </c>
      <c r="SF2">
        <v>-2953</v>
      </c>
      <c r="SG2">
        <v>-8661</v>
      </c>
      <c r="SH2">
        <v>0</v>
      </c>
      <c r="SI2">
        <v>-7306</v>
      </c>
      <c r="SJ2">
        <v>-81595</v>
      </c>
      <c r="SK2">
        <v>-7085</v>
      </c>
      <c r="SL2">
        <v>-143957</v>
      </c>
      <c r="SM2">
        <v>-171354</v>
      </c>
      <c r="SN2">
        <v>0</v>
      </c>
      <c r="SO2">
        <v>0</v>
      </c>
      <c r="SP2">
        <v>-2665</v>
      </c>
      <c r="SQ2">
        <v>-20600</v>
      </c>
      <c r="SR2">
        <v>0</v>
      </c>
      <c r="SS2">
        <v>-2665</v>
      </c>
      <c r="ST2">
        <v>0</v>
      </c>
      <c r="SU2">
        <v>-149</v>
      </c>
      <c r="SV2">
        <v>-27684</v>
      </c>
      <c r="SW2">
        <v>0</v>
      </c>
      <c r="SX2">
        <v>-26422</v>
      </c>
      <c r="SY2">
        <v>-6576</v>
      </c>
      <c r="SZ2">
        <v>-572</v>
      </c>
      <c r="TA2">
        <v>-9596</v>
      </c>
      <c r="TB2">
        <v>-45155</v>
      </c>
      <c r="TC2">
        <v>-1990</v>
      </c>
      <c r="TD2">
        <v>-1419</v>
      </c>
      <c r="TE2">
        <v>-14106</v>
      </c>
      <c r="TF2">
        <v>-12687</v>
      </c>
      <c r="TG2">
        <v>0</v>
      </c>
      <c r="TH2">
        <v>0</v>
      </c>
      <c r="TI2">
        <v>0</v>
      </c>
      <c r="TJ2">
        <v>0</v>
      </c>
      <c r="TK2">
        <v>0</v>
      </c>
      <c r="TL2">
        <v>0</v>
      </c>
      <c r="TM2">
        <v>0</v>
      </c>
      <c r="TN2">
        <v>0</v>
      </c>
      <c r="TO2">
        <v>0</v>
      </c>
      <c r="TP2">
        <v>0</v>
      </c>
      <c r="TQ2">
        <v>0</v>
      </c>
      <c r="TR2">
        <v>0</v>
      </c>
      <c r="TS2">
        <v>0</v>
      </c>
      <c r="TT2">
        <v>0</v>
      </c>
      <c r="TU2">
        <v>0</v>
      </c>
      <c r="TV2">
        <v>0</v>
      </c>
      <c r="TW2">
        <v>0</v>
      </c>
      <c r="TX2">
        <v>0</v>
      </c>
      <c r="TY2">
        <v>0</v>
      </c>
      <c r="TZ2">
        <v>0</v>
      </c>
      <c r="UA2">
        <v>0</v>
      </c>
      <c r="UB2">
        <v>0</v>
      </c>
      <c r="UC2">
        <v>0</v>
      </c>
      <c r="UD2">
        <v>0</v>
      </c>
      <c r="UE2">
        <v>0</v>
      </c>
      <c r="UF2">
        <v>0</v>
      </c>
      <c r="UG2">
        <v>0</v>
      </c>
      <c r="UH2">
        <v>0</v>
      </c>
      <c r="UI2">
        <v>0</v>
      </c>
      <c r="UJ2">
        <v>0</v>
      </c>
      <c r="UK2">
        <v>0</v>
      </c>
      <c r="UL2">
        <v>-95</v>
      </c>
      <c r="UM2">
        <v>-892</v>
      </c>
      <c r="UN2">
        <v>4321</v>
      </c>
      <c r="UO2">
        <v>0</v>
      </c>
      <c r="UP2">
        <v>-204</v>
      </c>
      <c r="UQ2">
        <v>-9743</v>
      </c>
      <c r="UR2">
        <v>0</v>
      </c>
      <c r="US2">
        <v>1681</v>
      </c>
      <c r="UT2">
        <v>-4934</v>
      </c>
      <c r="UU2">
        <v>-591</v>
      </c>
      <c r="UV2">
        <v>1112</v>
      </c>
      <c r="UW2">
        <v>23956</v>
      </c>
      <c r="UX2">
        <v>0</v>
      </c>
      <c r="UY2">
        <v>0</v>
      </c>
      <c r="UZ2">
        <v>584</v>
      </c>
      <c r="VA2">
        <v>-1476</v>
      </c>
      <c r="VB2">
        <v>0</v>
      </c>
      <c r="VC2">
        <v>584</v>
      </c>
      <c r="VD2">
        <v>49</v>
      </c>
      <c r="VE2">
        <v>4567</v>
      </c>
      <c r="VF2">
        <v>-2066</v>
      </c>
      <c r="VG2">
        <v>0</v>
      </c>
      <c r="VH2">
        <v>18567</v>
      </c>
      <c r="VI2">
        <v>2458</v>
      </c>
      <c r="VJ2">
        <v>7490</v>
      </c>
      <c r="VK2">
        <v>-5630</v>
      </c>
      <c r="VL2">
        <v>22172</v>
      </c>
      <c r="VM2">
        <v>-714</v>
      </c>
      <c r="VN2">
        <v>10</v>
      </c>
      <c r="VO2">
        <v>3584</v>
      </c>
      <c r="VP2">
        <v>3575</v>
      </c>
      <c r="VQ2">
        <v>3095</v>
      </c>
      <c r="VR2">
        <v>489733</v>
      </c>
      <c r="VS2">
        <v>707811</v>
      </c>
      <c r="VT2">
        <v>-9357</v>
      </c>
      <c r="VU2">
        <v>387007</v>
      </c>
      <c r="VV2">
        <v>550720</v>
      </c>
      <c r="VW2">
        <v>0</v>
      </c>
      <c r="VX2">
        <v>21398</v>
      </c>
      <c r="VY2">
        <v>2150407</v>
      </c>
      <c r="VZ2">
        <v>588156</v>
      </c>
      <c r="WA2">
        <v>6338173</v>
      </c>
      <c r="WB2">
        <v>6338173</v>
      </c>
      <c r="WC2">
        <v>0</v>
      </c>
      <c r="WD2">
        <v>0</v>
      </c>
      <c r="WE2">
        <v>244279</v>
      </c>
      <c r="WF2">
        <v>1124958</v>
      </c>
      <c r="WG2">
        <v>0</v>
      </c>
      <c r="WH2">
        <v>0</v>
      </c>
      <c r="WI2">
        <v>0</v>
      </c>
      <c r="WJ2">
        <v>171403</v>
      </c>
      <c r="WK2">
        <v>1713114</v>
      </c>
      <c r="WL2">
        <v>-6567</v>
      </c>
      <c r="WM2">
        <v>50993</v>
      </c>
      <c r="WN2">
        <v>445279</v>
      </c>
      <c r="WO2">
        <v>66739</v>
      </c>
      <c r="WP2">
        <v>783881</v>
      </c>
      <c r="WQ2">
        <v>1589944</v>
      </c>
      <c r="WR2">
        <v>243052</v>
      </c>
      <c r="WS2">
        <v>-55919</v>
      </c>
      <c r="WT2">
        <v>713305</v>
      </c>
      <c r="WU2">
        <v>775791</v>
      </c>
      <c r="WV2">
        <v>0</v>
      </c>
      <c r="WW2">
        <v>-26626</v>
      </c>
      <c r="WX2">
        <v>0</v>
      </c>
      <c r="WY2">
        <v>0</v>
      </c>
      <c r="WZ2">
        <v>0</v>
      </c>
      <c r="XA2">
        <v>2</v>
      </c>
      <c r="XB2">
        <v>0</v>
      </c>
      <c r="XC2">
        <v>0</v>
      </c>
      <c r="XD2">
        <v>-26624</v>
      </c>
      <c r="XE2">
        <v>0</v>
      </c>
      <c r="XF2">
        <v>-26666</v>
      </c>
      <c r="XG2">
        <v>-26666</v>
      </c>
      <c r="XH2">
        <v>0</v>
      </c>
      <c r="XI2">
        <v>0</v>
      </c>
      <c r="XJ2">
        <v>0</v>
      </c>
      <c r="XK2">
        <v>0</v>
      </c>
      <c r="XL2">
        <v>0</v>
      </c>
      <c r="XM2">
        <v>0</v>
      </c>
      <c r="XN2">
        <v>0</v>
      </c>
      <c r="XO2">
        <v>0</v>
      </c>
      <c r="XP2">
        <v>0</v>
      </c>
      <c r="XQ2">
        <v>0</v>
      </c>
      <c r="XR2">
        <v>0</v>
      </c>
      <c r="XS2">
        <v>0</v>
      </c>
      <c r="XT2">
        <v>0</v>
      </c>
      <c r="XU2">
        <v>0</v>
      </c>
      <c r="XV2">
        <v>0</v>
      </c>
      <c r="XW2">
        <v>0</v>
      </c>
      <c r="XX2">
        <v>-25</v>
      </c>
      <c r="XY2">
        <v>-42</v>
      </c>
      <c r="XZ2">
        <v>-17</v>
      </c>
      <c r="YA2">
        <v>10</v>
      </c>
      <c r="YB2">
        <v>193199</v>
      </c>
      <c r="YC2">
        <v>709</v>
      </c>
      <c r="YD2">
        <v>0</v>
      </c>
      <c r="YE2">
        <v>0</v>
      </c>
      <c r="YF2">
        <v>4294</v>
      </c>
      <c r="YG2">
        <v>0</v>
      </c>
      <c r="YH2">
        <v>4346</v>
      </c>
      <c r="YI2">
        <v>202558</v>
      </c>
      <c r="YJ2">
        <v>0</v>
      </c>
      <c r="YK2">
        <v>222504</v>
      </c>
      <c r="YL2">
        <v>222504</v>
      </c>
      <c r="YM2">
        <v>0</v>
      </c>
      <c r="YN2">
        <v>0</v>
      </c>
      <c r="YO2">
        <v>0</v>
      </c>
      <c r="YP2">
        <v>0</v>
      </c>
      <c r="YQ2">
        <v>0</v>
      </c>
      <c r="YR2">
        <v>0</v>
      </c>
      <c r="YS2">
        <v>0</v>
      </c>
      <c r="YT2">
        <v>0</v>
      </c>
      <c r="YU2">
        <v>0</v>
      </c>
      <c r="YV2">
        <v>0</v>
      </c>
      <c r="YW2">
        <v>0</v>
      </c>
      <c r="YX2">
        <v>1112</v>
      </c>
      <c r="YY2">
        <v>0</v>
      </c>
      <c r="YZ2">
        <v>322</v>
      </c>
      <c r="ZA2">
        <v>11191</v>
      </c>
      <c r="ZB2">
        <v>9757</v>
      </c>
      <c r="ZC2">
        <v>7425</v>
      </c>
      <c r="ZD2">
        <v>8755</v>
      </c>
      <c r="ZE2">
        <v>1330</v>
      </c>
      <c r="ZF2">
        <v>-3</v>
      </c>
      <c r="ZG2">
        <v>-162350</v>
      </c>
      <c r="ZH2">
        <v>-830</v>
      </c>
      <c r="ZI2">
        <v>0</v>
      </c>
      <c r="ZJ2">
        <v>0</v>
      </c>
      <c r="ZK2">
        <v>-4830</v>
      </c>
      <c r="ZL2">
        <v>0</v>
      </c>
      <c r="ZM2">
        <v>-3752</v>
      </c>
      <c r="ZN2">
        <v>-171765</v>
      </c>
      <c r="ZO2">
        <v>0</v>
      </c>
      <c r="ZP2">
        <v>-191772</v>
      </c>
      <c r="ZQ2">
        <v>-191772</v>
      </c>
      <c r="ZR2">
        <v>0</v>
      </c>
      <c r="ZS2">
        <v>0</v>
      </c>
      <c r="ZT2">
        <v>0</v>
      </c>
      <c r="ZU2">
        <v>0</v>
      </c>
      <c r="ZV2">
        <v>0</v>
      </c>
      <c r="ZW2">
        <v>0</v>
      </c>
      <c r="ZX2">
        <v>0</v>
      </c>
      <c r="ZY2">
        <v>0</v>
      </c>
      <c r="ZZ2">
        <v>0</v>
      </c>
      <c r="AAA2">
        <v>0</v>
      </c>
      <c r="AAB2">
        <v>0</v>
      </c>
      <c r="AAC2">
        <v>-1765</v>
      </c>
      <c r="AAD2">
        <v>0</v>
      </c>
      <c r="AAE2">
        <v>-1377</v>
      </c>
      <c r="AAF2">
        <v>-11490</v>
      </c>
      <c r="AAG2">
        <v>-8348</v>
      </c>
      <c r="AAH2">
        <v>-6956</v>
      </c>
      <c r="AAI2">
        <v>-8517</v>
      </c>
      <c r="AAJ2">
        <v>-1561</v>
      </c>
      <c r="AAK2">
        <v>0</v>
      </c>
      <c r="AAL2">
        <v>0</v>
      </c>
      <c r="AAM2">
        <v>0</v>
      </c>
      <c r="AAN2">
        <v>0</v>
      </c>
      <c r="AAO2">
        <v>0</v>
      </c>
      <c r="AAP2">
        <v>0</v>
      </c>
      <c r="AAQ2">
        <v>0</v>
      </c>
      <c r="AAR2">
        <v>0</v>
      </c>
      <c r="AAS2">
        <v>0</v>
      </c>
      <c r="AAT2">
        <v>0</v>
      </c>
      <c r="AAU2">
        <v>0</v>
      </c>
      <c r="AAV2">
        <v>0</v>
      </c>
      <c r="AAW2">
        <v>0</v>
      </c>
      <c r="AAX2">
        <v>0</v>
      </c>
      <c r="AAY2">
        <v>0</v>
      </c>
      <c r="AAZ2">
        <v>0</v>
      </c>
      <c r="ABA2">
        <v>0</v>
      </c>
      <c r="ABB2">
        <v>0</v>
      </c>
      <c r="ABC2">
        <v>0</v>
      </c>
      <c r="ABD2">
        <v>0</v>
      </c>
      <c r="ABE2">
        <v>0</v>
      </c>
      <c r="ABF2">
        <v>0</v>
      </c>
      <c r="ABG2">
        <v>0</v>
      </c>
      <c r="ABH2">
        <v>0</v>
      </c>
      <c r="ABI2">
        <v>0</v>
      </c>
      <c r="ABJ2">
        <v>0</v>
      </c>
      <c r="ABK2">
        <v>0</v>
      </c>
      <c r="ABL2">
        <v>0</v>
      </c>
      <c r="ABM2">
        <v>0</v>
      </c>
      <c r="ABN2">
        <v>0</v>
      </c>
      <c r="ABO2">
        <v>0</v>
      </c>
      <c r="ABP2">
        <v>0</v>
      </c>
      <c r="ABQ2">
        <v>23073</v>
      </c>
      <c r="ABR2">
        <v>0</v>
      </c>
      <c r="ABS2">
        <v>0</v>
      </c>
      <c r="ABT2">
        <v>0</v>
      </c>
      <c r="ABU2">
        <v>1162</v>
      </c>
      <c r="ABV2">
        <v>0</v>
      </c>
      <c r="ABW2">
        <v>326</v>
      </c>
      <c r="ABX2">
        <v>24561</v>
      </c>
      <c r="ABY2">
        <v>0</v>
      </c>
      <c r="ABZ2">
        <v>26742</v>
      </c>
      <c r="ACA2">
        <v>26742</v>
      </c>
      <c r="ACB2">
        <v>0</v>
      </c>
      <c r="ACC2">
        <v>0</v>
      </c>
      <c r="ACD2">
        <v>0</v>
      </c>
      <c r="ACE2">
        <v>0</v>
      </c>
      <c r="ACF2">
        <v>0</v>
      </c>
      <c r="ACG2">
        <v>0</v>
      </c>
      <c r="ACH2">
        <v>0</v>
      </c>
      <c r="ACI2">
        <v>0</v>
      </c>
      <c r="ACJ2">
        <v>0</v>
      </c>
      <c r="ACK2">
        <v>0</v>
      </c>
      <c r="ACL2">
        <v>0</v>
      </c>
      <c r="ACM2">
        <v>0</v>
      </c>
      <c r="ACN2">
        <v>0</v>
      </c>
      <c r="ACO2">
        <v>0</v>
      </c>
      <c r="ACP2">
        <v>1457</v>
      </c>
      <c r="ACQ2">
        <v>1457</v>
      </c>
      <c r="ACR2">
        <v>591</v>
      </c>
      <c r="ACS2">
        <v>724</v>
      </c>
      <c r="ACT2">
        <v>133</v>
      </c>
      <c r="ACU2">
        <v>0</v>
      </c>
      <c r="ACV2">
        <v>-17935</v>
      </c>
      <c r="ACW2">
        <v>0</v>
      </c>
      <c r="ACX2">
        <v>0</v>
      </c>
      <c r="ACY2">
        <v>0</v>
      </c>
      <c r="ACZ2">
        <v>-1161</v>
      </c>
      <c r="ADA2">
        <v>0</v>
      </c>
      <c r="ADB2">
        <v>-536</v>
      </c>
      <c r="ADC2">
        <v>-19632</v>
      </c>
      <c r="ADD2">
        <v>0</v>
      </c>
      <c r="ADE2">
        <v>-21478</v>
      </c>
      <c r="ADF2">
        <v>-21478</v>
      </c>
      <c r="ADG2">
        <v>0</v>
      </c>
      <c r="ADH2">
        <v>0</v>
      </c>
      <c r="ADI2">
        <v>0</v>
      </c>
      <c r="ADJ2">
        <v>0</v>
      </c>
      <c r="ADK2">
        <v>0</v>
      </c>
      <c r="ADL2">
        <v>0</v>
      </c>
      <c r="ADM2">
        <v>0</v>
      </c>
      <c r="ADN2">
        <v>0</v>
      </c>
      <c r="ADO2">
        <v>0</v>
      </c>
      <c r="ADP2">
        <v>0</v>
      </c>
      <c r="ADQ2">
        <v>0</v>
      </c>
      <c r="ADR2">
        <v>0</v>
      </c>
      <c r="ADS2">
        <v>0</v>
      </c>
      <c r="ADT2">
        <v>0</v>
      </c>
      <c r="ADU2">
        <v>-1135</v>
      </c>
      <c r="ADV2">
        <v>-1135</v>
      </c>
      <c r="ADW2">
        <v>-555</v>
      </c>
      <c r="ADX2">
        <v>-711</v>
      </c>
      <c r="ADY2">
        <v>-156</v>
      </c>
      <c r="ADZ2">
        <v>0</v>
      </c>
      <c r="AEA2">
        <v>0</v>
      </c>
      <c r="AEB2">
        <v>0</v>
      </c>
      <c r="AEC2">
        <v>0</v>
      </c>
      <c r="AED2">
        <v>0</v>
      </c>
      <c r="AEE2">
        <v>0</v>
      </c>
      <c r="AEF2">
        <v>0</v>
      </c>
      <c r="AEG2">
        <v>0</v>
      </c>
      <c r="AEH2">
        <v>0</v>
      </c>
      <c r="AEI2">
        <v>0</v>
      </c>
      <c r="AEJ2">
        <v>0</v>
      </c>
      <c r="AEK2">
        <v>0</v>
      </c>
      <c r="AEL2">
        <v>0</v>
      </c>
      <c r="AEM2">
        <v>0</v>
      </c>
      <c r="AEN2">
        <v>0</v>
      </c>
      <c r="AEO2">
        <v>0</v>
      </c>
      <c r="AEP2">
        <v>0</v>
      </c>
      <c r="AEQ2">
        <v>0</v>
      </c>
      <c r="AER2">
        <v>0</v>
      </c>
      <c r="AES2">
        <v>0</v>
      </c>
      <c r="AET2">
        <v>0</v>
      </c>
      <c r="AEU2">
        <v>0</v>
      </c>
      <c r="AEV2">
        <v>0</v>
      </c>
      <c r="AEW2">
        <v>0</v>
      </c>
      <c r="AEX2">
        <v>0</v>
      </c>
      <c r="AEY2">
        <v>0</v>
      </c>
      <c r="AEZ2">
        <v>0</v>
      </c>
      <c r="AFA2">
        <v>0</v>
      </c>
      <c r="AFB2">
        <v>0</v>
      </c>
      <c r="AFC2">
        <v>0</v>
      </c>
      <c r="AFD2">
        <v>0</v>
      </c>
      <c r="AFE2">
        <v>-34</v>
      </c>
      <c r="AFF2">
        <v>-15454</v>
      </c>
      <c r="AFG2">
        <v>-669</v>
      </c>
      <c r="AFH2">
        <v>0</v>
      </c>
      <c r="AFI2">
        <v>0</v>
      </c>
      <c r="AFJ2">
        <v>-15177</v>
      </c>
      <c r="AFK2">
        <v>0</v>
      </c>
      <c r="AFL2">
        <v>-12505</v>
      </c>
      <c r="AFM2">
        <v>-43839</v>
      </c>
      <c r="AFN2">
        <v>0</v>
      </c>
      <c r="AFO2">
        <v>-113254</v>
      </c>
      <c r="AFP2">
        <v>-113254</v>
      </c>
      <c r="AFQ2">
        <v>0</v>
      </c>
      <c r="AFR2">
        <v>0</v>
      </c>
      <c r="AFS2">
        <v>0</v>
      </c>
      <c r="AFT2">
        <v>0</v>
      </c>
      <c r="AFU2">
        <v>0</v>
      </c>
      <c r="AFV2">
        <v>0</v>
      </c>
      <c r="AFW2">
        <v>0</v>
      </c>
      <c r="AFX2">
        <v>0</v>
      </c>
      <c r="AFY2">
        <v>0</v>
      </c>
      <c r="AFZ2">
        <v>0</v>
      </c>
      <c r="AGA2">
        <v>0</v>
      </c>
      <c r="AGB2">
        <v>-1780</v>
      </c>
      <c r="AGC2">
        <v>-165</v>
      </c>
      <c r="AGD2">
        <v>-1231</v>
      </c>
      <c r="AGE2">
        <v>-12642</v>
      </c>
      <c r="AGF2">
        <v>-9466</v>
      </c>
      <c r="AGG2">
        <v>-56399</v>
      </c>
      <c r="AGH2">
        <v>-56773</v>
      </c>
      <c r="AGI2">
        <v>-374</v>
      </c>
      <c r="AGJ2">
        <v>0</v>
      </c>
      <c r="AGK2">
        <v>0</v>
      </c>
      <c r="AGL2">
        <v>0</v>
      </c>
      <c r="AGM2">
        <v>0</v>
      </c>
      <c r="AGN2">
        <v>0</v>
      </c>
      <c r="AGO2">
        <v>0</v>
      </c>
      <c r="AGP2">
        <v>0</v>
      </c>
      <c r="AGQ2">
        <v>0</v>
      </c>
      <c r="AGR2">
        <v>0</v>
      </c>
      <c r="AGS2">
        <v>0</v>
      </c>
      <c r="AGT2">
        <v>0</v>
      </c>
      <c r="AGU2">
        <v>0</v>
      </c>
      <c r="AGV2">
        <v>0</v>
      </c>
      <c r="AGW2">
        <v>0</v>
      </c>
      <c r="AGX2">
        <v>0</v>
      </c>
      <c r="AGY2">
        <v>0</v>
      </c>
      <c r="AGZ2">
        <v>0</v>
      </c>
      <c r="AHA2">
        <v>0</v>
      </c>
      <c r="AHB2">
        <v>0</v>
      </c>
      <c r="AHC2">
        <v>0</v>
      </c>
      <c r="AHD2">
        <v>0</v>
      </c>
      <c r="AHE2">
        <v>0</v>
      </c>
      <c r="AHF2">
        <v>0</v>
      </c>
      <c r="AHG2">
        <v>0</v>
      </c>
      <c r="AHH2">
        <v>0</v>
      </c>
      <c r="AHI2">
        <v>0</v>
      </c>
      <c r="AHJ2">
        <v>0</v>
      </c>
      <c r="AHK2">
        <v>0</v>
      </c>
      <c r="AHL2">
        <v>0</v>
      </c>
      <c r="AHM2">
        <v>0</v>
      </c>
      <c r="AHN2">
        <v>0</v>
      </c>
      <c r="AHO2">
        <v>-51686</v>
      </c>
      <c r="AHP2">
        <v>-70138</v>
      </c>
      <c r="AHQ2">
        <v>-718842</v>
      </c>
      <c r="AHR2">
        <v>8698</v>
      </c>
      <c r="AHS2">
        <v>-141257</v>
      </c>
      <c r="AHT2">
        <v>121507</v>
      </c>
      <c r="AHU2">
        <v>0</v>
      </c>
      <c r="AHV2">
        <v>-146449</v>
      </c>
      <c r="AHW2">
        <v>-998166</v>
      </c>
      <c r="AHX2">
        <v>-120873</v>
      </c>
      <c r="AHY2">
        <v>-2331463</v>
      </c>
      <c r="AHZ2">
        <v>-2870332</v>
      </c>
      <c r="AIA2">
        <v>0</v>
      </c>
      <c r="AIB2">
        <v>3724</v>
      </c>
      <c r="AIC2">
        <v>-538869</v>
      </c>
      <c r="AID2">
        <v>-192562</v>
      </c>
      <c r="AIE2">
        <v>-556355</v>
      </c>
      <c r="AIF2">
        <v>-542593</v>
      </c>
      <c r="AIG2">
        <v>-706</v>
      </c>
      <c r="AIH2">
        <v>-976</v>
      </c>
      <c r="AII2">
        <v>-313435</v>
      </c>
      <c r="AIJ2">
        <v>-14</v>
      </c>
      <c r="AIK2">
        <v>-73428</v>
      </c>
      <c r="AIL2">
        <v>-42446</v>
      </c>
      <c r="AIM2">
        <v>-8605</v>
      </c>
      <c r="AIN2">
        <v>-196016</v>
      </c>
      <c r="AIO2">
        <v>-429070</v>
      </c>
      <c r="AIP2">
        <v>-108574</v>
      </c>
      <c r="AIQ2">
        <v>-974</v>
      </c>
      <c r="AIR2">
        <v>-32756</v>
      </c>
      <c r="AIS2">
        <v>-31768</v>
      </c>
      <c r="AIT2">
        <v>-46697</v>
      </c>
      <c r="AIU2">
        <v>-70001</v>
      </c>
      <c r="AIV2">
        <v>-722570</v>
      </c>
      <c r="AIW2">
        <v>8862</v>
      </c>
      <c r="AIX2">
        <v>-135935</v>
      </c>
      <c r="AIY2">
        <v>115455</v>
      </c>
      <c r="AIZ2">
        <v>0</v>
      </c>
      <c r="AJA2">
        <v>-194008</v>
      </c>
      <c r="AJB2">
        <v>-1044894</v>
      </c>
      <c r="AJC2">
        <v>-120454</v>
      </c>
      <c r="AJD2">
        <v>-2376496</v>
      </c>
      <c r="AJE2">
        <v>-2919239</v>
      </c>
      <c r="AJF2">
        <v>0</v>
      </c>
      <c r="AJG2">
        <v>3743</v>
      </c>
      <c r="AJH2">
        <v>-542743</v>
      </c>
      <c r="AJI2">
        <v>-192737</v>
      </c>
      <c r="AJJ2">
        <v>-552065</v>
      </c>
      <c r="AJK2">
        <v>-546486</v>
      </c>
      <c r="AJL2">
        <v>-706</v>
      </c>
      <c r="AJM2">
        <v>-970</v>
      </c>
      <c r="AJN2">
        <v>-313191</v>
      </c>
      <c r="AJO2">
        <v>-15</v>
      </c>
      <c r="AJP2">
        <v>-82559</v>
      </c>
      <c r="AJQ2">
        <v>-41322</v>
      </c>
      <c r="AJR2">
        <v>-8176</v>
      </c>
      <c r="AJS2">
        <v>-197614</v>
      </c>
      <c r="AJT2">
        <v>-433161</v>
      </c>
      <c r="AJU2">
        <v>-103489</v>
      </c>
      <c r="AJV2">
        <v>-974</v>
      </c>
      <c r="AJW2">
        <v>-31511</v>
      </c>
      <c r="AJX2">
        <v>-30522</v>
      </c>
      <c r="AJY2">
        <v>0</v>
      </c>
      <c r="AJZ2">
        <v>-4115</v>
      </c>
      <c r="AKA2">
        <v>-228047</v>
      </c>
      <c r="AKB2">
        <v>0</v>
      </c>
      <c r="AKC2">
        <v>-82221</v>
      </c>
      <c r="AKD2">
        <v>-2014</v>
      </c>
      <c r="AKE2">
        <v>0</v>
      </c>
      <c r="AKF2">
        <v>-50739</v>
      </c>
      <c r="AKG2">
        <v>-367136</v>
      </c>
      <c r="AKH2">
        <v>-12245</v>
      </c>
      <c r="AKI2">
        <v>-918927</v>
      </c>
      <c r="AKJ2">
        <v>-918900</v>
      </c>
      <c r="AKK2">
        <v>0</v>
      </c>
      <c r="AKL2">
        <v>27</v>
      </c>
      <c r="AKM2">
        <v>27</v>
      </c>
      <c r="AKN2">
        <v>-125335</v>
      </c>
      <c r="AKO2">
        <v>-311003</v>
      </c>
      <c r="AKP2">
        <v>0</v>
      </c>
      <c r="AKQ2">
        <v>0</v>
      </c>
      <c r="AKR2">
        <v>-802</v>
      </c>
      <c r="AKS2">
        <v>-137580</v>
      </c>
      <c r="AKT2">
        <v>-13</v>
      </c>
      <c r="AKU2">
        <v>0</v>
      </c>
      <c r="AKV2">
        <v>-13635</v>
      </c>
      <c r="AKW2">
        <v>-4284</v>
      </c>
      <c r="AKX2">
        <v>-71348</v>
      </c>
      <c r="AKY2">
        <v>-101750</v>
      </c>
      <c r="AKZ2">
        <v>-12483</v>
      </c>
      <c r="ALA2">
        <v>-2</v>
      </c>
      <c r="ALB2">
        <v>-656</v>
      </c>
      <c r="ALC2">
        <v>-641</v>
      </c>
      <c r="ALD2">
        <v>2559</v>
      </c>
      <c r="ALE2">
        <v>-4412</v>
      </c>
      <c r="ALF2">
        <v>-161143</v>
      </c>
      <c r="ALG2">
        <v>48119</v>
      </c>
      <c r="ALH2">
        <v>-47167</v>
      </c>
      <c r="ALI2">
        <v>31598</v>
      </c>
      <c r="ALJ2">
        <v>0</v>
      </c>
      <c r="ALK2">
        <v>-98691</v>
      </c>
      <c r="ALL2">
        <v>-229137</v>
      </c>
      <c r="ALM2">
        <v>-202</v>
      </c>
      <c r="ALN2">
        <v>-439046</v>
      </c>
      <c r="ALO2">
        <v>-447678</v>
      </c>
      <c r="ALP2">
        <v>0</v>
      </c>
      <c r="ALQ2">
        <v>50</v>
      </c>
      <c r="ALR2">
        <v>-8632</v>
      </c>
      <c r="ALS2">
        <v>-6758</v>
      </c>
      <c r="ALT2">
        <v>-61146</v>
      </c>
      <c r="ALU2">
        <v>-8682</v>
      </c>
      <c r="ALV2">
        <v>0</v>
      </c>
      <c r="ALW2">
        <v>0</v>
      </c>
      <c r="ALX2">
        <v>-6960</v>
      </c>
      <c r="ALY2">
        <v>0</v>
      </c>
      <c r="ALZ2">
        <v>-124466</v>
      </c>
      <c r="AMA2">
        <v>-1194</v>
      </c>
      <c r="AMB2">
        <v>-484</v>
      </c>
      <c r="AMC2">
        <v>-14272</v>
      </c>
      <c r="AMD2">
        <v>-141847</v>
      </c>
      <c r="AME2">
        <v>-1431</v>
      </c>
      <c r="AMF2">
        <v>0</v>
      </c>
      <c r="AMG2">
        <v>44</v>
      </c>
      <c r="AMH2">
        <v>44</v>
      </c>
      <c r="AMI2">
        <v>2086</v>
      </c>
      <c r="AMJ2">
        <v>4437</v>
      </c>
      <c r="AMK2">
        <v>170054</v>
      </c>
      <c r="AML2">
        <v>-49020</v>
      </c>
      <c r="AMM2">
        <v>50969</v>
      </c>
      <c r="AMN2">
        <v>-39994</v>
      </c>
      <c r="AMO2">
        <v>0</v>
      </c>
      <c r="AMP2">
        <v>45230</v>
      </c>
      <c r="AMQ2">
        <v>183762</v>
      </c>
      <c r="AMR2">
        <v>619</v>
      </c>
      <c r="AMS2">
        <v>389704</v>
      </c>
      <c r="AMT2">
        <v>400668</v>
      </c>
      <c r="AMU2">
        <v>0</v>
      </c>
      <c r="AMV2">
        <v>-30</v>
      </c>
      <c r="AMW2">
        <v>10964</v>
      </c>
      <c r="AMX2">
        <v>4428</v>
      </c>
      <c r="AMY2">
        <v>62330</v>
      </c>
      <c r="AMZ2">
        <v>10994</v>
      </c>
      <c r="ANA2">
        <v>0</v>
      </c>
      <c r="ANB2">
        <v>6</v>
      </c>
      <c r="ANC2">
        <v>5047</v>
      </c>
      <c r="AND2">
        <v>0</v>
      </c>
      <c r="ANE2">
        <v>115335</v>
      </c>
      <c r="ANF2">
        <v>2270</v>
      </c>
      <c r="ANG2">
        <v>886</v>
      </c>
      <c r="ANH2">
        <v>12378</v>
      </c>
      <c r="ANI2">
        <v>137352</v>
      </c>
      <c r="ANJ2">
        <v>6483</v>
      </c>
      <c r="ANK2">
        <v>0</v>
      </c>
      <c r="ANL2">
        <v>1207</v>
      </c>
      <c r="ANM2">
        <v>1207</v>
      </c>
      <c r="ANN2">
        <v>0</v>
      </c>
      <c r="ANO2">
        <v>0</v>
      </c>
      <c r="ANP2">
        <v>0</v>
      </c>
      <c r="ANQ2">
        <v>0</v>
      </c>
      <c r="ANR2">
        <v>0</v>
      </c>
      <c r="ANS2">
        <v>0</v>
      </c>
      <c r="ANT2">
        <v>0</v>
      </c>
      <c r="ANU2">
        <v>0</v>
      </c>
      <c r="ANV2">
        <v>0</v>
      </c>
      <c r="ANW2">
        <v>0</v>
      </c>
      <c r="ANX2">
        <v>0</v>
      </c>
      <c r="ANY2">
        <v>0</v>
      </c>
      <c r="ANZ2">
        <v>0</v>
      </c>
      <c r="AOA2">
        <v>0</v>
      </c>
      <c r="AOB2">
        <v>0</v>
      </c>
      <c r="AOC2">
        <v>0</v>
      </c>
      <c r="AOD2">
        <v>0</v>
      </c>
      <c r="AOE2">
        <v>0</v>
      </c>
      <c r="AOF2">
        <v>0</v>
      </c>
      <c r="AOG2">
        <v>0</v>
      </c>
      <c r="AOH2">
        <v>0</v>
      </c>
      <c r="AOI2">
        <v>0</v>
      </c>
      <c r="AOJ2">
        <v>0</v>
      </c>
      <c r="AOK2">
        <v>0</v>
      </c>
      <c r="AOL2">
        <v>0</v>
      </c>
      <c r="AOM2">
        <v>0</v>
      </c>
      <c r="AON2">
        <v>0</v>
      </c>
      <c r="AOO2">
        <v>0</v>
      </c>
      <c r="AOP2">
        <v>0</v>
      </c>
      <c r="AOQ2">
        <v>0</v>
      </c>
      <c r="AOR2">
        <v>0</v>
      </c>
      <c r="AOS2">
        <v>344</v>
      </c>
      <c r="AOT2">
        <v>112</v>
      </c>
      <c r="AOU2">
        <v>-12639</v>
      </c>
      <c r="AOV2">
        <v>1065</v>
      </c>
      <c r="AOW2">
        <v>1520</v>
      </c>
      <c r="AOX2">
        <v>2345</v>
      </c>
      <c r="AOY2">
        <v>0</v>
      </c>
      <c r="AOZ2">
        <v>5902</v>
      </c>
      <c r="APA2">
        <v>-1352</v>
      </c>
      <c r="APB2">
        <v>2</v>
      </c>
      <c r="APC2">
        <v>4309</v>
      </c>
      <c r="APD2">
        <v>-1897</v>
      </c>
      <c r="APE2">
        <v>0</v>
      </c>
      <c r="APF2">
        <v>-1</v>
      </c>
      <c r="APG2">
        <v>-6206</v>
      </c>
      <c r="APH2">
        <v>2155</v>
      </c>
      <c r="API2">
        <v>3106</v>
      </c>
      <c r="APJ2">
        <v>-6205</v>
      </c>
      <c r="APK2">
        <v>0</v>
      </c>
      <c r="APL2">
        <v>0</v>
      </c>
      <c r="APM2">
        <v>2157</v>
      </c>
      <c r="APN2">
        <v>-1</v>
      </c>
      <c r="APO2">
        <v>0</v>
      </c>
      <c r="APP2">
        <v>48</v>
      </c>
      <c r="APQ2">
        <v>27</v>
      </c>
      <c r="APR2">
        <v>296</v>
      </c>
      <c r="APS2">
        <v>404</v>
      </c>
      <c r="APT2">
        <v>33</v>
      </c>
      <c r="APU2">
        <v>0</v>
      </c>
      <c r="APV2">
        <v>-6</v>
      </c>
      <c r="APW2">
        <v>-5</v>
      </c>
      <c r="APX2">
        <v>0</v>
      </c>
      <c r="APY2">
        <v>0</v>
      </c>
      <c r="APZ2">
        <v>0</v>
      </c>
      <c r="AQA2">
        <v>0</v>
      </c>
      <c r="AQB2">
        <v>0</v>
      </c>
      <c r="AQC2">
        <v>-3204</v>
      </c>
      <c r="AQD2">
        <v>0</v>
      </c>
      <c r="AQE2">
        <v>-1684</v>
      </c>
      <c r="AQF2">
        <v>-4888</v>
      </c>
      <c r="AQG2">
        <v>0</v>
      </c>
      <c r="AQH2">
        <v>-4888</v>
      </c>
      <c r="AQI2">
        <v>-4888</v>
      </c>
      <c r="AQJ2">
        <v>0</v>
      </c>
      <c r="AQK2">
        <v>0</v>
      </c>
      <c r="AQL2">
        <v>0</v>
      </c>
      <c r="AQM2">
        <v>0</v>
      </c>
      <c r="AQN2">
        <v>0</v>
      </c>
      <c r="AQO2">
        <v>0</v>
      </c>
      <c r="AQP2">
        <v>0</v>
      </c>
      <c r="AQQ2">
        <v>0</v>
      </c>
      <c r="AQR2">
        <v>2993</v>
      </c>
      <c r="AQS2">
        <v>0</v>
      </c>
      <c r="AQT2">
        <v>1332</v>
      </c>
      <c r="AQU2">
        <v>4325</v>
      </c>
      <c r="AQV2">
        <v>0</v>
      </c>
      <c r="AQW2">
        <v>4325</v>
      </c>
      <c r="AQX2">
        <v>4325</v>
      </c>
      <c r="AQY2">
        <v>0</v>
      </c>
      <c r="AQZ2">
        <v>0</v>
      </c>
      <c r="ARA2">
        <v>0</v>
      </c>
      <c r="ARB2">
        <v>0</v>
      </c>
      <c r="ARC2">
        <v>0</v>
      </c>
      <c r="ARD2">
        <v>0</v>
      </c>
      <c r="ARE2">
        <v>0</v>
      </c>
      <c r="ARF2">
        <v>0</v>
      </c>
      <c r="ARG2">
        <v>-211</v>
      </c>
      <c r="ARH2">
        <v>0</v>
      </c>
      <c r="ARI2">
        <v>4603</v>
      </c>
      <c r="ARJ2">
        <v>4392</v>
      </c>
      <c r="ARK2">
        <v>0</v>
      </c>
      <c r="ARL2">
        <v>4392</v>
      </c>
      <c r="ARM2">
        <v>4392</v>
      </c>
      <c r="ARN2">
        <v>0</v>
      </c>
      <c r="ARO2">
        <v>0</v>
      </c>
      <c r="ARP2">
        <v>0</v>
      </c>
      <c r="ARQ2">
        <v>0</v>
      </c>
      <c r="ARR2">
        <v>0</v>
      </c>
      <c r="ARS2">
        <v>0</v>
      </c>
      <c r="ART2">
        <v>0</v>
      </c>
      <c r="ARU2">
        <v>0</v>
      </c>
      <c r="ARV2">
        <v>0</v>
      </c>
      <c r="ARW2">
        <v>0</v>
      </c>
      <c r="ARX2">
        <v>4955</v>
      </c>
      <c r="ARY2">
        <v>4955</v>
      </c>
      <c r="ARZ2">
        <v>0</v>
      </c>
      <c r="ASA2">
        <v>4955</v>
      </c>
      <c r="ASB2">
        <v>4955</v>
      </c>
      <c r="ASC2">
        <v>0</v>
      </c>
      <c r="ASD2">
        <v>0</v>
      </c>
      <c r="ASE2">
        <v>0</v>
      </c>
      <c r="ASF2">
        <v>0</v>
      </c>
      <c r="ASG2">
        <v>0</v>
      </c>
      <c r="ASH2">
        <v>0</v>
      </c>
      <c r="ASI2">
        <v>0</v>
      </c>
      <c r="ASJ2">
        <v>0</v>
      </c>
      <c r="ASK2">
        <v>0</v>
      </c>
      <c r="ASL2">
        <v>0</v>
      </c>
      <c r="ASM2">
        <v>0</v>
      </c>
      <c r="ASN2">
        <v>0</v>
      </c>
      <c r="ASO2">
        <v>0</v>
      </c>
      <c r="ASP2">
        <v>0</v>
      </c>
      <c r="ASQ2">
        <v>0</v>
      </c>
      <c r="ASR2">
        <v>0</v>
      </c>
      <c r="ASS2">
        <v>340500</v>
      </c>
      <c r="AST2">
        <v>26359</v>
      </c>
      <c r="ASU2">
        <v>369085</v>
      </c>
      <c r="ASV2">
        <v>2226</v>
      </c>
      <c r="ASW2">
        <v>205402</v>
      </c>
      <c r="ASX2">
        <v>26359</v>
      </c>
      <c r="ASY2">
        <v>0</v>
      </c>
      <c r="ASZ2">
        <v>74624</v>
      </c>
      <c r="ATA2">
        <v>53765</v>
      </c>
      <c r="ATB2">
        <v>8935</v>
      </c>
      <c r="ATC2">
        <v>96831</v>
      </c>
      <c r="ATD2">
        <v>0</v>
      </c>
      <c r="ATE2">
        <v>251287</v>
      </c>
      <c r="ATF2">
        <v>2322</v>
      </c>
      <c r="ATG2">
        <v>4518</v>
      </c>
      <c r="ATH2">
        <v>14127</v>
      </c>
      <c r="ATI2">
        <v>350440</v>
      </c>
      <c r="ATJ2">
        <v>15</v>
      </c>
      <c r="ATK2">
        <v>22.7</v>
      </c>
      <c r="ATL2" s="100"/>
      <c r="ATM2" s="100"/>
      <c r="ATN2" s="102"/>
      <c r="ATO2" s="102"/>
      <c r="ATP2" s="102"/>
      <c r="ATQ2" s="102"/>
      <c r="ATR2" s="102"/>
      <c r="ATS2" s="102"/>
      <c r="ATT2" s="102"/>
      <c r="ATU2" s="102"/>
      <c r="ATV2" s="102"/>
      <c r="ATW2" s="102"/>
      <c r="ATX2" s="102"/>
      <c r="ATY2" s="102"/>
      <c r="ATZ2" s="102"/>
      <c r="AUA2" s="102"/>
      <c r="AUB2" s="102"/>
      <c r="AUC2" s="102"/>
      <c r="AUD2" s="102"/>
      <c r="AUE2" s="102"/>
      <c r="AUF2" s="102"/>
      <c r="AUG2" s="102"/>
      <c r="AUH2" s="102"/>
      <c r="AUI2" s="102"/>
      <c r="AUJ2" s="102"/>
      <c r="AUK2" s="102"/>
      <c r="AUL2" s="102"/>
      <c r="AUM2" s="102"/>
      <c r="AUN2" s="102"/>
      <c r="AUO2" s="102"/>
      <c r="AUP2" s="102"/>
      <c r="AUQ2" s="102"/>
      <c r="AUR2" s="102"/>
      <c r="AUS2" s="102"/>
      <c r="AUT2" s="102"/>
      <c r="AUU2" s="102"/>
      <c r="AUV2" s="102"/>
      <c r="AUW2" s="102"/>
      <c r="AUX2" s="102"/>
      <c r="AUY2" s="102"/>
      <c r="AUZ2" s="102"/>
      <c r="AVA2" s="102"/>
      <c r="AVB2" s="102"/>
      <c r="AVC2" s="102"/>
      <c r="AVD2" s="102"/>
      <c r="AVE2" s="102"/>
      <c r="AVF2" s="102"/>
      <c r="AVG2" s="102"/>
      <c r="AVH2" s="102"/>
      <c r="AVI2" s="102"/>
      <c r="AVJ2" s="102"/>
      <c r="AVK2" s="102"/>
      <c r="AVL2" s="102"/>
      <c r="AVM2" s="102"/>
      <c r="AVN2" s="102"/>
      <c r="AVO2" s="102"/>
      <c r="AVP2" s="102"/>
      <c r="AVQ2" s="102"/>
      <c r="AVR2" s="102"/>
      <c r="AVS2" s="102"/>
      <c r="AVT2" s="102"/>
      <c r="AVU2" s="102"/>
      <c r="AVV2" s="102"/>
      <c r="AVW2" s="102"/>
      <c r="AVX2" s="102"/>
      <c r="AVY2" s="102"/>
      <c r="AVZ2" s="102"/>
      <c r="AWA2" s="102"/>
      <c r="AWB2" s="102"/>
      <c r="AWC2" s="102"/>
      <c r="AWD2" s="102"/>
      <c r="AWE2" s="102"/>
      <c r="AWF2" s="102"/>
      <c r="AWG2" s="102"/>
      <c r="AWH2" s="102"/>
      <c r="AWI2" s="102"/>
      <c r="AWJ2" s="102"/>
      <c r="AWK2" s="102"/>
      <c r="AWL2" s="102"/>
      <c r="AWM2" s="102"/>
      <c r="AWN2" s="102"/>
      <c r="AWO2" s="102"/>
      <c r="AWP2" s="102"/>
      <c r="AWQ2" s="102"/>
      <c r="AWR2" s="102"/>
      <c r="AWS2" s="102"/>
      <c r="AWT2" s="102"/>
      <c r="AWU2" s="102"/>
      <c r="AWV2" s="102"/>
      <c r="AWW2" s="102"/>
      <c r="AWX2" s="102"/>
      <c r="AWY2" s="102"/>
      <c r="AWZ2" s="102"/>
      <c r="AXA2" s="102"/>
      <c r="AXB2" s="102"/>
      <c r="AXC2" s="102"/>
      <c r="AXD2" s="102"/>
      <c r="AXE2" s="102"/>
      <c r="AXF2" s="102"/>
      <c r="AXG2" s="102"/>
      <c r="AXH2" s="102"/>
      <c r="AXI2" s="102"/>
      <c r="AXJ2" s="102"/>
      <c r="AXK2" s="102"/>
      <c r="AXL2" s="102"/>
      <c r="AXM2" s="102"/>
      <c r="AXN2" s="102"/>
      <c r="AXO2" s="102"/>
      <c r="AXP2" s="102"/>
      <c r="AXQ2" s="102"/>
      <c r="AXR2" s="102"/>
      <c r="AXS2" s="102"/>
      <c r="AXT2" s="102"/>
      <c r="AXU2" s="102"/>
      <c r="AXV2" s="102"/>
      <c r="AXW2" s="102"/>
      <c r="AXX2" s="102"/>
      <c r="AXY2" s="102"/>
      <c r="AXZ2" s="102"/>
      <c r="AYA2" s="102"/>
      <c r="AYB2" s="102"/>
      <c r="AYC2" s="102"/>
      <c r="AYD2" s="102"/>
      <c r="AYE2" s="102"/>
      <c r="AYF2" s="102"/>
      <c r="AYG2" s="102"/>
      <c r="AYH2" s="102"/>
      <c r="AYI2" s="102"/>
      <c r="AYJ2" s="102"/>
      <c r="AYK2" s="102"/>
      <c r="AYL2" s="102"/>
      <c r="AYM2" s="102"/>
      <c r="AYN2" s="102"/>
      <c r="AYO2" s="102"/>
      <c r="AYP2" s="102"/>
      <c r="AYQ2" s="102"/>
      <c r="AYR2" s="102"/>
      <c r="AYS2" s="102"/>
      <c r="AYT2" s="102"/>
      <c r="AYU2" s="102"/>
      <c r="AYV2" s="102"/>
      <c r="AYW2" s="102"/>
      <c r="AYX2" s="102"/>
      <c r="AYY2" s="102"/>
      <c r="AYZ2" s="102"/>
      <c r="AZA2" s="102"/>
      <c r="AZB2" s="102"/>
      <c r="AZC2" s="102"/>
      <c r="AZD2" s="102"/>
      <c r="AZE2" s="102"/>
      <c r="AZF2" s="102"/>
      <c r="AZG2" s="102"/>
      <c r="AZH2" s="102"/>
      <c r="AZI2" s="102"/>
      <c r="AZJ2" s="102"/>
      <c r="AZK2" s="102"/>
      <c r="AZL2" s="102"/>
      <c r="AZM2" s="102"/>
      <c r="AZN2" s="102"/>
      <c r="AZO2" s="102"/>
      <c r="AZP2" s="102"/>
      <c r="AZQ2" s="102"/>
      <c r="AZR2" s="102"/>
      <c r="AZS2" s="102"/>
      <c r="AZT2" s="102"/>
      <c r="AZU2" s="102"/>
      <c r="AZV2" s="102"/>
      <c r="AZW2" s="102"/>
      <c r="AZX2" s="102"/>
      <c r="AZY2" s="102"/>
      <c r="AZZ2" s="102"/>
      <c r="BAA2" s="102"/>
      <c r="BAB2" s="102"/>
      <c r="BAC2" s="102"/>
      <c r="BAD2" s="102"/>
      <c r="BAE2" s="100"/>
      <c r="BAF2" s="100"/>
    </row>
    <row r="5" spans="1:1384" x14ac:dyDescent="0.25">
      <c r="A5" s="102"/>
      <c r="B5" s="103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102"/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02"/>
      <c r="NO5" s="102"/>
      <c r="NP5" s="102"/>
      <c r="NQ5" s="102"/>
      <c r="NR5" s="102"/>
      <c r="NS5" s="102"/>
      <c r="NT5" s="102"/>
      <c r="NU5" s="102"/>
      <c r="NV5" s="102"/>
      <c r="NW5" s="102"/>
      <c r="NX5" s="102"/>
      <c r="NY5" s="102"/>
      <c r="NZ5" s="102"/>
      <c r="OA5" s="102"/>
      <c r="OB5" s="102"/>
      <c r="OC5" s="102"/>
      <c r="OD5" s="102"/>
      <c r="OE5" s="102"/>
      <c r="OF5" s="102"/>
      <c r="OG5" s="102"/>
      <c r="OH5" s="102"/>
      <c r="OI5" s="102"/>
      <c r="OJ5" s="102"/>
      <c r="OK5" s="102"/>
      <c r="OL5" s="102"/>
      <c r="OM5" s="102"/>
      <c r="ON5" s="102"/>
      <c r="OO5" s="102"/>
      <c r="OP5" s="102"/>
      <c r="OQ5" s="102"/>
      <c r="OR5" s="102"/>
      <c r="OS5" s="102"/>
      <c r="OT5" s="102"/>
      <c r="OU5" s="102"/>
      <c r="OV5" s="102"/>
      <c r="OW5" s="102"/>
      <c r="OX5" s="102"/>
      <c r="OY5" s="102"/>
      <c r="OZ5" s="102"/>
      <c r="PA5" s="102"/>
      <c r="PB5" s="102"/>
      <c r="PC5" s="102"/>
      <c r="PD5" s="102"/>
      <c r="PE5" s="102"/>
      <c r="PF5" s="102"/>
      <c r="PG5" s="102"/>
      <c r="PH5" s="102"/>
      <c r="PI5" s="102"/>
      <c r="PJ5" s="102"/>
      <c r="PK5" s="102"/>
      <c r="PL5" s="102"/>
      <c r="PM5" s="102"/>
      <c r="PN5" s="102"/>
      <c r="PO5" s="102"/>
      <c r="PP5" s="102"/>
      <c r="PQ5" s="102"/>
      <c r="PR5" s="102"/>
      <c r="PS5" s="102"/>
      <c r="PT5" s="102"/>
      <c r="PU5" s="102"/>
      <c r="PV5" s="102"/>
      <c r="PW5" s="102"/>
      <c r="PX5" s="102"/>
      <c r="PY5" s="102"/>
      <c r="PZ5" s="102"/>
      <c r="QA5" s="102"/>
      <c r="QB5" s="102"/>
      <c r="QC5" s="102"/>
      <c r="QD5" s="102"/>
      <c r="QE5" s="102"/>
      <c r="QF5" s="102"/>
      <c r="QG5" s="102"/>
      <c r="QH5" s="102"/>
      <c r="QI5" s="102"/>
      <c r="QJ5" s="102"/>
      <c r="QK5" s="102"/>
      <c r="QL5" s="102"/>
      <c r="QM5" s="102"/>
      <c r="QN5" s="102"/>
      <c r="QO5" s="102"/>
      <c r="QP5" s="102"/>
      <c r="QQ5" s="102"/>
      <c r="QR5" s="102"/>
      <c r="QS5" s="102"/>
      <c r="QT5" s="102"/>
      <c r="QU5" s="102"/>
      <c r="QV5" s="102"/>
      <c r="QW5" s="102"/>
      <c r="QX5" s="102"/>
      <c r="QY5" s="102"/>
      <c r="QZ5" s="102"/>
      <c r="RA5" s="102"/>
      <c r="RB5" s="102"/>
      <c r="RC5" s="102"/>
      <c r="RD5" s="102"/>
      <c r="RE5" s="102"/>
      <c r="RF5" s="102"/>
      <c r="RG5" s="102"/>
      <c r="RH5" s="102"/>
      <c r="RI5" s="102"/>
      <c r="RJ5" s="102"/>
      <c r="RK5" s="102"/>
      <c r="RL5" s="102"/>
      <c r="RM5" s="102"/>
      <c r="RN5" s="102"/>
      <c r="RO5" s="102"/>
      <c r="RP5" s="102"/>
      <c r="RQ5" s="102"/>
      <c r="RR5" s="102"/>
      <c r="RS5" s="102"/>
      <c r="RT5" s="102"/>
      <c r="RU5" s="102"/>
      <c r="RV5" s="102"/>
      <c r="RW5" s="102"/>
      <c r="RX5" s="102"/>
      <c r="RY5" s="102"/>
      <c r="RZ5" s="102"/>
      <c r="SA5" s="102"/>
      <c r="SB5" s="102"/>
      <c r="SC5" s="102"/>
      <c r="SD5" s="102"/>
      <c r="SE5" s="102"/>
      <c r="SF5" s="102"/>
      <c r="SG5" s="102"/>
      <c r="SH5" s="102"/>
      <c r="SI5" s="102"/>
      <c r="SJ5" s="102"/>
      <c r="SK5" s="102"/>
      <c r="SL5" s="102"/>
      <c r="SM5" s="102"/>
      <c r="SN5" s="102"/>
      <c r="SO5" s="102"/>
      <c r="SP5" s="102"/>
      <c r="SQ5" s="102"/>
      <c r="SR5" s="102"/>
      <c r="SS5" s="102"/>
      <c r="ST5" s="102"/>
      <c r="SU5" s="102"/>
      <c r="SV5" s="102"/>
      <c r="SW5" s="102"/>
      <c r="SX5" s="102"/>
      <c r="SY5" s="102"/>
      <c r="SZ5" s="102"/>
      <c r="TA5" s="102"/>
      <c r="TB5" s="102"/>
      <c r="TC5" s="102"/>
      <c r="TD5" s="102"/>
      <c r="TE5" s="102"/>
      <c r="TF5" s="102"/>
      <c r="TG5" s="102"/>
      <c r="TH5" s="102"/>
      <c r="TI5" s="102"/>
      <c r="TJ5" s="102"/>
      <c r="TK5" s="102"/>
      <c r="TL5" s="102"/>
      <c r="TM5" s="102"/>
      <c r="TN5" s="102"/>
      <c r="TO5" s="102"/>
      <c r="TP5" s="102"/>
      <c r="TQ5" s="102"/>
      <c r="TR5" s="102"/>
      <c r="TS5" s="102"/>
      <c r="TT5" s="102"/>
      <c r="TU5" s="102"/>
      <c r="TV5" s="102"/>
      <c r="TW5" s="102"/>
      <c r="TX5" s="102"/>
      <c r="TY5" s="102"/>
      <c r="TZ5" s="102"/>
      <c r="UA5" s="102"/>
      <c r="UB5" s="102"/>
      <c r="UC5" s="102"/>
      <c r="UD5" s="102"/>
      <c r="UE5" s="102"/>
      <c r="UF5" s="102"/>
      <c r="UG5" s="102"/>
      <c r="UH5" s="102"/>
      <c r="UI5" s="102"/>
      <c r="UJ5" s="102"/>
      <c r="UK5" s="102"/>
      <c r="UL5" s="102"/>
      <c r="UM5" s="102"/>
      <c r="UN5" s="102"/>
      <c r="UO5" s="102"/>
      <c r="UP5" s="102"/>
      <c r="UQ5" s="102"/>
      <c r="UR5" s="102"/>
      <c r="US5" s="102"/>
      <c r="UT5" s="102"/>
      <c r="UU5" s="102"/>
      <c r="UV5" s="102"/>
      <c r="UW5" s="102"/>
      <c r="UX5" s="102"/>
      <c r="UY5" s="102"/>
      <c r="UZ5" s="102"/>
      <c r="VA5" s="102"/>
      <c r="VB5" s="102"/>
      <c r="VC5" s="102"/>
      <c r="VD5" s="102"/>
      <c r="VE5" s="102"/>
      <c r="VF5" s="102"/>
      <c r="VG5" s="102"/>
      <c r="VH5" s="102"/>
      <c r="VI5" s="102"/>
      <c r="VJ5" s="102"/>
      <c r="VK5" s="102"/>
      <c r="VL5" s="102"/>
      <c r="VM5" s="102"/>
      <c r="VN5" s="102"/>
      <c r="VO5" s="102"/>
      <c r="VP5" s="102"/>
      <c r="VQ5" s="102"/>
      <c r="VR5" s="102"/>
      <c r="VS5" s="102"/>
      <c r="VT5" s="102"/>
      <c r="VU5" s="102"/>
      <c r="VV5" s="102"/>
      <c r="VW5" s="102"/>
      <c r="VX5" s="102"/>
      <c r="VY5" s="102"/>
      <c r="VZ5" s="102"/>
      <c r="WA5" s="102"/>
      <c r="WB5" s="102"/>
      <c r="WC5" s="102"/>
      <c r="WD5" s="102"/>
      <c r="WE5" s="102"/>
      <c r="WF5" s="102"/>
      <c r="WG5" s="102"/>
      <c r="WH5" s="102"/>
      <c r="WI5" s="102"/>
      <c r="WJ5" s="102"/>
      <c r="WK5" s="102"/>
      <c r="WL5" s="102"/>
      <c r="WM5" s="102"/>
      <c r="WN5" s="102"/>
      <c r="WO5" s="102"/>
      <c r="WP5" s="102"/>
      <c r="WQ5" s="102"/>
      <c r="WR5" s="102"/>
      <c r="WS5" s="102"/>
      <c r="WT5" s="102"/>
      <c r="WU5" s="102"/>
      <c r="WV5" s="102"/>
      <c r="WW5" s="102"/>
      <c r="WX5" s="102"/>
      <c r="WY5" s="102"/>
      <c r="WZ5" s="102"/>
      <c r="XA5" s="102"/>
      <c r="XB5" s="102"/>
      <c r="XC5" s="102"/>
      <c r="XD5" s="102"/>
      <c r="XE5" s="102"/>
      <c r="XF5" s="102"/>
      <c r="XG5" s="102"/>
      <c r="XH5" s="102"/>
      <c r="XI5" s="102"/>
      <c r="XJ5" s="102"/>
      <c r="XK5" s="102"/>
      <c r="XL5" s="102"/>
      <c r="XM5" s="102"/>
      <c r="XN5" s="102"/>
      <c r="XO5" s="102"/>
      <c r="XP5" s="102"/>
      <c r="XQ5" s="102"/>
      <c r="XR5" s="102"/>
      <c r="XS5" s="102"/>
      <c r="XT5" s="102"/>
      <c r="XU5" s="102"/>
      <c r="XV5" s="102"/>
      <c r="XW5" s="102"/>
      <c r="XX5" s="102"/>
      <c r="XY5" s="102"/>
      <c r="XZ5" s="102"/>
      <c r="YA5" s="102"/>
      <c r="YB5" s="102"/>
      <c r="YC5" s="102"/>
      <c r="YD5" s="102"/>
      <c r="YE5" s="102"/>
      <c r="YF5" s="102"/>
      <c r="YG5" s="102"/>
      <c r="YH5" s="102"/>
      <c r="YI5" s="102"/>
      <c r="YJ5" s="102"/>
      <c r="YK5" s="102"/>
      <c r="YL5" s="102"/>
      <c r="YM5" s="102"/>
      <c r="YN5" s="102"/>
      <c r="YO5" s="102"/>
      <c r="YP5" s="102"/>
      <c r="YQ5" s="102"/>
      <c r="YR5" s="102"/>
      <c r="YS5" s="102"/>
      <c r="YT5" s="102"/>
      <c r="YU5" s="102"/>
      <c r="YV5" s="102"/>
      <c r="YW5" s="102"/>
      <c r="YX5" s="102"/>
      <c r="YY5" s="102"/>
      <c r="YZ5" s="102"/>
      <c r="ZA5" s="102"/>
      <c r="ZB5" s="102"/>
      <c r="ZC5" s="102"/>
      <c r="ZD5" s="102"/>
      <c r="ZE5" s="102"/>
      <c r="ZF5" s="102"/>
      <c r="ZG5" s="102"/>
      <c r="ZH5" s="102"/>
      <c r="ZI5" s="102"/>
      <c r="ZJ5" s="102"/>
      <c r="ZK5" s="102"/>
      <c r="ZL5" s="102"/>
      <c r="ZM5" s="102"/>
      <c r="ZN5" s="102"/>
      <c r="ZO5" s="102"/>
      <c r="ZP5" s="102"/>
      <c r="ZQ5" s="102"/>
      <c r="ZR5" s="102"/>
      <c r="ZS5" s="102"/>
      <c r="ZT5" s="102"/>
      <c r="ZU5" s="102"/>
      <c r="ZV5" s="102"/>
      <c r="ZW5" s="102"/>
      <c r="ZX5" s="102"/>
      <c r="ZY5" s="102"/>
      <c r="ZZ5" s="102"/>
      <c r="AAA5" s="102"/>
      <c r="AAB5" s="102"/>
      <c r="AAC5" s="102"/>
      <c r="AAD5" s="102"/>
      <c r="AAE5" s="102"/>
      <c r="AAF5" s="102"/>
      <c r="AAG5" s="102"/>
      <c r="AAH5" s="102"/>
      <c r="AAI5" s="102"/>
      <c r="AAJ5" s="102"/>
      <c r="AAK5" s="102"/>
      <c r="AAL5" s="102"/>
      <c r="AAM5" s="102"/>
      <c r="AAN5" s="102"/>
      <c r="AAO5" s="102"/>
      <c r="AAP5" s="102"/>
      <c r="AAQ5" s="102"/>
      <c r="AAR5" s="102"/>
      <c r="AAS5" s="102"/>
      <c r="AAT5" s="102"/>
      <c r="AAU5" s="102"/>
      <c r="AAV5" s="102"/>
      <c r="AAW5" s="102"/>
      <c r="AAX5" s="102"/>
      <c r="AAY5" s="102"/>
      <c r="AAZ5" s="102"/>
      <c r="ABA5" s="102"/>
      <c r="ABB5" s="102"/>
      <c r="ABC5" s="102"/>
      <c r="ABD5" s="102"/>
      <c r="ABE5" s="102"/>
      <c r="ABF5" s="102"/>
      <c r="ABG5" s="102"/>
      <c r="ABH5" s="102"/>
      <c r="ABI5" s="102"/>
      <c r="ABJ5" s="102"/>
      <c r="ABK5" s="102"/>
      <c r="ABL5" s="102"/>
      <c r="ABM5" s="102"/>
      <c r="ABN5" s="102"/>
      <c r="ABO5" s="102"/>
      <c r="ABP5" s="102"/>
      <c r="ABQ5" s="102"/>
      <c r="ABR5" s="102"/>
      <c r="ABS5" s="102"/>
      <c r="ABT5" s="102"/>
      <c r="ABU5" s="102"/>
      <c r="ABV5" s="102"/>
      <c r="ABW5" s="102"/>
      <c r="ABX5" s="102"/>
      <c r="ABY5" s="102"/>
      <c r="ABZ5" s="102"/>
      <c r="ACA5" s="102"/>
      <c r="ACB5" s="102"/>
      <c r="ACC5" s="102"/>
      <c r="ACD5" s="102"/>
      <c r="ACE5" s="102"/>
      <c r="ACF5" s="102"/>
      <c r="ACG5" s="102"/>
      <c r="ACH5" s="102"/>
      <c r="ACI5" s="102"/>
      <c r="ACJ5" s="102"/>
      <c r="ACK5" s="102"/>
      <c r="ACL5" s="102"/>
      <c r="ACM5" s="102"/>
      <c r="ACN5" s="102"/>
      <c r="ACO5" s="102"/>
      <c r="ACP5" s="102"/>
      <c r="ACQ5" s="102"/>
      <c r="ACR5" s="102"/>
      <c r="ACS5" s="102"/>
      <c r="ACT5" s="102"/>
      <c r="ACU5" s="102"/>
      <c r="ACV5" s="102"/>
      <c r="ACW5" s="102"/>
      <c r="ACX5" s="102"/>
      <c r="ACY5" s="102"/>
      <c r="ACZ5" s="102"/>
      <c r="ADA5" s="102"/>
      <c r="ADB5" s="102"/>
      <c r="ADC5" s="102"/>
      <c r="ADD5" s="102"/>
      <c r="ADE5" s="102"/>
      <c r="ADF5" s="102"/>
      <c r="ADG5" s="102"/>
      <c r="ADH5" s="102"/>
      <c r="ADI5" s="102"/>
      <c r="ADJ5" s="102"/>
      <c r="ADK5" s="102"/>
      <c r="ADL5" s="102"/>
      <c r="ADM5" s="102"/>
      <c r="ADN5" s="102"/>
      <c r="ADO5" s="102"/>
      <c r="ADP5" s="102"/>
      <c r="ADQ5" s="102"/>
      <c r="ADR5" s="102"/>
      <c r="ADS5" s="102"/>
      <c r="ADT5" s="102"/>
      <c r="ADU5" s="102"/>
      <c r="ADV5" s="102"/>
      <c r="ADW5" s="102"/>
      <c r="ADX5" s="102"/>
      <c r="ADY5" s="102"/>
      <c r="ADZ5" s="102"/>
      <c r="AEA5" s="102"/>
      <c r="AEB5" s="102"/>
      <c r="AEC5" s="102"/>
      <c r="AED5" s="102"/>
      <c r="AEE5" s="102"/>
      <c r="AEF5" s="102"/>
      <c r="AEG5" s="102"/>
      <c r="AEH5" s="102"/>
      <c r="AEI5" s="102"/>
      <c r="AEJ5" s="102"/>
      <c r="AEK5" s="102"/>
      <c r="AEL5" s="102"/>
      <c r="AEM5" s="102"/>
      <c r="AEN5" s="102"/>
      <c r="AEO5" s="102"/>
      <c r="AEP5" s="102"/>
      <c r="AEQ5" s="102"/>
      <c r="AER5" s="102"/>
      <c r="AES5" s="102"/>
      <c r="AET5" s="102"/>
      <c r="AEU5" s="102"/>
      <c r="AEV5" s="102"/>
      <c r="AEW5" s="102"/>
      <c r="AEX5" s="102"/>
      <c r="AEY5" s="102"/>
      <c r="AEZ5" s="102"/>
      <c r="AFA5" s="102"/>
      <c r="AFB5" s="102"/>
      <c r="AFC5" s="102"/>
      <c r="AFD5" s="102"/>
      <c r="AFE5" s="102"/>
      <c r="AFF5" s="102"/>
      <c r="AFG5" s="102"/>
      <c r="AFH5" s="102"/>
      <c r="AFI5" s="102"/>
      <c r="AFJ5" s="102"/>
      <c r="AFK5" s="102"/>
      <c r="AFL5" s="102"/>
      <c r="AFM5" s="102"/>
      <c r="AFN5" s="102"/>
      <c r="AFO5" s="102"/>
      <c r="AFP5" s="102"/>
      <c r="AFQ5" s="102"/>
      <c r="AFR5" s="102"/>
      <c r="AFS5" s="102"/>
      <c r="AFT5" s="102"/>
      <c r="AFU5" s="102"/>
      <c r="AFV5" s="102"/>
      <c r="AFW5" s="102"/>
      <c r="AFX5" s="102"/>
      <c r="AFY5" s="102"/>
      <c r="AFZ5" s="102"/>
      <c r="AGA5" s="102"/>
      <c r="AGB5" s="102"/>
      <c r="AGC5" s="102"/>
      <c r="AGD5" s="102"/>
      <c r="AGE5" s="102"/>
      <c r="AGF5" s="102"/>
      <c r="AGG5" s="102"/>
      <c r="AGH5" s="102"/>
      <c r="AGI5" s="102"/>
      <c r="AGJ5" s="102"/>
      <c r="AGK5" s="102"/>
      <c r="AGL5" s="102"/>
      <c r="AGM5" s="102"/>
      <c r="AGN5" s="102"/>
      <c r="AGO5" s="102"/>
      <c r="AGP5" s="102"/>
      <c r="AGQ5" s="102"/>
      <c r="AGR5" s="102"/>
      <c r="AGS5" s="102"/>
      <c r="AGT5" s="102"/>
      <c r="AGU5" s="102"/>
      <c r="AGV5" s="102"/>
      <c r="AGW5" s="102"/>
      <c r="AGX5" s="102"/>
      <c r="AGY5" s="102"/>
      <c r="AGZ5" s="102"/>
      <c r="AHA5" s="102"/>
      <c r="AHB5" s="102"/>
      <c r="AHC5" s="102"/>
      <c r="AHD5" s="102"/>
      <c r="AHE5" s="102"/>
      <c r="AHF5" s="102"/>
      <c r="AHG5" s="102"/>
      <c r="AHH5" s="102"/>
      <c r="AHI5" s="102"/>
      <c r="AHJ5" s="102"/>
      <c r="AHK5" s="102"/>
      <c r="AHL5" s="102"/>
      <c r="AHM5" s="102"/>
      <c r="AHN5" s="102"/>
      <c r="AHO5" s="102"/>
      <c r="AHP5" s="102"/>
      <c r="AHQ5" s="102"/>
      <c r="AHR5" s="102"/>
      <c r="AHS5" s="102"/>
      <c r="AHT5" s="102"/>
      <c r="AHU5" s="102"/>
      <c r="AHV5" s="102"/>
      <c r="AHW5" s="102"/>
      <c r="AHX5" s="102"/>
      <c r="AHY5" s="102"/>
      <c r="AHZ5" s="102"/>
      <c r="AIA5" s="102"/>
      <c r="AIB5" s="102"/>
      <c r="AIC5" s="102"/>
      <c r="AID5" s="102"/>
      <c r="AIE5" s="102"/>
      <c r="AIF5" s="102"/>
      <c r="AIG5" s="102"/>
      <c r="AIH5" s="102"/>
      <c r="AII5" s="102"/>
      <c r="AIJ5" s="102"/>
      <c r="AIK5" s="102"/>
      <c r="AIL5" s="102"/>
      <c r="AIM5" s="102"/>
      <c r="AIN5" s="102"/>
      <c r="AIO5" s="102"/>
      <c r="AIP5" s="102"/>
      <c r="AIQ5" s="102"/>
      <c r="AIR5" s="102"/>
      <c r="AIS5" s="102"/>
      <c r="AIT5" s="102"/>
      <c r="AIU5" s="102"/>
      <c r="AIV5" s="102"/>
      <c r="AIW5" s="102"/>
      <c r="AIX5" s="102"/>
      <c r="AIY5" s="102"/>
      <c r="AIZ5" s="102"/>
      <c r="AJA5" s="102"/>
      <c r="AJB5" s="102"/>
      <c r="AJC5" s="102"/>
      <c r="AJD5" s="102"/>
      <c r="AJE5" s="102"/>
      <c r="AJF5" s="102"/>
      <c r="AJG5" s="102"/>
      <c r="AJH5" s="102"/>
      <c r="AJI5" s="102"/>
      <c r="AJJ5" s="102"/>
      <c r="AJK5" s="102"/>
      <c r="AJL5" s="102"/>
      <c r="AJM5" s="102"/>
      <c r="AJN5" s="102"/>
      <c r="AJO5" s="102"/>
      <c r="AJP5" s="102"/>
      <c r="AJQ5" s="102"/>
      <c r="AJR5" s="102"/>
      <c r="AJS5" s="102"/>
      <c r="AJT5" s="102"/>
      <c r="AJU5" s="102"/>
      <c r="AJV5" s="102"/>
      <c r="AJW5" s="102"/>
      <c r="AJX5" s="102"/>
      <c r="AJY5" s="102"/>
      <c r="AJZ5" s="102"/>
      <c r="AKA5" s="102"/>
      <c r="AKB5" s="102"/>
      <c r="AKC5" s="102"/>
      <c r="AKD5" s="102"/>
      <c r="AKE5" s="102"/>
      <c r="AKF5" s="102"/>
      <c r="AKG5" s="102"/>
      <c r="AKH5" s="102"/>
      <c r="AKI5" s="102"/>
      <c r="AKJ5" s="102"/>
      <c r="AKK5" s="102"/>
      <c r="AKL5" s="102"/>
      <c r="AKM5" s="102"/>
      <c r="AKN5" s="102"/>
      <c r="AKO5" s="102"/>
      <c r="AKP5" s="102"/>
      <c r="AKQ5" s="102"/>
      <c r="AKR5" s="102"/>
      <c r="AKS5" s="102"/>
      <c r="AKT5" s="102"/>
      <c r="AKU5" s="102"/>
      <c r="AKV5" s="102"/>
      <c r="AKW5" s="102"/>
      <c r="AKX5" s="102"/>
      <c r="AKY5" s="102"/>
      <c r="AKZ5" s="102"/>
      <c r="ALA5" s="102"/>
      <c r="ALB5" s="102"/>
      <c r="ALC5" s="102"/>
      <c r="ALD5" s="102"/>
      <c r="ALE5" s="102"/>
      <c r="ALF5" s="102"/>
      <c r="ALG5" s="102"/>
      <c r="ALH5" s="102"/>
      <c r="ALI5" s="102"/>
      <c r="ALJ5" s="102"/>
      <c r="ALK5" s="102"/>
      <c r="ALL5" s="102"/>
      <c r="ALM5" s="102"/>
      <c r="ALN5" s="102"/>
      <c r="ALO5" s="102"/>
      <c r="ALP5" s="102"/>
      <c r="ALQ5" s="102"/>
      <c r="ALR5" s="102"/>
      <c r="ALS5" s="102"/>
      <c r="ALT5" s="102"/>
      <c r="ALU5" s="102"/>
      <c r="ALV5" s="102"/>
      <c r="ALW5" s="102"/>
      <c r="ALX5" s="102"/>
      <c r="ALY5" s="102"/>
      <c r="ALZ5" s="102"/>
      <c r="AMA5" s="102"/>
      <c r="AMB5" s="102"/>
      <c r="AMC5" s="102"/>
      <c r="AMD5" s="102"/>
      <c r="AME5" s="102"/>
      <c r="AMF5" s="102"/>
      <c r="AMG5" s="102"/>
      <c r="AMH5" s="102"/>
      <c r="AMI5" s="102"/>
      <c r="AMJ5" s="102"/>
      <c r="AMK5" s="102"/>
      <c r="AML5" s="102"/>
      <c r="AMM5" s="102"/>
      <c r="AMN5" s="102"/>
      <c r="AMO5" s="102"/>
      <c r="AMP5" s="102"/>
      <c r="AMQ5" s="102"/>
      <c r="AMR5" s="102"/>
      <c r="AMS5" s="102"/>
      <c r="AMT5" s="102"/>
      <c r="AMU5" s="102"/>
      <c r="AMV5" s="102"/>
      <c r="AMW5" s="102"/>
      <c r="AMX5" s="102"/>
      <c r="AMY5" s="102"/>
      <c r="AMZ5" s="102"/>
      <c r="ANA5" s="102"/>
      <c r="ANB5" s="102"/>
      <c r="ANC5" s="102"/>
      <c r="AND5" s="102"/>
      <c r="ANE5" s="102"/>
      <c r="ANF5" s="102"/>
      <c r="ANG5" s="102"/>
      <c r="ANH5" s="102"/>
      <c r="ANI5" s="102"/>
      <c r="ANJ5" s="102"/>
      <c r="ANK5" s="102"/>
      <c r="ANL5" s="102"/>
      <c r="ANM5" s="102"/>
      <c r="ANN5" s="102"/>
      <c r="ANO5" s="102"/>
      <c r="ANP5" s="102"/>
      <c r="ANQ5" s="102"/>
      <c r="ANR5" s="102"/>
      <c r="ANS5" s="102"/>
      <c r="ANT5" s="102"/>
      <c r="ANU5" s="102"/>
      <c r="ANV5" s="102"/>
      <c r="ANW5" s="102"/>
      <c r="ANX5" s="102"/>
      <c r="ANY5" s="102"/>
      <c r="ANZ5" s="102"/>
      <c r="AOA5" s="102"/>
      <c r="AOB5" s="102"/>
      <c r="AOC5" s="102"/>
      <c r="AOD5" s="102"/>
      <c r="AOE5" s="102"/>
      <c r="AOF5" s="102"/>
      <c r="AOG5" s="102"/>
      <c r="AOH5" s="102"/>
      <c r="AOI5" s="102"/>
      <c r="AOJ5" s="102"/>
      <c r="AOK5" s="102"/>
      <c r="AOL5" s="102"/>
      <c r="AOM5" s="102"/>
      <c r="AON5" s="102"/>
      <c r="AOO5" s="102"/>
      <c r="AOP5" s="102"/>
      <c r="AOQ5" s="102"/>
      <c r="AOR5" s="102"/>
      <c r="AOS5" s="102"/>
      <c r="AOT5" s="102"/>
      <c r="AOU5" s="102"/>
      <c r="AOV5" s="102"/>
      <c r="AOW5" s="102"/>
      <c r="AOX5" s="102"/>
      <c r="AOY5" s="102"/>
      <c r="AOZ5" s="102"/>
      <c r="APA5" s="102"/>
      <c r="APB5" s="102"/>
      <c r="APC5" s="102"/>
      <c r="APD5" s="102"/>
      <c r="APE5" s="102"/>
      <c r="APF5" s="102"/>
      <c r="APG5" s="102"/>
      <c r="APH5" s="102"/>
      <c r="API5" s="102"/>
      <c r="APJ5" s="102"/>
      <c r="APK5" s="102"/>
      <c r="APL5" s="102"/>
      <c r="APM5" s="102"/>
      <c r="APN5" s="102"/>
      <c r="APO5" s="102"/>
      <c r="APP5" s="102"/>
      <c r="APQ5" s="102"/>
      <c r="APR5" s="102"/>
      <c r="APS5" s="102"/>
      <c r="APT5" s="102"/>
      <c r="APU5" s="102"/>
      <c r="APV5" s="102"/>
      <c r="APW5" s="102"/>
      <c r="APX5" s="102"/>
      <c r="APY5" s="102"/>
      <c r="APZ5" s="102"/>
      <c r="AQA5" s="102"/>
      <c r="AQB5" s="102"/>
      <c r="AQC5" s="102"/>
      <c r="AQD5" s="102"/>
      <c r="AQE5" s="102"/>
      <c r="AQF5" s="102"/>
      <c r="AQG5" s="102"/>
      <c r="AQH5" s="102"/>
      <c r="AQI5" s="102"/>
      <c r="AQJ5" s="102"/>
      <c r="AQK5" s="102"/>
      <c r="AQL5" s="102"/>
      <c r="AQM5" s="102"/>
      <c r="AQN5" s="102"/>
      <c r="AQO5" s="102"/>
      <c r="AQP5" s="102"/>
      <c r="AQQ5" s="102"/>
      <c r="AQR5" s="102"/>
      <c r="AQS5" s="102"/>
      <c r="AQT5" s="102"/>
      <c r="AQU5" s="102"/>
      <c r="AQV5" s="102"/>
      <c r="AQW5" s="102"/>
      <c r="AQX5" s="102"/>
      <c r="AQY5" s="102"/>
      <c r="AQZ5" s="102"/>
      <c r="ARA5" s="102"/>
      <c r="ARB5" s="102"/>
      <c r="ARC5" s="102"/>
      <c r="ARD5" s="102"/>
      <c r="ARE5" s="102"/>
      <c r="ARF5" s="102"/>
      <c r="ARG5" s="102"/>
      <c r="ARH5" s="102"/>
      <c r="ARI5" s="102"/>
      <c r="ARJ5" s="102"/>
      <c r="ARK5" s="102"/>
      <c r="ARL5" s="102"/>
      <c r="ARM5" s="102"/>
      <c r="ARN5" s="102"/>
      <c r="ARO5" s="102"/>
      <c r="ARP5" s="102"/>
      <c r="ARQ5" s="102"/>
      <c r="ARR5" s="102"/>
      <c r="ARS5" s="102"/>
      <c r="ART5" s="102"/>
      <c r="ARU5" s="102"/>
      <c r="ARV5" s="102"/>
      <c r="ARW5" s="102"/>
      <c r="ARX5" s="102"/>
      <c r="ARY5" s="102"/>
      <c r="ARZ5" s="102"/>
      <c r="ASA5" s="102"/>
      <c r="ASB5" s="102"/>
      <c r="ASC5" s="102"/>
      <c r="ASD5" s="102"/>
      <c r="ASE5" s="102"/>
      <c r="ASF5" s="102"/>
      <c r="ASG5" s="102"/>
      <c r="ASH5" s="102"/>
      <c r="ASI5" s="102"/>
      <c r="ASJ5" s="102"/>
      <c r="ASK5" s="102"/>
      <c r="ASL5" s="102"/>
      <c r="ASM5" s="102"/>
      <c r="ASN5" s="102"/>
      <c r="ASO5" s="102"/>
      <c r="ASP5" s="102"/>
      <c r="ASQ5" s="102"/>
      <c r="ASR5" s="102"/>
      <c r="ASS5" s="102"/>
      <c r="AST5" s="102"/>
      <c r="ASU5" s="102"/>
      <c r="ASV5" s="102"/>
      <c r="ASW5" s="102"/>
      <c r="ASX5" s="102"/>
      <c r="ASY5" s="102"/>
      <c r="ASZ5" s="102"/>
      <c r="ATA5" s="102"/>
      <c r="ATB5" s="102"/>
      <c r="ATC5" s="102"/>
      <c r="ATD5" s="100"/>
      <c r="ATE5" s="100"/>
      <c r="ATF5" s="99"/>
      <c r="ATG5" s="99"/>
      <c r="ATH5" s="99"/>
      <c r="ATI5" s="99"/>
      <c r="ATJ5" s="99"/>
      <c r="ATK5" s="99"/>
      <c r="ATL5" s="99"/>
      <c r="ATM5" s="99"/>
      <c r="ATN5" s="99"/>
      <c r="ATO5" s="99"/>
      <c r="ATP5" s="99"/>
      <c r="ATQ5" s="99"/>
      <c r="ATR5" s="99"/>
      <c r="ATS5" s="99"/>
      <c r="ATT5" s="99"/>
      <c r="ATU5" s="99"/>
      <c r="ATV5" s="99"/>
      <c r="ATW5" s="99"/>
      <c r="ATX5" s="99"/>
      <c r="ATY5" s="99"/>
      <c r="ATZ5" s="99"/>
      <c r="AUA5" s="99"/>
      <c r="AUB5" s="99"/>
      <c r="AUC5" s="99"/>
      <c r="AUD5" s="99"/>
      <c r="AUE5" s="99"/>
      <c r="AUF5" s="99"/>
      <c r="AUG5" s="99"/>
      <c r="AUH5" s="99"/>
      <c r="AUI5" s="99"/>
      <c r="AUJ5" s="99"/>
      <c r="AUK5" s="99"/>
      <c r="AUL5" s="99"/>
      <c r="AUM5" s="99"/>
      <c r="AUN5" s="99"/>
      <c r="AUO5" s="99"/>
      <c r="AUP5" s="99"/>
      <c r="AUQ5" s="99"/>
      <c r="AUR5" s="99"/>
      <c r="AUS5" s="99"/>
      <c r="AUT5" s="99"/>
      <c r="AUU5" s="99"/>
      <c r="AUV5" s="99"/>
      <c r="AUW5" s="99"/>
      <c r="AUX5" s="99"/>
      <c r="AUY5" s="99"/>
      <c r="AUZ5" s="99"/>
      <c r="AVA5" s="99"/>
      <c r="AVB5" s="99"/>
      <c r="AVC5" s="99"/>
      <c r="AVD5" s="99"/>
      <c r="AVE5" s="99"/>
      <c r="AVF5" s="99"/>
    </row>
    <row r="10" spans="1:1384" x14ac:dyDescent="0.25">
      <c r="CN10" s="104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B3"/>
  <sheetViews>
    <sheetView workbookViewId="0">
      <selection sqref="A1:UY2"/>
    </sheetView>
  </sheetViews>
  <sheetFormatPr defaultColWidth="8.7109375" defaultRowHeight="15" x14ac:dyDescent="0.25"/>
  <cols>
    <col min="1" max="1" width="8" bestFit="1" customWidth="1"/>
    <col min="2" max="2" width="7.140625" bestFit="1" customWidth="1"/>
    <col min="3" max="3" width="7.5703125" bestFit="1" customWidth="1"/>
    <col min="4" max="4" width="26.85546875" bestFit="1" customWidth="1"/>
    <col min="5" max="571" width="26.140625" bestFit="1" customWidth="1"/>
    <col min="572" max="572" width="23.5703125" bestFit="1" customWidth="1"/>
  </cols>
  <sheetData>
    <row r="1" spans="1:574" x14ac:dyDescent="0.25">
      <c r="A1" t="s">
        <v>695</v>
      </c>
      <c r="B1" t="s">
        <v>693</v>
      </c>
      <c r="C1" t="s">
        <v>694</v>
      </c>
      <c r="D1" t="s">
        <v>2050</v>
      </c>
      <c r="E1" t="s">
        <v>2051</v>
      </c>
      <c r="F1" t="s">
        <v>2052</v>
      </c>
      <c r="G1" t="s">
        <v>2053</v>
      </c>
      <c r="H1" t="s">
        <v>2054</v>
      </c>
      <c r="I1" t="s">
        <v>2055</v>
      </c>
      <c r="J1" t="s">
        <v>2056</v>
      </c>
      <c r="K1" t="s">
        <v>2057</v>
      </c>
      <c r="L1" t="s">
        <v>2058</v>
      </c>
      <c r="M1" t="s">
        <v>2059</v>
      </c>
      <c r="N1" t="s">
        <v>2060</v>
      </c>
      <c r="O1" t="s">
        <v>2061</v>
      </c>
      <c r="P1" t="s">
        <v>2062</v>
      </c>
      <c r="Q1" t="s">
        <v>2063</v>
      </c>
      <c r="R1" t="s">
        <v>2064</v>
      </c>
      <c r="S1" t="s">
        <v>2065</v>
      </c>
      <c r="T1" t="s">
        <v>2066</v>
      </c>
      <c r="U1" t="s">
        <v>2067</v>
      </c>
      <c r="V1" t="s">
        <v>2068</v>
      </c>
      <c r="W1" t="s">
        <v>2069</v>
      </c>
      <c r="X1" t="s">
        <v>2070</v>
      </c>
      <c r="Y1" t="s">
        <v>2071</v>
      </c>
      <c r="Z1" t="s">
        <v>2072</v>
      </c>
      <c r="AA1" t="s">
        <v>2073</v>
      </c>
      <c r="AB1" t="s">
        <v>2074</v>
      </c>
      <c r="AC1" t="s">
        <v>2075</v>
      </c>
      <c r="AD1" t="s">
        <v>2076</v>
      </c>
      <c r="AE1" t="s">
        <v>2077</v>
      </c>
      <c r="AF1" t="s">
        <v>2078</v>
      </c>
      <c r="AG1" t="s">
        <v>2079</v>
      </c>
      <c r="AH1" t="s">
        <v>2080</v>
      </c>
      <c r="AI1" t="s">
        <v>2081</v>
      </c>
      <c r="AJ1" t="s">
        <v>2082</v>
      </c>
      <c r="AK1" t="s">
        <v>2083</v>
      </c>
      <c r="AL1" t="s">
        <v>2084</v>
      </c>
      <c r="AM1" t="s">
        <v>2085</v>
      </c>
      <c r="AN1" t="s">
        <v>2086</v>
      </c>
      <c r="AO1" t="s">
        <v>2087</v>
      </c>
      <c r="AP1" t="s">
        <v>2088</v>
      </c>
      <c r="AQ1" t="s">
        <v>2089</v>
      </c>
      <c r="AR1" t="s">
        <v>2090</v>
      </c>
      <c r="AS1" t="s">
        <v>2091</v>
      </c>
      <c r="AT1" t="s">
        <v>2092</v>
      </c>
      <c r="AU1" t="s">
        <v>2093</v>
      </c>
      <c r="AV1" t="s">
        <v>2094</v>
      </c>
      <c r="AW1" t="s">
        <v>2095</v>
      </c>
      <c r="AX1" t="s">
        <v>2096</v>
      </c>
      <c r="AY1" t="s">
        <v>2097</v>
      </c>
      <c r="AZ1" t="s">
        <v>2098</v>
      </c>
      <c r="BA1" t="s">
        <v>2099</v>
      </c>
      <c r="BB1" t="s">
        <v>2100</v>
      </c>
      <c r="BC1" t="s">
        <v>2101</v>
      </c>
      <c r="BD1" t="s">
        <v>2102</v>
      </c>
      <c r="BE1" t="s">
        <v>2103</v>
      </c>
      <c r="BF1" t="s">
        <v>2104</v>
      </c>
      <c r="BG1" t="s">
        <v>2105</v>
      </c>
      <c r="BH1" t="s">
        <v>2106</v>
      </c>
      <c r="BI1" t="s">
        <v>2107</v>
      </c>
      <c r="BJ1" t="s">
        <v>2108</v>
      </c>
      <c r="BK1" t="s">
        <v>2109</v>
      </c>
      <c r="BL1" t="s">
        <v>2110</v>
      </c>
      <c r="BM1" t="s">
        <v>2111</v>
      </c>
      <c r="BN1" t="s">
        <v>2112</v>
      </c>
      <c r="BO1" t="s">
        <v>2113</v>
      </c>
      <c r="BP1" t="s">
        <v>2114</v>
      </c>
      <c r="BQ1" t="s">
        <v>2115</v>
      </c>
      <c r="BR1" t="s">
        <v>2116</v>
      </c>
      <c r="BS1" t="s">
        <v>2117</v>
      </c>
      <c r="BT1" t="s">
        <v>2118</v>
      </c>
      <c r="BU1" t="s">
        <v>2119</v>
      </c>
      <c r="BV1" t="s">
        <v>2120</v>
      </c>
      <c r="BW1" t="s">
        <v>2121</v>
      </c>
      <c r="BX1" t="s">
        <v>2122</v>
      </c>
      <c r="BY1" t="s">
        <v>2123</v>
      </c>
      <c r="BZ1" t="s">
        <v>2124</v>
      </c>
      <c r="CA1" t="s">
        <v>2125</v>
      </c>
      <c r="CB1" t="s">
        <v>2126</v>
      </c>
      <c r="CC1" t="s">
        <v>2127</v>
      </c>
      <c r="CD1" t="s">
        <v>2128</v>
      </c>
      <c r="CE1" t="s">
        <v>2129</v>
      </c>
      <c r="CF1" t="s">
        <v>2130</v>
      </c>
      <c r="CG1" t="s">
        <v>2131</v>
      </c>
      <c r="CH1" t="s">
        <v>2132</v>
      </c>
      <c r="CI1" t="s">
        <v>2133</v>
      </c>
      <c r="CJ1" t="s">
        <v>2134</v>
      </c>
      <c r="CK1" t="s">
        <v>2135</v>
      </c>
      <c r="CL1" t="s">
        <v>2136</v>
      </c>
      <c r="CM1" t="s">
        <v>2137</v>
      </c>
      <c r="CN1" t="s">
        <v>2138</v>
      </c>
      <c r="CO1" t="s">
        <v>2139</v>
      </c>
      <c r="CP1" t="s">
        <v>2140</v>
      </c>
      <c r="CQ1" t="s">
        <v>2141</v>
      </c>
      <c r="CR1" t="s">
        <v>2142</v>
      </c>
      <c r="CS1" t="s">
        <v>2143</v>
      </c>
      <c r="CT1" t="s">
        <v>2144</v>
      </c>
      <c r="CU1" t="s">
        <v>2145</v>
      </c>
      <c r="CV1" t="s">
        <v>2146</v>
      </c>
      <c r="CW1" t="s">
        <v>2147</v>
      </c>
      <c r="CX1" t="s">
        <v>2148</v>
      </c>
      <c r="CY1" t="s">
        <v>2149</v>
      </c>
      <c r="CZ1" t="s">
        <v>2150</v>
      </c>
      <c r="DA1" t="s">
        <v>2151</v>
      </c>
      <c r="DB1" t="s">
        <v>2152</v>
      </c>
      <c r="DC1" t="s">
        <v>2153</v>
      </c>
      <c r="DD1" t="s">
        <v>2154</v>
      </c>
      <c r="DE1" t="s">
        <v>2155</v>
      </c>
      <c r="DF1" t="s">
        <v>2156</v>
      </c>
      <c r="DG1" t="s">
        <v>2157</v>
      </c>
      <c r="DH1" t="s">
        <v>2158</v>
      </c>
      <c r="DI1" t="s">
        <v>2159</v>
      </c>
      <c r="DJ1" t="s">
        <v>2160</v>
      </c>
      <c r="DK1" t="s">
        <v>2161</v>
      </c>
      <c r="DL1" t="s">
        <v>2162</v>
      </c>
      <c r="DM1" t="s">
        <v>2163</v>
      </c>
      <c r="DN1" t="s">
        <v>2164</v>
      </c>
      <c r="DO1" t="s">
        <v>2165</v>
      </c>
      <c r="DP1" t="s">
        <v>2166</v>
      </c>
      <c r="DQ1" t="s">
        <v>2167</v>
      </c>
      <c r="DR1" t="s">
        <v>2168</v>
      </c>
      <c r="DS1" t="s">
        <v>2169</v>
      </c>
      <c r="DT1" t="s">
        <v>2170</v>
      </c>
      <c r="DU1" t="s">
        <v>2171</v>
      </c>
      <c r="DV1" t="s">
        <v>2172</v>
      </c>
      <c r="DW1" t="s">
        <v>2173</v>
      </c>
      <c r="DX1" t="s">
        <v>2174</v>
      </c>
      <c r="DY1" t="s">
        <v>2175</v>
      </c>
      <c r="DZ1" t="s">
        <v>2176</v>
      </c>
      <c r="EA1" t="s">
        <v>2177</v>
      </c>
      <c r="EB1" t="s">
        <v>2178</v>
      </c>
      <c r="EC1" t="s">
        <v>2179</v>
      </c>
      <c r="ED1" t="s">
        <v>2180</v>
      </c>
      <c r="EE1" t="s">
        <v>2181</v>
      </c>
      <c r="EF1" t="s">
        <v>2182</v>
      </c>
      <c r="EG1" t="s">
        <v>2183</v>
      </c>
      <c r="EH1" t="s">
        <v>2184</v>
      </c>
      <c r="EI1" t="s">
        <v>2185</v>
      </c>
      <c r="EJ1" t="s">
        <v>2201</v>
      </c>
      <c r="EK1" t="s">
        <v>2202</v>
      </c>
      <c r="EL1" t="s">
        <v>2196</v>
      </c>
      <c r="EM1" t="s">
        <v>2197</v>
      </c>
      <c r="EN1" t="s">
        <v>2189</v>
      </c>
      <c r="EO1" t="s">
        <v>2195</v>
      </c>
      <c r="EP1" t="s">
        <v>2188</v>
      </c>
      <c r="EQ1" t="s">
        <v>2200</v>
      </c>
      <c r="ER1" t="s">
        <v>2187</v>
      </c>
      <c r="ES1" t="s">
        <v>2199</v>
      </c>
      <c r="ET1" t="s">
        <v>2191</v>
      </c>
      <c r="EU1" t="s">
        <v>2192</v>
      </c>
      <c r="EV1" t="s">
        <v>2198</v>
      </c>
      <c r="EW1" t="s">
        <v>2193</v>
      </c>
      <c r="EX1" t="s">
        <v>2186</v>
      </c>
      <c r="EY1" t="s">
        <v>2194</v>
      </c>
      <c r="EZ1" t="s">
        <v>2190</v>
      </c>
      <c r="FA1" t="s">
        <v>2203</v>
      </c>
      <c r="FB1" t="s">
        <v>2204</v>
      </c>
      <c r="FC1" t="s">
        <v>2205</v>
      </c>
      <c r="FD1" t="s">
        <v>2206</v>
      </c>
      <c r="FE1" t="s">
        <v>2207</v>
      </c>
      <c r="FF1" t="s">
        <v>2208</v>
      </c>
      <c r="FG1" t="s">
        <v>2209</v>
      </c>
      <c r="FH1" t="s">
        <v>2210</v>
      </c>
      <c r="FI1" t="s">
        <v>2211</v>
      </c>
      <c r="FJ1" t="s">
        <v>2212</v>
      </c>
      <c r="FK1" t="s">
        <v>2213</v>
      </c>
      <c r="FL1" t="s">
        <v>2214</v>
      </c>
      <c r="FM1" t="s">
        <v>2215</v>
      </c>
      <c r="FN1" t="s">
        <v>2216</v>
      </c>
      <c r="FO1" t="s">
        <v>2217</v>
      </c>
      <c r="FP1" t="s">
        <v>2218</v>
      </c>
      <c r="FQ1" t="s">
        <v>2219</v>
      </c>
      <c r="FR1" t="s">
        <v>2220</v>
      </c>
      <c r="FS1" t="s">
        <v>2221</v>
      </c>
      <c r="FT1" t="s">
        <v>2222</v>
      </c>
      <c r="FU1" t="s">
        <v>2223</v>
      </c>
      <c r="FV1" t="s">
        <v>2224</v>
      </c>
      <c r="FW1" t="s">
        <v>2225</v>
      </c>
      <c r="FX1" t="s">
        <v>2226</v>
      </c>
      <c r="FY1" t="s">
        <v>2227</v>
      </c>
      <c r="FZ1" t="s">
        <v>2228</v>
      </c>
      <c r="GA1" t="s">
        <v>2229</v>
      </c>
      <c r="GB1" t="s">
        <v>2230</v>
      </c>
      <c r="GC1" t="s">
        <v>2231</v>
      </c>
      <c r="GD1" t="s">
        <v>2232</v>
      </c>
      <c r="GE1" t="s">
        <v>2233</v>
      </c>
      <c r="GF1" t="s">
        <v>2234</v>
      </c>
      <c r="GG1" t="s">
        <v>2235</v>
      </c>
      <c r="GH1" t="s">
        <v>2236</v>
      </c>
      <c r="GI1" t="s">
        <v>2237</v>
      </c>
      <c r="GJ1" t="s">
        <v>2238</v>
      </c>
      <c r="GK1" t="s">
        <v>2239</v>
      </c>
      <c r="GL1" t="s">
        <v>2240</v>
      </c>
      <c r="GM1" t="s">
        <v>2241</v>
      </c>
      <c r="GN1" t="s">
        <v>2242</v>
      </c>
      <c r="GO1" t="s">
        <v>2243</v>
      </c>
      <c r="GP1" t="s">
        <v>2244</v>
      </c>
      <c r="GQ1" t="s">
        <v>2245</v>
      </c>
      <c r="GR1" t="s">
        <v>2246</v>
      </c>
      <c r="GS1" t="s">
        <v>2247</v>
      </c>
      <c r="GT1" t="s">
        <v>2248</v>
      </c>
      <c r="GU1" t="s">
        <v>2249</v>
      </c>
      <c r="GV1" t="s">
        <v>2250</v>
      </c>
      <c r="GW1" t="s">
        <v>2251</v>
      </c>
      <c r="GX1" t="s">
        <v>2252</v>
      </c>
      <c r="GY1" t="s">
        <v>2253</v>
      </c>
      <c r="GZ1" t="s">
        <v>2254</v>
      </c>
      <c r="HA1" t="s">
        <v>2255</v>
      </c>
      <c r="HB1" t="s">
        <v>2256</v>
      </c>
      <c r="HC1" t="s">
        <v>2257</v>
      </c>
      <c r="HD1" t="s">
        <v>2258</v>
      </c>
      <c r="HE1" t="s">
        <v>2259</v>
      </c>
      <c r="HF1" t="s">
        <v>2260</v>
      </c>
      <c r="HG1" t="s">
        <v>2261</v>
      </c>
      <c r="HH1" t="s">
        <v>2262</v>
      </c>
      <c r="HI1" t="s">
        <v>2263</v>
      </c>
      <c r="HJ1" t="s">
        <v>2264</v>
      </c>
      <c r="HK1" t="s">
        <v>2265</v>
      </c>
      <c r="HL1" t="s">
        <v>2266</v>
      </c>
      <c r="HM1" t="s">
        <v>2267</v>
      </c>
      <c r="HN1" t="s">
        <v>2268</v>
      </c>
      <c r="HO1" t="s">
        <v>2269</v>
      </c>
      <c r="HP1" t="s">
        <v>2270</v>
      </c>
      <c r="HQ1" t="s">
        <v>2271</v>
      </c>
      <c r="HR1" t="s">
        <v>2272</v>
      </c>
      <c r="HS1" t="s">
        <v>2273</v>
      </c>
      <c r="HT1" t="s">
        <v>2274</v>
      </c>
      <c r="HU1" t="s">
        <v>2275</v>
      </c>
      <c r="HV1" t="s">
        <v>2276</v>
      </c>
      <c r="HW1" t="s">
        <v>2277</v>
      </c>
      <c r="HX1" t="s">
        <v>2278</v>
      </c>
      <c r="HY1" t="s">
        <v>2279</v>
      </c>
      <c r="HZ1" t="s">
        <v>2280</v>
      </c>
      <c r="IA1" t="s">
        <v>2281</v>
      </c>
      <c r="IB1" t="s">
        <v>2282</v>
      </c>
      <c r="IC1" t="s">
        <v>2283</v>
      </c>
      <c r="ID1" t="s">
        <v>2284</v>
      </c>
      <c r="IE1" t="s">
        <v>2285</v>
      </c>
      <c r="IF1" t="s">
        <v>2286</v>
      </c>
      <c r="IG1" t="s">
        <v>2287</v>
      </c>
      <c r="IH1" t="s">
        <v>2288</v>
      </c>
      <c r="II1" t="s">
        <v>2289</v>
      </c>
      <c r="IJ1" t="s">
        <v>2290</v>
      </c>
      <c r="IK1" t="s">
        <v>2291</v>
      </c>
      <c r="IL1" t="s">
        <v>2292</v>
      </c>
      <c r="IM1" t="s">
        <v>2293</v>
      </c>
      <c r="IN1" t="s">
        <v>2294</v>
      </c>
      <c r="IO1" t="s">
        <v>2295</v>
      </c>
      <c r="IP1" t="s">
        <v>2296</v>
      </c>
      <c r="IQ1" t="s">
        <v>2297</v>
      </c>
      <c r="IR1" t="s">
        <v>2298</v>
      </c>
      <c r="IS1" t="s">
        <v>2299</v>
      </c>
      <c r="IT1" t="s">
        <v>2300</v>
      </c>
      <c r="IU1" t="s">
        <v>2301</v>
      </c>
      <c r="IV1" t="s">
        <v>2302</v>
      </c>
      <c r="IW1" t="s">
        <v>2303</v>
      </c>
      <c r="IX1" t="s">
        <v>2304</v>
      </c>
      <c r="IY1" t="s">
        <v>2305</v>
      </c>
      <c r="IZ1" t="s">
        <v>2306</v>
      </c>
      <c r="JA1" t="s">
        <v>2308</v>
      </c>
      <c r="JB1" t="s">
        <v>2307</v>
      </c>
      <c r="JC1" t="s">
        <v>2309</v>
      </c>
      <c r="JD1" t="s">
        <v>2310</v>
      </c>
      <c r="JE1" t="s">
        <v>2311</v>
      </c>
      <c r="JF1" t="s">
        <v>2312</v>
      </c>
      <c r="JG1" t="s">
        <v>2313</v>
      </c>
      <c r="JH1" t="s">
        <v>2314</v>
      </c>
      <c r="JI1" t="s">
        <v>2315</v>
      </c>
      <c r="JJ1" t="s">
        <v>2316</v>
      </c>
      <c r="JK1" t="s">
        <v>2317</v>
      </c>
      <c r="JL1" t="s">
        <v>2318</v>
      </c>
      <c r="JM1" t="s">
        <v>2319</v>
      </c>
      <c r="JN1" t="s">
        <v>2320</v>
      </c>
      <c r="JO1" t="s">
        <v>2321</v>
      </c>
      <c r="JP1" t="s">
        <v>2322</v>
      </c>
      <c r="JQ1" t="s">
        <v>2323</v>
      </c>
      <c r="JR1" t="s">
        <v>2324</v>
      </c>
      <c r="JS1" t="s">
        <v>2325</v>
      </c>
      <c r="JT1" t="s">
        <v>2326</v>
      </c>
      <c r="JU1" t="s">
        <v>2327</v>
      </c>
      <c r="JV1" t="s">
        <v>2328</v>
      </c>
      <c r="JW1" t="s">
        <v>2329</v>
      </c>
      <c r="JX1" t="s">
        <v>2330</v>
      </c>
      <c r="JY1" t="s">
        <v>2331</v>
      </c>
      <c r="JZ1" t="s">
        <v>2332</v>
      </c>
      <c r="KA1" t="s">
        <v>2333</v>
      </c>
      <c r="KB1" t="s">
        <v>2334</v>
      </c>
      <c r="KC1" t="s">
        <v>2335</v>
      </c>
      <c r="KD1" t="s">
        <v>2336</v>
      </c>
      <c r="KE1" t="s">
        <v>2337</v>
      </c>
      <c r="KF1" t="s">
        <v>2338</v>
      </c>
      <c r="KG1" t="s">
        <v>2339</v>
      </c>
      <c r="KH1" t="s">
        <v>2340</v>
      </c>
      <c r="KI1" t="s">
        <v>2341</v>
      </c>
      <c r="KJ1" t="s">
        <v>2342</v>
      </c>
      <c r="KK1" t="s">
        <v>2343</v>
      </c>
      <c r="KL1" t="s">
        <v>2344</v>
      </c>
      <c r="KM1" t="s">
        <v>2345</v>
      </c>
      <c r="KN1" t="s">
        <v>2346</v>
      </c>
      <c r="KO1" t="s">
        <v>2347</v>
      </c>
      <c r="KP1" t="s">
        <v>2348</v>
      </c>
      <c r="KQ1" t="s">
        <v>2349</v>
      </c>
      <c r="KR1" t="s">
        <v>2350</v>
      </c>
      <c r="KS1" t="s">
        <v>2351</v>
      </c>
      <c r="KT1" t="s">
        <v>2352</v>
      </c>
      <c r="KU1" t="s">
        <v>2353</v>
      </c>
      <c r="KV1" t="s">
        <v>2354</v>
      </c>
      <c r="KW1" t="s">
        <v>2355</v>
      </c>
      <c r="KX1" t="s">
        <v>2356</v>
      </c>
      <c r="KY1" t="s">
        <v>2357</v>
      </c>
      <c r="KZ1" t="s">
        <v>2358</v>
      </c>
      <c r="LA1" t="s">
        <v>2359</v>
      </c>
      <c r="LB1" t="s">
        <v>2360</v>
      </c>
      <c r="LC1" t="s">
        <v>2361</v>
      </c>
      <c r="LD1" t="s">
        <v>2362</v>
      </c>
      <c r="LE1" t="s">
        <v>2363</v>
      </c>
      <c r="LF1" t="s">
        <v>2364</v>
      </c>
      <c r="LG1" t="s">
        <v>2368</v>
      </c>
      <c r="LH1" t="s">
        <v>2379</v>
      </c>
      <c r="LI1" t="s">
        <v>2377</v>
      </c>
      <c r="LJ1" t="s">
        <v>2366</v>
      </c>
      <c r="LK1" t="s">
        <v>2378</v>
      </c>
      <c r="LL1" t="s">
        <v>2371</v>
      </c>
      <c r="LM1" t="s">
        <v>2372</v>
      </c>
      <c r="LN1" t="s">
        <v>2365</v>
      </c>
      <c r="LO1" t="s">
        <v>2370</v>
      </c>
      <c r="LP1" t="s">
        <v>2367</v>
      </c>
      <c r="LQ1" t="s">
        <v>2374</v>
      </c>
      <c r="LR1" t="s">
        <v>2369</v>
      </c>
      <c r="LS1" t="s">
        <v>2375</v>
      </c>
      <c r="LT1" t="s">
        <v>2373</v>
      </c>
      <c r="LU1" t="s">
        <v>2376</v>
      </c>
      <c r="LV1" t="s">
        <v>2380</v>
      </c>
      <c r="LW1" t="s">
        <v>2381</v>
      </c>
      <c r="LX1" t="s">
        <v>2385</v>
      </c>
      <c r="LY1" t="s">
        <v>2396</v>
      </c>
      <c r="LZ1" t="s">
        <v>2394</v>
      </c>
      <c r="MA1" t="s">
        <v>2383</v>
      </c>
      <c r="MB1" t="s">
        <v>2395</v>
      </c>
      <c r="MC1" t="s">
        <v>2388</v>
      </c>
      <c r="MD1" t="s">
        <v>2389</v>
      </c>
      <c r="ME1" t="s">
        <v>2382</v>
      </c>
      <c r="MF1" t="s">
        <v>2387</v>
      </c>
      <c r="MG1" t="s">
        <v>2384</v>
      </c>
      <c r="MH1" t="s">
        <v>2391</v>
      </c>
      <c r="MI1" t="s">
        <v>2386</v>
      </c>
      <c r="MJ1" t="s">
        <v>2392</v>
      </c>
      <c r="MK1" t="s">
        <v>2390</v>
      </c>
      <c r="ML1" t="s">
        <v>2393</v>
      </c>
      <c r="MM1" t="s">
        <v>2397</v>
      </c>
      <c r="MN1" t="s">
        <v>2398</v>
      </c>
      <c r="MO1" t="s">
        <v>2399</v>
      </c>
      <c r="MP1" t="s">
        <v>2400</v>
      </c>
      <c r="MQ1" t="s">
        <v>2401</v>
      </c>
      <c r="MR1" t="s">
        <v>2402</v>
      </c>
      <c r="MS1" t="s">
        <v>2403</v>
      </c>
      <c r="MT1" t="s">
        <v>2404</v>
      </c>
      <c r="MU1" t="s">
        <v>2405</v>
      </c>
      <c r="MV1" t="s">
        <v>2406</v>
      </c>
      <c r="MW1" t="s">
        <v>2407</v>
      </c>
      <c r="MX1" t="s">
        <v>2408</v>
      </c>
      <c r="MY1" t="s">
        <v>2409</v>
      </c>
      <c r="MZ1" t="s">
        <v>2410</v>
      </c>
      <c r="NA1" t="s">
        <v>2411</v>
      </c>
      <c r="NB1" t="s">
        <v>2412</v>
      </c>
      <c r="NC1" t="s">
        <v>2413</v>
      </c>
      <c r="ND1" t="s">
        <v>2414</v>
      </c>
      <c r="NE1" t="s">
        <v>2415</v>
      </c>
      <c r="NF1" t="s">
        <v>2419</v>
      </c>
      <c r="NG1" t="s">
        <v>2430</v>
      </c>
      <c r="NH1" t="s">
        <v>2428</v>
      </c>
      <c r="NI1" t="s">
        <v>2417</v>
      </c>
      <c r="NJ1" t="s">
        <v>2429</v>
      </c>
      <c r="NK1" t="s">
        <v>2422</v>
      </c>
      <c r="NL1" t="s">
        <v>2423</v>
      </c>
      <c r="NM1" t="s">
        <v>2416</v>
      </c>
      <c r="NN1" t="s">
        <v>2421</v>
      </c>
      <c r="NO1" t="s">
        <v>2418</v>
      </c>
      <c r="NP1" t="s">
        <v>2425</v>
      </c>
      <c r="NQ1" t="s">
        <v>2420</v>
      </c>
      <c r="NR1" t="s">
        <v>2426</v>
      </c>
      <c r="NS1" t="s">
        <v>2424</v>
      </c>
      <c r="NT1" t="s">
        <v>2427</v>
      </c>
      <c r="NU1" t="s">
        <v>2431</v>
      </c>
      <c r="NV1" t="s">
        <v>2432</v>
      </c>
      <c r="NW1" t="s">
        <v>2433</v>
      </c>
      <c r="NX1" t="s">
        <v>2434</v>
      </c>
      <c r="NY1" t="s">
        <v>2435</v>
      </c>
      <c r="NZ1" t="s">
        <v>2436</v>
      </c>
      <c r="OA1" t="s">
        <v>2437</v>
      </c>
      <c r="OB1" t="s">
        <v>2438</v>
      </c>
      <c r="OC1" t="s">
        <v>2439</v>
      </c>
      <c r="OD1" t="s">
        <v>2440</v>
      </c>
      <c r="OE1" t="s">
        <v>2441</v>
      </c>
      <c r="OF1" t="s">
        <v>2442</v>
      </c>
      <c r="OG1" t="s">
        <v>2443</v>
      </c>
      <c r="OH1" t="s">
        <v>2444</v>
      </c>
      <c r="OI1" t="s">
        <v>2445</v>
      </c>
      <c r="OJ1" t="s">
        <v>2446</v>
      </c>
      <c r="OK1" t="s">
        <v>2447</v>
      </c>
      <c r="OL1" t="s">
        <v>2448</v>
      </c>
      <c r="OM1" t="s">
        <v>2449</v>
      </c>
      <c r="ON1" t="s">
        <v>2450</v>
      </c>
      <c r="OO1" t="s">
        <v>2451</v>
      </c>
      <c r="OP1" t="s">
        <v>2452</v>
      </c>
      <c r="OQ1" t="s">
        <v>2453</v>
      </c>
      <c r="OR1" t="s">
        <v>2454</v>
      </c>
      <c r="OS1" t="s">
        <v>2455</v>
      </c>
      <c r="OT1" t="s">
        <v>2456</v>
      </c>
      <c r="OU1" t="s">
        <v>2457</v>
      </c>
      <c r="OV1" t="s">
        <v>2458</v>
      </c>
      <c r="OW1" t="s">
        <v>2459</v>
      </c>
      <c r="OX1" t="s">
        <v>2460</v>
      </c>
      <c r="OY1" t="s">
        <v>2461</v>
      </c>
      <c r="OZ1" t="s">
        <v>2462</v>
      </c>
      <c r="PA1" t="s">
        <v>2463</v>
      </c>
      <c r="PB1" t="s">
        <v>2464</v>
      </c>
      <c r="PC1" t="s">
        <v>2465</v>
      </c>
      <c r="PD1" t="s">
        <v>2466</v>
      </c>
      <c r="PE1" t="s">
        <v>2470</v>
      </c>
      <c r="PF1" t="s">
        <v>2481</v>
      </c>
      <c r="PG1" t="s">
        <v>2479</v>
      </c>
      <c r="PH1" t="s">
        <v>2468</v>
      </c>
      <c r="PI1" t="s">
        <v>2480</v>
      </c>
      <c r="PJ1" t="s">
        <v>2473</v>
      </c>
      <c r="PK1" t="s">
        <v>2474</v>
      </c>
      <c r="PL1" t="s">
        <v>2467</v>
      </c>
      <c r="PM1" t="s">
        <v>2472</v>
      </c>
      <c r="PN1" t="s">
        <v>2469</v>
      </c>
      <c r="PO1" t="s">
        <v>2476</v>
      </c>
      <c r="PP1" t="s">
        <v>2471</v>
      </c>
      <c r="PQ1" t="s">
        <v>2477</v>
      </c>
      <c r="PR1" t="s">
        <v>2475</v>
      </c>
      <c r="PS1" t="s">
        <v>2478</v>
      </c>
      <c r="PT1" t="s">
        <v>2482</v>
      </c>
      <c r="PU1" t="s">
        <v>2483</v>
      </c>
      <c r="PV1" t="s">
        <v>2487</v>
      </c>
      <c r="PW1" t="s">
        <v>2498</v>
      </c>
      <c r="PX1" t="s">
        <v>2496</v>
      </c>
      <c r="PY1" t="s">
        <v>2485</v>
      </c>
      <c r="PZ1" t="s">
        <v>2497</v>
      </c>
      <c r="QA1" t="s">
        <v>2490</v>
      </c>
      <c r="QB1" t="s">
        <v>2491</v>
      </c>
      <c r="QC1" t="s">
        <v>2484</v>
      </c>
      <c r="QD1" t="s">
        <v>2489</v>
      </c>
      <c r="QE1" t="s">
        <v>2486</v>
      </c>
      <c r="QF1" t="s">
        <v>2493</v>
      </c>
      <c r="QG1" t="s">
        <v>2488</v>
      </c>
      <c r="QH1" t="s">
        <v>2494</v>
      </c>
      <c r="QI1" t="s">
        <v>2492</v>
      </c>
      <c r="QJ1" t="s">
        <v>2495</v>
      </c>
      <c r="QK1" t="s">
        <v>2499</v>
      </c>
      <c r="QL1" t="s">
        <v>2500</v>
      </c>
      <c r="QM1" t="s">
        <v>2504</v>
      </c>
      <c r="QN1" t="s">
        <v>2515</v>
      </c>
      <c r="QO1" t="s">
        <v>2513</v>
      </c>
      <c r="QP1" t="s">
        <v>2502</v>
      </c>
      <c r="QQ1" t="s">
        <v>2514</v>
      </c>
      <c r="QR1" t="s">
        <v>2507</v>
      </c>
      <c r="QS1" t="s">
        <v>2508</v>
      </c>
      <c r="QT1" t="s">
        <v>2501</v>
      </c>
      <c r="QU1" t="s">
        <v>2506</v>
      </c>
      <c r="QV1" t="s">
        <v>2503</v>
      </c>
      <c r="QW1" t="s">
        <v>2510</v>
      </c>
      <c r="QX1" t="s">
        <v>2505</v>
      </c>
      <c r="QY1" t="s">
        <v>2511</v>
      </c>
      <c r="QZ1" t="s">
        <v>2509</v>
      </c>
      <c r="RA1" t="s">
        <v>2512</v>
      </c>
      <c r="RB1" t="s">
        <v>2516</v>
      </c>
      <c r="RC1" t="s">
        <v>2517</v>
      </c>
      <c r="RD1" t="s">
        <v>2521</v>
      </c>
      <c r="RE1" t="s">
        <v>2532</v>
      </c>
      <c r="RF1" t="s">
        <v>2530</v>
      </c>
      <c r="RG1" t="s">
        <v>2519</v>
      </c>
      <c r="RH1" t="s">
        <v>2531</v>
      </c>
      <c r="RI1" t="s">
        <v>2524</v>
      </c>
      <c r="RJ1" t="s">
        <v>2525</v>
      </c>
      <c r="RK1" t="s">
        <v>2518</v>
      </c>
      <c r="RL1" t="s">
        <v>2523</v>
      </c>
      <c r="RM1" t="s">
        <v>2520</v>
      </c>
      <c r="RN1" t="s">
        <v>2527</v>
      </c>
      <c r="RO1" t="s">
        <v>2522</v>
      </c>
      <c r="RP1" t="s">
        <v>2528</v>
      </c>
      <c r="RQ1" t="s">
        <v>2526</v>
      </c>
      <c r="RR1" t="s">
        <v>2529</v>
      </c>
      <c r="RS1" t="s">
        <v>2533</v>
      </c>
      <c r="RT1" t="s">
        <v>2534</v>
      </c>
      <c r="RU1" t="s">
        <v>2538</v>
      </c>
      <c r="RV1" t="s">
        <v>2549</v>
      </c>
      <c r="RW1" t="s">
        <v>2547</v>
      </c>
      <c r="RX1" t="s">
        <v>2536</v>
      </c>
      <c r="RY1" t="s">
        <v>2548</v>
      </c>
      <c r="RZ1" t="s">
        <v>2541</v>
      </c>
      <c r="SA1" t="s">
        <v>2542</v>
      </c>
      <c r="SB1" t="s">
        <v>2535</v>
      </c>
      <c r="SC1" t="s">
        <v>2540</v>
      </c>
      <c r="SD1" t="s">
        <v>2537</v>
      </c>
      <c r="SE1" t="s">
        <v>2544</v>
      </c>
      <c r="SF1" t="s">
        <v>2539</v>
      </c>
      <c r="SG1" t="s">
        <v>2545</v>
      </c>
      <c r="SH1" t="s">
        <v>2543</v>
      </c>
      <c r="SI1" t="s">
        <v>2546</v>
      </c>
      <c r="SJ1" t="s">
        <v>2550</v>
      </c>
      <c r="SK1" t="s">
        <v>2551</v>
      </c>
      <c r="SL1" t="s">
        <v>2555</v>
      </c>
      <c r="SM1" t="s">
        <v>2566</v>
      </c>
      <c r="SN1" t="s">
        <v>2564</v>
      </c>
      <c r="SO1" t="s">
        <v>2553</v>
      </c>
      <c r="SP1" t="s">
        <v>2565</v>
      </c>
      <c r="SQ1" t="s">
        <v>2558</v>
      </c>
      <c r="SR1" t="s">
        <v>2559</v>
      </c>
      <c r="SS1" t="s">
        <v>2552</v>
      </c>
      <c r="ST1" t="s">
        <v>2557</v>
      </c>
      <c r="SU1" t="s">
        <v>2554</v>
      </c>
      <c r="SV1" t="s">
        <v>2561</v>
      </c>
      <c r="SW1" t="s">
        <v>2556</v>
      </c>
      <c r="SX1" t="s">
        <v>2562</v>
      </c>
      <c r="SY1" t="s">
        <v>2560</v>
      </c>
      <c r="SZ1" t="s">
        <v>2563</v>
      </c>
      <c r="TA1" t="s">
        <v>2567</v>
      </c>
      <c r="TB1" t="s">
        <v>2568</v>
      </c>
      <c r="TC1" t="s">
        <v>2572</v>
      </c>
      <c r="TD1" t="s">
        <v>2583</v>
      </c>
      <c r="TE1" t="s">
        <v>2581</v>
      </c>
      <c r="TF1" t="s">
        <v>2570</v>
      </c>
      <c r="TG1" t="s">
        <v>2582</v>
      </c>
      <c r="TH1" t="s">
        <v>2575</v>
      </c>
      <c r="TI1" t="s">
        <v>2576</v>
      </c>
      <c r="TJ1" t="s">
        <v>2569</v>
      </c>
      <c r="TK1" t="s">
        <v>2574</v>
      </c>
      <c r="TL1" t="s">
        <v>2571</v>
      </c>
      <c r="TM1" t="s">
        <v>2578</v>
      </c>
      <c r="TN1" t="s">
        <v>2573</v>
      </c>
      <c r="TO1" t="s">
        <v>2579</v>
      </c>
      <c r="TP1" t="s">
        <v>2577</v>
      </c>
      <c r="TQ1" t="s">
        <v>2580</v>
      </c>
      <c r="TR1" t="s">
        <v>2584</v>
      </c>
      <c r="TS1" t="s">
        <v>2585</v>
      </c>
      <c r="TT1" t="s">
        <v>2589</v>
      </c>
      <c r="TU1" t="s">
        <v>2600</v>
      </c>
      <c r="TV1" t="s">
        <v>2598</v>
      </c>
      <c r="TW1" t="s">
        <v>2587</v>
      </c>
      <c r="TX1" t="s">
        <v>2599</v>
      </c>
      <c r="TY1" t="s">
        <v>2592</v>
      </c>
      <c r="TZ1" t="s">
        <v>2593</v>
      </c>
      <c r="UA1" t="s">
        <v>2586</v>
      </c>
      <c r="UB1" t="s">
        <v>2591</v>
      </c>
      <c r="UC1" t="s">
        <v>2588</v>
      </c>
      <c r="UD1" t="s">
        <v>2595</v>
      </c>
      <c r="UE1" t="s">
        <v>2590</v>
      </c>
      <c r="UF1" t="s">
        <v>2596</v>
      </c>
      <c r="UG1" t="s">
        <v>2594</v>
      </c>
      <c r="UH1" t="s">
        <v>2597</v>
      </c>
      <c r="UI1" t="s">
        <v>2601</v>
      </c>
      <c r="UJ1" t="s">
        <v>2602</v>
      </c>
      <c r="UK1" t="s">
        <v>2603</v>
      </c>
      <c r="UL1" t="s">
        <v>2604</v>
      </c>
      <c r="UM1" t="s">
        <v>2605</v>
      </c>
      <c r="UN1" t="s">
        <v>2606</v>
      </c>
      <c r="UO1" t="s">
        <v>2607</v>
      </c>
      <c r="UP1" t="s">
        <v>2608</v>
      </c>
      <c r="UQ1" t="s">
        <v>2609</v>
      </c>
      <c r="UR1" t="s">
        <v>2610</v>
      </c>
      <c r="US1" t="s">
        <v>2611</v>
      </c>
      <c r="UT1" t="s">
        <v>2612</v>
      </c>
      <c r="UU1" t="s">
        <v>2613</v>
      </c>
      <c r="UV1" t="s">
        <v>2614</v>
      </c>
      <c r="UW1" t="s">
        <v>2615</v>
      </c>
      <c r="UX1" t="s">
        <v>2616</v>
      </c>
      <c r="UY1" t="s">
        <v>2617</v>
      </c>
    </row>
    <row r="2" spans="1:574" x14ac:dyDescent="0.25">
      <c r="A2">
        <v>202212</v>
      </c>
      <c r="B2">
        <v>0</v>
      </c>
      <c r="C2">
        <v>47</v>
      </c>
      <c r="D2">
        <v>2850085.93</v>
      </c>
      <c r="E2">
        <v>787470678.65999997</v>
      </c>
      <c r="F2">
        <v>211328.83</v>
      </c>
      <c r="G2">
        <v>4710820595.2600002</v>
      </c>
      <c r="H2">
        <v>5974769781.46</v>
      </c>
      <c r="I2">
        <v>131334483.73999999</v>
      </c>
      <c r="J2">
        <v>7751152.96</v>
      </c>
      <c r="K2">
        <v>0</v>
      </c>
      <c r="L2">
        <v>158295807.12</v>
      </c>
      <c r="M2">
        <v>0</v>
      </c>
      <c r="N2">
        <v>142148296.13999999</v>
      </c>
      <c r="O2">
        <v>6817959.8799999999</v>
      </c>
      <c r="P2">
        <v>2850085.93</v>
      </c>
      <c r="Q2">
        <v>5590223297.1199999</v>
      </c>
      <c r="R2">
        <v>5824225127.3000002</v>
      </c>
      <c r="S2">
        <v>4579697440.3400002</v>
      </c>
      <c r="T2">
        <v>5454892960.8599997</v>
      </c>
      <c r="U2">
        <v>242858496.27000001</v>
      </c>
      <c r="V2">
        <v>2290634969.9000001</v>
      </c>
      <c r="W2">
        <v>24490819.59</v>
      </c>
      <c r="X2">
        <v>5724944914.8900003</v>
      </c>
      <c r="Y2">
        <v>10523006622.530001</v>
      </c>
      <c r="Z2">
        <v>33431661.23</v>
      </c>
      <c r="AA2">
        <v>59200616.409999996</v>
      </c>
      <c r="AB2">
        <v>-2549451</v>
      </c>
      <c r="AC2">
        <v>32343827.050000001</v>
      </c>
      <c r="AD2">
        <v>0</v>
      </c>
      <c r="AE2">
        <v>32106843.93</v>
      </c>
      <c r="AF2">
        <v>53469251.210000001</v>
      </c>
      <c r="AG2">
        <v>240309045.27000001</v>
      </c>
      <c r="AH2">
        <v>10554180176.799999</v>
      </c>
      <c r="AI2">
        <v>10549863411.860001</v>
      </c>
      <c r="AJ2">
        <v>5716004073.25</v>
      </c>
      <c r="AK2">
        <v>10575542584.08</v>
      </c>
      <c r="AL2">
        <v>82257470.129999995</v>
      </c>
      <c r="AM2">
        <v>881125897.37</v>
      </c>
      <c r="AN2">
        <v>45763666.649999999</v>
      </c>
      <c r="AO2">
        <v>943006898.74000001</v>
      </c>
      <c r="AP2">
        <v>3775068388.5300002</v>
      </c>
      <c r="AQ2">
        <v>825339.74</v>
      </c>
      <c r="AR2">
        <v>71341646.629999995</v>
      </c>
      <c r="AS2">
        <v>14451004</v>
      </c>
      <c r="AT2">
        <v>19264500</v>
      </c>
      <c r="AU2">
        <v>0</v>
      </c>
      <c r="AV2">
        <v>19263881</v>
      </c>
      <c r="AW2">
        <v>69322284.260000005</v>
      </c>
      <c r="AX2">
        <v>96708474.129999995</v>
      </c>
      <c r="AY2">
        <v>3637174804.4000001</v>
      </c>
      <c r="AZ2">
        <v>3827145535.1700001</v>
      </c>
      <c r="BA2">
        <v>987945225.63999999</v>
      </c>
      <c r="BB2">
        <v>3687233207.6599998</v>
      </c>
      <c r="BC2">
        <v>-42030342.780000001</v>
      </c>
      <c r="BD2">
        <v>1437443575.24</v>
      </c>
      <c r="BE2">
        <v>38104953.350000001</v>
      </c>
      <c r="BF2">
        <v>2362657602.3699999</v>
      </c>
      <c r="BG2">
        <v>5160688302.4200001</v>
      </c>
      <c r="BH2">
        <v>4243747</v>
      </c>
      <c r="BI2">
        <v>156231238.69</v>
      </c>
      <c r="BJ2">
        <v>208053</v>
      </c>
      <c r="BK2">
        <v>4789892</v>
      </c>
      <c r="BL2">
        <v>0</v>
      </c>
      <c r="BM2">
        <v>4761663</v>
      </c>
      <c r="BN2">
        <v>149785193.72999999</v>
      </c>
      <c r="BO2">
        <v>-41822289.780000001</v>
      </c>
      <c r="BP2">
        <v>5221868028.3900003</v>
      </c>
      <c r="BQ2">
        <v>5312129649.1199999</v>
      </c>
      <c r="BR2">
        <v>2396518808.73</v>
      </c>
      <c r="BS2">
        <v>5366891559.1300001</v>
      </c>
      <c r="BT2">
        <v>310824447.25999999</v>
      </c>
      <c r="BU2">
        <v>3719939756.8899999</v>
      </c>
      <c r="BV2">
        <v>94218310.769999996</v>
      </c>
      <c r="BW2">
        <v>9056823955.0499992</v>
      </c>
      <c r="BX2">
        <v>16156201541.15</v>
      </c>
      <c r="BY2">
        <v>7126718</v>
      </c>
      <c r="BZ2">
        <v>235200816.25</v>
      </c>
      <c r="CA2">
        <v>388156</v>
      </c>
      <c r="CB2">
        <v>13276591</v>
      </c>
      <c r="CC2">
        <v>0</v>
      </c>
      <c r="CD2">
        <v>13276591</v>
      </c>
      <c r="CE2">
        <v>231565278.21000001</v>
      </c>
      <c r="CF2">
        <v>311212603.25999999</v>
      </c>
      <c r="CG2">
        <v>16132937214.809999</v>
      </c>
      <c r="CH2">
        <v>16378125766.4</v>
      </c>
      <c r="CI2">
        <v>9143915547.8199997</v>
      </c>
      <c r="CJ2">
        <v>16351225902.030001</v>
      </c>
      <c r="CK2">
        <v>-3154886.83</v>
      </c>
      <c r="CL2">
        <v>311927516.33920002</v>
      </c>
      <c r="CM2">
        <v>29611843.609999999</v>
      </c>
      <c r="CN2">
        <v>681993334.23710001</v>
      </c>
      <c r="CO2">
        <v>1358328399.1616001</v>
      </c>
      <c r="CP2">
        <v>223640074.46000001</v>
      </c>
      <c r="CQ2">
        <v>500733283.68949997</v>
      </c>
      <c r="CR2">
        <v>0</v>
      </c>
      <c r="CS2">
        <v>643925135.11000001</v>
      </c>
      <c r="CT2">
        <v>0</v>
      </c>
      <c r="CU2">
        <v>637015387.11000001</v>
      </c>
      <c r="CV2">
        <v>499046770.9386</v>
      </c>
      <c r="CW2">
        <v>-3154886.83</v>
      </c>
      <c r="CX2">
        <v>1452264686.3262</v>
      </c>
      <c r="CY2">
        <v>1215136547.7311001</v>
      </c>
      <c r="CZ2">
        <v>487965103.38709998</v>
      </c>
      <c r="DA2">
        <v>1314296070.1449001</v>
      </c>
      <c r="DB2">
        <v>124326090.75</v>
      </c>
      <c r="DC2">
        <v>6846631655.6808004</v>
      </c>
      <c r="DD2">
        <v>1875339295.1800001</v>
      </c>
      <c r="DE2">
        <v>14682409737.6029</v>
      </c>
      <c r="DF2">
        <v>23941667907.6884</v>
      </c>
      <c r="DG2">
        <v>40280517.75</v>
      </c>
      <c r="DH2">
        <v>2976046904.2005</v>
      </c>
      <c r="DI2">
        <v>-426666706.98000002</v>
      </c>
      <c r="DJ2">
        <v>351063789.91000003</v>
      </c>
      <c r="DK2">
        <v>0</v>
      </c>
      <c r="DL2">
        <v>330811759.36000001</v>
      </c>
      <c r="DM2">
        <v>2660872838.4913998</v>
      </c>
      <c r="DN2">
        <v>-302340616.23000002</v>
      </c>
      <c r="DO2">
        <v>24240097081.983799</v>
      </c>
      <c r="DP2">
        <v>26566651021.968899</v>
      </c>
      <c r="DQ2">
        <v>16517468515.0329</v>
      </c>
      <c r="DR2">
        <v>26570158161.105099</v>
      </c>
      <c r="DS2">
        <v>-33445447.41</v>
      </c>
      <c r="DT2">
        <v>1054292749.24</v>
      </c>
      <c r="DU2">
        <v>174466960.68000001</v>
      </c>
      <c r="DV2">
        <v>1461401729.6600001</v>
      </c>
      <c r="DW2">
        <v>3959373400.6700001</v>
      </c>
      <c r="DX2">
        <v>167667747.46000001</v>
      </c>
      <c r="DY2">
        <v>531245641.55000001</v>
      </c>
      <c r="DZ2">
        <v>-201263.5</v>
      </c>
      <c r="EA2">
        <v>214375563.66999999</v>
      </c>
      <c r="EB2">
        <v>18042.189999999999</v>
      </c>
      <c r="EC2">
        <v>185310081.66999999</v>
      </c>
      <c r="ED2">
        <v>508852898.33999997</v>
      </c>
      <c r="EE2">
        <v>-33664753.100000001</v>
      </c>
      <c r="EF2">
        <v>4132229628.25</v>
      </c>
      <c r="EG2">
        <v>4276243478.5500002</v>
      </c>
      <c r="EH2">
        <v>1468200942.8800001</v>
      </c>
      <c r="EI2">
        <v>4455772444.9200001</v>
      </c>
      <c r="EJ2">
        <v>0</v>
      </c>
      <c r="EK2">
        <v>-30130039.760000002</v>
      </c>
      <c r="EL2">
        <v>459470082.80000001</v>
      </c>
      <c r="EM2">
        <v>44848563.189999998</v>
      </c>
      <c r="EN2">
        <v>141234697.96000001</v>
      </c>
      <c r="EO2">
        <v>0</v>
      </c>
      <c r="EP2">
        <v>602154256.34000003</v>
      </c>
      <c r="EQ2">
        <v>0</v>
      </c>
      <c r="ER2">
        <v>0</v>
      </c>
      <c r="ES2">
        <v>0</v>
      </c>
      <c r="ET2">
        <v>0</v>
      </c>
      <c r="EU2">
        <v>597864746.15999997</v>
      </c>
      <c r="EV2">
        <v>0</v>
      </c>
      <c r="EW2">
        <v>140501214.28</v>
      </c>
      <c r="EX2">
        <v>743388954.29999995</v>
      </c>
      <c r="EY2">
        <v>504318645.99000001</v>
      </c>
      <c r="EZ2">
        <v>738365960.44000006</v>
      </c>
      <c r="FA2">
        <v>775365.45</v>
      </c>
      <c r="FB2">
        <v>22638111.850000001</v>
      </c>
      <c r="FC2">
        <v>775908.2</v>
      </c>
      <c r="FD2">
        <v>48957993.859999999</v>
      </c>
      <c r="FE2">
        <v>87914323.280000001</v>
      </c>
      <c r="FF2">
        <v>0</v>
      </c>
      <c r="FG2">
        <v>1309686.9099999999</v>
      </c>
      <c r="FH2">
        <v>0</v>
      </c>
      <c r="FI2">
        <v>0</v>
      </c>
      <c r="FJ2">
        <v>0</v>
      </c>
      <c r="FK2">
        <v>0</v>
      </c>
      <c r="FL2">
        <v>1309686.9099999999</v>
      </c>
      <c r="FM2">
        <v>775365.45</v>
      </c>
      <c r="FN2">
        <v>84742866.109999999</v>
      </c>
      <c r="FO2">
        <v>89224010.189999998</v>
      </c>
      <c r="FP2">
        <v>49733902.049999997</v>
      </c>
      <c r="FQ2">
        <v>86052553.019999996</v>
      </c>
      <c r="FR2">
        <v>28855510.91</v>
      </c>
      <c r="FS2">
        <v>474447034.02999997</v>
      </c>
      <c r="FT2">
        <v>-61883628.25</v>
      </c>
      <c r="FU2">
        <v>1344877987.1700001</v>
      </c>
      <c r="FV2">
        <v>1824134025.8</v>
      </c>
      <c r="FW2">
        <v>0</v>
      </c>
      <c r="FX2">
        <v>5997522.7300000004</v>
      </c>
      <c r="FY2">
        <v>0</v>
      </c>
      <c r="FZ2">
        <v>0</v>
      </c>
      <c r="GA2">
        <v>0</v>
      </c>
      <c r="GB2">
        <v>0</v>
      </c>
      <c r="GC2">
        <v>5777161.1200000001</v>
      </c>
      <c r="GD2">
        <v>28855510.91</v>
      </c>
      <c r="GE2">
        <v>1803640619.6700001</v>
      </c>
      <c r="GF2">
        <v>1830131548.53</v>
      </c>
      <c r="GG2">
        <v>1282994358.9100001</v>
      </c>
      <c r="GH2">
        <v>1809417780.79</v>
      </c>
      <c r="GI2">
        <v>45478240.780000001</v>
      </c>
      <c r="GJ2">
        <v>425817328.52999997</v>
      </c>
      <c r="GK2">
        <v>-63248923.259999998</v>
      </c>
      <c r="GL2">
        <v>1470283063.0999999</v>
      </c>
      <c r="GM2">
        <v>1600438169.01</v>
      </c>
      <c r="GN2">
        <v>803262.66</v>
      </c>
      <c r="GO2">
        <v>7197683.7999999998</v>
      </c>
      <c r="GP2">
        <v>64959</v>
      </c>
      <c r="GQ2">
        <v>72881073.650000006</v>
      </c>
      <c r="GR2">
        <v>0</v>
      </c>
      <c r="GS2">
        <v>72741630.549999997</v>
      </c>
      <c r="GT2">
        <v>12056378.65</v>
      </c>
      <c r="GU2">
        <v>45543199.780000001</v>
      </c>
      <c r="GV2">
        <v>1114809176.5699999</v>
      </c>
      <c r="GW2">
        <v>1534754779.1500001</v>
      </c>
      <c r="GX2">
        <v>1406230877.1800001</v>
      </c>
      <c r="GY2">
        <v>1054123924.66</v>
      </c>
      <c r="GZ2">
        <v>0</v>
      </c>
      <c r="HA2">
        <v>0</v>
      </c>
      <c r="HB2">
        <v>0</v>
      </c>
      <c r="HC2">
        <v>79002</v>
      </c>
      <c r="HD2">
        <v>0</v>
      </c>
      <c r="HE2">
        <v>79002</v>
      </c>
      <c r="HF2">
        <v>0</v>
      </c>
      <c r="HG2">
        <v>0</v>
      </c>
      <c r="HH2">
        <v>0</v>
      </c>
      <c r="HI2">
        <v>0</v>
      </c>
      <c r="HJ2">
        <v>0</v>
      </c>
      <c r="HK2">
        <v>0</v>
      </c>
      <c r="HL2">
        <v>1</v>
      </c>
      <c r="HM2">
        <v>7305836</v>
      </c>
      <c r="HN2">
        <v>0</v>
      </c>
      <c r="HO2">
        <v>7305836</v>
      </c>
      <c r="HP2">
        <v>18039367.77</v>
      </c>
      <c r="HQ2">
        <v>0</v>
      </c>
      <c r="HR2">
        <v>18039367.77</v>
      </c>
      <c r="HS2">
        <v>-2867027.73</v>
      </c>
      <c r="HT2">
        <v>0</v>
      </c>
      <c r="HU2">
        <v>-2867027.73</v>
      </c>
      <c r="HV2">
        <v>8802599.9199999999</v>
      </c>
      <c r="HW2">
        <v>0</v>
      </c>
      <c r="HX2">
        <v>8802599.9199999999</v>
      </c>
      <c r="HY2">
        <v>3344960.55</v>
      </c>
      <c r="HZ2">
        <v>0</v>
      </c>
      <c r="IA2">
        <v>0</v>
      </c>
      <c r="IB2">
        <v>0</v>
      </c>
      <c r="IC2">
        <v>120023615.75</v>
      </c>
      <c r="ID2">
        <v>15598940</v>
      </c>
      <c r="IE2">
        <v>104424675.75</v>
      </c>
      <c r="IF2">
        <v>2574783.9900000002</v>
      </c>
      <c r="IG2">
        <v>205</v>
      </c>
      <c r="IH2">
        <v>2574578.9900000002</v>
      </c>
      <c r="II2">
        <v>7495538.3700000001</v>
      </c>
      <c r="IJ2">
        <v>0</v>
      </c>
      <c r="IK2">
        <v>7495538.3700000001</v>
      </c>
      <c r="IL2">
        <v>1111963.83</v>
      </c>
      <c r="IM2">
        <v>60228842</v>
      </c>
      <c r="IN2">
        <v>11662900.029999999</v>
      </c>
      <c r="IO2">
        <v>48565941.969999999</v>
      </c>
      <c r="IP2">
        <v>194043839.19999999</v>
      </c>
      <c r="IQ2">
        <v>57679138.030000001</v>
      </c>
      <c r="IR2">
        <v>136364701.16999999</v>
      </c>
      <c r="IS2">
        <v>27385121.370000001</v>
      </c>
      <c r="IT2">
        <v>-1009753.96</v>
      </c>
      <c r="IU2">
        <v>28394875.329999998</v>
      </c>
      <c r="IV2">
        <v>8993512.0500000007</v>
      </c>
      <c r="IW2">
        <v>0</v>
      </c>
      <c r="IX2">
        <v>8993512.0500000007</v>
      </c>
      <c r="IY2">
        <v>5350095.12</v>
      </c>
      <c r="IZ2">
        <v>784886680.80999994</v>
      </c>
      <c r="JA2">
        <v>332185824.72000003</v>
      </c>
      <c r="JB2">
        <v>18232046254.470001</v>
      </c>
      <c r="JC2">
        <v>67534678</v>
      </c>
      <c r="JD2">
        <v>2616311069.1399999</v>
      </c>
      <c r="JE2">
        <v>42561128801.669998</v>
      </c>
      <c r="JF2">
        <v>74558697337.639999</v>
      </c>
      <c r="JG2">
        <v>609353552.02999997</v>
      </c>
      <c r="JH2">
        <v>5166073350.1499996</v>
      </c>
      <c r="JI2">
        <v>27092877.629999999</v>
      </c>
      <c r="JJ2">
        <v>18629272711.290001</v>
      </c>
      <c r="JK2">
        <v>-414305249.48000002</v>
      </c>
      <c r="JL2">
        <v>1510216179.51</v>
      </c>
      <c r="JM2">
        <v>25291650.350000001</v>
      </c>
      <c r="JN2">
        <v>397226456.81999999</v>
      </c>
      <c r="JO2">
        <v>18042.189999999999</v>
      </c>
      <c r="JP2">
        <v>1437436133.76</v>
      </c>
      <c r="JQ2">
        <v>4870018525.9099998</v>
      </c>
      <c r="JR2">
        <v>345271738.79000002</v>
      </c>
      <c r="JS2">
        <v>74363576541.410004</v>
      </c>
      <c r="JT2">
        <v>78147019830.279999</v>
      </c>
      <c r="JU2">
        <v>44540993441.18</v>
      </c>
      <c r="JV2">
        <v>77463973108.860001</v>
      </c>
      <c r="JW2">
        <v>0</v>
      </c>
      <c r="JX2">
        <v>0</v>
      </c>
      <c r="JY2">
        <v>1253233655.22</v>
      </c>
      <c r="JZ2">
        <v>2037406558.8299999</v>
      </c>
      <c r="KA2">
        <v>2036142586.1099999</v>
      </c>
      <c r="KB2">
        <v>-1263972.72</v>
      </c>
      <c r="KC2">
        <v>-1263972.72</v>
      </c>
      <c r="KD2">
        <v>1951610556.72</v>
      </c>
      <c r="KE2">
        <v>1952874529.4400001</v>
      </c>
      <c r="KF2">
        <v>698376901.5</v>
      </c>
      <c r="KG2">
        <v>1253233655.22</v>
      </c>
      <c r="KH2">
        <v>699640874.22000003</v>
      </c>
      <c r="KI2">
        <v>0</v>
      </c>
      <c r="KJ2">
        <v>0</v>
      </c>
      <c r="KK2">
        <v>0</v>
      </c>
      <c r="KL2">
        <v>84532029.390000001</v>
      </c>
      <c r="KM2">
        <v>0</v>
      </c>
      <c r="KN2">
        <v>0</v>
      </c>
      <c r="KO2">
        <v>0</v>
      </c>
      <c r="KP2">
        <v>23574644355.720001</v>
      </c>
      <c r="KQ2">
        <v>25965699288.68</v>
      </c>
      <c r="KR2">
        <v>25984425185.040001</v>
      </c>
      <c r="KS2">
        <v>-4063901.03</v>
      </c>
      <c r="KT2">
        <v>18725896.34</v>
      </c>
      <c r="KU2">
        <v>24576729727.700001</v>
      </c>
      <c r="KV2">
        <v>24558003831.349998</v>
      </c>
      <c r="KW2">
        <v>1002085371.97</v>
      </c>
      <c r="KX2">
        <v>23551854558.34</v>
      </c>
      <c r="KY2">
        <v>1006149273</v>
      </c>
      <c r="KZ2">
        <v>0</v>
      </c>
      <c r="LA2">
        <v>22789797.370000001</v>
      </c>
      <c r="LB2">
        <v>0</v>
      </c>
      <c r="LC2">
        <v>1407695457.3299999</v>
      </c>
      <c r="LD2">
        <v>0</v>
      </c>
      <c r="LE2">
        <v>0</v>
      </c>
      <c r="LF2">
        <v>0</v>
      </c>
      <c r="LG2">
        <v>13543335527.540001</v>
      </c>
      <c r="LH2">
        <v>14183719599.879999</v>
      </c>
      <c r="LI2">
        <v>14357005168.809999</v>
      </c>
      <c r="LJ2">
        <v>-3429293.07</v>
      </c>
      <c r="LK2">
        <v>173285568.94</v>
      </c>
      <c r="LL2">
        <v>13686079744.82</v>
      </c>
      <c r="LM2">
        <v>13512794175.870001</v>
      </c>
      <c r="LN2">
        <v>142744217.28999999</v>
      </c>
      <c r="LO2">
        <v>13366620665.530001</v>
      </c>
      <c r="LP2">
        <v>146173510.36000001</v>
      </c>
      <c r="LQ2">
        <v>0</v>
      </c>
      <c r="LR2">
        <v>176714862.00999999</v>
      </c>
      <c r="LS2">
        <v>0</v>
      </c>
      <c r="LT2">
        <v>670925423.99000001</v>
      </c>
      <c r="LU2">
        <v>0</v>
      </c>
      <c r="LV2">
        <v>0</v>
      </c>
      <c r="LW2">
        <v>0</v>
      </c>
      <c r="LX2">
        <v>10768032929.959999</v>
      </c>
      <c r="LY2">
        <v>11798248351.959999</v>
      </c>
      <c r="LZ2">
        <v>11965633794</v>
      </c>
      <c r="MA2">
        <v>-9718484.7799999993</v>
      </c>
      <c r="MB2">
        <v>167385442.06</v>
      </c>
      <c r="MC2">
        <v>11594341347.950001</v>
      </c>
      <c r="MD2">
        <v>11426955905.9</v>
      </c>
      <c r="ME2">
        <v>826308417.99000001</v>
      </c>
      <c r="MF2">
        <v>10590929003.139999</v>
      </c>
      <c r="MG2">
        <v>836026902.76999998</v>
      </c>
      <c r="MH2">
        <v>0</v>
      </c>
      <c r="MI2">
        <v>177103926.84</v>
      </c>
      <c r="MJ2">
        <v>0</v>
      </c>
      <c r="MK2">
        <v>371292446.06999999</v>
      </c>
      <c r="ML2">
        <v>0</v>
      </c>
      <c r="MM2">
        <v>0</v>
      </c>
      <c r="MN2">
        <v>0</v>
      </c>
      <c r="MO2">
        <v>1937599914.26</v>
      </c>
      <c r="MP2">
        <v>4539093563.0200005</v>
      </c>
      <c r="MQ2">
        <v>4572755708.3900003</v>
      </c>
      <c r="MR2">
        <v>1857068.94</v>
      </c>
      <c r="MS2">
        <v>33662145.369999997</v>
      </c>
      <c r="MT2">
        <v>4389594280.3199997</v>
      </c>
      <c r="MU2">
        <v>4355932134.96</v>
      </c>
      <c r="MV2">
        <v>2451994366.0900002</v>
      </c>
      <c r="MW2">
        <v>1905794837.8299999</v>
      </c>
      <c r="MX2">
        <v>2450137297.1500001</v>
      </c>
      <c r="MY2">
        <v>0</v>
      </c>
      <c r="MZ2">
        <v>31805076.43</v>
      </c>
      <c r="NA2">
        <v>0</v>
      </c>
      <c r="NB2">
        <v>183161428.03659999</v>
      </c>
      <c r="NC2">
        <v>0</v>
      </c>
      <c r="ND2">
        <v>0</v>
      </c>
      <c r="NE2">
        <v>0</v>
      </c>
      <c r="NF2">
        <v>1295850957.6640999</v>
      </c>
      <c r="NG2">
        <v>853437118.25010002</v>
      </c>
      <c r="NH2">
        <v>1458926022.2153001</v>
      </c>
      <c r="NI2">
        <v>70128671.562099993</v>
      </c>
      <c r="NJ2">
        <v>605488903.96510005</v>
      </c>
      <c r="NK2">
        <v>1393706091.0386</v>
      </c>
      <c r="NL2">
        <v>788217187.07340002</v>
      </c>
      <c r="NM2">
        <v>97855133.364399999</v>
      </c>
      <c r="NN2">
        <v>760490725.26119995</v>
      </c>
      <c r="NO2">
        <v>27726461.802299999</v>
      </c>
      <c r="NP2">
        <v>0</v>
      </c>
      <c r="NQ2">
        <v>535360232.403</v>
      </c>
      <c r="NR2">
        <v>0</v>
      </c>
      <c r="NS2">
        <v>65219931.166699998</v>
      </c>
      <c r="NT2">
        <v>0</v>
      </c>
      <c r="NU2">
        <v>0</v>
      </c>
      <c r="NV2">
        <v>0</v>
      </c>
      <c r="NW2">
        <v>17359617916.583</v>
      </c>
      <c r="NX2">
        <v>21461457370.223202</v>
      </c>
      <c r="NY2">
        <v>23738491178.000198</v>
      </c>
      <c r="NZ2">
        <v>-275254756.34310001</v>
      </c>
      <c r="OA2">
        <v>2277033807.7870002</v>
      </c>
      <c r="OB2">
        <v>22918095775.0998</v>
      </c>
      <c r="OC2">
        <v>20641061967.312901</v>
      </c>
      <c r="OD2">
        <v>5558477858.5167999</v>
      </c>
      <c r="OE2">
        <v>14807329352.443001</v>
      </c>
      <c r="OF2">
        <v>5833732614.8599005</v>
      </c>
      <c r="OG2">
        <v>0</v>
      </c>
      <c r="OH2">
        <v>2552288564.1300998</v>
      </c>
      <c r="OI2">
        <v>0</v>
      </c>
      <c r="OJ2">
        <v>820395402.91030002</v>
      </c>
      <c r="OK2">
        <v>0</v>
      </c>
      <c r="OL2">
        <v>0</v>
      </c>
      <c r="OM2">
        <v>0</v>
      </c>
      <c r="ON2">
        <v>6660695169.1099997</v>
      </c>
      <c r="OO2">
        <v>7560049493.6099997</v>
      </c>
      <c r="OP2">
        <v>8335607699.25</v>
      </c>
      <c r="OQ2">
        <v>180729545.27000001</v>
      </c>
      <c r="OR2">
        <v>775558205.64999998</v>
      </c>
      <c r="OS2">
        <v>8068815525.5</v>
      </c>
      <c r="OT2">
        <v>7293257319.8800001</v>
      </c>
      <c r="OU2">
        <v>1408120356.4000001</v>
      </c>
      <c r="OV2">
        <v>6065866508.7200003</v>
      </c>
      <c r="OW2">
        <v>1227390811.1400001</v>
      </c>
      <c r="OX2">
        <v>0</v>
      </c>
      <c r="OY2">
        <v>594828660.38999999</v>
      </c>
      <c r="OZ2">
        <v>0</v>
      </c>
      <c r="PA2">
        <v>266792173.75299999</v>
      </c>
      <c r="PB2">
        <v>0</v>
      </c>
      <c r="PC2">
        <v>0</v>
      </c>
      <c r="PD2">
        <v>0</v>
      </c>
      <c r="PE2">
        <v>740771037.92999995</v>
      </c>
      <c r="PF2">
        <v>312258418.95999998</v>
      </c>
      <c r="PG2">
        <v>823901443.38999999</v>
      </c>
      <c r="PH2">
        <v>62330093.530000001</v>
      </c>
      <c r="PI2">
        <v>511643024.43000001</v>
      </c>
      <c r="PJ2">
        <v>813729334.71000004</v>
      </c>
      <c r="PK2">
        <v>302086310.27999997</v>
      </c>
      <c r="PL2">
        <v>72958296.780000001</v>
      </c>
      <c r="PM2">
        <v>291458107.02999997</v>
      </c>
      <c r="PN2">
        <v>10628203.25</v>
      </c>
      <c r="PO2">
        <v>0</v>
      </c>
      <c r="PP2">
        <v>449312930.89999998</v>
      </c>
      <c r="PQ2">
        <v>0</v>
      </c>
      <c r="PR2">
        <v>10172108.68</v>
      </c>
      <c r="PS2">
        <v>0</v>
      </c>
      <c r="PT2">
        <v>0</v>
      </c>
      <c r="PU2">
        <v>0</v>
      </c>
      <c r="PV2">
        <v>77793440.25</v>
      </c>
      <c r="PW2">
        <v>113697653.06</v>
      </c>
      <c r="PX2">
        <v>113719454.97</v>
      </c>
      <c r="PY2">
        <v>0</v>
      </c>
      <c r="PZ2">
        <v>21801.91</v>
      </c>
      <c r="QA2">
        <v>109325232.29000001</v>
      </c>
      <c r="QB2">
        <v>109303430.38</v>
      </c>
      <c r="QC2">
        <v>31531792.050000001</v>
      </c>
      <c r="QD2">
        <v>77771638.340000004</v>
      </c>
      <c r="QE2">
        <v>31531792.050000001</v>
      </c>
      <c r="QF2">
        <v>0</v>
      </c>
      <c r="QG2">
        <v>21801.91</v>
      </c>
      <c r="QH2">
        <v>0</v>
      </c>
      <c r="QI2">
        <v>4394222.67</v>
      </c>
      <c r="QJ2">
        <v>0</v>
      </c>
      <c r="QK2">
        <v>0</v>
      </c>
      <c r="QL2">
        <v>0</v>
      </c>
      <c r="QM2">
        <v>383694225.02999997</v>
      </c>
      <c r="QN2">
        <v>978226252.04999995</v>
      </c>
      <c r="QO2">
        <v>979753921.22000003</v>
      </c>
      <c r="QP2">
        <v>119229.02</v>
      </c>
      <c r="QQ2">
        <v>1527669.18</v>
      </c>
      <c r="QR2">
        <v>953011137.88999999</v>
      </c>
      <c r="QS2">
        <v>951483468.71000004</v>
      </c>
      <c r="QT2">
        <v>569316912.86000001</v>
      </c>
      <c r="QU2">
        <v>382285784.87</v>
      </c>
      <c r="QV2">
        <v>569197683.84000003</v>
      </c>
      <c r="QW2">
        <v>0</v>
      </c>
      <c r="QX2">
        <v>1408440.16</v>
      </c>
      <c r="QY2">
        <v>0</v>
      </c>
      <c r="QZ2">
        <v>26742783.370000001</v>
      </c>
      <c r="RA2">
        <v>0</v>
      </c>
      <c r="RB2">
        <v>0</v>
      </c>
      <c r="RC2">
        <v>0</v>
      </c>
      <c r="RD2">
        <v>1020457691.34</v>
      </c>
      <c r="RE2">
        <v>1991624075.75</v>
      </c>
      <c r="RF2">
        <v>2013883443.6099999</v>
      </c>
      <c r="RG2">
        <v>1284455.8700000001</v>
      </c>
      <c r="RH2">
        <v>22259367.859999999</v>
      </c>
      <c r="RI2">
        <v>1991931925.0699999</v>
      </c>
      <c r="RJ2">
        <v>1969672557.21</v>
      </c>
      <c r="RK2">
        <v>971474233.73000002</v>
      </c>
      <c r="RL2">
        <v>999482779.35000002</v>
      </c>
      <c r="RM2">
        <v>970189777.86000001</v>
      </c>
      <c r="RN2">
        <v>0</v>
      </c>
      <c r="RO2">
        <v>20974911.989999998</v>
      </c>
      <c r="RP2">
        <v>0</v>
      </c>
      <c r="RQ2">
        <v>21951518.530000001</v>
      </c>
      <c r="RR2">
        <v>0</v>
      </c>
      <c r="RS2">
        <v>0</v>
      </c>
      <c r="RT2">
        <v>0</v>
      </c>
      <c r="RU2">
        <v>0</v>
      </c>
      <c r="RV2">
        <v>0</v>
      </c>
      <c r="RW2">
        <v>0</v>
      </c>
      <c r="RX2">
        <v>0</v>
      </c>
      <c r="RY2">
        <v>0</v>
      </c>
      <c r="RZ2">
        <v>0</v>
      </c>
      <c r="SA2">
        <v>0</v>
      </c>
      <c r="SB2">
        <v>0</v>
      </c>
      <c r="SC2">
        <v>0</v>
      </c>
      <c r="SD2">
        <v>0</v>
      </c>
      <c r="SE2">
        <v>0</v>
      </c>
      <c r="SF2">
        <v>0</v>
      </c>
      <c r="SG2">
        <v>0</v>
      </c>
      <c r="SH2">
        <v>0</v>
      </c>
      <c r="SI2">
        <v>0</v>
      </c>
      <c r="SJ2">
        <v>0</v>
      </c>
      <c r="SK2">
        <v>0</v>
      </c>
      <c r="SL2">
        <v>23872778.100000001</v>
      </c>
      <c r="SM2">
        <v>25442690.120000001</v>
      </c>
      <c r="SN2">
        <v>25442690.120000001</v>
      </c>
      <c r="SO2">
        <v>0</v>
      </c>
      <c r="SP2">
        <v>0</v>
      </c>
      <c r="SQ2">
        <v>23872778.100000001</v>
      </c>
      <c r="SR2">
        <v>23872778.100000001</v>
      </c>
      <c r="SS2">
        <v>0</v>
      </c>
      <c r="ST2">
        <v>23872778.100000001</v>
      </c>
      <c r="SU2">
        <v>0</v>
      </c>
      <c r="SV2">
        <v>0</v>
      </c>
      <c r="SW2">
        <v>0</v>
      </c>
      <c r="SX2">
        <v>0</v>
      </c>
      <c r="SY2">
        <v>1569912.02</v>
      </c>
      <c r="SZ2">
        <v>0</v>
      </c>
      <c r="TA2">
        <v>0</v>
      </c>
      <c r="TB2">
        <v>0</v>
      </c>
      <c r="TC2">
        <v>-11</v>
      </c>
      <c r="TD2">
        <v>-80694.259999999995</v>
      </c>
      <c r="TE2">
        <v>-8</v>
      </c>
      <c r="TF2">
        <v>0</v>
      </c>
      <c r="TG2">
        <v>80686.259999999995</v>
      </c>
      <c r="TH2">
        <v>-11</v>
      </c>
      <c r="TI2">
        <v>-80697.259999999995</v>
      </c>
      <c r="TJ2">
        <v>0</v>
      </c>
      <c r="TK2">
        <v>-80697.259999999995</v>
      </c>
      <c r="TL2">
        <v>0</v>
      </c>
      <c r="TM2">
        <v>0</v>
      </c>
      <c r="TN2">
        <v>80686.259999999995</v>
      </c>
      <c r="TO2">
        <v>0</v>
      </c>
      <c r="TP2">
        <v>3</v>
      </c>
      <c r="TQ2">
        <v>0</v>
      </c>
      <c r="TR2">
        <v>0</v>
      </c>
      <c r="TS2">
        <v>0</v>
      </c>
      <c r="TT2">
        <v>94196843.349999994</v>
      </c>
      <c r="TU2">
        <v>50689268.130000003</v>
      </c>
      <c r="TV2">
        <v>98968367.790000007</v>
      </c>
      <c r="TW2">
        <v>0</v>
      </c>
      <c r="TX2">
        <v>48279099.659999996</v>
      </c>
      <c r="TY2">
        <v>93920567.349999994</v>
      </c>
      <c r="TZ2">
        <v>45641467.689999998</v>
      </c>
      <c r="UA2">
        <v>-276276</v>
      </c>
      <c r="UB2">
        <v>45917743.689999998</v>
      </c>
      <c r="UC2">
        <v>-276276</v>
      </c>
      <c r="UD2">
        <v>0</v>
      </c>
      <c r="UE2">
        <v>48279099.659999996</v>
      </c>
      <c r="UF2">
        <v>0</v>
      </c>
      <c r="UG2">
        <v>5047800.4400000004</v>
      </c>
      <c r="UH2">
        <v>0</v>
      </c>
      <c r="UI2">
        <v>0</v>
      </c>
      <c r="UJ2">
        <v>0</v>
      </c>
      <c r="UK2">
        <v>78733796431.057205</v>
      </c>
      <c r="UL2">
        <v>91870969008.253296</v>
      </c>
      <c r="UM2">
        <v>96504656655.005402</v>
      </c>
      <c r="UN2">
        <v>22718656.249000002</v>
      </c>
      <c r="UO2">
        <v>4633687646.6920996</v>
      </c>
      <c r="UP2">
        <v>92564764013.588394</v>
      </c>
      <c r="UQ2">
        <v>87931076366.906296</v>
      </c>
      <c r="UR2">
        <v>13830967582.5212</v>
      </c>
      <c r="US2">
        <v>74122827440.614105</v>
      </c>
      <c r="UT2">
        <v>13808248926.2722</v>
      </c>
      <c r="UU2">
        <v>0</v>
      </c>
      <c r="UV2">
        <v>4610968990.4531002</v>
      </c>
      <c r="UW2">
        <v>0</v>
      </c>
      <c r="UX2">
        <v>3939892641.3569999</v>
      </c>
      <c r="UY2">
        <v>0</v>
      </c>
      <c r="UZ2" s="101"/>
      <c r="VB2" s="103"/>
    </row>
    <row r="3" spans="1:574" x14ac:dyDescent="0.25">
      <c r="A3" s="103"/>
      <c r="B3" s="102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  <c r="IW3" s="101"/>
      <c r="IX3" s="101"/>
      <c r="IY3" s="101"/>
      <c r="IZ3" s="101"/>
      <c r="JA3" s="101"/>
      <c r="JB3" s="101"/>
      <c r="JC3" s="101"/>
      <c r="JD3" s="101"/>
      <c r="JE3" s="101"/>
      <c r="JF3" s="101"/>
      <c r="JG3" s="101"/>
      <c r="JH3" s="101"/>
      <c r="JI3" s="101"/>
      <c r="JJ3" s="101"/>
      <c r="JK3" s="101"/>
      <c r="JL3" s="101"/>
      <c r="JM3" s="101"/>
      <c r="JN3" s="101"/>
      <c r="JO3" s="101"/>
      <c r="JP3" s="101"/>
      <c r="JQ3" s="101"/>
      <c r="JR3" s="101"/>
      <c r="JS3" s="101"/>
      <c r="JT3" s="101"/>
      <c r="JU3" s="101"/>
      <c r="JV3" s="101"/>
      <c r="JW3" s="101"/>
      <c r="JX3" s="101"/>
      <c r="JY3" s="101"/>
      <c r="JZ3" s="101"/>
      <c r="KA3" s="101"/>
      <c r="KB3" s="101"/>
      <c r="KC3" s="101"/>
      <c r="KD3" s="101"/>
      <c r="KE3" s="101"/>
      <c r="KF3" s="101"/>
      <c r="KG3" s="101"/>
      <c r="KH3" s="101"/>
      <c r="KI3" s="101"/>
      <c r="KJ3" s="101"/>
      <c r="KK3" s="101"/>
      <c r="KL3" s="101"/>
      <c r="KM3" s="101"/>
      <c r="KN3" s="101"/>
      <c r="KO3" s="101"/>
      <c r="KP3" s="101"/>
      <c r="KQ3" s="101"/>
      <c r="KR3" s="101"/>
      <c r="KS3" s="101"/>
      <c r="KT3" s="101"/>
      <c r="KU3" s="101"/>
      <c r="KV3" s="101"/>
      <c r="KW3" s="101"/>
      <c r="KX3" s="101"/>
      <c r="KY3" s="101"/>
      <c r="KZ3" s="101"/>
      <c r="LA3" s="101"/>
      <c r="LB3" s="101"/>
      <c r="LC3" s="101"/>
      <c r="LD3" s="101"/>
      <c r="LE3" s="101"/>
      <c r="LF3" s="101"/>
      <c r="LG3" s="101"/>
      <c r="LH3" s="101"/>
      <c r="LI3" s="101"/>
      <c r="LJ3" s="101"/>
      <c r="LK3" s="101"/>
      <c r="LL3" s="101"/>
      <c r="LM3" s="101"/>
      <c r="LN3" s="101"/>
      <c r="LO3" s="101"/>
      <c r="LP3" s="101"/>
      <c r="LQ3" s="101"/>
      <c r="LR3" s="101"/>
      <c r="LS3" s="101"/>
      <c r="LT3" s="101"/>
      <c r="LU3" s="101"/>
      <c r="LV3" s="101"/>
      <c r="LW3" s="101"/>
      <c r="LX3" s="101"/>
      <c r="LY3" s="101"/>
      <c r="LZ3" s="101"/>
      <c r="MA3" s="101"/>
      <c r="MB3" s="101"/>
      <c r="MC3" s="101"/>
      <c r="MD3" s="101"/>
      <c r="ME3" s="101"/>
      <c r="MF3" s="101"/>
      <c r="MG3" s="101"/>
      <c r="MH3" s="101"/>
      <c r="MI3" s="101"/>
      <c r="MJ3" s="101"/>
      <c r="MK3" s="101"/>
      <c r="ML3" s="101"/>
      <c r="MM3" s="101"/>
      <c r="MN3" s="101"/>
      <c r="MO3" s="101"/>
      <c r="MP3" s="101"/>
      <c r="MQ3" s="101"/>
      <c r="MR3" s="101"/>
      <c r="MS3" s="101"/>
      <c r="MT3" s="101"/>
      <c r="MU3" s="101"/>
      <c r="MV3" s="101"/>
      <c r="MW3" s="101"/>
      <c r="MX3" s="101"/>
      <c r="MY3" s="101"/>
      <c r="MZ3" s="101"/>
      <c r="NA3" s="101"/>
      <c r="NB3" s="101"/>
      <c r="NC3" s="101"/>
      <c r="ND3" s="101"/>
      <c r="NE3" s="101"/>
      <c r="NF3" s="101"/>
      <c r="NG3" s="101"/>
      <c r="NH3" s="101"/>
      <c r="NI3" s="101"/>
      <c r="NJ3" s="101"/>
      <c r="NK3" s="101"/>
      <c r="NL3" s="101"/>
      <c r="NM3" s="101"/>
      <c r="NN3" s="101"/>
      <c r="NO3" s="101"/>
      <c r="NP3" s="101"/>
      <c r="NQ3" s="101"/>
      <c r="NR3" s="101"/>
      <c r="NS3" s="101"/>
      <c r="NT3" s="101"/>
      <c r="NU3" s="101"/>
      <c r="NV3" s="101"/>
      <c r="NW3" s="101"/>
      <c r="NX3" s="101"/>
      <c r="NY3" s="101"/>
      <c r="NZ3" s="101"/>
      <c r="OA3" s="101"/>
      <c r="OB3" s="101"/>
      <c r="OC3" s="101"/>
      <c r="OD3" s="101"/>
      <c r="OE3" s="101"/>
      <c r="OF3" s="101"/>
      <c r="OG3" s="101"/>
      <c r="OH3" s="101"/>
      <c r="OI3" s="101"/>
      <c r="OJ3" s="101"/>
      <c r="OK3" s="101"/>
      <c r="OL3" s="101"/>
      <c r="OM3" s="101"/>
      <c r="ON3" s="101"/>
      <c r="OO3" s="101"/>
      <c r="OP3" s="101"/>
      <c r="OQ3" s="101"/>
      <c r="OR3" s="101"/>
      <c r="OS3" s="101"/>
      <c r="OT3" s="101"/>
      <c r="OU3" s="101"/>
      <c r="OV3" s="101"/>
      <c r="OW3" s="101"/>
      <c r="OX3" s="101"/>
      <c r="OY3" s="101"/>
      <c r="OZ3" s="101"/>
      <c r="PA3" s="101"/>
      <c r="PB3" s="101"/>
      <c r="PC3" s="101"/>
      <c r="PD3" s="101"/>
      <c r="PE3" s="101"/>
      <c r="PF3" s="101"/>
      <c r="PG3" s="101"/>
      <c r="PH3" s="101"/>
      <c r="PI3" s="101"/>
      <c r="PJ3" s="101"/>
      <c r="PK3" s="101"/>
      <c r="PL3" s="101"/>
      <c r="PM3" s="101"/>
      <c r="PN3" s="101"/>
      <c r="PO3" s="101"/>
      <c r="PP3" s="101"/>
      <c r="PQ3" s="101"/>
      <c r="PR3" s="101"/>
      <c r="PS3" s="101"/>
      <c r="PT3" s="101"/>
      <c r="PU3" s="101"/>
      <c r="PV3" s="101"/>
      <c r="PW3" s="101"/>
      <c r="PX3" s="101"/>
      <c r="PY3" s="101"/>
      <c r="PZ3" s="101"/>
      <c r="QA3" s="101"/>
      <c r="QB3" s="101"/>
      <c r="QC3" s="101"/>
      <c r="QD3" s="101"/>
      <c r="QE3" s="101"/>
      <c r="QF3" s="101"/>
      <c r="QG3" s="101"/>
      <c r="QH3" s="101"/>
      <c r="QI3" s="101"/>
      <c r="QJ3" s="101"/>
      <c r="QK3" s="101"/>
      <c r="QL3" s="101"/>
      <c r="QM3" s="101"/>
      <c r="QN3" s="101"/>
      <c r="QO3" s="101"/>
      <c r="QP3" s="101"/>
      <c r="QQ3" s="101"/>
      <c r="QR3" s="101"/>
      <c r="QS3" s="101"/>
      <c r="QT3" s="101"/>
      <c r="QU3" s="101"/>
      <c r="QV3" s="101"/>
      <c r="QW3" s="101"/>
      <c r="QX3" s="101"/>
      <c r="QY3" s="101"/>
      <c r="QZ3" s="101"/>
      <c r="RA3" s="101"/>
      <c r="RB3" s="101"/>
      <c r="RC3" s="101"/>
      <c r="RD3" s="101"/>
      <c r="RE3" s="101"/>
      <c r="RF3" s="101"/>
      <c r="RG3" s="101"/>
      <c r="RH3" s="101"/>
      <c r="RI3" s="101"/>
      <c r="RJ3" s="101"/>
      <c r="RK3" s="101"/>
      <c r="RL3" s="101"/>
      <c r="RM3" s="101"/>
      <c r="RN3" s="101"/>
      <c r="RO3" s="101"/>
      <c r="RP3" s="101"/>
      <c r="RQ3" s="101"/>
      <c r="RR3" s="101"/>
      <c r="RS3" s="101"/>
      <c r="RT3" s="101"/>
      <c r="RU3" s="101"/>
      <c r="RV3" s="101"/>
      <c r="RW3" s="101"/>
      <c r="RX3" s="101"/>
      <c r="RY3" s="101"/>
      <c r="RZ3" s="101"/>
      <c r="SA3" s="101"/>
      <c r="SB3" s="101"/>
      <c r="SC3" s="101"/>
      <c r="SD3" s="101"/>
      <c r="SE3" s="101"/>
      <c r="SF3" s="101"/>
      <c r="SG3" s="101"/>
      <c r="SH3" s="101"/>
      <c r="SI3" s="101"/>
      <c r="SJ3" s="101"/>
      <c r="SK3" s="101"/>
      <c r="SL3" s="101"/>
      <c r="SM3" s="101"/>
      <c r="SN3" s="101"/>
      <c r="SO3" s="101"/>
      <c r="SP3" s="101"/>
      <c r="SQ3" s="101"/>
      <c r="SR3" s="101"/>
      <c r="SS3" s="101"/>
      <c r="ST3" s="101"/>
      <c r="SU3" s="101"/>
      <c r="SV3" s="101"/>
      <c r="SW3" s="101"/>
      <c r="SX3" s="101"/>
      <c r="SY3" s="101"/>
      <c r="SZ3" s="101"/>
      <c r="TA3" s="101"/>
      <c r="TB3" s="101"/>
      <c r="TC3" s="101"/>
      <c r="TD3" s="101"/>
      <c r="TE3" s="101"/>
      <c r="TF3" s="101"/>
      <c r="TG3" s="101"/>
      <c r="TH3" s="101"/>
      <c r="TI3" s="101"/>
      <c r="TJ3" s="101"/>
      <c r="TK3" s="101"/>
      <c r="TL3" s="101"/>
      <c r="TM3" s="101"/>
      <c r="TN3" s="101"/>
      <c r="TO3" s="101"/>
      <c r="TP3" s="101"/>
      <c r="TQ3" s="101"/>
      <c r="TR3" s="101"/>
      <c r="TS3" s="101"/>
      <c r="TT3" s="101"/>
      <c r="TU3" s="101"/>
      <c r="TV3" s="101"/>
      <c r="TW3" s="101"/>
      <c r="TX3" s="101"/>
      <c r="TY3" s="101"/>
      <c r="TZ3" s="101"/>
      <c r="UA3" s="101"/>
      <c r="UB3" s="101"/>
      <c r="UC3" s="101"/>
      <c r="UD3" s="101"/>
      <c r="UE3" s="101"/>
      <c r="UF3" s="101"/>
      <c r="UG3" s="101"/>
      <c r="UH3" s="101"/>
      <c r="UI3" s="101"/>
      <c r="UJ3" s="101"/>
      <c r="UK3" s="101"/>
      <c r="UL3" s="101"/>
      <c r="UM3" s="101"/>
      <c r="UN3" s="101"/>
      <c r="UO3" s="101"/>
      <c r="UP3" s="101"/>
      <c r="UQ3" s="101"/>
      <c r="UR3" s="101"/>
      <c r="US3" s="101"/>
      <c r="UT3" s="101"/>
      <c r="UU3" s="101"/>
      <c r="UV3" s="101"/>
      <c r="UW3" s="101"/>
      <c r="UX3" s="101"/>
      <c r="UY3" s="101"/>
      <c r="UZ3" s="101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VF67"/>
  <sheetViews>
    <sheetView workbookViewId="0">
      <pane xSplit="2" ySplit="1" topLeftCell="C2" activePane="bottomRight" state="frozen"/>
      <selection activeCell="E31" sqref="E31"/>
      <selection pane="topRight" activeCell="E31" sqref="E31"/>
      <selection pane="bottomLeft" activeCell="E31" sqref="E31"/>
      <selection pane="bottomRight" activeCell="C9" sqref="C9"/>
    </sheetView>
  </sheetViews>
  <sheetFormatPr defaultColWidth="8.7109375" defaultRowHeight="15" x14ac:dyDescent="0.25"/>
  <cols>
    <col min="1" max="1" width="8" bestFit="1" customWidth="1"/>
    <col min="2" max="2" width="6" bestFit="1" customWidth="1"/>
    <col min="3" max="3" width="71.5703125" customWidth="1"/>
    <col min="4" max="4" width="25.42578125" bestFit="1" customWidth="1"/>
    <col min="5" max="6" width="21.5703125" bestFit="1" customWidth="1"/>
    <col min="7" max="7" width="20" bestFit="1" customWidth="1"/>
    <col min="8" max="11" width="20.5703125" bestFit="1" customWidth="1"/>
    <col min="12" max="12" width="21" bestFit="1" customWidth="1"/>
    <col min="13" max="13" width="19.5703125" bestFit="1" customWidth="1"/>
    <col min="14" max="14" width="19.42578125" bestFit="1" customWidth="1"/>
    <col min="15" max="15" width="21.5703125" bestFit="1" customWidth="1"/>
    <col min="16" max="16" width="20.5703125" bestFit="1" customWidth="1"/>
    <col min="17" max="17" width="21.5703125" bestFit="1" customWidth="1"/>
    <col min="18" max="18" width="19" bestFit="1" customWidth="1"/>
    <col min="19" max="20" width="20" bestFit="1" customWidth="1"/>
    <col min="21" max="22" width="21.5703125" bestFit="1" customWidth="1"/>
    <col min="23" max="23" width="20.5703125" bestFit="1" customWidth="1"/>
    <col min="24" max="25" width="19.42578125" bestFit="1" customWidth="1"/>
    <col min="26" max="26" width="20.5703125" bestFit="1" customWidth="1"/>
    <col min="27" max="27" width="20" bestFit="1" customWidth="1"/>
    <col min="28" max="31" width="20.5703125" bestFit="1" customWidth="1"/>
    <col min="32" max="32" width="19.42578125" bestFit="1" customWidth="1"/>
    <col min="33" max="34" width="20.5703125" bestFit="1" customWidth="1"/>
    <col min="35" max="35" width="21.5703125" bestFit="1" customWidth="1"/>
    <col min="36" max="36" width="20" bestFit="1" customWidth="1"/>
    <col min="37" max="37" width="19.140625" bestFit="1" customWidth="1"/>
    <col min="38" max="39" width="20.5703125" bestFit="1" customWidth="1"/>
    <col min="40" max="40" width="20" bestFit="1" customWidth="1"/>
    <col min="41" max="42" width="21.5703125" bestFit="1" customWidth="1"/>
    <col min="43" max="43" width="19" bestFit="1" customWidth="1"/>
    <col min="44" max="44" width="20.5703125" bestFit="1" customWidth="1"/>
    <col min="45" max="45" width="20.140625" bestFit="1" customWidth="1"/>
    <col min="46" max="46" width="20.42578125" bestFit="1" customWidth="1"/>
    <col min="47" max="47" width="20.5703125" bestFit="1" customWidth="1"/>
    <col min="48" max="48" width="21.5703125" bestFit="1" customWidth="1"/>
    <col min="49" max="49" width="20.140625" bestFit="1" customWidth="1"/>
    <col min="50" max="50" width="20.5703125" bestFit="1" customWidth="1"/>
    <col min="51" max="51" width="20" bestFit="1" customWidth="1"/>
    <col min="52" max="52" width="21.5703125" bestFit="1" customWidth="1"/>
    <col min="53" max="54" width="20.5703125" bestFit="1" customWidth="1"/>
    <col min="55" max="55" width="19.140625" bestFit="1" customWidth="1"/>
    <col min="56" max="59" width="20.5703125" bestFit="1" customWidth="1"/>
    <col min="60" max="60" width="19.5703125" bestFit="1" customWidth="1"/>
    <col min="61" max="62" width="20.5703125" bestFit="1" customWidth="1"/>
    <col min="63" max="64" width="19.5703125" bestFit="1" customWidth="1"/>
    <col min="65" max="65" width="20.5703125" bestFit="1" customWidth="1"/>
    <col min="66" max="66" width="21.5703125" bestFit="1" customWidth="1"/>
    <col min="67" max="67" width="19.42578125" bestFit="1" customWidth="1"/>
    <col min="68" max="69" width="19" bestFit="1" customWidth="1"/>
    <col min="70" max="70" width="19.5703125" bestFit="1" customWidth="1"/>
    <col min="71" max="71" width="20.42578125" bestFit="1" customWidth="1"/>
    <col min="72" max="72" width="20" bestFit="1" customWidth="1"/>
    <col min="73" max="73" width="20.5703125" bestFit="1" customWidth="1"/>
    <col min="74" max="74" width="20" bestFit="1" customWidth="1"/>
    <col min="75" max="75" width="20.42578125" bestFit="1" customWidth="1"/>
    <col min="76" max="76" width="21.42578125" bestFit="1" customWidth="1"/>
    <col min="77" max="77" width="22.42578125" bestFit="1" customWidth="1"/>
    <col min="78" max="80" width="20.5703125" bestFit="1" customWidth="1"/>
    <col min="81" max="81" width="22.42578125" bestFit="1" customWidth="1"/>
    <col min="82" max="82" width="19.5703125" bestFit="1" customWidth="1"/>
    <col min="83" max="83" width="20.42578125" bestFit="1" customWidth="1"/>
    <col min="84" max="84" width="19.42578125" bestFit="1" customWidth="1"/>
    <col min="85" max="85" width="20.42578125" bestFit="1" customWidth="1"/>
    <col min="86" max="86" width="19.5703125" bestFit="1" customWidth="1"/>
    <col min="87" max="87" width="21.5703125" bestFit="1" customWidth="1"/>
    <col min="88" max="88" width="21.42578125" bestFit="1" customWidth="1"/>
    <col min="89" max="89" width="18" bestFit="1" customWidth="1"/>
    <col min="90" max="90" width="21.42578125" bestFit="1" customWidth="1"/>
    <col min="91" max="91" width="20.5703125" bestFit="1" customWidth="1"/>
    <col min="92" max="92" width="21.42578125" bestFit="1" customWidth="1"/>
    <col min="93" max="94" width="20.5703125" bestFit="1" customWidth="1"/>
    <col min="95" max="95" width="21.42578125" bestFit="1" customWidth="1"/>
    <col min="96" max="96" width="20.42578125" bestFit="1" customWidth="1"/>
    <col min="97" max="97" width="20.140625" bestFit="1" customWidth="1"/>
    <col min="98" max="98" width="20.5703125" bestFit="1" customWidth="1"/>
    <col min="99" max="99" width="19" bestFit="1" customWidth="1"/>
    <col min="100" max="100" width="19.140625" bestFit="1" customWidth="1"/>
    <col min="101" max="102" width="19" bestFit="1" customWidth="1"/>
    <col min="103" max="104" width="19.140625" bestFit="1" customWidth="1"/>
    <col min="105" max="105" width="20.5703125" bestFit="1" customWidth="1"/>
    <col min="106" max="106" width="19" bestFit="1" customWidth="1"/>
    <col min="107" max="107" width="18.5703125" bestFit="1" customWidth="1"/>
    <col min="108" max="111" width="19" bestFit="1" customWidth="1"/>
    <col min="112" max="112" width="16.42578125" bestFit="1" customWidth="1"/>
    <col min="113" max="113" width="21.5703125" bestFit="1" customWidth="1"/>
    <col min="114" max="114" width="14" bestFit="1" customWidth="1"/>
    <col min="115" max="115" width="20.5703125" bestFit="1" customWidth="1"/>
    <col min="116" max="116" width="19.42578125" bestFit="1" customWidth="1"/>
    <col min="117" max="117" width="20.42578125" bestFit="1" customWidth="1"/>
    <col min="118" max="118" width="18" bestFit="1" customWidth="1"/>
    <col min="119" max="119" width="17.5703125" bestFit="1" customWidth="1"/>
    <col min="120" max="120" width="15.42578125" bestFit="1" customWidth="1"/>
    <col min="121" max="121" width="13.140625" bestFit="1" customWidth="1"/>
    <col min="122" max="122" width="16.85546875" bestFit="1" customWidth="1"/>
    <col min="123" max="123" width="15.5703125" bestFit="1" customWidth="1"/>
    <col min="124" max="124" width="16.85546875" bestFit="1" customWidth="1"/>
    <col min="125" max="125" width="17.42578125" bestFit="1" customWidth="1"/>
    <col min="126" max="129" width="18.42578125" bestFit="1" customWidth="1"/>
    <col min="130" max="130" width="20.5703125" bestFit="1" customWidth="1"/>
    <col min="131" max="131" width="18.140625" bestFit="1" customWidth="1"/>
    <col min="132" max="133" width="19.140625" bestFit="1" customWidth="1"/>
    <col min="134" max="134" width="18.140625" bestFit="1" customWidth="1"/>
    <col min="135" max="135" width="19.140625" bestFit="1" customWidth="1"/>
    <col min="136" max="136" width="20.5703125" bestFit="1" customWidth="1"/>
    <col min="137" max="137" width="18.140625" bestFit="1" customWidth="1"/>
    <col min="138" max="138" width="19.140625" bestFit="1" customWidth="1"/>
    <col min="139" max="139" width="18.140625" bestFit="1" customWidth="1"/>
    <col min="140" max="140" width="20.5703125" bestFit="1" customWidth="1"/>
    <col min="141" max="143" width="19.140625" bestFit="1" customWidth="1"/>
    <col min="144" max="145" width="18.42578125" bestFit="1" customWidth="1"/>
    <col min="146" max="146" width="20" bestFit="1" customWidth="1"/>
    <col min="147" max="147" width="17.42578125" bestFit="1" customWidth="1"/>
    <col min="148" max="149" width="18.42578125" bestFit="1" customWidth="1"/>
    <col min="150" max="150" width="20" bestFit="1" customWidth="1"/>
    <col min="151" max="151" width="18.42578125" bestFit="1" customWidth="1"/>
    <col min="152" max="152" width="20" bestFit="1" customWidth="1"/>
    <col min="153" max="158" width="17.42578125" bestFit="1" customWidth="1"/>
    <col min="159" max="159" width="18.140625" bestFit="1" customWidth="1"/>
    <col min="160" max="160" width="17" bestFit="1" customWidth="1"/>
    <col min="161" max="161" width="18.140625" bestFit="1" customWidth="1"/>
    <col min="162" max="162" width="17.42578125" bestFit="1" customWidth="1"/>
    <col min="163" max="164" width="18.140625" bestFit="1" customWidth="1"/>
    <col min="165" max="168" width="17.42578125" bestFit="1" customWidth="1"/>
    <col min="169" max="169" width="17" bestFit="1" customWidth="1"/>
    <col min="170" max="170" width="17.42578125" bestFit="1" customWidth="1"/>
    <col min="171" max="171" width="18.42578125" bestFit="1" customWidth="1"/>
    <col min="172" max="172" width="13.42578125" bestFit="1" customWidth="1"/>
    <col min="173" max="173" width="12.85546875" bestFit="1" customWidth="1"/>
    <col min="174" max="174" width="13.5703125" bestFit="1" customWidth="1"/>
    <col min="175" max="175" width="12.5703125" bestFit="1" customWidth="1"/>
    <col min="176" max="176" width="13.5703125" bestFit="1" customWidth="1"/>
    <col min="177" max="177" width="19.140625" bestFit="1" customWidth="1"/>
    <col min="178" max="178" width="14.140625" bestFit="1" customWidth="1"/>
    <col min="179" max="179" width="14.42578125" bestFit="1" customWidth="1"/>
    <col min="180" max="181" width="14.5703125" bestFit="1" customWidth="1"/>
    <col min="182" max="183" width="13.42578125" bestFit="1" customWidth="1"/>
    <col min="184" max="184" width="14" bestFit="1" customWidth="1"/>
    <col min="185" max="185" width="12.5703125" bestFit="1" customWidth="1"/>
    <col min="186" max="186" width="13.140625" bestFit="1" customWidth="1"/>
    <col min="187" max="187" width="17" bestFit="1" customWidth="1"/>
    <col min="188" max="188" width="20.5703125" bestFit="1" customWidth="1"/>
    <col min="189" max="189" width="19.140625" bestFit="1" customWidth="1"/>
    <col min="190" max="191" width="18.42578125" bestFit="1" customWidth="1"/>
    <col min="192" max="193" width="20.5703125" bestFit="1" customWidth="1"/>
    <col min="194" max="194" width="16.42578125" bestFit="1" customWidth="1"/>
    <col min="195" max="197" width="19.140625" bestFit="1" customWidth="1"/>
    <col min="198" max="198" width="20.5703125" bestFit="1" customWidth="1"/>
    <col min="199" max="200" width="17" bestFit="1" customWidth="1"/>
    <col min="201" max="201" width="18.140625" bestFit="1" customWidth="1"/>
    <col min="202" max="202" width="15.42578125" bestFit="1" customWidth="1"/>
    <col min="203" max="203" width="20.5703125" bestFit="1" customWidth="1"/>
    <col min="204" max="204" width="18.140625" bestFit="1" customWidth="1"/>
    <col min="205" max="205" width="19.140625" bestFit="1" customWidth="1"/>
    <col min="206" max="206" width="17.42578125" bestFit="1" customWidth="1"/>
    <col min="207" max="207" width="19.140625" bestFit="1" customWidth="1"/>
    <col min="208" max="208" width="13.85546875" bestFit="1" customWidth="1"/>
    <col min="209" max="209" width="12.5703125" bestFit="1" customWidth="1"/>
    <col min="210" max="210" width="17" bestFit="1" customWidth="1"/>
    <col min="211" max="211" width="13.5703125" bestFit="1" customWidth="1"/>
    <col min="212" max="212" width="18.140625" bestFit="1" customWidth="1"/>
    <col min="213" max="214" width="19.140625" bestFit="1" customWidth="1"/>
    <col min="215" max="215" width="18.140625" bestFit="1" customWidth="1"/>
    <col min="216" max="216" width="17" bestFit="1" customWidth="1"/>
    <col min="217" max="217" width="18.42578125" bestFit="1" customWidth="1"/>
    <col min="218" max="218" width="20.5703125" bestFit="1" customWidth="1"/>
    <col min="219" max="219" width="19.140625" bestFit="1" customWidth="1"/>
    <col min="220" max="220" width="18.42578125" bestFit="1" customWidth="1"/>
    <col min="221" max="221" width="20.5703125" bestFit="1" customWidth="1"/>
    <col min="222" max="224" width="19.140625" bestFit="1" customWidth="1"/>
    <col min="225" max="225" width="18.140625" bestFit="1" customWidth="1"/>
    <col min="226" max="226" width="19.140625" bestFit="1" customWidth="1"/>
    <col min="227" max="227" width="18.140625" bestFit="1" customWidth="1"/>
    <col min="228" max="228" width="17" bestFit="1" customWidth="1"/>
    <col min="229" max="229" width="19.140625" bestFit="1" customWidth="1"/>
    <col min="230" max="230" width="18.42578125" bestFit="1" customWidth="1"/>
    <col min="231" max="231" width="14.5703125" bestFit="1" customWidth="1"/>
    <col min="232" max="232" width="19.140625" bestFit="1" customWidth="1"/>
    <col min="233" max="233" width="12.5703125" bestFit="1" customWidth="1"/>
    <col min="234" max="234" width="18.42578125" bestFit="1" customWidth="1"/>
    <col min="235" max="235" width="19.140625" bestFit="1" customWidth="1"/>
    <col min="236" max="236" width="17" bestFit="1" customWidth="1"/>
    <col min="237" max="237" width="18.42578125" bestFit="1" customWidth="1"/>
    <col min="238" max="238" width="20.5703125" bestFit="1" customWidth="1"/>
    <col min="239" max="239" width="18.42578125" bestFit="1" customWidth="1"/>
    <col min="240" max="240" width="14.42578125" bestFit="1" customWidth="1"/>
    <col min="241" max="241" width="14.5703125" bestFit="1" customWidth="1"/>
    <col min="242" max="242" width="18.140625" bestFit="1" customWidth="1"/>
    <col min="243" max="243" width="19.140625" bestFit="1" customWidth="1"/>
    <col min="244" max="244" width="18.140625" bestFit="1" customWidth="1"/>
    <col min="245" max="245" width="19.140625" bestFit="1" customWidth="1"/>
    <col min="246" max="247" width="18.140625" bestFit="1" customWidth="1"/>
    <col min="248" max="248" width="17" bestFit="1" customWidth="1"/>
    <col min="249" max="249" width="17.42578125" bestFit="1" customWidth="1"/>
    <col min="250" max="250" width="16.42578125" bestFit="1" customWidth="1"/>
    <col min="251" max="251" width="19.140625" bestFit="1" customWidth="1"/>
    <col min="252" max="252" width="17" bestFit="1" customWidth="1"/>
    <col min="253" max="257" width="19.140625" bestFit="1" customWidth="1"/>
    <col min="258" max="258" width="18.140625" bestFit="1" customWidth="1"/>
    <col min="259" max="259" width="17" bestFit="1" customWidth="1"/>
    <col min="260" max="260" width="19.140625" bestFit="1" customWidth="1"/>
    <col min="261" max="261" width="17.42578125" bestFit="1" customWidth="1"/>
    <col min="262" max="263" width="18.140625" bestFit="1" customWidth="1"/>
    <col min="264" max="264" width="15.42578125" bestFit="1" customWidth="1"/>
    <col min="265" max="266" width="16.42578125" bestFit="1" customWidth="1"/>
    <col min="267" max="267" width="17.42578125" bestFit="1" customWidth="1"/>
    <col min="268" max="269" width="19.140625" bestFit="1" customWidth="1"/>
    <col min="270" max="270" width="18.42578125" bestFit="1" customWidth="1"/>
    <col min="271" max="271" width="17" bestFit="1" customWidth="1"/>
    <col min="272" max="272" width="15.5703125" bestFit="1" customWidth="1"/>
    <col min="273" max="273" width="17.42578125" bestFit="1" customWidth="1"/>
    <col min="274" max="274" width="17" bestFit="1" customWidth="1"/>
    <col min="275" max="275" width="12.5703125" bestFit="1" customWidth="1"/>
    <col min="276" max="276" width="18.140625" bestFit="1" customWidth="1"/>
    <col min="277" max="277" width="19.140625" bestFit="1" customWidth="1"/>
    <col min="278" max="278" width="18.140625" bestFit="1" customWidth="1"/>
    <col min="279" max="280" width="19.140625" bestFit="1" customWidth="1"/>
    <col min="281" max="281" width="18.140625" bestFit="1" customWidth="1"/>
    <col min="282" max="282" width="17.42578125" bestFit="1" customWidth="1"/>
    <col min="283" max="283" width="19.140625" bestFit="1" customWidth="1"/>
    <col min="284" max="285" width="18.140625" bestFit="1" customWidth="1"/>
    <col min="286" max="287" width="17" bestFit="1" customWidth="1"/>
    <col min="288" max="288" width="17.42578125" bestFit="1" customWidth="1"/>
    <col min="289" max="289" width="19.140625" bestFit="1" customWidth="1"/>
    <col min="290" max="291" width="18.140625" bestFit="1" customWidth="1"/>
    <col min="292" max="292" width="16.42578125" bestFit="1" customWidth="1"/>
    <col min="293" max="293" width="19.140625" bestFit="1" customWidth="1"/>
    <col min="294" max="294" width="18.140625" bestFit="1" customWidth="1"/>
    <col min="295" max="295" width="19.140625" bestFit="1" customWidth="1"/>
    <col min="296" max="296" width="15.42578125" bestFit="1" customWidth="1"/>
    <col min="297" max="297" width="18.140625" bestFit="1" customWidth="1"/>
    <col min="298" max="298" width="17.42578125" bestFit="1" customWidth="1"/>
    <col min="299" max="303" width="18.140625" bestFit="1" customWidth="1"/>
    <col min="304" max="304" width="17.42578125" bestFit="1" customWidth="1"/>
    <col min="305" max="306" width="18.140625" bestFit="1" customWidth="1"/>
    <col min="307" max="307" width="19.140625" bestFit="1" customWidth="1"/>
    <col min="308" max="308" width="18.140625" bestFit="1" customWidth="1"/>
    <col min="309" max="309" width="19.140625" bestFit="1" customWidth="1"/>
    <col min="310" max="310" width="18.140625" bestFit="1" customWidth="1"/>
    <col min="311" max="311" width="19.140625" bestFit="1" customWidth="1"/>
    <col min="312" max="312" width="17" bestFit="1" customWidth="1"/>
    <col min="313" max="314" width="19.140625" bestFit="1" customWidth="1"/>
    <col min="315" max="315" width="16.42578125" bestFit="1" customWidth="1"/>
    <col min="316" max="316" width="19.140625" bestFit="1" customWidth="1"/>
    <col min="317" max="317" width="18.140625" bestFit="1" customWidth="1"/>
    <col min="318" max="318" width="17.42578125" bestFit="1" customWidth="1"/>
    <col min="319" max="319" width="16.85546875" bestFit="1" customWidth="1"/>
    <col min="320" max="320" width="15.42578125" bestFit="1" customWidth="1"/>
    <col min="321" max="321" width="17.5703125" bestFit="1" customWidth="1"/>
    <col min="322" max="322" width="18.5703125" bestFit="1" customWidth="1"/>
    <col min="323" max="323" width="19.140625" bestFit="1" customWidth="1"/>
    <col min="324" max="324" width="18.42578125" bestFit="1" customWidth="1"/>
    <col min="325" max="325" width="18.140625" bestFit="1" customWidth="1"/>
    <col min="326" max="326" width="17.42578125" bestFit="1" customWidth="1"/>
    <col min="327" max="327" width="16.42578125" bestFit="1" customWidth="1"/>
    <col min="328" max="328" width="18.140625" bestFit="1" customWidth="1"/>
    <col min="329" max="330" width="19.140625" bestFit="1" customWidth="1"/>
    <col min="331" max="331" width="18.140625" bestFit="1" customWidth="1"/>
    <col min="332" max="332" width="18.42578125" bestFit="1" customWidth="1"/>
    <col min="333" max="333" width="18.140625" bestFit="1" customWidth="1"/>
    <col min="334" max="334" width="17.42578125" bestFit="1" customWidth="1"/>
    <col min="335" max="338" width="19.140625" bestFit="1" customWidth="1"/>
    <col min="339" max="339" width="15.85546875" bestFit="1" customWidth="1"/>
    <col min="340" max="340" width="18.140625" bestFit="1" customWidth="1"/>
    <col min="341" max="343" width="19.140625" bestFit="1" customWidth="1"/>
    <col min="344" max="344" width="18.140625" bestFit="1" customWidth="1"/>
    <col min="345" max="345" width="17.42578125" bestFit="1" customWidth="1"/>
    <col min="346" max="346" width="17" bestFit="1" customWidth="1"/>
    <col min="347" max="347" width="15.5703125" bestFit="1" customWidth="1"/>
    <col min="348" max="348" width="17" bestFit="1" customWidth="1"/>
    <col min="349" max="349" width="18.140625" bestFit="1" customWidth="1"/>
    <col min="350" max="350" width="15.42578125" bestFit="1" customWidth="1"/>
    <col min="351" max="351" width="13.85546875" bestFit="1" customWidth="1"/>
    <col min="352" max="352" width="18.140625" bestFit="1" customWidth="1"/>
    <col min="353" max="353" width="19.140625" bestFit="1" customWidth="1"/>
    <col min="354" max="354" width="16" bestFit="1" customWidth="1"/>
    <col min="355" max="355" width="15.42578125" bestFit="1" customWidth="1"/>
    <col min="356" max="356" width="16.42578125" bestFit="1" customWidth="1"/>
    <col min="357" max="358" width="18.140625" bestFit="1" customWidth="1"/>
    <col min="359" max="359" width="15.42578125" bestFit="1" customWidth="1"/>
    <col min="360" max="360" width="18.140625" bestFit="1" customWidth="1"/>
    <col min="361" max="361" width="15.5703125" bestFit="1" customWidth="1"/>
    <col min="362" max="362" width="16.5703125" bestFit="1" customWidth="1"/>
    <col min="363" max="363" width="16" bestFit="1" customWidth="1"/>
    <col min="364" max="364" width="17.5703125" bestFit="1" customWidth="1"/>
    <col min="365" max="365" width="17" bestFit="1" customWidth="1"/>
    <col min="366" max="367" width="19.140625" bestFit="1" customWidth="1"/>
    <col min="368" max="368" width="15.42578125" bestFit="1" customWidth="1"/>
    <col min="369" max="369" width="14.5703125" bestFit="1" customWidth="1"/>
    <col min="370" max="370" width="15.85546875" bestFit="1" customWidth="1"/>
    <col min="371" max="372" width="17" bestFit="1" customWidth="1"/>
    <col min="373" max="373" width="15.42578125" bestFit="1" customWidth="1"/>
    <col min="374" max="374" width="17" bestFit="1" customWidth="1"/>
    <col min="375" max="375" width="15.5703125" bestFit="1" customWidth="1"/>
    <col min="376" max="376" width="18.140625" bestFit="1" customWidth="1"/>
    <col min="377" max="378" width="17" bestFit="1" customWidth="1"/>
    <col min="379" max="381" width="17.42578125" bestFit="1" customWidth="1"/>
    <col min="382" max="382" width="18.140625" bestFit="1" customWidth="1"/>
    <col min="383" max="383" width="17.42578125" bestFit="1" customWidth="1"/>
    <col min="384" max="385" width="18.42578125" bestFit="1" customWidth="1"/>
    <col min="386" max="386" width="17.42578125" bestFit="1" customWidth="1"/>
    <col min="387" max="387" width="18.140625" bestFit="1" customWidth="1"/>
    <col min="388" max="389" width="17.42578125" bestFit="1" customWidth="1"/>
    <col min="390" max="390" width="18.140625" bestFit="1" customWidth="1"/>
    <col min="391" max="394" width="18.42578125" bestFit="1" customWidth="1"/>
    <col min="395" max="395" width="19.140625" bestFit="1" customWidth="1"/>
    <col min="396" max="399" width="18.42578125" bestFit="1" customWidth="1"/>
    <col min="400" max="400" width="19.140625" bestFit="1" customWidth="1"/>
    <col min="401" max="401" width="18.42578125" bestFit="1" customWidth="1"/>
    <col min="402" max="402" width="19.140625" bestFit="1" customWidth="1"/>
    <col min="403" max="403" width="18.42578125" bestFit="1" customWidth="1"/>
    <col min="404" max="404" width="14.5703125" bestFit="1" customWidth="1"/>
    <col min="405" max="405" width="16.42578125" bestFit="1" customWidth="1"/>
    <col min="406" max="408" width="18.42578125" bestFit="1" customWidth="1"/>
    <col min="409" max="409" width="17.42578125" bestFit="1" customWidth="1"/>
    <col min="410" max="410" width="18.42578125" bestFit="1" customWidth="1"/>
    <col min="411" max="411" width="17.42578125" bestFit="1" customWidth="1"/>
    <col min="412" max="412" width="19.140625" bestFit="1" customWidth="1"/>
    <col min="413" max="414" width="18.42578125" bestFit="1" customWidth="1"/>
    <col min="415" max="415" width="18.140625" bestFit="1" customWidth="1"/>
    <col min="416" max="417" width="17.42578125" bestFit="1" customWidth="1"/>
    <col min="418" max="418" width="19.140625" bestFit="1" customWidth="1"/>
    <col min="419" max="422" width="18.42578125" bestFit="1" customWidth="1"/>
    <col min="423" max="424" width="17.42578125" bestFit="1" customWidth="1"/>
    <col min="425" max="426" width="18.42578125" bestFit="1" customWidth="1"/>
    <col min="427" max="427" width="18.140625" bestFit="1" customWidth="1"/>
    <col min="428" max="428" width="18.42578125" bestFit="1" customWidth="1"/>
    <col min="429" max="429" width="17.42578125" bestFit="1" customWidth="1"/>
    <col min="430" max="430" width="18.140625" bestFit="1" customWidth="1"/>
    <col min="431" max="431" width="18.42578125" bestFit="1" customWidth="1"/>
    <col min="432" max="432" width="19.140625" bestFit="1" customWidth="1"/>
    <col min="433" max="433" width="18.42578125" bestFit="1" customWidth="1"/>
    <col min="434" max="434" width="17.42578125" bestFit="1" customWidth="1"/>
    <col min="435" max="435" width="17" bestFit="1" customWidth="1"/>
    <col min="436" max="436" width="15.42578125" bestFit="1" customWidth="1"/>
    <col min="437" max="437" width="20.5703125" bestFit="1" customWidth="1"/>
    <col min="438" max="438" width="17" bestFit="1" customWidth="1"/>
    <col min="439" max="440" width="18.140625" bestFit="1" customWidth="1"/>
    <col min="441" max="441" width="70.42578125" bestFit="1" customWidth="1"/>
    <col min="442" max="443" width="18.140625" bestFit="1" customWidth="1"/>
    <col min="444" max="444" width="19.140625" bestFit="1" customWidth="1"/>
    <col min="445" max="445" width="18.140625" bestFit="1" customWidth="1"/>
    <col min="446" max="447" width="19.140625" bestFit="1" customWidth="1"/>
    <col min="448" max="449" width="18.140625" bestFit="1" customWidth="1"/>
    <col min="450" max="450" width="20.5703125" bestFit="1" customWidth="1"/>
    <col min="451" max="451" width="19.140625" bestFit="1" customWidth="1"/>
    <col min="452" max="452" width="18.140625" bestFit="1" customWidth="1"/>
    <col min="453" max="453" width="19.140625" bestFit="1" customWidth="1"/>
    <col min="454" max="455" width="18.140625" bestFit="1" customWidth="1"/>
    <col min="456" max="456" width="19.140625" bestFit="1" customWidth="1"/>
    <col min="457" max="458" width="20.5703125" bestFit="1" customWidth="1"/>
    <col min="459" max="462" width="18.140625" bestFit="1" customWidth="1"/>
    <col min="463" max="463" width="19.140625" bestFit="1" customWidth="1"/>
    <col min="464" max="469" width="18.140625" bestFit="1" customWidth="1"/>
    <col min="470" max="470" width="20.5703125" bestFit="1" customWidth="1"/>
    <col min="471" max="471" width="19.140625" bestFit="1" customWidth="1"/>
    <col min="472" max="472" width="18.140625" bestFit="1" customWidth="1"/>
    <col min="473" max="473" width="19.140625" bestFit="1" customWidth="1"/>
    <col min="474" max="474" width="18.140625" bestFit="1" customWidth="1"/>
    <col min="475" max="475" width="19.140625" bestFit="1" customWidth="1"/>
    <col min="476" max="478" width="18.140625" bestFit="1" customWidth="1"/>
    <col min="479" max="480" width="19.140625" bestFit="1" customWidth="1"/>
    <col min="481" max="482" width="18.140625" bestFit="1" customWidth="1"/>
    <col min="483" max="484" width="19.140625" bestFit="1" customWidth="1"/>
    <col min="485" max="485" width="18.140625" bestFit="1" customWidth="1"/>
    <col min="486" max="486" width="20.5703125" bestFit="1" customWidth="1"/>
    <col min="487" max="490" width="18.140625" bestFit="1" customWidth="1"/>
    <col min="491" max="491" width="18.42578125" bestFit="1" customWidth="1"/>
    <col min="492" max="492" width="19.140625" bestFit="1" customWidth="1"/>
    <col min="493" max="493" width="18.42578125" bestFit="1" customWidth="1"/>
    <col min="494" max="494" width="18.140625" bestFit="1" customWidth="1"/>
    <col min="495" max="495" width="18.42578125" bestFit="1" customWidth="1"/>
    <col min="496" max="496" width="18.140625" bestFit="1" customWidth="1"/>
    <col min="497" max="497" width="19.140625" bestFit="1" customWidth="1"/>
    <col min="498" max="499" width="18.42578125" bestFit="1" customWidth="1"/>
    <col min="500" max="500" width="20.5703125" bestFit="1" customWidth="1"/>
    <col min="501" max="505" width="19.140625" bestFit="1" customWidth="1"/>
    <col min="506" max="506" width="20" bestFit="1" customWidth="1"/>
    <col min="507" max="511" width="19.140625" bestFit="1" customWidth="1"/>
    <col min="512" max="512" width="20" bestFit="1" customWidth="1"/>
    <col min="513" max="515" width="19.140625" bestFit="1" customWidth="1"/>
    <col min="516" max="517" width="20" bestFit="1" customWidth="1"/>
    <col min="518" max="518" width="19.140625" bestFit="1" customWidth="1"/>
    <col min="519" max="519" width="20.5703125" bestFit="1" customWidth="1"/>
    <col min="520" max="523" width="19.140625" bestFit="1" customWidth="1"/>
    <col min="524" max="524" width="20" bestFit="1" customWidth="1"/>
    <col min="525" max="526" width="19.140625" bestFit="1" customWidth="1"/>
    <col min="527" max="529" width="20" bestFit="1" customWidth="1"/>
    <col min="530" max="535" width="19.140625" bestFit="1" customWidth="1"/>
    <col min="536" max="536" width="20" bestFit="1" customWidth="1"/>
    <col min="537" max="537" width="20.5703125" bestFit="1" customWidth="1"/>
    <col min="538" max="545" width="19.140625" bestFit="1" customWidth="1"/>
    <col min="546" max="546" width="20.5703125" bestFit="1" customWidth="1"/>
    <col min="547" max="547" width="19.140625" bestFit="1" customWidth="1"/>
    <col min="548" max="550" width="20" bestFit="1" customWidth="1"/>
    <col min="551" max="554" width="19.140625" bestFit="1" customWidth="1"/>
    <col min="555" max="555" width="20" bestFit="1" customWidth="1"/>
    <col min="556" max="556" width="19.140625" bestFit="1" customWidth="1"/>
    <col min="557" max="557" width="20" bestFit="1" customWidth="1"/>
    <col min="558" max="559" width="19.140625" bestFit="1" customWidth="1"/>
    <col min="560" max="560" width="20" bestFit="1" customWidth="1"/>
    <col min="561" max="659" width="19.140625" bestFit="1" customWidth="1"/>
    <col min="660" max="660" width="20" bestFit="1" customWidth="1"/>
    <col min="661" max="664" width="19.140625" bestFit="1" customWidth="1"/>
    <col min="665" max="665" width="20" bestFit="1" customWidth="1"/>
    <col min="666" max="666" width="19.140625" bestFit="1" customWidth="1"/>
    <col min="667" max="667" width="20" bestFit="1" customWidth="1"/>
    <col min="668" max="848" width="19.140625" bestFit="1" customWidth="1"/>
    <col min="849" max="849" width="13.42578125" bestFit="1" customWidth="1"/>
    <col min="850" max="851" width="15.42578125" bestFit="1" customWidth="1"/>
    <col min="852" max="852" width="12.5703125" bestFit="1" customWidth="1"/>
    <col min="853" max="853" width="14" bestFit="1" customWidth="1"/>
    <col min="854" max="854" width="14.5703125" bestFit="1" customWidth="1"/>
    <col min="855" max="856" width="16.42578125" bestFit="1" customWidth="1"/>
    <col min="857" max="857" width="14.5703125" bestFit="1" customWidth="1"/>
    <col min="858" max="859" width="17.42578125" bestFit="1" customWidth="1"/>
    <col min="860" max="860" width="14.42578125" bestFit="1" customWidth="1"/>
    <col min="861" max="861" width="14.5703125" bestFit="1" customWidth="1"/>
    <col min="862" max="862" width="16.42578125" bestFit="1" customWidth="1"/>
    <col min="863" max="863" width="15.140625" bestFit="1" customWidth="1"/>
    <col min="864" max="864" width="14.85546875" bestFit="1" customWidth="1"/>
    <col min="865" max="865" width="17.42578125" bestFit="1" customWidth="1"/>
    <col min="866" max="866" width="14.42578125" bestFit="1" customWidth="1"/>
    <col min="867" max="867" width="16.42578125" bestFit="1" customWidth="1"/>
    <col min="868" max="868" width="17.42578125" bestFit="1" customWidth="1"/>
    <col min="869" max="869" width="17.5703125" bestFit="1" customWidth="1"/>
    <col min="870" max="870" width="17.42578125" bestFit="1" customWidth="1"/>
    <col min="871" max="871" width="19.140625" bestFit="1" customWidth="1"/>
    <col min="872" max="872" width="18.42578125" bestFit="1" customWidth="1"/>
    <col min="873" max="873" width="16.42578125" bestFit="1" customWidth="1"/>
    <col min="874" max="874" width="17" bestFit="1" customWidth="1"/>
    <col min="875" max="875" width="17.42578125" bestFit="1" customWidth="1"/>
    <col min="876" max="876" width="16.42578125" bestFit="1" customWidth="1"/>
    <col min="877" max="877" width="17.42578125" bestFit="1" customWidth="1"/>
    <col min="878" max="878" width="17" bestFit="1" customWidth="1"/>
    <col min="879" max="879" width="18.140625" bestFit="1" customWidth="1"/>
    <col min="880" max="880" width="70.42578125" bestFit="1" customWidth="1"/>
    <col min="881" max="881" width="16.42578125" bestFit="1" customWidth="1"/>
    <col min="882" max="882" width="17" bestFit="1" customWidth="1"/>
    <col min="883" max="883" width="17.42578125" bestFit="1" customWidth="1"/>
    <col min="884" max="1254" width="19.140625" bestFit="1" customWidth="1"/>
  </cols>
  <sheetData>
    <row r="1" spans="1:1254" x14ac:dyDescent="0.25">
      <c r="A1" t="s">
        <v>695</v>
      </c>
      <c r="B1" t="s">
        <v>2046</v>
      </c>
      <c r="C1" t="s">
        <v>2047</v>
      </c>
      <c r="D1" t="s">
        <v>1532</v>
      </c>
      <c r="E1" t="s">
        <v>1271</v>
      </c>
      <c r="F1" t="s">
        <v>962</v>
      </c>
      <c r="G1" t="s">
        <v>1296</v>
      </c>
      <c r="H1" t="s">
        <v>923</v>
      </c>
      <c r="I1" t="s">
        <v>930</v>
      </c>
      <c r="J1" t="s">
        <v>1274</v>
      </c>
      <c r="K1" t="s">
        <v>952</v>
      </c>
      <c r="L1" t="s">
        <v>1121</v>
      </c>
      <c r="M1" t="s">
        <v>955</v>
      </c>
      <c r="N1" t="s">
        <v>1265</v>
      </c>
      <c r="O1" t="s">
        <v>922</v>
      </c>
      <c r="P1" t="s">
        <v>948</v>
      </c>
      <c r="Q1" t="s">
        <v>927</v>
      </c>
      <c r="R1" t="s">
        <v>911</v>
      </c>
      <c r="S1" t="s">
        <v>1115</v>
      </c>
      <c r="T1" t="s">
        <v>940</v>
      </c>
      <c r="U1" t="s">
        <v>941</v>
      </c>
      <c r="V1" t="s">
        <v>939</v>
      </c>
      <c r="W1" t="s">
        <v>924</v>
      </c>
      <c r="X1" t="s">
        <v>1197</v>
      </c>
      <c r="Y1" t="s">
        <v>969</v>
      </c>
      <c r="Z1" t="s">
        <v>925</v>
      </c>
      <c r="AA1" t="s">
        <v>1309</v>
      </c>
      <c r="AB1" t="s">
        <v>1095</v>
      </c>
      <c r="AC1" t="s">
        <v>913</v>
      </c>
      <c r="AD1" t="s">
        <v>944</v>
      </c>
      <c r="AE1" t="s">
        <v>1124</v>
      </c>
      <c r="AF1" t="s">
        <v>919</v>
      </c>
      <c r="AG1" t="s">
        <v>1300</v>
      </c>
      <c r="AH1" t="s">
        <v>931</v>
      </c>
      <c r="AI1" t="s">
        <v>1276</v>
      </c>
      <c r="AJ1" t="s">
        <v>1089</v>
      </c>
      <c r="AK1" t="s">
        <v>957</v>
      </c>
      <c r="AL1" t="s">
        <v>1275</v>
      </c>
      <c r="AM1" t="s">
        <v>956</v>
      </c>
      <c r="AN1" t="s">
        <v>1268</v>
      </c>
      <c r="AO1" t="s">
        <v>1092</v>
      </c>
      <c r="AP1" t="s">
        <v>1084</v>
      </c>
      <c r="AQ1" t="s">
        <v>1273</v>
      </c>
      <c r="AR1" t="s">
        <v>1126</v>
      </c>
      <c r="AS1" t="s">
        <v>937</v>
      </c>
      <c r="AT1" t="s">
        <v>936</v>
      </c>
      <c r="AU1" t="s">
        <v>1262</v>
      </c>
      <c r="AV1" t="s">
        <v>1090</v>
      </c>
      <c r="AW1" t="s">
        <v>1269</v>
      </c>
      <c r="AX1" t="s">
        <v>1120</v>
      </c>
      <c r="AY1" t="s">
        <v>916</v>
      </c>
      <c r="AZ1" t="s">
        <v>929</v>
      </c>
      <c r="BA1" t="s">
        <v>1270</v>
      </c>
      <c r="BB1" t="s">
        <v>1091</v>
      </c>
      <c r="BC1" t="s">
        <v>1306</v>
      </c>
      <c r="BD1" t="s">
        <v>1193</v>
      </c>
      <c r="BE1" t="s">
        <v>1303</v>
      </c>
      <c r="BF1" t="s">
        <v>945</v>
      </c>
      <c r="BG1" t="s">
        <v>1305</v>
      </c>
      <c r="BH1" t="s">
        <v>947</v>
      </c>
      <c r="BI1" t="s">
        <v>1195</v>
      </c>
      <c r="BJ1" t="s">
        <v>1263</v>
      </c>
      <c r="BK1" t="s">
        <v>942</v>
      </c>
      <c r="BL1" t="s">
        <v>943</v>
      </c>
      <c r="BM1" t="s">
        <v>1304</v>
      </c>
      <c r="BN1" t="s">
        <v>1307</v>
      </c>
      <c r="BO1" t="s">
        <v>1264</v>
      </c>
      <c r="BP1" t="s">
        <v>1261</v>
      </c>
      <c r="BQ1" t="s">
        <v>928</v>
      </c>
      <c r="BR1" t="s">
        <v>926</v>
      </c>
      <c r="BS1" t="s">
        <v>1299</v>
      </c>
      <c r="BT1" t="s">
        <v>1308</v>
      </c>
      <c r="BU1" t="s">
        <v>1298</v>
      </c>
      <c r="BV1" t="s">
        <v>917</v>
      </c>
      <c r="BW1" t="s">
        <v>1297</v>
      </c>
      <c r="BX1" t="s">
        <v>910</v>
      </c>
      <c r="BY1" t="s">
        <v>1266</v>
      </c>
      <c r="BZ1" t="s">
        <v>949</v>
      </c>
      <c r="CA1" t="s">
        <v>1272</v>
      </c>
      <c r="CB1" t="s">
        <v>918</v>
      </c>
      <c r="CC1" t="s">
        <v>938</v>
      </c>
      <c r="CD1" t="s">
        <v>1301</v>
      </c>
      <c r="CE1" t="s">
        <v>946</v>
      </c>
      <c r="CF1" t="s">
        <v>1267</v>
      </c>
      <c r="CG1" t="s">
        <v>1302</v>
      </c>
      <c r="CH1" t="s">
        <v>1517</v>
      </c>
      <c r="CI1" t="s">
        <v>1474</v>
      </c>
      <c r="CJ1" t="s">
        <v>1492</v>
      </c>
      <c r="CK1" t="s">
        <v>1519</v>
      </c>
      <c r="CL1" t="s">
        <v>1501</v>
      </c>
      <c r="CM1" t="s">
        <v>1465</v>
      </c>
      <c r="CN1" t="s">
        <v>1508</v>
      </c>
      <c r="CO1" t="s">
        <v>1459</v>
      </c>
      <c r="CP1" t="s">
        <v>1477</v>
      </c>
      <c r="CQ1" t="s">
        <v>1507</v>
      </c>
      <c r="CR1" t="s">
        <v>1479</v>
      </c>
      <c r="CS1" t="s">
        <v>1458</v>
      </c>
      <c r="CT1" t="s">
        <v>1488</v>
      </c>
      <c r="CU1" t="s">
        <v>1497</v>
      </c>
      <c r="CV1" t="s">
        <v>1514</v>
      </c>
      <c r="CW1" t="s">
        <v>1454</v>
      </c>
      <c r="CX1" t="s">
        <v>1445</v>
      </c>
      <c r="CY1" t="s">
        <v>1515</v>
      </c>
      <c r="CZ1" t="s">
        <v>1502</v>
      </c>
      <c r="DA1" t="s">
        <v>1482</v>
      </c>
      <c r="DB1" t="s">
        <v>1473</v>
      </c>
      <c r="DC1" t="s">
        <v>1449</v>
      </c>
      <c r="DD1" t="s">
        <v>1491</v>
      </c>
      <c r="DE1" t="s">
        <v>1467</v>
      </c>
      <c r="DF1" t="s">
        <v>1452</v>
      </c>
      <c r="DG1" t="s">
        <v>1457</v>
      </c>
      <c r="DH1" t="s">
        <v>1475</v>
      </c>
      <c r="DI1" t="s">
        <v>1520</v>
      </c>
      <c r="DJ1" t="s">
        <v>1516</v>
      </c>
      <c r="DK1" t="s">
        <v>1487</v>
      </c>
      <c r="DL1" t="s">
        <v>1478</v>
      </c>
      <c r="DM1" t="s">
        <v>1463</v>
      </c>
      <c r="DN1" t="s">
        <v>1489</v>
      </c>
      <c r="DO1" t="s">
        <v>1471</v>
      </c>
      <c r="DP1" t="s">
        <v>1511</v>
      </c>
      <c r="DQ1" t="s">
        <v>1480</v>
      </c>
      <c r="DR1" t="s">
        <v>1472</v>
      </c>
      <c r="DS1" t="s">
        <v>1494</v>
      </c>
      <c r="DT1" t="s">
        <v>1483</v>
      </c>
    </row>
    <row r="2" spans="1:1254" x14ac:dyDescent="0.25">
      <c r="A2">
        <v>202212</v>
      </c>
      <c r="B2">
        <v>53086</v>
      </c>
      <c r="C2" t="s">
        <v>2694</v>
      </c>
      <c r="D2" t="s">
        <v>1533</v>
      </c>
      <c r="F2">
        <v>0</v>
      </c>
      <c r="H2">
        <v>24538</v>
      </c>
      <c r="I2">
        <v>9400389</v>
      </c>
      <c r="K2">
        <v>98272</v>
      </c>
      <c r="L2">
        <v>176</v>
      </c>
      <c r="M2">
        <v>98448</v>
      </c>
      <c r="O2">
        <v>56751</v>
      </c>
      <c r="P2">
        <v>9401443</v>
      </c>
      <c r="Q2">
        <v>0</v>
      </c>
      <c r="R2">
        <v>7687212</v>
      </c>
      <c r="S2">
        <v>30900</v>
      </c>
      <c r="T2">
        <v>1054</v>
      </c>
      <c r="U2">
        <v>711449</v>
      </c>
      <c r="W2">
        <v>10235171</v>
      </c>
      <c r="X2">
        <v>1054</v>
      </c>
      <c r="Y2">
        <v>96854</v>
      </c>
      <c r="Z2">
        <v>24538</v>
      </c>
      <c r="AB2">
        <v>179806</v>
      </c>
      <c r="AC2">
        <v>118379</v>
      </c>
      <c r="AD2">
        <v>357529</v>
      </c>
      <c r="AF2">
        <v>98495</v>
      </c>
      <c r="AG2">
        <v>2606</v>
      </c>
      <c r="AH2">
        <v>95889</v>
      </c>
      <c r="AI2">
        <v>86997</v>
      </c>
      <c r="AJ2">
        <v>32760</v>
      </c>
      <c r="AK2">
        <v>358733</v>
      </c>
      <c r="AL2">
        <v>53564</v>
      </c>
      <c r="AM2">
        <v>21229</v>
      </c>
      <c r="AO2">
        <v>45490</v>
      </c>
      <c r="AP2">
        <v>0</v>
      </c>
      <c r="AQ2">
        <v>433493</v>
      </c>
      <c r="AR2">
        <v>132983</v>
      </c>
      <c r="AS2">
        <v>85619</v>
      </c>
      <c r="AT2">
        <v>275327</v>
      </c>
      <c r="AV2">
        <v>103200</v>
      </c>
      <c r="AW2">
        <v>550000</v>
      </c>
      <c r="AX2">
        <v>24646</v>
      </c>
      <c r="AY2">
        <v>1403312</v>
      </c>
      <c r="AZ2">
        <v>5582864</v>
      </c>
      <c r="BA2">
        <v>657725</v>
      </c>
      <c r="BB2">
        <v>0</v>
      </c>
      <c r="BD2">
        <v>54137</v>
      </c>
      <c r="BF2">
        <v>17575</v>
      </c>
      <c r="BG2">
        <v>3936</v>
      </c>
      <c r="BH2">
        <v>856566</v>
      </c>
      <c r="BI2">
        <v>0</v>
      </c>
      <c r="BK2">
        <v>7378551</v>
      </c>
      <c r="BL2">
        <v>30611</v>
      </c>
      <c r="BP2">
        <v>0</v>
      </c>
      <c r="BQ2">
        <v>1219256</v>
      </c>
      <c r="BT2">
        <v>16131</v>
      </c>
      <c r="BV2">
        <v>948559</v>
      </c>
      <c r="BW2">
        <v>80856</v>
      </c>
      <c r="BX2">
        <v>189403</v>
      </c>
      <c r="BY2">
        <v>80856</v>
      </c>
      <c r="BZ2">
        <v>10235171</v>
      </c>
      <c r="CD2">
        <v>550000</v>
      </c>
      <c r="CE2">
        <v>756272</v>
      </c>
      <c r="CG2">
        <v>30611</v>
      </c>
      <c r="CH2">
        <v>-187189</v>
      </c>
      <c r="CI2">
        <v>536591</v>
      </c>
      <c r="CJ2">
        <v>0</v>
      </c>
      <c r="CK2">
        <v>-279324</v>
      </c>
      <c r="CL2">
        <v>5683929</v>
      </c>
      <c r="CN2">
        <v>-950547</v>
      </c>
      <c r="CO2">
        <v>833914</v>
      </c>
      <c r="CP2">
        <v>2414</v>
      </c>
      <c r="CR2">
        <v>-237693</v>
      </c>
      <c r="CS2">
        <v>-785585</v>
      </c>
      <c r="CT2">
        <v>-3680899</v>
      </c>
      <c r="CU2">
        <v>0</v>
      </c>
      <c r="CV2">
        <v>-767403</v>
      </c>
      <c r="CW2">
        <v>310974</v>
      </c>
      <c r="CX2">
        <v>772296</v>
      </c>
      <c r="CY2">
        <v>7103</v>
      </c>
      <c r="CZ2">
        <v>-259676</v>
      </c>
      <c r="DA2">
        <v>810318</v>
      </c>
      <c r="DB2">
        <v>15531</v>
      </c>
      <c r="DC2">
        <v>-535</v>
      </c>
      <c r="DD2">
        <v>0</v>
      </c>
      <c r="DE2">
        <v>1631</v>
      </c>
      <c r="DF2">
        <v>-3462</v>
      </c>
      <c r="DG2">
        <v>94561</v>
      </c>
      <c r="DH2">
        <v>87559</v>
      </c>
      <c r="DJ2">
        <v>165478</v>
      </c>
      <c r="DK2">
        <v>178085</v>
      </c>
      <c r="DL2">
        <v>-61618</v>
      </c>
      <c r="DM2">
        <v>5441764</v>
      </c>
      <c r="DN2">
        <v>506278</v>
      </c>
      <c r="DO2">
        <v>-76515</v>
      </c>
      <c r="DP2">
        <v>-233671</v>
      </c>
      <c r="DQ2">
        <v>-3766249</v>
      </c>
      <c r="DR2">
        <v>-27467</v>
      </c>
      <c r="DS2">
        <v>-21559</v>
      </c>
      <c r="DT2">
        <v>-739949</v>
      </c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  <c r="IW2" s="99"/>
      <c r="IX2" s="99"/>
      <c r="IY2" s="99"/>
      <c r="IZ2" s="99"/>
      <c r="JA2" s="99"/>
      <c r="JB2" s="99"/>
      <c r="JC2" s="99"/>
      <c r="JD2" s="99"/>
      <c r="JE2" s="99"/>
      <c r="JF2" s="99"/>
      <c r="JG2" s="99"/>
      <c r="JH2" s="99"/>
      <c r="JI2" s="99"/>
      <c r="JJ2" s="99"/>
      <c r="JK2" s="99"/>
      <c r="JL2" s="99"/>
      <c r="JM2" s="99"/>
      <c r="JN2" s="99"/>
      <c r="JO2" s="99"/>
      <c r="JP2" s="99"/>
      <c r="JQ2" s="99"/>
      <c r="JR2" s="99"/>
      <c r="JS2" s="99"/>
      <c r="JT2" s="99"/>
      <c r="JU2" s="99"/>
      <c r="JV2" s="99"/>
      <c r="JW2" s="99"/>
      <c r="JX2" s="99"/>
      <c r="JY2" s="99"/>
      <c r="JZ2" s="99"/>
      <c r="KA2" s="99"/>
      <c r="KB2" s="99"/>
      <c r="KC2" s="99"/>
      <c r="KD2" s="99"/>
      <c r="KE2" s="99"/>
      <c r="KF2" s="99"/>
      <c r="KG2" s="99"/>
      <c r="KH2" s="99"/>
      <c r="KI2" s="99"/>
      <c r="KJ2" s="99"/>
      <c r="KK2" s="99"/>
      <c r="KL2" s="99"/>
      <c r="KM2" s="99"/>
      <c r="KN2" s="99"/>
      <c r="KO2" s="99"/>
      <c r="KP2" s="99"/>
      <c r="KQ2" s="99"/>
      <c r="KR2" s="99"/>
      <c r="KS2" s="99"/>
      <c r="KT2" s="99"/>
      <c r="KU2" s="99"/>
      <c r="KV2" s="99"/>
      <c r="KW2" s="99"/>
      <c r="KX2" s="99"/>
      <c r="KY2" s="99"/>
      <c r="KZ2" s="99"/>
      <c r="LA2" s="99"/>
      <c r="LB2" s="99"/>
      <c r="LC2" s="99"/>
      <c r="LD2" s="99"/>
      <c r="LE2" s="99"/>
      <c r="LF2" s="99"/>
      <c r="LG2" s="99"/>
      <c r="LH2" s="99"/>
      <c r="LI2" s="99"/>
      <c r="LJ2" s="99"/>
      <c r="LK2" s="99"/>
      <c r="LL2" s="99"/>
      <c r="LM2" s="99"/>
      <c r="LN2" s="99"/>
      <c r="LO2" s="99"/>
      <c r="LP2" s="99"/>
      <c r="LQ2" s="99"/>
      <c r="LR2" s="99"/>
      <c r="LS2" s="99"/>
      <c r="LT2" s="99"/>
      <c r="LU2" s="99"/>
      <c r="LV2" s="99"/>
      <c r="LW2" s="99"/>
      <c r="LX2" s="99"/>
      <c r="LY2" s="99"/>
      <c r="LZ2" s="99"/>
      <c r="MA2" s="99"/>
      <c r="MB2" s="99"/>
      <c r="MC2" s="99"/>
      <c r="MD2" s="99"/>
      <c r="ME2" s="99"/>
      <c r="MF2" s="99"/>
      <c r="MG2" s="99"/>
      <c r="MH2" s="99"/>
      <c r="MI2" s="99"/>
      <c r="MJ2" s="99"/>
      <c r="MK2" s="99"/>
      <c r="ML2" s="99"/>
      <c r="MM2" s="99"/>
      <c r="MN2" s="99"/>
      <c r="MO2" s="99"/>
      <c r="MP2" s="99"/>
      <c r="MQ2" s="99"/>
      <c r="MR2" s="99"/>
      <c r="MS2" s="99"/>
      <c r="MT2" s="99"/>
      <c r="MU2" s="99"/>
      <c r="MV2" s="99"/>
      <c r="MW2" s="99"/>
      <c r="MX2" s="99"/>
      <c r="MY2" s="99"/>
      <c r="MZ2" s="99"/>
      <c r="NA2" s="99"/>
      <c r="NB2" s="99"/>
      <c r="NC2" s="99"/>
      <c r="ND2" s="99"/>
      <c r="NE2" s="99"/>
      <c r="NF2" s="99"/>
      <c r="NG2" s="99"/>
      <c r="NH2" s="99"/>
      <c r="NI2" s="99"/>
      <c r="NJ2" s="99"/>
      <c r="NK2" s="99"/>
      <c r="NL2" s="99"/>
      <c r="NM2" s="99"/>
      <c r="NN2" s="99"/>
      <c r="NO2" s="99"/>
      <c r="NP2" s="99"/>
      <c r="NQ2" s="99"/>
      <c r="NR2" s="99"/>
      <c r="NS2" s="99"/>
      <c r="NT2" s="99"/>
      <c r="NU2" s="99"/>
      <c r="NV2" s="99"/>
      <c r="NW2" s="99"/>
      <c r="NX2" s="99"/>
      <c r="NY2" s="99"/>
      <c r="NZ2" s="99"/>
      <c r="OA2" s="99"/>
      <c r="OB2" s="99"/>
      <c r="OC2" s="99"/>
      <c r="OD2" s="99"/>
      <c r="OE2" s="99"/>
      <c r="OF2" s="99"/>
      <c r="OG2" s="99"/>
      <c r="OH2" s="99"/>
      <c r="OI2" s="99"/>
      <c r="OJ2" s="99"/>
      <c r="OK2" s="99"/>
      <c r="OL2" s="99"/>
      <c r="OM2" s="99"/>
      <c r="ON2" s="99"/>
      <c r="OO2" s="99"/>
      <c r="OP2" s="99"/>
      <c r="OQ2" s="99"/>
      <c r="OR2" s="99"/>
      <c r="OS2" s="99"/>
      <c r="OT2" s="99"/>
      <c r="OU2" s="99"/>
      <c r="OV2" s="99"/>
      <c r="OW2" s="99"/>
      <c r="OX2" s="99"/>
      <c r="OY2" s="99"/>
      <c r="OZ2" s="99"/>
      <c r="PA2" s="99"/>
      <c r="PB2" s="99"/>
      <c r="PC2" s="99"/>
      <c r="PD2" s="99"/>
      <c r="PE2" s="99"/>
      <c r="PF2" s="99"/>
      <c r="PG2" s="99"/>
      <c r="PH2" s="99"/>
      <c r="PI2" s="99"/>
      <c r="PJ2" s="99"/>
      <c r="PK2" s="99"/>
      <c r="PL2" s="99"/>
      <c r="PM2" s="99"/>
      <c r="PN2" s="99"/>
      <c r="PO2" s="99"/>
      <c r="PP2" s="99"/>
      <c r="PQ2" s="99"/>
      <c r="PR2" s="99"/>
      <c r="PS2" s="99"/>
      <c r="PT2" s="99"/>
      <c r="PU2" s="99"/>
      <c r="PV2" s="99"/>
      <c r="PW2" s="99"/>
      <c r="PX2" s="99"/>
      <c r="PY2" s="99"/>
      <c r="PZ2" s="99"/>
      <c r="QA2" s="99"/>
      <c r="QB2" s="99"/>
      <c r="QC2" s="99"/>
      <c r="QD2" s="99"/>
      <c r="QE2" s="99"/>
      <c r="QF2" s="99"/>
      <c r="QG2" s="99"/>
      <c r="QH2" s="99"/>
      <c r="QI2" s="99"/>
      <c r="QJ2" s="99"/>
      <c r="QK2" s="99"/>
      <c r="QL2" s="99"/>
      <c r="QM2" s="99"/>
      <c r="QN2" s="99"/>
      <c r="QO2" s="99"/>
      <c r="QP2" s="99"/>
      <c r="QQ2" s="99"/>
      <c r="QR2" s="99"/>
      <c r="QS2" s="99"/>
      <c r="QT2" s="99"/>
      <c r="QU2" s="99"/>
      <c r="QV2" s="99"/>
      <c r="QW2" s="99"/>
      <c r="QX2" s="99"/>
      <c r="QY2" s="99"/>
      <c r="QZ2" s="99"/>
      <c r="RA2" s="99"/>
      <c r="RB2" s="99"/>
      <c r="RC2" s="99"/>
      <c r="RD2" s="99"/>
      <c r="RE2" s="99"/>
      <c r="RF2" s="99"/>
      <c r="RG2" s="99"/>
      <c r="RH2" s="99"/>
      <c r="RI2" s="99"/>
      <c r="RJ2" s="99"/>
      <c r="RK2" s="99"/>
      <c r="RL2" s="99"/>
      <c r="RM2" s="99"/>
      <c r="RN2" s="99"/>
      <c r="RO2" s="99"/>
      <c r="RP2" s="99"/>
      <c r="RQ2" s="99"/>
      <c r="RR2" s="99"/>
      <c r="RS2" s="99"/>
      <c r="RT2" s="99"/>
      <c r="RU2" s="99"/>
      <c r="RV2" s="99"/>
      <c r="RW2" s="99"/>
      <c r="RX2" s="99"/>
      <c r="RY2" s="99"/>
      <c r="RZ2" s="99"/>
      <c r="SA2" s="99"/>
      <c r="SB2" s="99"/>
      <c r="SC2" s="99"/>
      <c r="SD2" s="99"/>
      <c r="SE2" s="99"/>
      <c r="SF2" s="99"/>
      <c r="SG2" s="99"/>
      <c r="SH2" s="99"/>
      <c r="SI2" s="99"/>
      <c r="SJ2" s="99"/>
      <c r="SK2" s="99"/>
      <c r="SL2" s="99"/>
      <c r="SM2" s="99"/>
      <c r="SN2" s="99"/>
      <c r="SO2" s="99"/>
      <c r="SP2" s="99"/>
      <c r="SQ2" s="99"/>
      <c r="SR2" s="99"/>
      <c r="SS2" s="99"/>
      <c r="ST2" s="99"/>
      <c r="SU2" s="99"/>
      <c r="SV2" s="99"/>
      <c r="SW2" s="99"/>
      <c r="SX2" s="99"/>
      <c r="SY2" s="99"/>
      <c r="SZ2" s="99"/>
      <c r="TA2" s="99"/>
      <c r="TB2" s="99"/>
      <c r="TC2" s="99"/>
      <c r="TD2" s="99"/>
      <c r="TE2" s="99"/>
      <c r="TF2" s="99"/>
      <c r="TG2" s="99"/>
      <c r="TH2" s="99"/>
      <c r="TI2" s="99"/>
      <c r="TJ2" s="99"/>
      <c r="TK2" s="99"/>
      <c r="TL2" s="99"/>
      <c r="TM2" s="99"/>
      <c r="TN2" s="99"/>
      <c r="TO2" s="99"/>
      <c r="TP2" s="99"/>
      <c r="TQ2" s="99"/>
      <c r="TR2" s="99"/>
      <c r="TS2" s="99"/>
      <c r="TT2" s="99"/>
      <c r="TU2" s="99"/>
      <c r="TV2" s="99"/>
      <c r="TW2" s="99"/>
      <c r="TX2" s="99"/>
      <c r="TY2" s="99"/>
      <c r="TZ2" s="99"/>
      <c r="UA2" s="99"/>
      <c r="UB2" s="99"/>
      <c r="UC2" s="99"/>
      <c r="UD2" s="99"/>
      <c r="UE2" s="99"/>
      <c r="UF2" s="99"/>
      <c r="UG2" s="99"/>
      <c r="UH2" s="99"/>
      <c r="UI2" s="99"/>
      <c r="UJ2" s="99"/>
      <c r="UK2" s="99"/>
      <c r="UL2" s="99"/>
      <c r="UM2" s="99"/>
      <c r="UN2" s="99"/>
      <c r="UO2" s="99"/>
      <c r="UP2" s="99"/>
      <c r="UQ2" s="99"/>
      <c r="UR2" s="99"/>
      <c r="US2" s="99"/>
      <c r="UT2" s="99"/>
      <c r="UU2" s="99"/>
      <c r="UV2" s="99"/>
      <c r="UW2" s="99"/>
      <c r="UX2" s="99"/>
      <c r="UY2" s="99"/>
      <c r="UZ2" s="99"/>
      <c r="VA2" s="99"/>
      <c r="VB2" s="99"/>
      <c r="VC2" s="99"/>
      <c r="VD2" s="99"/>
      <c r="VE2" s="99"/>
      <c r="VF2" s="99"/>
      <c r="VG2" s="99"/>
      <c r="VH2" s="99"/>
      <c r="VI2" s="99"/>
      <c r="VJ2" s="99"/>
      <c r="VK2" s="99"/>
      <c r="VL2" s="99"/>
      <c r="VM2" s="99"/>
      <c r="VN2" s="99"/>
      <c r="VO2" s="99"/>
      <c r="VP2" s="99"/>
      <c r="VQ2" s="99"/>
      <c r="VR2" s="99"/>
      <c r="VS2" s="99"/>
      <c r="VT2" s="99"/>
      <c r="VU2" s="99"/>
      <c r="VV2" s="99"/>
      <c r="VW2" s="99"/>
      <c r="VX2" s="99"/>
      <c r="VY2" s="99"/>
      <c r="VZ2" s="99"/>
      <c r="WA2" s="99"/>
      <c r="WB2" s="99"/>
      <c r="WC2" s="99"/>
      <c r="WD2" s="99"/>
      <c r="WE2" s="99"/>
      <c r="WF2" s="99"/>
      <c r="WG2" s="99"/>
      <c r="WH2" s="99"/>
      <c r="WI2" s="99"/>
      <c r="WJ2" s="99"/>
      <c r="WK2" s="99"/>
      <c r="WL2" s="99"/>
      <c r="WM2" s="99"/>
      <c r="WN2" s="99"/>
      <c r="WO2" s="99"/>
      <c r="WP2" s="99"/>
      <c r="WQ2" s="99"/>
      <c r="WR2" s="99"/>
      <c r="WS2" s="99"/>
      <c r="WT2" s="99"/>
      <c r="WU2" s="99"/>
      <c r="WV2" s="99"/>
      <c r="WW2" s="99"/>
      <c r="WX2" s="99"/>
      <c r="WY2" s="99"/>
      <c r="WZ2" s="99"/>
      <c r="XA2" s="99"/>
      <c r="XB2" s="99"/>
      <c r="XC2" s="99"/>
      <c r="XD2" s="99"/>
      <c r="XE2" s="99"/>
      <c r="XF2" s="99"/>
      <c r="XG2" s="99"/>
      <c r="XH2" s="99"/>
      <c r="XI2" s="99"/>
      <c r="XJ2" s="99"/>
      <c r="XK2" s="99"/>
      <c r="XL2" s="99"/>
      <c r="XM2" s="99"/>
      <c r="XN2" s="99"/>
      <c r="XO2" s="99"/>
      <c r="XP2" s="99"/>
      <c r="XQ2" s="99"/>
      <c r="XR2" s="99"/>
      <c r="XS2" s="99"/>
      <c r="XT2" s="99"/>
      <c r="XU2" s="99"/>
      <c r="XV2" s="99"/>
      <c r="XW2" s="99"/>
      <c r="XX2" s="99"/>
      <c r="XY2" s="99"/>
      <c r="XZ2" s="99"/>
      <c r="YA2" s="99"/>
      <c r="YB2" s="99"/>
      <c r="YC2" s="99"/>
      <c r="YD2" s="99"/>
      <c r="YE2" s="99"/>
      <c r="YF2" s="99"/>
      <c r="YG2" s="99"/>
      <c r="YH2" s="99"/>
      <c r="YI2" s="99"/>
      <c r="YJ2" s="99"/>
      <c r="YK2" s="99"/>
      <c r="YL2" s="99"/>
      <c r="YM2" s="99"/>
      <c r="YN2" s="99"/>
      <c r="YO2" s="99"/>
      <c r="YP2" s="99"/>
      <c r="YQ2" s="99"/>
      <c r="YR2" s="99"/>
      <c r="YS2" s="99"/>
      <c r="YT2" s="99"/>
      <c r="YU2" s="99"/>
      <c r="YV2" s="99"/>
      <c r="YW2" s="99"/>
      <c r="YX2" s="99"/>
      <c r="YY2" s="99"/>
      <c r="YZ2" s="99"/>
      <c r="ZA2" s="99"/>
      <c r="ZB2" s="99"/>
      <c r="ZC2" s="99"/>
      <c r="ZD2" s="99"/>
      <c r="ZE2" s="99"/>
      <c r="ZF2" s="99"/>
      <c r="ZG2" s="99"/>
      <c r="ZH2" s="99"/>
      <c r="ZI2" s="99"/>
      <c r="ZJ2" s="99"/>
      <c r="ZK2" s="99"/>
      <c r="ZL2" s="99"/>
      <c r="ZM2" s="99"/>
      <c r="ZN2" s="99"/>
      <c r="ZO2" s="99"/>
      <c r="ZP2" s="99"/>
      <c r="ZQ2" s="99"/>
      <c r="ZR2" s="99"/>
      <c r="ZS2" s="99"/>
      <c r="ZT2" s="99"/>
      <c r="ZU2" s="99"/>
      <c r="ZV2" s="99"/>
      <c r="ZW2" s="99"/>
      <c r="ZX2" s="99"/>
      <c r="ZY2" s="99"/>
      <c r="ZZ2" s="99"/>
      <c r="AAA2" s="99"/>
      <c r="AAB2" s="99"/>
      <c r="AAC2" s="99"/>
      <c r="AAD2" s="99"/>
      <c r="AAE2" s="99"/>
      <c r="AAF2" s="99"/>
      <c r="AAG2" s="99"/>
      <c r="AAH2" s="99"/>
      <c r="AAI2" s="99"/>
      <c r="AAJ2" s="99"/>
      <c r="AAK2" s="99"/>
      <c r="AAL2" s="99"/>
      <c r="AAM2" s="99"/>
      <c r="AAN2" s="99"/>
      <c r="AAO2" s="99"/>
      <c r="AAP2" s="99"/>
      <c r="AAQ2" s="99"/>
      <c r="AAR2" s="99"/>
      <c r="AAS2" s="99"/>
      <c r="AAT2" s="99"/>
      <c r="AAU2" s="99"/>
      <c r="AAV2" s="99"/>
      <c r="AAW2" s="99"/>
      <c r="AAX2" s="99"/>
      <c r="AAY2" s="99"/>
      <c r="AAZ2" s="99"/>
      <c r="ABA2" s="99"/>
      <c r="ABB2" s="99"/>
      <c r="ABC2" s="99"/>
      <c r="ABD2" s="99"/>
      <c r="ABE2" s="99"/>
      <c r="ABF2" s="99"/>
      <c r="ABG2" s="99"/>
      <c r="ABH2" s="99"/>
      <c r="ABI2" s="99"/>
      <c r="ABJ2" s="99"/>
      <c r="ABK2" s="99"/>
      <c r="ABL2" s="99"/>
      <c r="ABM2" s="99"/>
      <c r="ABN2" s="99"/>
      <c r="ABO2" s="99"/>
      <c r="ABP2" s="99"/>
      <c r="ABQ2" s="99"/>
      <c r="ABR2" s="99"/>
      <c r="ABS2" s="99"/>
      <c r="ABT2" s="99"/>
      <c r="ABU2" s="99"/>
      <c r="ABV2" s="99"/>
      <c r="ABW2" s="99"/>
      <c r="ABX2" s="99"/>
      <c r="ABY2" s="99"/>
      <c r="ABZ2" s="99"/>
      <c r="ACA2" s="99"/>
      <c r="ACB2" s="99"/>
      <c r="ACC2" s="99"/>
      <c r="ACD2" s="99"/>
      <c r="ACE2" s="99"/>
      <c r="ACF2" s="99"/>
      <c r="ACG2" s="99"/>
      <c r="ACH2" s="99"/>
      <c r="ACI2" s="99"/>
      <c r="ACJ2" s="99"/>
      <c r="ACK2" s="99"/>
      <c r="ACL2" s="99"/>
      <c r="ACM2" s="99"/>
      <c r="ACN2" s="99"/>
      <c r="ACO2" s="99"/>
      <c r="ACP2" s="99"/>
      <c r="ACQ2" s="99"/>
      <c r="ACR2" s="99"/>
      <c r="ACS2" s="99"/>
      <c r="ACT2" s="99"/>
      <c r="ACU2" s="99"/>
      <c r="ACV2" s="99"/>
      <c r="ACW2" s="99"/>
      <c r="ACX2" s="99"/>
      <c r="ACY2" s="99"/>
      <c r="ACZ2" s="99"/>
      <c r="ADA2" s="99"/>
      <c r="ADB2" s="99"/>
      <c r="ADC2" s="99"/>
      <c r="ADD2" s="99"/>
      <c r="ADE2" s="99"/>
      <c r="ADF2" s="99"/>
      <c r="ADG2" s="99"/>
      <c r="ADH2" s="99"/>
      <c r="ADI2" s="99"/>
      <c r="ADJ2" s="99"/>
      <c r="ADK2" s="99"/>
      <c r="ADL2" s="99"/>
      <c r="ADM2" s="99"/>
      <c r="ADN2" s="99"/>
      <c r="ADO2" s="99"/>
      <c r="ADP2" s="99"/>
      <c r="ADQ2" s="99"/>
      <c r="ADR2" s="99"/>
      <c r="ADS2" s="99"/>
      <c r="ADT2" s="99"/>
      <c r="ADU2" s="99"/>
      <c r="ADV2" s="99"/>
      <c r="ADW2" s="99"/>
      <c r="ADX2" s="99"/>
      <c r="ADY2" s="99"/>
      <c r="ADZ2" s="99"/>
      <c r="AEA2" s="99"/>
      <c r="AEB2" s="99"/>
      <c r="AEC2" s="99"/>
      <c r="AED2" s="99"/>
      <c r="AEE2" s="99"/>
      <c r="AEF2" s="99"/>
      <c r="AEG2" s="99"/>
      <c r="AEH2" s="99"/>
      <c r="AEI2" s="99"/>
      <c r="AEJ2" s="99"/>
      <c r="AEK2" s="99"/>
      <c r="AEL2" s="99"/>
      <c r="AEM2" s="99"/>
      <c r="AEN2" s="99"/>
      <c r="AEO2" s="99"/>
      <c r="AEP2" s="99"/>
      <c r="AEQ2" s="99"/>
      <c r="AER2" s="99"/>
      <c r="AES2" s="99"/>
      <c r="AET2" s="99"/>
      <c r="AEU2" s="99"/>
      <c r="AEV2" s="99"/>
      <c r="AEW2" s="99"/>
      <c r="AEX2" s="99"/>
      <c r="AEY2" s="99"/>
      <c r="AEZ2" s="99"/>
      <c r="AFA2" s="99"/>
      <c r="AFB2" s="99"/>
      <c r="AFC2" s="99"/>
      <c r="AFD2" s="99"/>
      <c r="AFE2" s="99"/>
      <c r="AFF2" s="99"/>
      <c r="AFG2" s="99"/>
      <c r="AFH2" s="99"/>
      <c r="AFI2" s="99"/>
      <c r="AFJ2" s="99"/>
      <c r="AFK2" s="99"/>
      <c r="AFL2" s="99"/>
      <c r="AFM2" s="99"/>
      <c r="AFN2" s="99"/>
      <c r="AFO2" s="99"/>
      <c r="AFP2" s="99"/>
      <c r="AFQ2" s="99"/>
      <c r="AFR2" s="99"/>
      <c r="AFS2" s="99"/>
      <c r="AFT2" s="99"/>
      <c r="AFU2" s="99"/>
      <c r="AFV2" s="99"/>
      <c r="AFW2" s="99"/>
      <c r="AFX2" s="99"/>
      <c r="AFY2" s="99"/>
      <c r="AFZ2" s="99"/>
      <c r="AGA2" s="99"/>
      <c r="AGB2" s="99"/>
      <c r="AGC2" s="99"/>
      <c r="AGD2" s="99"/>
      <c r="AGE2" s="99"/>
      <c r="AGF2" s="99"/>
      <c r="AGG2" s="99"/>
      <c r="AGH2" s="99"/>
      <c r="AGI2" s="99"/>
      <c r="AGJ2" s="99"/>
      <c r="AGK2" s="99"/>
      <c r="AGL2" s="99"/>
      <c r="AGM2" s="99"/>
      <c r="AGN2" s="99"/>
      <c r="AGO2" s="99"/>
      <c r="AGP2" s="99"/>
      <c r="AGQ2" s="99"/>
      <c r="AGR2" s="99"/>
      <c r="AGS2" s="99"/>
      <c r="AGT2" s="99"/>
      <c r="AGU2" s="99"/>
      <c r="AGV2" s="99"/>
      <c r="AGW2" s="99"/>
      <c r="AGX2" s="99"/>
      <c r="AGY2" s="99"/>
      <c r="AGZ2" s="99"/>
      <c r="AHA2" s="99"/>
      <c r="AHB2" s="99"/>
      <c r="AHC2" s="99"/>
      <c r="AHD2" s="99"/>
      <c r="AHE2" s="99"/>
      <c r="AHF2" s="99"/>
      <c r="AHG2" s="99"/>
      <c r="AHH2" s="99"/>
      <c r="AHI2" s="99"/>
      <c r="AHJ2" s="99"/>
      <c r="AHK2" s="99"/>
      <c r="AHL2" s="99"/>
      <c r="AHM2" s="99"/>
      <c r="AHN2" s="99"/>
      <c r="AHO2" s="99"/>
      <c r="AHP2" s="99"/>
      <c r="AHQ2" s="99"/>
      <c r="AHR2" s="99"/>
      <c r="AHS2" s="99"/>
      <c r="AHT2" s="99"/>
      <c r="AHU2" s="99"/>
      <c r="AHV2" s="99"/>
      <c r="AHW2" s="99"/>
      <c r="AHX2" s="99"/>
      <c r="AHY2" s="99"/>
      <c r="AHZ2" s="99"/>
      <c r="AIA2" s="99"/>
      <c r="AIB2" s="99"/>
      <c r="AIC2" s="99"/>
      <c r="AID2" s="99"/>
      <c r="AIE2" s="99"/>
      <c r="AIF2" s="99"/>
      <c r="AIG2" s="99"/>
      <c r="AIH2" s="99"/>
      <c r="AII2" s="99"/>
      <c r="AIJ2" s="99"/>
      <c r="AIK2" s="99"/>
      <c r="AIL2" s="99"/>
      <c r="AIM2" s="99"/>
      <c r="AIN2" s="99"/>
      <c r="AIO2" s="99"/>
      <c r="AIP2" s="99"/>
      <c r="AIQ2" s="99"/>
      <c r="AIR2" s="99"/>
      <c r="AIS2" s="99"/>
      <c r="AIT2" s="99"/>
      <c r="AIU2" s="99"/>
      <c r="AIV2" s="99"/>
      <c r="AIW2" s="99"/>
      <c r="AIX2" s="99"/>
      <c r="AIY2" s="99"/>
      <c r="AIZ2" s="99"/>
      <c r="AJA2" s="99"/>
      <c r="AJB2" s="99"/>
      <c r="AJC2" s="99"/>
      <c r="AJD2" s="99"/>
      <c r="AJE2" s="99"/>
      <c r="AJF2" s="99"/>
      <c r="AJG2" s="99"/>
      <c r="AJH2" s="99"/>
      <c r="AJI2" s="99"/>
      <c r="AJJ2" s="99"/>
      <c r="AJK2" s="99"/>
      <c r="AJL2" s="99"/>
      <c r="AJM2" s="99"/>
      <c r="AJN2" s="99"/>
      <c r="AJO2" s="99"/>
      <c r="AJP2" s="99"/>
      <c r="AJQ2" s="99"/>
      <c r="AJR2" s="99"/>
      <c r="AJS2" s="99"/>
      <c r="AJT2" s="99"/>
      <c r="AJU2" s="99"/>
      <c r="AJV2" s="99"/>
      <c r="AJW2" s="99"/>
      <c r="AJX2" s="99"/>
      <c r="AJY2" s="99"/>
      <c r="AJZ2" s="99"/>
      <c r="AKA2" s="99"/>
      <c r="AKB2" s="99"/>
      <c r="AKC2" s="99"/>
      <c r="AKD2" s="99"/>
      <c r="AKE2" s="99"/>
      <c r="AKF2" s="99"/>
      <c r="AKG2" s="99"/>
      <c r="AKH2" s="99"/>
      <c r="AKI2" s="99"/>
      <c r="AKJ2" s="99"/>
      <c r="AKK2" s="99"/>
      <c r="AKL2" s="99"/>
      <c r="AKM2" s="99"/>
      <c r="AKN2" s="99"/>
      <c r="AKO2" s="99"/>
      <c r="AKP2" s="99"/>
      <c r="AKQ2" s="99"/>
      <c r="AKR2" s="99"/>
      <c r="AKS2" s="99"/>
      <c r="AKT2" s="99"/>
      <c r="AKU2" s="99"/>
      <c r="AKV2" s="99"/>
      <c r="AKW2" s="99"/>
      <c r="AKX2" s="99"/>
      <c r="AKY2" s="99"/>
      <c r="AKZ2" s="99"/>
      <c r="ALA2" s="99"/>
      <c r="ALB2" s="99"/>
      <c r="ALC2" s="99"/>
      <c r="ALD2" s="99"/>
      <c r="ALE2" s="99"/>
      <c r="ALF2" s="99"/>
      <c r="ALG2" s="99"/>
      <c r="ALH2" s="99"/>
      <c r="ALI2" s="99"/>
      <c r="ALJ2" s="99"/>
      <c r="ALK2" s="99"/>
      <c r="ALL2" s="99"/>
      <c r="ALM2" s="99"/>
      <c r="ALN2" s="99"/>
      <c r="ALO2" s="99"/>
      <c r="ALP2" s="99"/>
      <c r="ALQ2" s="99"/>
      <c r="ALR2" s="99"/>
      <c r="ALS2" s="99"/>
      <c r="ALT2" s="99"/>
      <c r="ALU2" s="99"/>
      <c r="ALV2" s="99"/>
      <c r="ALW2" s="99"/>
      <c r="ALX2" s="99"/>
      <c r="ALY2" s="99"/>
      <c r="ALZ2" s="99"/>
      <c r="AMA2" s="99"/>
      <c r="AMB2" s="99"/>
      <c r="AMC2" s="99"/>
      <c r="AMD2" s="99"/>
      <c r="AME2" s="99"/>
      <c r="AMF2" s="99"/>
      <c r="AMG2" s="99"/>
      <c r="AMH2" s="99"/>
      <c r="AMI2" s="99"/>
      <c r="AMJ2" s="99"/>
      <c r="AMK2" s="99"/>
      <c r="AML2" s="99"/>
      <c r="AMM2" s="99"/>
      <c r="AMN2" s="99"/>
      <c r="AMO2" s="99"/>
      <c r="AMP2" s="99"/>
      <c r="AMQ2" s="99"/>
      <c r="AMR2" s="99"/>
      <c r="AMS2" s="99"/>
      <c r="AMT2" s="99"/>
      <c r="AMU2" s="99"/>
      <c r="AMV2" s="99"/>
      <c r="AMW2" s="99"/>
      <c r="AMX2" s="99"/>
      <c r="AMY2" s="99"/>
      <c r="AMZ2" s="99"/>
      <c r="ANA2" s="99"/>
      <c r="ANB2" s="99"/>
      <c r="ANC2" s="99"/>
      <c r="AND2" s="99"/>
      <c r="ANE2" s="99"/>
      <c r="ANF2" s="99"/>
      <c r="ANG2" s="99"/>
      <c r="ANH2" s="99"/>
      <c r="ANI2" s="99"/>
      <c r="ANJ2" s="99"/>
      <c r="ANK2" s="99"/>
      <c r="ANL2" s="99"/>
      <c r="ANM2" s="99"/>
      <c r="ANN2" s="99"/>
      <c r="ANO2" s="99"/>
      <c r="ANP2" s="99"/>
      <c r="ANQ2" s="99"/>
      <c r="ANR2" s="99"/>
      <c r="ANS2" s="99"/>
      <c r="ANT2" s="99"/>
      <c r="ANU2" s="99"/>
      <c r="ANV2" s="99"/>
      <c r="ANW2" s="99"/>
      <c r="ANX2" s="99"/>
      <c r="ANY2" s="99"/>
      <c r="ANZ2" s="99"/>
      <c r="AOA2" s="99"/>
      <c r="AOB2" s="99"/>
      <c r="AOC2" s="99"/>
      <c r="AOD2" s="99"/>
      <c r="AOE2" s="99"/>
      <c r="AOF2" s="99"/>
      <c r="AOG2" s="99"/>
      <c r="AOH2" s="99"/>
      <c r="AOI2" s="99"/>
      <c r="AOJ2" s="99"/>
      <c r="AOK2" s="99"/>
      <c r="AOL2" s="99"/>
      <c r="AOM2" s="99"/>
      <c r="AON2" s="99"/>
      <c r="AOO2" s="99"/>
      <c r="AOP2" s="99"/>
      <c r="AOQ2" s="99"/>
      <c r="AOR2" s="99"/>
      <c r="AOS2" s="99"/>
      <c r="AOT2" s="99"/>
      <c r="AOU2" s="99"/>
      <c r="AOV2" s="99"/>
      <c r="AOW2" s="99"/>
      <c r="AOX2" s="99"/>
      <c r="AOY2" s="99"/>
      <c r="AOZ2" s="99"/>
      <c r="APA2" s="99"/>
      <c r="APB2" s="99"/>
      <c r="APC2" s="99"/>
      <c r="APD2" s="99"/>
      <c r="APE2" s="99"/>
      <c r="APF2" s="99"/>
      <c r="APG2" s="99"/>
      <c r="APH2" s="99"/>
      <c r="API2" s="99"/>
      <c r="APJ2" s="99"/>
      <c r="APK2" s="99"/>
      <c r="APL2" s="99"/>
      <c r="APM2" s="99"/>
      <c r="APN2" s="99"/>
      <c r="APO2" s="99"/>
      <c r="APP2" s="99"/>
      <c r="APQ2" s="99"/>
      <c r="APR2" s="99"/>
      <c r="APS2" s="99"/>
      <c r="APT2" s="99"/>
      <c r="APU2" s="99"/>
      <c r="APV2" s="99"/>
      <c r="APW2" s="99"/>
      <c r="APX2" s="99"/>
      <c r="APY2" s="99"/>
      <c r="APZ2" s="99"/>
      <c r="AQA2" s="99"/>
      <c r="AQB2" s="99"/>
      <c r="AQC2" s="99"/>
      <c r="AQD2" s="99"/>
      <c r="AQE2" s="99"/>
      <c r="AQF2" s="99"/>
      <c r="AQG2" s="99"/>
      <c r="AQH2" s="99"/>
      <c r="AQI2" s="99"/>
      <c r="AQJ2" s="99"/>
      <c r="AQK2" s="99"/>
      <c r="AQL2" s="99"/>
      <c r="AQM2" s="99"/>
      <c r="AQN2" s="99"/>
      <c r="AQO2" s="99"/>
      <c r="AQP2" s="99"/>
      <c r="AQQ2" s="99"/>
      <c r="AQR2" s="99"/>
      <c r="AQS2" s="99"/>
      <c r="AQT2" s="99"/>
      <c r="AQU2" s="99"/>
      <c r="AQV2" s="99"/>
      <c r="AQW2" s="99"/>
      <c r="AQX2" s="99"/>
      <c r="AQY2" s="99"/>
      <c r="AQZ2" s="99"/>
      <c r="ARA2" s="99"/>
      <c r="ARB2" s="99"/>
      <c r="ARC2" s="99"/>
      <c r="ARD2" s="99"/>
      <c r="ARE2" s="99"/>
      <c r="ARF2" s="99"/>
      <c r="ARG2" s="99"/>
      <c r="ARH2" s="99"/>
      <c r="ARI2" s="99"/>
      <c r="ARJ2" s="99"/>
      <c r="ARK2" s="99"/>
      <c r="ARL2" s="99"/>
      <c r="ARM2" s="99"/>
      <c r="ARN2" s="99"/>
      <c r="ARO2" s="99"/>
      <c r="ARP2" s="99"/>
      <c r="ARQ2" s="99"/>
      <c r="ARR2" s="99"/>
      <c r="ARS2" s="99"/>
      <c r="ART2" s="99"/>
      <c r="ARU2" s="99"/>
      <c r="ARV2" s="99"/>
      <c r="ARW2" s="99"/>
      <c r="ARX2" s="99"/>
      <c r="ARY2" s="99"/>
      <c r="ARZ2" s="99"/>
      <c r="ASA2" s="99"/>
      <c r="ASB2" s="99"/>
      <c r="ASC2" s="99"/>
      <c r="ASD2" s="99"/>
      <c r="ASE2" s="99"/>
      <c r="ASF2" s="99"/>
      <c r="ASG2" s="99"/>
      <c r="ASH2" s="99"/>
      <c r="ASI2" s="99"/>
      <c r="ASJ2" s="99"/>
      <c r="ASK2" s="99"/>
      <c r="ASL2" s="99"/>
      <c r="ASM2" s="99"/>
      <c r="ASN2" s="99"/>
      <c r="ASO2" s="99"/>
      <c r="ASP2" s="99"/>
      <c r="ASQ2" s="99"/>
      <c r="ASR2" s="99"/>
      <c r="ASS2" s="99"/>
      <c r="AST2" s="99"/>
      <c r="ASU2" s="99"/>
      <c r="ASV2" s="99"/>
      <c r="ASW2" s="99"/>
      <c r="ASX2" s="99"/>
      <c r="ASY2" s="99"/>
      <c r="ASZ2" s="99"/>
      <c r="ATA2" s="99"/>
      <c r="ATB2" s="99"/>
      <c r="ATC2" s="99"/>
      <c r="ATD2" s="99"/>
      <c r="ATE2" s="99"/>
      <c r="ATF2" s="99"/>
      <c r="ATG2" s="99"/>
      <c r="ATH2" s="99"/>
      <c r="ATI2" s="99"/>
      <c r="ATJ2" s="99"/>
      <c r="ATK2" s="99"/>
      <c r="ATL2" s="99"/>
      <c r="ATM2" s="99"/>
      <c r="ATN2" s="99"/>
      <c r="ATO2" s="99"/>
      <c r="ATP2" s="99"/>
      <c r="ATQ2" s="99"/>
      <c r="ATR2" s="99"/>
      <c r="ATS2" s="99"/>
      <c r="ATT2" s="99"/>
      <c r="ATU2" s="99"/>
      <c r="ATV2" s="99"/>
      <c r="ATW2" s="99"/>
      <c r="ATX2" s="99"/>
      <c r="ATY2" s="99"/>
      <c r="ATZ2" s="99"/>
      <c r="AUA2" s="99"/>
      <c r="AUB2" s="99"/>
      <c r="AUC2" s="99"/>
      <c r="AUD2" s="99"/>
      <c r="AUE2" s="99"/>
      <c r="AUF2" s="99"/>
      <c r="AUG2" s="99"/>
      <c r="AUH2" s="99"/>
      <c r="AUI2" s="99"/>
      <c r="AUJ2" s="99"/>
      <c r="AUK2" s="99"/>
      <c r="AUL2" s="99"/>
      <c r="AUM2" s="99"/>
      <c r="AUN2" s="99"/>
      <c r="AUO2" s="99"/>
      <c r="AUP2" s="99"/>
      <c r="AUQ2" s="99"/>
      <c r="AUR2" s="99"/>
      <c r="AUS2" s="99"/>
      <c r="AUT2" s="99"/>
      <c r="AUU2" s="99"/>
      <c r="AUV2" s="99"/>
      <c r="AUW2" s="99"/>
      <c r="AUX2" s="99"/>
      <c r="AUY2" s="99"/>
      <c r="AUZ2" s="99"/>
      <c r="AVA2" s="99"/>
      <c r="AVB2" s="99"/>
      <c r="AVC2" s="99"/>
      <c r="AVD2" s="99"/>
      <c r="AVE2" s="99"/>
      <c r="AVF2" s="99"/>
    </row>
    <row r="3" spans="1:1254" x14ac:dyDescent="0.25">
      <c r="A3">
        <v>202212</v>
      </c>
      <c r="B3">
        <v>53120</v>
      </c>
      <c r="C3" t="s">
        <v>2709</v>
      </c>
      <c r="D3" t="s">
        <v>1533</v>
      </c>
      <c r="E3">
        <v>0</v>
      </c>
      <c r="F3">
        <v>12400</v>
      </c>
      <c r="G3">
        <v>0</v>
      </c>
      <c r="H3">
        <v>0</v>
      </c>
      <c r="I3">
        <v>579022</v>
      </c>
      <c r="J3">
        <v>0</v>
      </c>
      <c r="K3">
        <v>35994</v>
      </c>
      <c r="L3">
        <v>0</v>
      </c>
      <c r="M3">
        <v>35994</v>
      </c>
      <c r="N3">
        <v>0</v>
      </c>
      <c r="O3">
        <v>0</v>
      </c>
      <c r="P3">
        <v>579022</v>
      </c>
      <c r="Q3">
        <v>0</v>
      </c>
      <c r="R3">
        <v>90291</v>
      </c>
      <c r="S3">
        <v>0</v>
      </c>
      <c r="T3">
        <v>0</v>
      </c>
      <c r="U3">
        <v>0</v>
      </c>
      <c r="V3">
        <v>0</v>
      </c>
      <c r="W3">
        <v>657459</v>
      </c>
      <c r="X3">
        <v>0</v>
      </c>
      <c r="Y3">
        <v>22290</v>
      </c>
      <c r="Z3">
        <v>0</v>
      </c>
      <c r="AA3">
        <v>0</v>
      </c>
      <c r="AB3">
        <v>461631</v>
      </c>
      <c r="AC3">
        <v>1933</v>
      </c>
      <c r="AD3">
        <v>0</v>
      </c>
      <c r="AE3">
        <v>0</v>
      </c>
      <c r="AF3">
        <v>0</v>
      </c>
      <c r="AG3">
        <v>0</v>
      </c>
      <c r="AH3">
        <v>0</v>
      </c>
      <c r="AI3">
        <v>3585</v>
      </c>
      <c r="AJ3">
        <v>1933</v>
      </c>
      <c r="AK3">
        <v>39579</v>
      </c>
      <c r="AL3">
        <v>0</v>
      </c>
      <c r="AM3">
        <v>0</v>
      </c>
      <c r="AN3">
        <v>0</v>
      </c>
      <c r="AO3">
        <v>2235</v>
      </c>
      <c r="AP3">
        <v>0</v>
      </c>
      <c r="AQ3">
        <v>27100</v>
      </c>
      <c r="AR3">
        <v>0</v>
      </c>
      <c r="AS3">
        <v>0</v>
      </c>
      <c r="AT3">
        <v>36925</v>
      </c>
      <c r="AU3">
        <v>0</v>
      </c>
      <c r="AV3">
        <v>1290</v>
      </c>
      <c r="AW3">
        <v>0</v>
      </c>
      <c r="AX3">
        <v>0</v>
      </c>
      <c r="AY3">
        <v>170897</v>
      </c>
      <c r="AZ3">
        <v>459788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13183</v>
      </c>
      <c r="BI3">
        <v>0</v>
      </c>
      <c r="BJ3">
        <v>0</v>
      </c>
      <c r="BK3">
        <v>473379</v>
      </c>
      <c r="BL3">
        <v>0</v>
      </c>
      <c r="BM3">
        <v>0</v>
      </c>
      <c r="BN3">
        <v>0</v>
      </c>
      <c r="BO3">
        <v>0</v>
      </c>
      <c r="BP3">
        <v>0</v>
      </c>
      <c r="BQ3">
        <v>157884</v>
      </c>
      <c r="BR3">
        <v>0</v>
      </c>
      <c r="BS3">
        <v>0</v>
      </c>
      <c r="BT3">
        <v>0</v>
      </c>
      <c r="BU3">
        <v>0</v>
      </c>
      <c r="BV3">
        <v>0</v>
      </c>
      <c r="BW3">
        <v>11723</v>
      </c>
      <c r="BX3">
        <v>13591</v>
      </c>
      <c r="BY3">
        <v>11723</v>
      </c>
      <c r="BZ3">
        <v>657459</v>
      </c>
      <c r="CA3">
        <v>0</v>
      </c>
      <c r="CB3">
        <v>0</v>
      </c>
      <c r="CC3">
        <v>0</v>
      </c>
      <c r="CD3">
        <v>0</v>
      </c>
      <c r="CE3">
        <v>13183</v>
      </c>
      <c r="CF3">
        <v>0</v>
      </c>
      <c r="CG3">
        <v>0</v>
      </c>
      <c r="CH3">
        <v>-2190</v>
      </c>
      <c r="CI3">
        <v>108</v>
      </c>
      <c r="CJ3">
        <v>0</v>
      </c>
      <c r="CK3">
        <v>-100</v>
      </c>
      <c r="CL3">
        <v>0</v>
      </c>
      <c r="CM3">
        <v>0</v>
      </c>
      <c r="CN3">
        <v>-2190</v>
      </c>
      <c r="CO3">
        <v>-10525</v>
      </c>
      <c r="CP3">
        <v>0</v>
      </c>
      <c r="CQ3">
        <v>0</v>
      </c>
      <c r="CR3">
        <v>-728</v>
      </c>
      <c r="CS3">
        <v>-215466</v>
      </c>
      <c r="CT3">
        <v>73084</v>
      </c>
      <c r="CU3">
        <v>0</v>
      </c>
      <c r="CV3">
        <v>0</v>
      </c>
      <c r="CW3">
        <v>2123</v>
      </c>
      <c r="CX3">
        <v>-8290</v>
      </c>
      <c r="CY3">
        <v>0</v>
      </c>
      <c r="CZ3">
        <v>0</v>
      </c>
      <c r="DA3">
        <v>70894</v>
      </c>
      <c r="DB3">
        <v>6470</v>
      </c>
      <c r="DC3">
        <v>0</v>
      </c>
      <c r="DD3">
        <v>0</v>
      </c>
      <c r="DE3">
        <v>0</v>
      </c>
      <c r="DF3">
        <v>119377</v>
      </c>
      <c r="DG3">
        <v>0</v>
      </c>
      <c r="DH3">
        <v>21927</v>
      </c>
      <c r="DJ3">
        <v>70711</v>
      </c>
      <c r="DK3">
        <v>69316</v>
      </c>
      <c r="DL3">
        <v>2235</v>
      </c>
      <c r="DM3">
        <v>0</v>
      </c>
      <c r="DN3">
        <v>113219</v>
      </c>
      <c r="DO3">
        <v>0</v>
      </c>
      <c r="DP3">
        <v>-81427</v>
      </c>
      <c r="DQ3">
        <v>-54158</v>
      </c>
      <c r="DR3">
        <v>0</v>
      </c>
      <c r="DS3">
        <v>-1107</v>
      </c>
      <c r="DT3">
        <v>-194646</v>
      </c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  <c r="IW3" s="99"/>
      <c r="IX3" s="99"/>
      <c r="IY3" s="99"/>
      <c r="IZ3" s="99"/>
      <c r="JA3" s="99"/>
      <c r="JB3" s="99"/>
      <c r="JC3" s="99"/>
      <c r="JD3" s="99"/>
      <c r="JE3" s="99"/>
      <c r="JF3" s="99"/>
      <c r="JG3" s="99"/>
      <c r="JH3" s="99"/>
      <c r="JI3" s="99"/>
      <c r="JJ3" s="99"/>
      <c r="JK3" s="99"/>
      <c r="JL3" s="99"/>
      <c r="JM3" s="99"/>
      <c r="JN3" s="99"/>
      <c r="JO3" s="99"/>
      <c r="JP3" s="99"/>
      <c r="JQ3" s="99"/>
      <c r="JR3" s="99"/>
      <c r="JS3" s="99"/>
      <c r="JT3" s="99"/>
      <c r="JU3" s="99"/>
      <c r="JV3" s="99"/>
      <c r="JW3" s="99"/>
      <c r="JX3" s="99"/>
      <c r="JY3" s="99"/>
      <c r="JZ3" s="99"/>
      <c r="KA3" s="99"/>
      <c r="KB3" s="99"/>
      <c r="KC3" s="99"/>
      <c r="KD3" s="99"/>
      <c r="KE3" s="99"/>
      <c r="KF3" s="99"/>
      <c r="KG3" s="99"/>
      <c r="KH3" s="99"/>
      <c r="KI3" s="99"/>
      <c r="KJ3" s="99"/>
      <c r="KK3" s="99"/>
      <c r="KL3" s="99"/>
      <c r="KM3" s="99"/>
      <c r="KN3" s="99"/>
      <c r="KO3" s="99"/>
      <c r="KP3" s="99"/>
      <c r="KQ3" s="99"/>
      <c r="KR3" s="99"/>
      <c r="KS3" s="99"/>
      <c r="KT3" s="99"/>
      <c r="KU3" s="99"/>
      <c r="KV3" s="99"/>
      <c r="KW3" s="99"/>
      <c r="KX3" s="99"/>
      <c r="KY3" s="99"/>
      <c r="KZ3" s="99"/>
      <c r="LA3" s="99"/>
      <c r="LB3" s="99"/>
      <c r="LC3" s="99"/>
      <c r="LD3" s="99"/>
      <c r="LE3" s="99"/>
      <c r="LF3" s="99"/>
      <c r="LG3" s="99"/>
      <c r="LH3" s="99"/>
      <c r="LI3" s="99"/>
      <c r="LJ3" s="99"/>
      <c r="LK3" s="99"/>
      <c r="LL3" s="99"/>
      <c r="LM3" s="99"/>
      <c r="LN3" s="99"/>
      <c r="LO3" s="99"/>
      <c r="LP3" s="99"/>
      <c r="LQ3" s="99"/>
      <c r="LR3" s="99"/>
      <c r="LS3" s="99"/>
      <c r="LT3" s="99"/>
      <c r="LU3" s="99"/>
      <c r="LV3" s="99"/>
      <c r="LW3" s="99"/>
      <c r="LX3" s="99"/>
      <c r="LY3" s="99"/>
      <c r="LZ3" s="99"/>
      <c r="MA3" s="99"/>
      <c r="MB3" s="99"/>
      <c r="MC3" s="99"/>
      <c r="MD3" s="99"/>
      <c r="ME3" s="99"/>
      <c r="MF3" s="99"/>
      <c r="MG3" s="99"/>
      <c r="MH3" s="99"/>
      <c r="MI3" s="99"/>
      <c r="MJ3" s="99"/>
      <c r="MK3" s="99"/>
      <c r="ML3" s="99"/>
      <c r="MM3" s="99"/>
      <c r="MN3" s="99"/>
      <c r="MO3" s="99"/>
      <c r="MP3" s="99"/>
      <c r="MQ3" s="99"/>
      <c r="MR3" s="99"/>
      <c r="MS3" s="99"/>
      <c r="MT3" s="99"/>
      <c r="MU3" s="99"/>
      <c r="MV3" s="99"/>
      <c r="MW3" s="99"/>
      <c r="MX3" s="99"/>
      <c r="MY3" s="99"/>
      <c r="MZ3" s="99"/>
      <c r="NA3" s="99"/>
      <c r="NB3" s="99"/>
      <c r="NC3" s="99"/>
      <c r="ND3" s="99"/>
      <c r="NE3" s="99"/>
      <c r="NF3" s="99"/>
      <c r="NG3" s="99"/>
      <c r="NH3" s="99"/>
      <c r="NI3" s="99"/>
      <c r="NJ3" s="99"/>
      <c r="NK3" s="99"/>
      <c r="NL3" s="99"/>
      <c r="NM3" s="99"/>
      <c r="NN3" s="99"/>
      <c r="NO3" s="99"/>
      <c r="NP3" s="99"/>
      <c r="NQ3" s="99"/>
      <c r="NR3" s="99"/>
      <c r="NS3" s="99"/>
      <c r="NT3" s="99"/>
      <c r="NU3" s="99"/>
      <c r="NV3" s="99"/>
      <c r="NW3" s="99"/>
      <c r="NX3" s="99"/>
      <c r="NY3" s="99"/>
      <c r="NZ3" s="99"/>
      <c r="OA3" s="99"/>
      <c r="OB3" s="99"/>
      <c r="OC3" s="99"/>
      <c r="OD3" s="99"/>
      <c r="OE3" s="99"/>
      <c r="OF3" s="99"/>
      <c r="OG3" s="99"/>
      <c r="OH3" s="99"/>
      <c r="OI3" s="99"/>
      <c r="OJ3" s="99"/>
      <c r="OK3" s="99"/>
      <c r="OL3" s="99"/>
      <c r="OM3" s="99"/>
      <c r="ON3" s="99"/>
      <c r="OO3" s="99"/>
      <c r="OP3" s="99"/>
      <c r="OQ3" s="99"/>
      <c r="OR3" s="99"/>
      <c r="OS3" s="99"/>
      <c r="OT3" s="99"/>
      <c r="OU3" s="99"/>
      <c r="OV3" s="99"/>
      <c r="OW3" s="99"/>
      <c r="OX3" s="99"/>
      <c r="OY3" s="99"/>
      <c r="OZ3" s="99"/>
      <c r="PA3" s="99"/>
      <c r="PB3" s="99"/>
      <c r="PC3" s="99"/>
      <c r="PD3" s="99"/>
      <c r="PE3" s="99"/>
      <c r="PF3" s="99"/>
      <c r="PG3" s="99"/>
      <c r="PH3" s="99"/>
      <c r="PI3" s="99"/>
      <c r="PJ3" s="99"/>
      <c r="PK3" s="99"/>
      <c r="PL3" s="99"/>
      <c r="PM3" s="99"/>
      <c r="PN3" s="99"/>
      <c r="PO3" s="99"/>
      <c r="PP3" s="99"/>
      <c r="PQ3" s="99"/>
      <c r="PR3" s="99"/>
      <c r="PS3" s="99"/>
      <c r="PT3" s="99"/>
      <c r="PU3" s="99"/>
      <c r="PV3" s="99"/>
      <c r="PW3" s="99"/>
      <c r="PX3" s="99"/>
      <c r="PY3" s="99"/>
      <c r="PZ3" s="99"/>
      <c r="QA3" s="99"/>
      <c r="QB3" s="99"/>
      <c r="QC3" s="99"/>
      <c r="QD3" s="99"/>
      <c r="QE3" s="99"/>
      <c r="QF3" s="99"/>
      <c r="QG3" s="99"/>
      <c r="QH3" s="99"/>
      <c r="QI3" s="99"/>
      <c r="QJ3" s="99"/>
      <c r="QK3" s="99"/>
      <c r="QL3" s="99"/>
      <c r="QM3" s="99"/>
      <c r="QN3" s="99"/>
      <c r="QO3" s="99"/>
      <c r="QP3" s="99"/>
      <c r="QQ3" s="99"/>
      <c r="QR3" s="99"/>
      <c r="QS3" s="99"/>
      <c r="QT3" s="99"/>
      <c r="QU3" s="99"/>
      <c r="QV3" s="99"/>
      <c r="QW3" s="99"/>
      <c r="QX3" s="99"/>
      <c r="QY3" s="99"/>
      <c r="QZ3" s="99"/>
      <c r="RA3" s="99"/>
      <c r="RB3" s="99"/>
      <c r="RC3" s="99"/>
      <c r="RD3" s="99"/>
      <c r="RE3" s="99"/>
      <c r="RF3" s="99"/>
      <c r="RG3" s="99"/>
      <c r="RH3" s="99"/>
      <c r="RI3" s="99"/>
      <c r="RJ3" s="99"/>
      <c r="RK3" s="99"/>
      <c r="RL3" s="99"/>
      <c r="RM3" s="99"/>
      <c r="RN3" s="99"/>
      <c r="RO3" s="99"/>
      <c r="RP3" s="99"/>
      <c r="RQ3" s="99"/>
      <c r="RR3" s="99"/>
      <c r="RS3" s="99"/>
      <c r="RT3" s="99"/>
      <c r="RU3" s="99"/>
      <c r="RV3" s="99"/>
      <c r="RW3" s="99"/>
      <c r="RX3" s="99"/>
      <c r="RY3" s="99"/>
      <c r="RZ3" s="99"/>
      <c r="SA3" s="99"/>
      <c r="SB3" s="99"/>
      <c r="SC3" s="99"/>
      <c r="SD3" s="99"/>
      <c r="SE3" s="99"/>
      <c r="SF3" s="99"/>
      <c r="SG3" s="99"/>
      <c r="SH3" s="99"/>
      <c r="SI3" s="99"/>
      <c r="SJ3" s="99"/>
      <c r="SK3" s="99"/>
      <c r="SL3" s="99"/>
      <c r="SM3" s="99"/>
      <c r="SN3" s="99"/>
      <c r="SO3" s="99"/>
      <c r="SP3" s="99"/>
      <c r="SQ3" s="99"/>
      <c r="SR3" s="99"/>
      <c r="SS3" s="99"/>
      <c r="ST3" s="99"/>
      <c r="SU3" s="99"/>
      <c r="SV3" s="99"/>
      <c r="SW3" s="99"/>
      <c r="SX3" s="99"/>
      <c r="SY3" s="99"/>
      <c r="SZ3" s="99"/>
      <c r="TA3" s="99"/>
      <c r="TB3" s="99"/>
      <c r="TC3" s="99"/>
      <c r="TD3" s="99"/>
      <c r="TE3" s="99"/>
      <c r="TF3" s="99"/>
      <c r="TG3" s="99"/>
      <c r="TH3" s="99"/>
      <c r="TI3" s="99"/>
      <c r="TJ3" s="99"/>
      <c r="TK3" s="99"/>
      <c r="TL3" s="99"/>
      <c r="TM3" s="99"/>
      <c r="TN3" s="99"/>
      <c r="TO3" s="99"/>
      <c r="TP3" s="99"/>
      <c r="TQ3" s="99"/>
      <c r="TR3" s="99"/>
      <c r="TS3" s="99"/>
      <c r="TT3" s="99"/>
      <c r="TU3" s="99"/>
      <c r="TV3" s="99"/>
      <c r="TW3" s="99"/>
      <c r="TX3" s="99"/>
      <c r="TY3" s="99"/>
      <c r="TZ3" s="99"/>
      <c r="UA3" s="99"/>
      <c r="UB3" s="99"/>
      <c r="UC3" s="99"/>
      <c r="UD3" s="99"/>
      <c r="UE3" s="99"/>
      <c r="UF3" s="99"/>
      <c r="UG3" s="99"/>
      <c r="UH3" s="99"/>
      <c r="UI3" s="99"/>
      <c r="UJ3" s="99"/>
      <c r="UK3" s="99"/>
      <c r="UL3" s="99"/>
      <c r="UM3" s="99"/>
      <c r="UN3" s="99"/>
      <c r="UO3" s="99"/>
      <c r="UP3" s="99"/>
      <c r="UQ3" s="99"/>
      <c r="UR3" s="99"/>
      <c r="US3" s="99"/>
      <c r="UT3" s="99"/>
      <c r="UU3" s="99"/>
      <c r="UV3" s="99"/>
      <c r="UW3" s="99"/>
      <c r="UX3" s="99"/>
      <c r="UY3" s="99"/>
      <c r="UZ3" s="99"/>
      <c r="VA3" s="99"/>
      <c r="VB3" s="99"/>
      <c r="VC3" s="99"/>
      <c r="VD3" s="99"/>
      <c r="VE3" s="99"/>
      <c r="VF3" s="99"/>
      <c r="VG3" s="99"/>
      <c r="VH3" s="99"/>
      <c r="VI3" s="99"/>
      <c r="VJ3" s="99"/>
      <c r="VK3" s="99"/>
      <c r="VL3" s="99"/>
      <c r="VM3" s="99"/>
      <c r="VN3" s="99"/>
      <c r="VO3" s="99"/>
      <c r="VP3" s="99"/>
      <c r="VQ3" s="99"/>
      <c r="VR3" s="99"/>
      <c r="VS3" s="99"/>
      <c r="VT3" s="99"/>
      <c r="VU3" s="99"/>
      <c r="VV3" s="99"/>
      <c r="VW3" s="99"/>
      <c r="VX3" s="99"/>
      <c r="VY3" s="99"/>
      <c r="VZ3" s="99"/>
      <c r="WA3" s="99"/>
      <c r="WB3" s="99"/>
      <c r="WC3" s="99"/>
      <c r="WD3" s="99"/>
      <c r="WE3" s="99"/>
      <c r="WF3" s="99"/>
      <c r="WG3" s="99"/>
      <c r="WH3" s="99"/>
      <c r="WI3" s="99"/>
      <c r="WJ3" s="99"/>
      <c r="WK3" s="99"/>
      <c r="WL3" s="99"/>
      <c r="WM3" s="99"/>
      <c r="WN3" s="99"/>
      <c r="WO3" s="99"/>
      <c r="WP3" s="99"/>
      <c r="WQ3" s="99"/>
      <c r="WR3" s="99"/>
      <c r="WS3" s="99"/>
      <c r="WT3" s="99"/>
      <c r="WU3" s="99"/>
      <c r="WV3" s="99"/>
      <c r="WW3" s="99"/>
      <c r="WX3" s="99"/>
      <c r="WY3" s="99"/>
      <c r="WZ3" s="99"/>
      <c r="XA3" s="99"/>
      <c r="XB3" s="99"/>
      <c r="XC3" s="99"/>
      <c r="XD3" s="99"/>
      <c r="XE3" s="99"/>
      <c r="XF3" s="99"/>
      <c r="XG3" s="99"/>
      <c r="XH3" s="99"/>
      <c r="XI3" s="99"/>
      <c r="XJ3" s="99"/>
      <c r="XK3" s="99"/>
      <c r="XL3" s="99"/>
      <c r="XM3" s="99"/>
      <c r="XN3" s="99"/>
      <c r="XO3" s="99"/>
      <c r="XP3" s="99"/>
      <c r="XQ3" s="99"/>
      <c r="XR3" s="99"/>
      <c r="XS3" s="99"/>
      <c r="XT3" s="99"/>
      <c r="XU3" s="99"/>
      <c r="XV3" s="99"/>
      <c r="XW3" s="99"/>
      <c r="XX3" s="99"/>
      <c r="XY3" s="99"/>
      <c r="XZ3" s="99"/>
      <c r="YA3" s="99"/>
      <c r="YB3" s="99"/>
      <c r="YC3" s="99"/>
      <c r="YD3" s="99"/>
      <c r="YE3" s="99"/>
      <c r="YF3" s="99"/>
      <c r="YG3" s="99"/>
      <c r="YH3" s="99"/>
      <c r="YI3" s="99"/>
      <c r="YJ3" s="99"/>
      <c r="YK3" s="99"/>
      <c r="YL3" s="99"/>
      <c r="YM3" s="99"/>
      <c r="YN3" s="99"/>
      <c r="YO3" s="99"/>
      <c r="YP3" s="99"/>
      <c r="YQ3" s="99"/>
      <c r="YR3" s="99"/>
      <c r="YS3" s="99"/>
      <c r="YT3" s="99"/>
      <c r="YU3" s="99"/>
      <c r="YV3" s="99"/>
      <c r="YW3" s="99"/>
      <c r="YX3" s="99"/>
      <c r="YY3" s="99"/>
      <c r="YZ3" s="99"/>
      <c r="ZA3" s="99"/>
      <c r="ZB3" s="99"/>
      <c r="ZC3" s="99"/>
      <c r="ZD3" s="99"/>
      <c r="ZE3" s="99"/>
      <c r="ZF3" s="99"/>
      <c r="ZG3" s="99"/>
      <c r="ZH3" s="99"/>
      <c r="ZI3" s="99"/>
      <c r="ZJ3" s="99"/>
      <c r="ZK3" s="99"/>
      <c r="ZL3" s="99"/>
      <c r="ZM3" s="99"/>
      <c r="ZN3" s="99"/>
      <c r="ZO3" s="99"/>
      <c r="ZP3" s="99"/>
      <c r="ZQ3" s="99"/>
      <c r="ZR3" s="99"/>
      <c r="ZS3" s="99"/>
      <c r="ZT3" s="99"/>
      <c r="ZU3" s="99"/>
      <c r="ZV3" s="99"/>
      <c r="ZW3" s="99"/>
      <c r="ZX3" s="99"/>
      <c r="ZY3" s="99"/>
      <c r="ZZ3" s="99"/>
      <c r="AAA3" s="99"/>
      <c r="AAB3" s="99"/>
      <c r="AAC3" s="99"/>
      <c r="AAD3" s="99"/>
      <c r="AAE3" s="99"/>
      <c r="AAF3" s="99"/>
      <c r="AAG3" s="99"/>
      <c r="AAH3" s="99"/>
      <c r="AAI3" s="99"/>
      <c r="AAJ3" s="99"/>
      <c r="AAK3" s="99"/>
      <c r="AAL3" s="99"/>
      <c r="AAM3" s="99"/>
      <c r="AAN3" s="99"/>
      <c r="AAO3" s="99"/>
      <c r="AAP3" s="99"/>
      <c r="AAQ3" s="99"/>
      <c r="AAR3" s="99"/>
      <c r="AAS3" s="99"/>
      <c r="AAT3" s="99"/>
      <c r="AAU3" s="99"/>
      <c r="AAV3" s="99"/>
      <c r="AAW3" s="99"/>
      <c r="AAX3" s="99"/>
      <c r="AAY3" s="99"/>
      <c r="AAZ3" s="99"/>
      <c r="ABA3" s="99"/>
      <c r="ABB3" s="99"/>
      <c r="ABC3" s="99"/>
      <c r="ABD3" s="99"/>
      <c r="ABE3" s="99"/>
      <c r="ABF3" s="99"/>
      <c r="ABG3" s="99"/>
      <c r="ABH3" s="99"/>
      <c r="ABI3" s="99"/>
      <c r="ABJ3" s="99"/>
      <c r="ABK3" s="99"/>
      <c r="ABL3" s="99"/>
      <c r="ABM3" s="99"/>
      <c r="ABN3" s="99"/>
      <c r="ABO3" s="99"/>
      <c r="ABP3" s="99"/>
      <c r="ABQ3" s="99"/>
      <c r="ABR3" s="99"/>
      <c r="ABS3" s="99"/>
      <c r="ABT3" s="99"/>
      <c r="ABU3" s="99"/>
      <c r="ABV3" s="99"/>
      <c r="ABW3" s="99"/>
      <c r="ABX3" s="99"/>
      <c r="ABY3" s="99"/>
      <c r="ABZ3" s="99"/>
      <c r="ACA3" s="99"/>
      <c r="ACB3" s="99"/>
      <c r="ACC3" s="99"/>
      <c r="ACD3" s="99"/>
      <c r="ACE3" s="99"/>
      <c r="ACF3" s="99"/>
      <c r="ACG3" s="99"/>
      <c r="ACH3" s="99"/>
      <c r="ACI3" s="99"/>
      <c r="ACJ3" s="99"/>
      <c r="ACK3" s="99"/>
      <c r="ACL3" s="99"/>
      <c r="ACM3" s="99"/>
      <c r="ACN3" s="99"/>
      <c r="ACO3" s="99"/>
      <c r="ACP3" s="99"/>
      <c r="ACQ3" s="99"/>
      <c r="ACR3" s="99"/>
      <c r="ACS3" s="99"/>
      <c r="ACT3" s="99"/>
      <c r="ACU3" s="99"/>
      <c r="ACV3" s="99"/>
      <c r="ACW3" s="99"/>
      <c r="ACX3" s="99"/>
      <c r="ACY3" s="99"/>
      <c r="ACZ3" s="99"/>
      <c r="ADA3" s="99"/>
      <c r="ADB3" s="99"/>
      <c r="ADC3" s="99"/>
      <c r="ADD3" s="99"/>
      <c r="ADE3" s="99"/>
      <c r="ADF3" s="99"/>
      <c r="ADG3" s="99"/>
      <c r="ADH3" s="99"/>
      <c r="ADI3" s="99"/>
      <c r="ADJ3" s="99"/>
      <c r="ADK3" s="99"/>
      <c r="ADL3" s="99"/>
      <c r="ADM3" s="99"/>
      <c r="ADN3" s="99"/>
      <c r="ADO3" s="99"/>
      <c r="ADP3" s="99"/>
      <c r="ADQ3" s="99"/>
      <c r="ADR3" s="99"/>
      <c r="ADS3" s="99"/>
      <c r="ADT3" s="99"/>
      <c r="ADU3" s="99"/>
      <c r="ADV3" s="99"/>
      <c r="ADW3" s="99"/>
      <c r="ADX3" s="99"/>
      <c r="ADY3" s="99"/>
      <c r="ADZ3" s="99"/>
      <c r="AEA3" s="99"/>
      <c r="AEB3" s="99"/>
      <c r="AEC3" s="99"/>
      <c r="AED3" s="99"/>
      <c r="AEE3" s="99"/>
      <c r="AEF3" s="99"/>
      <c r="AEG3" s="99"/>
      <c r="AEH3" s="99"/>
      <c r="AEI3" s="99"/>
      <c r="AEJ3" s="99"/>
      <c r="AEK3" s="99"/>
      <c r="AEL3" s="99"/>
      <c r="AEM3" s="99"/>
      <c r="AEN3" s="99"/>
      <c r="AEO3" s="99"/>
      <c r="AEP3" s="99"/>
      <c r="AEQ3" s="99"/>
      <c r="AER3" s="99"/>
      <c r="AES3" s="99"/>
      <c r="AET3" s="99"/>
      <c r="AEU3" s="99"/>
      <c r="AEV3" s="99"/>
      <c r="AEW3" s="99"/>
      <c r="AEX3" s="99"/>
      <c r="AEY3" s="99"/>
      <c r="AEZ3" s="99"/>
      <c r="AFA3" s="99"/>
      <c r="AFB3" s="99"/>
      <c r="AFC3" s="99"/>
      <c r="AFD3" s="99"/>
      <c r="AFE3" s="99"/>
      <c r="AFF3" s="99"/>
      <c r="AFG3" s="99"/>
      <c r="AFH3" s="99"/>
      <c r="AFI3" s="99"/>
      <c r="AFJ3" s="99"/>
      <c r="AFK3" s="99"/>
      <c r="AFL3" s="99"/>
      <c r="AFM3" s="99"/>
      <c r="AFN3" s="99"/>
      <c r="AFO3" s="99"/>
      <c r="AFP3" s="99"/>
      <c r="AFQ3" s="99"/>
      <c r="AFR3" s="99"/>
      <c r="AFS3" s="99"/>
      <c r="AFT3" s="99"/>
      <c r="AFU3" s="99"/>
      <c r="AFV3" s="99"/>
      <c r="AFW3" s="99"/>
      <c r="AFX3" s="99"/>
      <c r="AFY3" s="99"/>
      <c r="AFZ3" s="99"/>
      <c r="AGA3" s="99"/>
      <c r="AGB3" s="99"/>
      <c r="AGC3" s="99"/>
      <c r="AGD3" s="99"/>
      <c r="AGE3" s="99"/>
      <c r="AGF3" s="99"/>
      <c r="AGG3" s="99"/>
      <c r="AGH3" s="99"/>
      <c r="AGI3" s="99"/>
      <c r="AGJ3" s="99"/>
      <c r="AGK3" s="99"/>
      <c r="AGL3" s="99"/>
      <c r="AGM3" s="99"/>
      <c r="AGN3" s="99"/>
      <c r="AGO3" s="99"/>
      <c r="AGP3" s="99"/>
      <c r="AGQ3" s="99"/>
      <c r="AGR3" s="99"/>
      <c r="AGS3" s="99"/>
      <c r="AGT3" s="99"/>
      <c r="AGU3" s="99"/>
      <c r="AGV3" s="99"/>
      <c r="AGW3" s="99"/>
      <c r="AGX3" s="99"/>
      <c r="AGY3" s="99"/>
      <c r="AGZ3" s="99"/>
      <c r="AHA3" s="99"/>
      <c r="AHB3" s="99"/>
      <c r="AHC3" s="99"/>
      <c r="AHD3" s="99"/>
      <c r="AHE3" s="99"/>
      <c r="AHF3" s="99"/>
      <c r="AHG3" s="99"/>
      <c r="AHH3" s="99"/>
      <c r="AHI3" s="99"/>
      <c r="AHJ3" s="99"/>
      <c r="AHK3" s="99"/>
      <c r="AHL3" s="99"/>
      <c r="AHM3" s="99"/>
      <c r="AHN3" s="99"/>
      <c r="AHO3" s="99"/>
      <c r="AHP3" s="99"/>
      <c r="AHQ3" s="99"/>
      <c r="AHR3" s="99"/>
      <c r="AHS3" s="99"/>
      <c r="AHT3" s="99"/>
      <c r="AHU3" s="99"/>
      <c r="AHV3" s="99"/>
      <c r="AHW3" s="99"/>
      <c r="AHX3" s="99"/>
      <c r="AHY3" s="99"/>
      <c r="AHZ3" s="99"/>
      <c r="AIA3" s="99"/>
      <c r="AIB3" s="99"/>
      <c r="AIC3" s="99"/>
      <c r="AID3" s="99"/>
      <c r="AIE3" s="99"/>
      <c r="AIF3" s="99"/>
      <c r="AIG3" s="99"/>
      <c r="AIH3" s="99"/>
      <c r="AII3" s="99"/>
      <c r="AIJ3" s="99"/>
      <c r="AIK3" s="99"/>
      <c r="AIL3" s="99"/>
      <c r="AIM3" s="99"/>
      <c r="AIN3" s="99"/>
      <c r="AIO3" s="99"/>
      <c r="AIP3" s="99"/>
      <c r="AIQ3" s="99"/>
      <c r="AIR3" s="99"/>
      <c r="AIS3" s="99"/>
      <c r="AIT3" s="99"/>
      <c r="AIU3" s="99"/>
      <c r="AIV3" s="99"/>
      <c r="AIW3" s="99"/>
      <c r="AIX3" s="99"/>
      <c r="AIY3" s="99"/>
      <c r="AIZ3" s="99"/>
      <c r="AJA3" s="99"/>
      <c r="AJB3" s="99"/>
      <c r="AJC3" s="99"/>
      <c r="AJD3" s="99"/>
      <c r="AJE3" s="99"/>
      <c r="AJF3" s="99"/>
      <c r="AJG3" s="99"/>
      <c r="AJH3" s="99"/>
      <c r="AJI3" s="99"/>
      <c r="AJJ3" s="99"/>
      <c r="AJK3" s="99"/>
      <c r="AJL3" s="99"/>
      <c r="AJM3" s="99"/>
      <c r="AJN3" s="99"/>
      <c r="AJO3" s="99"/>
      <c r="AJP3" s="99"/>
      <c r="AJQ3" s="99"/>
      <c r="AJR3" s="99"/>
      <c r="AJS3" s="99"/>
      <c r="AJT3" s="99"/>
      <c r="AJU3" s="99"/>
      <c r="AJV3" s="99"/>
      <c r="AJW3" s="99"/>
      <c r="AJX3" s="99"/>
      <c r="AJY3" s="99"/>
      <c r="AJZ3" s="99"/>
      <c r="AKA3" s="99"/>
      <c r="AKB3" s="99"/>
      <c r="AKC3" s="99"/>
      <c r="AKD3" s="99"/>
      <c r="AKE3" s="99"/>
      <c r="AKF3" s="99"/>
      <c r="AKG3" s="99"/>
      <c r="AKH3" s="99"/>
      <c r="AKI3" s="99"/>
      <c r="AKJ3" s="99"/>
      <c r="AKK3" s="99"/>
      <c r="AKL3" s="99"/>
      <c r="AKM3" s="99"/>
      <c r="AKN3" s="99"/>
      <c r="AKO3" s="99"/>
      <c r="AKP3" s="99"/>
      <c r="AKQ3" s="99"/>
      <c r="AKR3" s="99"/>
      <c r="AKS3" s="99"/>
      <c r="AKT3" s="99"/>
      <c r="AKU3" s="99"/>
      <c r="AKV3" s="99"/>
      <c r="AKW3" s="99"/>
      <c r="AKX3" s="99"/>
      <c r="AKY3" s="99"/>
      <c r="AKZ3" s="99"/>
      <c r="ALA3" s="99"/>
      <c r="ALB3" s="99"/>
      <c r="ALC3" s="99"/>
      <c r="ALD3" s="99"/>
      <c r="ALE3" s="99"/>
      <c r="ALF3" s="99"/>
      <c r="ALG3" s="99"/>
      <c r="ALH3" s="99"/>
      <c r="ALI3" s="99"/>
      <c r="ALJ3" s="99"/>
      <c r="ALK3" s="99"/>
      <c r="ALL3" s="99"/>
      <c r="ALM3" s="99"/>
      <c r="ALN3" s="99"/>
      <c r="ALO3" s="99"/>
      <c r="ALP3" s="99"/>
      <c r="ALQ3" s="99"/>
      <c r="ALR3" s="99"/>
      <c r="ALS3" s="99"/>
      <c r="ALT3" s="99"/>
      <c r="ALU3" s="99"/>
      <c r="ALV3" s="99"/>
      <c r="ALW3" s="99"/>
      <c r="ALX3" s="99"/>
      <c r="ALY3" s="99"/>
      <c r="ALZ3" s="99"/>
      <c r="AMA3" s="99"/>
      <c r="AMB3" s="99"/>
      <c r="AMC3" s="99"/>
      <c r="AMD3" s="99"/>
      <c r="AME3" s="99"/>
      <c r="AMF3" s="99"/>
      <c r="AMG3" s="99"/>
      <c r="AMH3" s="99"/>
      <c r="AMI3" s="99"/>
      <c r="AMJ3" s="99"/>
      <c r="AMK3" s="99"/>
      <c r="AML3" s="99"/>
      <c r="AMM3" s="99"/>
      <c r="AMN3" s="99"/>
      <c r="AMO3" s="99"/>
      <c r="AMP3" s="99"/>
      <c r="AMQ3" s="99"/>
      <c r="AMR3" s="99"/>
      <c r="AMS3" s="99"/>
      <c r="AMT3" s="99"/>
      <c r="AMU3" s="99"/>
      <c r="AMV3" s="99"/>
      <c r="AMW3" s="99"/>
      <c r="AMX3" s="99"/>
      <c r="AMY3" s="99"/>
      <c r="AMZ3" s="99"/>
      <c r="ANA3" s="99"/>
      <c r="ANB3" s="99"/>
      <c r="ANC3" s="99"/>
      <c r="AND3" s="99"/>
      <c r="ANE3" s="99"/>
      <c r="ANF3" s="99"/>
      <c r="ANG3" s="99"/>
      <c r="ANH3" s="99"/>
      <c r="ANI3" s="99"/>
      <c r="ANJ3" s="99"/>
      <c r="ANK3" s="99"/>
      <c r="ANL3" s="99"/>
      <c r="ANM3" s="99"/>
      <c r="ANN3" s="99"/>
      <c r="ANO3" s="99"/>
      <c r="ANP3" s="99"/>
      <c r="ANQ3" s="99"/>
      <c r="ANR3" s="99"/>
      <c r="ANS3" s="99"/>
      <c r="ANT3" s="99"/>
      <c r="ANU3" s="99"/>
      <c r="ANV3" s="99"/>
      <c r="ANW3" s="99"/>
      <c r="ANX3" s="99"/>
      <c r="ANY3" s="99"/>
      <c r="ANZ3" s="99"/>
      <c r="AOA3" s="99"/>
      <c r="AOB3" s="99"/>
      <c r="AOC3" s="99"/>
      <c r="AOD3" s="99"/>
      <c r="AOE3" s="99"/>
      <c r="AOF3" s="99"/>
      <c r="AOG3" s="99"/>
      <c r="AOH3" s="99"/>
      <c r="AOI3" s="99"/>
      <c r="AOJ3" s="99"/>
      <c r="AOK3" s="99"/>
      <c r="AOL3" s="99"/>
      <c r="AOM3" s="99"/>
      <c r="AON3" s="99"/>
      <c r="AOO3" s="99"/>
      <c r="AOP3" s="99"/>
      <c r="AOQ3" s="99"/>
      <c r="AOR3" s="99"/>
      <c r="AOS3" s="99"/>
      <c r="AOT3" s="99"/>
      <c r="AOU3" s="99"/>
      <c r="AOV3" s="99"/>
      <c r="AOW3" s="99"/>
      <c r="AOX3" s="99"/>
      <c r="AOY3" s="99"/>
      <c r="AOZ3" s="99"/>
      <c r="APA3" s="99"/>
      <c r="APB3" s="99"/>
      <c r="APC3" s="99"/>
      <c r="APD3" s="99"/>
      <c r="APE3" s="99"/>
      <c r="APF3" s="99"/>
      <c r="APG3" s="99"/>
      <c r="APH3" s="99"/>
      <c r="API3" s="99"/>
      <c r="APJ3" s="99"/>
      <c r="APK3" s="99"/>
      <c r="APL3" s="99"/>
      <c r="APM3" s="99"/>
      <c r="APN3" s="99"/>
      <c r="APO3" s="99"/>
      <c r="APP3" s="99"/>
      <c r="APQ3" s="99"/>
      <c r="APR3" s="99"/>
      <c r="APS3" s="99"/>
      <c r="APT3" s="99"/>
      <c r="APU3" s="99"/>
      <c r="APV3" s="99"/>
      <c r="APW3" s="99"/>
      <c r="APX3" s="99"/>
      <c r="APY3" s="99"/>
      <c r="APZ3" s="99"/>
      <c r="AQA3" s="99"/>
      <c r="AQB3" s="99"/>
      <c r="AQC3" s="99"/>
      <c r="AQD3" s="99"/>
      <c r="AQE3" s="99"/>
      <c r="AQF3" s="99"/>
      <c r="AQG3" s="99"/>
      <c r="AQH3" s="99"/>
      <c r="AQI3" s="99"/>
      <c r="AQJ3" s="99"/>
      <c r="AQK3" s="99"/>
      <c r="AQL3" s="99"/>
      <c r="AQM3" s="99"/>
      <c r="AQN3" s="99"/>
      <c r="AQO3" s="99"/>
      <c r="AQP3" s="99"/>
      <c r="AQQ3" s="99"/>
      <c r="AQR3" s="99"/>
      <c r="AQS3" s="99"/>
      <c r="AQT3" s="99"/>
      <c r="AQU3" s="99"/>
      <c r="AQV3" s="99"/>
      <c r="AQW3" s="99"/>
      <c r="AQX3" s="99"/>
      <c r="AQY3" s="99"/>
      <c r="AQZ3" s="99"/>
      <c r="ARA3" s="99"/>
      <c r="ARB3" s="99"/>
      <c r="ARC3" s="99"/>
      <c r="ARD3" s="99"/>
      <c r="ARE3" s="99"/>
      <c r="ARF3" s="99"/>
      <c r="ARG3" s="99"/>
      <c r="ARH3" s="99"/>
      <c r="ARI3" s="99"/>
      <c r="ARJ3" s="99"/>
      <c r="ARK3" s="99"/>
      <c r="ARL3" s="99"/>
      <c r="ARM3" s="99"/>
      <c r="ARN3" s="99"/>
      <c r="ARO3" s="99"/>
      <c r="ARP3" s="99"/>
      <c r="ARQ3" s="99"/>
      <c r="ARR3" s="99"/>
      <c r="ARS3" s="99"/>
      <c r="ART3" s="99"/>
      <c r="ARU3" s="99"/>
      <c r="ARV3" s="99"/>
      <c r="ARW3" s="99"/>
      <c r="ARX3" s="99"/>
      <c r="ARY3" s="99"/>
      <c r="ARZ3" s="99"/>
      <c r="ASA3" s="99"/>
      <c r="ASB3" s="99"/>
      <c r="ASC3" s="99"/>
      <c r="ASD3" s="99"/>
      <c r="ASE3" s="99"/>
      <c r="ASF3" s="99"/>
      <c r="ASG3" s="99"/>
      <c r="ASH3" s="99"/>
      <c r="ASI3" s="99"/>
      <c r="ASJ3" s="99"/>
      <c r="ASK3" s="99"/>
      <c r="ASL3" s="99"/>
      <c r="ASM3" s="99"/>
      <c r="ASN3" s="99"/>
      <c r="ASO3" s="99"/>
      <c r="ASP3" s="99"/>
      <c r="ASQ3" s="99"/>
      <c r="ASR3" s="99"/>
      <c r="ASS3" s="99"/>
      <c r="AST3" s="99"/>
      <c r="ASU3" s="99"/>
      <c r="ASV3" s="99"/>
      <c r="ASW3" s="99"/>
      <c r="ASX3" s="99"/>
      <c r="ASY3" s="99"/>
      <c r="ASZ3" s="99"/>
      <c r="ATA3" s="99"/>
      <c r="ATB3" s="99"/>
      <c r="ATC3" s="99"/>
      <c r="ATD3" s="99"/>
      <c r="ATE3" s="99"/>
      <c r="ATF3" s="99"/>
      <c r="ATG3" s="99"/>
      <c r="ATH3" s="99"/>
      <c r="ATI3" s="99"/>
      <c r="ATJ3" s="99"/>
      <c r="ATK3" s="99"/>
      <c r="ATL3" s="99"/>
      <c r="ATM3" s="99"/>
      <c r="ATN3" s="99"/>
      <c r="ATO3" s="99"/>
      <c r="ATP3" s="99"/>
      <c r="ATQ3" s="99"/>
      <c r="ATR3" s="99"/>
      <c r="ATS3" s="99"/>
      <c r="ATT3" s="99"/>
      <c r="ATU3" s="99"/>
      <c r="ATV3" s="99"/>
      <c r="ATW3" s="99"/>
      <c r="ATX3" s="99"/>
      <c r="ATY3" s="99"/>
      <c r="ATZ3" s="99"/>
      <c r="AUA3" s="99"/>
      <c r="AUB3" s="99"/>
      <c r="AUC3" s="99"/>
      <c r="AUD3" s="99"/>
      <c r="AUE3" s="99"/>
      <c r="AUF3" s="99"/>
      <c r="AUG3" s="99"/>
      <c r="AUH3" s="99"/>
      <c r="AUI3" s="99"/>
      <c r="AUJ3" s="99"/>
      <c r="AUK3" s="99"/>
      <c r="AUL3" s="99"/>
      <c r="AUM3" s="99"/>
      <c r="AUN3" s="99"/>
      <c r="AUO3" s="99"/>
      <c r="AUP3" s="99"/>
      <c r="AUQ3" s="99"/>
      <c r="AUR3" s="99"/>
      <c r="AUS3" s="99"/>
      <c r="AUT3" s="99"/>
      <c r="AUU3" s="99"/>
      <c r="AUV3" s="99"/>
      <c r="AUW3" s="99"/>
      <c r="AUX3" s="99"/>
      <c r="AUY3" s="99"/>
      <c r="AUZ3" s="99"/>
      <c r="AVA3" s="99"/>
      <c r="AVB3" s="99"/>
      <c r="AVC3" s="99"/>
      <c r="AVD3" s="99"/>
      <c r="AVE3" s="99"/>
      <c r="AVF3" s="99"/>
    </row>
    <row r="4" spans="1:1254" x14ac:dyDescent="0.25">
      <c r="A4">
        <v>202212</v>
      </c>
      <c r="B4">
        <v>50253</v>
      </c>
      <c r="C4" t="s">
        <v>652</v>
      </c>
      <c r="D4" t="s">
        <v>1533</v>
      </c>
      <c r="F4">
        <v>57</v>
      </c>
      <c r="H4">
        <v>4667</v>
      </c>
      <c r="I4">
        <v>385705</v>
      </c>
      <c r="K4">
        <v>9125</v>
      </c>
      <c r="M4">
        <v>9125</v>
      </c>
      <c r="O4">
        <v>4289</v>
      </c>
      <c r="P4">
        <v>432816</v>
      </c>
      <c r="Q4">
        <v>47111</v>
      </c>
      <c r="R4">
        <v>337411</v>
      </c>
      <c r="T4">
        <v>0</v>
      </c>
      <c r="U4">
        <v>30421</v>
      </c>
      <c r="W4">
        <v>499576</v>
      </c>
      <c r="Y4">
        <v>33500</v>
      </c>
      <c r="Z4">
        <v>4667</v>
      </c>
      <c r="AB4">
        <v>17873</v>
      </c>
      <c r="AC4">
        <v>134</v>
      </c>
      <c r="AF4">
        <v>7565</v>
      </c>
      <c r="AH4">
        <v>7565</v>
      </c>
      <c r="AJ4">
        <v>134</v>
      </c>
      <c r="AK4">
        <v>24113</v>
      </c>
      <c r="AM4">
        <v>7423</v>
      </c>
      <c r="AT4">
        <v>33557</v>
      </c>
      <c r="AY4">
        <v>291421</v>
      </c>
      <c r="AZ4">
        <v>103027</v>
      </c>
      <c r="BF4">
        <v>2019</v>
      </c>
      <c r="BH4">
        <v>20709</v>
      </c>
      <c r="BK4">
        <v>181871</v>
      </c>
      <c r="BL4">
        <v>5575</v>
      </c>
      <c r="BQ4">
        <v>272421</v>
      </c>
      <c r="BV4">
        <v>75904</v>
      </c>
      <c r="BW4">
        <v>19000</v>
      </c>
      <c r="BX4">
        <v>2940</v>
      </c>
      <c r="BZ4">
        <v>499576</v>
      </c>
      <c r="CB4">
        <v>5575</v>
      </c>
      <c r="CC4">
        <v>19000</v>
      </c>
      <c r="CE4">
        <v>18690</v>
      </c>
      <c r="CH4">
        <v>-22839</v>
      </c>
      <c r="CI4">
        <v>383</v>
      </c>
      <c r="CJ4">
        <v>4707</v>
      </c>
      <c r="CK4">
        <v>0</v>
      </c>
      <c r="CL4">
        <v>268417</v>
      </c>
      <c r="CM4">
        <v>0</v>
      </c>
      <c r="CN4">
        <v>-53522</v>
      </c>
      <c r="CO4">
        <v>13237</v>
      </c>
      <c r="CQ4">
        <v>0</v>
      </c>
      <c r="CR4">
        <v>2444</v>
      </c>
      <c r="CS4">
        <v>-10377</v>
      </c>
      <c r="CT4">
        <v>-186011</v>
      </c>
      <c r="CU4">
        <v>0</v>
      </c>
      <c r="CV4">
        <v>-30683</v>
      </c>
      <c r="CW4">
        <v>6206</v>
      </c>
      <c r="CX4">
        <v>9700</v>
      </c>
      <c r="CY4">
        <v>-12</v>
      </c>
      <c r="CZ4">
        <v>-13525</v>
      </c>
      <c r="DA4">
        <v>12492</v>
      </c>
      <c r="DB4">
        <v>-38</v>
      </c>
      <c r="DD4">
        <v>714</v>
      </c>
      <c r="DF4">
        <v>-5396</v>
      </c>
      <c r="DG4">
        <v>-3581</v>
      </c>
      <c r="DH4">
        <v>6207</v>
      </c>
      <c r="DJ4">
        <v>4283</v>
      </c>
      <c r="DK4">
        <v>274</v>
      </c>
      <c r="DL4">
        <v>-3537</v>
      </c>
      <c r="DM4">
        <v>251311</v>
      </c>
      <c r="DN4">
        <v>2488</v>
      </c>
      <c r="DP4">
        <v>362</v>
      </c>
      <c r="DQ4">
        <v>-189227</v>
      </c>
      <c r="DR4">
        <v>-310</v>
      </c>
      <c r="DS4">
        <v>-2341</v>
      </c>
      <c r="DT4">
        <v>-2126</v>
      </c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99"/>
      <c r="LP4" s="99"/>
      <c r="LQ4" s="99"/>
      <c r="LR4" s="99"/>
      <c r="LS4" s="99"/>
      <c r="LT4" s="99"/>
      <c r="LU4" s="99"/>
      <c r="LV4" s="99"/>
      <c r="LW4" s="99"/>
      <c r="LX4" s="99"/>
      <c r="LY4" s="99"/>
      <c r="LZ4" s="99"/>
      <c r="MA4" s="99"/>
      <c r="MB4" s="99"/>
      <c r="MC4" s="99"/>
      <c r="MD4" s="99"/>
      <c r="ME4" s="99"/>
      <c r="MF4" s="99"/>
      <c r="MG4" s="99"/>
      <c r="MH4" s="99"/>
      <c r="MI4" s="99"/>
      <c r="MJ4" s="99"/>
      <c r="MK4" s="99"/>
      <c r="ML4" s="99"/>
      <c r="MM4" s="99"/>
      <c r="MN4" s="99"/>
      <c r="MO4" s="99"/>
      <c r="MP4" s="99"/>
      <c r="MQ4" s="99"/>
      <c r="MR4" s="99"/>
      <c r="MS4" s="99"/>
      <c r="MT4" s="99"/>
      <c r="MU4" s="99"/>
      <c r="MV4" s="99"/>
      <c r="MW4" s="99"/>
      <c r="MX4" s="99"/>
      <c r="MY4" s="99"/>
      <c r="MZ4" s="99"/>
      <c r="NA4" s="99"/>
      <c r="NB4" s="99"/>
      <c r="NC4" s="99"/>
      <c r="ND4" s="99"/>
      <c r="NE4" s="99"/>
      <c r="NF4" s="99"/>
      <c r="NG4" s="99"/>
      <c r="NH4" s="99"/>
      <c r="NI4" s="99"/>
      <c r="NJ4" s="99"/>
      <c r="NK4" s="99"/>
      <c r="NL4" s="99"/>
      <c r="NM4" s="99"/>
      <c r="NN4" s="99"/>
      <c r="NO4" s="99"/>
      <c r="NP4" s="99"/>
      <c r="NQ4" s="99"/>
      <c r="NR4" s="99"/>
      <c r="NS4" s="99"/>
      <c r="NT4" s="99"/>
      <c r="NU4" s="99"/>
      <c r="NV4" s="99"/>
      <c r="NW4" s="99"/>
      <c r="NX4" s="99"/>
      <c r="NY4" s="99"/>
      <c r="NZ4" s="99"/>
      <c r="OA4" s="99"/>
      <c r="OB4" s="99"/>
      <c r="OC4" s="99"/>
      <c r="OD4" s="99"/>
      <c r="OE4" s="99"/>
      <c r="OF4" s="99"/>
      <c r="OG4" s="99"/>
      <c r="OH4" s="99"/>
      <c r="OI4" s="99"/>
      <c r="OJ4" s="99"/>
      <c r="OK4" s="99"/>
      <c r="OL4" s="99"/>
      <c r="OM4" s="99"/>
      <c r="ON4" s="99"/>
      <c r="OO4" s="99"/>
      <c r="OP4" s="99"/>
      <c r="OQ4" s="99"/>
      <c r="OR4" s="99"/>
      <c r="OS4" s="99"/>
      <c r="OT4" s="99"/>
      <c r="OU4" s="99"/>
      <c r="OV4" s="99"/>
      <c r="OW4" s="99"/>
      <c r="OX4" s="99"/>
      <c r="OY4" s="99"/>
      <c r="OZ4" s="99"/>
      <c r="PA4" s="99"/>
      <c r="PB4" s="99"/>
      <c r="PC4" s="99"/>
      <c r="PD4" s="99"/>
      <c r="PE4" s="99"/>
      <c r="PF4" s="99"/>
      <c r="PG4" s="99"/>
      <c r="PH4" s="99"/>
      <c r="PI4" s="99"/>
      <c r="PJ4" s="99"/>
      <c r="PK4" s="99"/>
      <c r="PL4" s="99"/>
      <c r="PM4" s="99"/>
      <c r="PN4" s="99"/>
      <c r="PO4" s="99"/>
      <c r="PP4" s="99"/>
      <c r="PQ4" s="99"/>
      <c r="PR4" s="99"/>
      <c r="PS4" s="99"/>
      <c r="PT4" s="99"/>
      <c r="PU4" s="99"/>
      <c r="PV4" s="99"/>
      <c r="PW4" s="99"/>
      <c r="PX4" s="99"/>
      <c r="PY4" s="99"/>
      <c r="PZ4" s="99"/>
      <c r="QA4" s="99"/>
      <c r="QB4" s="99"/>
      <c r="QC4" s="99"/>
      <c r="QD4" s="99"/>
      <c r="QE4" s="99"/>
      <c r="QF4" s="99"/>
      <c r="QG4" s="99"/>
      <c r="QH4" s="99"/>
      <c r="QI4" s="99"/>
      <c r="QJ4" s="99"/>
      <c r="QK4" s="99"/>
      <c r="QL4" s="99"/>
      <c r="QM4" s="99"/>
      <c r="QN4" s="99"/>
      <c r="QO4" s="99"/>
      <c r="QP4" s="99"/>
      <c r="QQ4" s="99"/>
      <c r="QR4" s="99"/>
      <c r="QS4" s="99"/>
      <c r="QT4" s="99"/>
      <c r="QU4" s="99"/>
      <c r="QV4" s="99"/>
      <c r="QW4" s="99"/>
      <c r="QX4" s="99"/>
      <c r="QY4" s="99"/>
      <c r="QZ4" s="99"/>
      <c r="RA4" s="99"/>
      <c r="RB4" s="99"/>
      <c r="RC4" s="99"/>
      <c r="RD4" s="99"/>
      <c r="RE4" s="99"/>
      <c r="RF4" s="99"/>
      <c r="RG4" s="99"/>
      <c r="RH4" s="99"/>
      <c r="RI4" s="99"/>
      <c r="RJ4" s="99"/>
      <c r="RK4" s="99"/>
      <c r="RL4" s="99"/>
      <c r="RM4" s="99"/>
      <c r="RN4" s="99"/>
      <c r="RO4" s="99"/>
      <c r="RP4" s="99"/>
      <c r="RQ4" s="99"/>
      <c r="RR4" s="99"/>
      <c r="RS4" s="99"/>
      <c r="RT4" s="99"/>
      <c r="RU4" s="99"/>
      <c r="RV4" s="99"/>
      <c r="RW4" s="99"/>
      <c r="RX4" s="99"/>
      <c r="RY4" s="99"/>
      <c r="RZ4" s="99"/>
      <c r="SA4" s="99"/>
      <c r="SB4" s="99"/>
      <c r="SC4" s="99"/>
      <c r="SD4" s="99"/>
      <c r="SE4" s="99"/>
      <c r="SF4" s="99"/>
      <c r="SG4" s="99"/>
      <c r="SH4" s="99"/>
      <c r="SI4" s="99"/>
      <c r="SJ4" s="99"/>
      <c r="SK4" s="99"/>
      <c r="SL4" s="99"/>
      <c r="SM4" s="99"/>
      <c r="SN4" s="99"/>
      <c r="SO4" s="99"/>
      <c r="SP4" s="99"/>
      <c r="SQ4" s="99"/>
      <c r="SR4" s="99"/>
      <c r="SS4" s="99"/>
      <c r="ST4" s="99"/>
      <c r="SU4" s="99"/>
      <c r="SV4" s="99"/>
      <c r="SW4" s="99"/>
      <c r="SX4" s="99"/>
      <c r="SY4" s="99"/>
      <c r="SZ4" s="99"/>
      <c r="TA4" s="99"/>
      <c r="TB4" s="99"/>
      <c r="TC4" s="99"/>
      <c r="TD4" s="99"/>
      <c r="TE4" s="99"/>
      <c r="TF4" s="99"/>
      <c r="TG4" s="99"/>
      <c r="TH4" s="99"/>
      <c r="TI4" s="99"/>
      <c r="TJ4" s="99"/>
      <c r="TK4" s="99"/>
      <c r="TL4" s="99"/>
      <c r="TM4" s="99"/>
      <c r="TN4" s="99"/>
      <c r="TO4" s="99"/>
      <c r="TP4" s="99"/>
      <c r="TQ4" s="99"/>
      <c r="TR4" s="99"/>
      <c r="TS4" s="99"/>
      <c r="TT4" s="99"/>
      <c r="TU4" s="99"/>
      <c r="TV4" s="99"/>
      <c r="TW4" s="99"/>
      <c r="TX4" s="99"/>
      <c r="TY4" s="99"/>
      <c r="TZ4" s="99"/>
      <c r="UA4" s="99"/>
      <c r="UB4" s="99"/>
      <c r="UC4" s="99"/>
      <c r="UD4" s="99"/>
      <c r="UE4" s="99"/>
      <c r="UF4" s="99"/>
      <c r="UG4" s="99"/>
      <c r="UH4" s="99"/>
      <c r="UI4" s="99"/>
      <c r="UJ4" s="99"/>
      <c r="UK4" s="99"/>
      <c r="UL4" s="99"/>
      <c r="UM4" s="99"/>
      <c r="UN4" s="99"/>
      <c r="UO4" s="99"/>
      <c r="UP4" s="99"/>
      <c r="UQ4" s="99"/>
      <c r="UR4" s="99"/>
      <c r="US4" s="99"/>
      <c r="UT4" s="99"/>
      <c r="UU4" s="99"/>
      <c r="UV4" s="99"/>
      <c r="UW4" s="99"/>
      <c r="UX4" s="99"/>
      <c r="UY4" s="99"/>
      <c r="UZ4" s="99"/>
      <c r="VA4" s="99"/>
      <c r="VB4" s="99"/>
      <c r="VC4" s="99"/>
      <c r="VD4" s="99"/>
      <c r="VE4" s="99"/>
      <c r="VF4" s="99"/>
      <c r="VG4" s="99"/>
      <c r="VH4" s="99"/>
      <c r="VI4" s="99"/>
      <c r="VJ4" s="99"/>
      <c r="VK4" s="99"/>
      <c r="VL4" s="99"/>
      <c r="VM4" s="99"/>
      <c r="VN4" s="99"/>
      <c r="VO4" s="99"/>
      <c r="VP4" s="99"/>
      <c r="VQ4" s="99"/>
      <c r="VR4" s="99"/>
      <c r="VS4" s="99"/>
      <c r="VT4" s="99"/>
      <c r="VU4" s="99"/>
      <c r="VV4" s="99"/>
      <c r="VW4" s="99"/>
      <c r="VX4" s="99"/>
      <c r="VY4" s="99"/>
      <c r="VZ4" s="99"/>
      <c r="WA4" s="99"/>
      <c r="WB4" s="99"/>
      <c r="WC4" s="99"/>
      <c r="WD4" s="99"/>
      <c r="WE4" s="99"/>
      <c r="WF4" s="99"/>
      <c r="WG4" s="99"/>
      <c r="WH4" s="99"/>
      <c r="WI4" s="99"/>
      <c r="WJ4" s="99"/>
      <c r="WK4" s="99"/>
      <c r="WL4" s="99"/>
      <c r="WM4" s="99"/>
      <c r="WN4" s="99"/>
      <c r="WO4" s="99"/>
      <c r="WP4" s="99"/>
      <c r="WQ4" s="99"/>
      <c r="WR4" s="99"/>
      <c r="WS4" s="99"/>
      <c r="WT4" s="99"/>
      <c r="WU4" s="99"/>
      <c r="WV4" s="99"/>
      <c r="WW4" s="99"/>
      <c r="WX4" s="99"/>
      <c r="WY4" s="99"/>
      <c r="WZ4" s="99"/>
      <c r="XA4" s="99"/>
      <c r="XB4" s="99"/>
      <c r="XC4" s="99"/>
      <c r="XD4" s="99"/>
      <c r="XE4" s="99"/>
      <c r="XF4" s="99"/>
      <c r="XG4" s="99"/>
      <c r="XH4" s="99"/>
      <c r="XI4" s="99"/>
      <c r="XJ4" s="99"/>
      <c r="XK4" s="99"/>
      <c r="XL4" s="99"/>
      <c r="XM4" s="99"/>
      <c r="XN4" s="99"/>
      <c r="XO4" s="99"/>
      <c r="XP4" s="99"/>
      <c r="XQ4" s="99"/>
      <c r="XR4" s="99"/>
      <c r="XS4" s="99"/>
      <c r="XT4" s="99"/>
      <c r="XU4" s="99"/>
      <c r="XV4" s="99"/>
      <c r="XW4" s="99"/>
      <c r="XX4" s="99"/>
      <c r="XY4" s="99"/>
      <c r="XZ4" s="99"/>
      <c r="YA4" s="99"/>
      <c r="YB4" s="99"/>
      <c r="YC4" s="99"/>
      <c r="YD4" s="99"/>
      <c r="YE4" s="99"/>
      <c r="YF4" s="99"/>
      <c r="YG4" s="99"/>
      <c r="YH4" s="99"/>
      <c r="YI4" s="99"/>
      <c r="YJ4" s="99"/>
      <c r="YK4" s="99"/>
      <c r="YL4" s="99"/>
      <c r="YM4" s="99"/>
      <c r="YN4" s="99"/>
      <c r="YO4" s="99"/>
      <c r="YP4" s="99"/>
      <c r="YQ4" s="99"/>
      <c r="YR4" s="99"/>
      <c r="YS4" s="99"/>
      <c r="YT4" s="99"/>
      <c r="YU4" s="99"/>
      <c r="YV4" s="99"/>
      <c r="YW4" s="99"/>
      <c r="YX4" s="99"/>
      <c r="YY4" s="99"/>
      <c r="YZ4" s="99"/>
      <c r="ZA4" s="99"/>
      <c r="ZB4" s="99"/>
      <c r="ZC4" s="99"/>
      <c r="ZD4" s="99"/>
      <c r="ZE4" s="99"/>
      <c r="ZF4" s="99"/>
      <c r="ZG4" s="99"/>
      <c r="ZH4" s="99"/>
      <c r="ZI4" s="99"/>
      <c r="ZJ4" s="99"/>
      <c r="ZK4" s="99"/>
      <c r="ZL4" s="99"/>
      <c r="ZM4" s="99"/>
      <c r="ZN4" s="99"/>
      <c r="ZO4" s="99"/>
      <c r="ZP4" s="99"/>
      <c r="ZQ4" s="99"/>
      <c r="ZR4" s="99"/>
      <c r="ZS4" s="99"/>
      <c r="ZT4" s="99"/>
      <c r="ZU4" s="99"/>
      <c r="ZV4" s="99"/>
      <c r="ZW4" s="99"/>
      <c r="ZX4" s="99"/>
      <c r="ZY4" s="99"/>
      <c r="ZZ4" s="99"/>
      <c r="AAA4" s="99"/>
      <c r="AAB4" s="99"/>
      <c r="AAC4" s="99"/>
      <c r="AAD4" s="99"/>
      <c r="AAE4" s="99"/>
      <c r="AAF4" s="99"/>
      <c r="AAG4" s="99"/>
      <c r="AAH4" s="99"/>
      <c r="AAI4" s="99"/>
      <c r="AAJ4" s="99"/>
      <c r="AAK4" s="99"/>
      <c r="AAL4" s="99"/>
      <c r="AAM4" s="99"/>
      <c r="AAN4" s="99"/>
      <c r="AAO4" s="99"/>
      <c r="AAP4" s="99"/>
      <c r="AAQ4" s="99"/>
      <c r="AAR4" s="99"/>
      <c r="AAS4" s="99"/>
      <c r="AAT4" s="99"/>
      <c r="AAU4" s="99"/>
      <c r="AAV4" s="99"/>
      <c r="AAW4" s="99"/>
      <c r="AAX4" s="99"/>
      <c r="AAY4" s="99"/>
      <c r="AAZ4" s="99"/>
      <c r="ABA4" s="99"/>
      <c r="ABB4" s="99"/>
      <c r="ABC4" s="99"/>
      <c r="ABD4" s="99"/>
      <c r="ABE4" s="99"/>
      <c r="ABF4" s="99"/>
      <c r="ABG4" s="99"/>
      <c r="ABH4" s="99"/>
      <c r="ABI4" s="99"/>
      <c r="ABJ4" s="99"/>
      <c r="ABK4" s="99"/>
      <c r="ABL4" s="99"/>
      <c r="ABM4" s="99"/>
      <c r="ABN4" s="99"/>
      <c r="ABO4" s="99"/>
      <c r="ABP4" s="99"/>
      <c r="ABQ4" s="99"/>
      <c r="ABR4" s="99"/>
      <c r="ABS4" s="99"/>
      <c r="ABT4" s="99"/>
      <c r="ABU4" s="99"/>
      <c r="ABV4" s="99"/>
      <c r="ABW4" s="99"/>
      <c r="ABX4" s="99"/>
      <c r="ABY4" s="99"/>
      <c r="ABZ4" s="99"/>
      <c r="ACA4" s="99"/>
      <c r="ACB4" s="99"/>
      <c r="ACC4" s="99"/>
      <c r="ACD4" s="99"/>
      <c r="ACE4" s="99"/>
      <c r="ACF4" s="99"/>
      <c r="ACG4" s="99"/>
      <c r="ACH4" s="99"/>
      <c r="ACI4" s="99"/>
      <c r="ACJ4" s="99"/>
      <c r="ACK4" s="99"/>
      <c r="ACL4" s="99"/>
      <c r="ACM4" s="99"/>
      <c r="ACN4" s="99"/>
      <c r="ACO4" s="99"/>
      <c r="ACP4" s="99"/>
      <c r="ACQ4" s="99"/>
      <c r="ACR4" s="99"/>
      <c r="ACS4" s="99"/>
      <c r="ACT4" s="99"/>
      <c r="ACU4" s="99"/>
      <c r="ACV4" s="99"/>
      <c r="ACW4" s="99"/>
      <c r="ACX4" s="99"/>
      <c r="ACY4" s="99"/>
      <c r="ACZ4" s="99"/>
      <c r="ADA4" s="99"/>
      <c r="ADB4" s="99"/>
      <c r="ADC4" s="99"/>
      <c r="ADD4" s="99"/>
      <c r="ADE4" s="99"/>
      <c r="ADF4" s="99"/>
      <c r="ADG4" s="99"/>
      <c r="ADH4" s="99"/>
      <c r="ADI4" s="99"/>
      <c r="ADJ4" s="99"/>
      <c r="ADK4" s="99"/>
      <c r="ADL4" s="99"/>
      <c r="ADM4" s="99"/>
      <c r="ADN4" s="99"/>
      <c r="ADO4" s="99"/>
      <c r="ADP4" s="99"/>
      <c r="ADQ4" s="99"/>
      <c r="ADR4" s="99"/>
      <c r="ADS4" s="99"/>
      <c r="ADT4" s="99"/>
      <c r="ADU4" s="99"/>
      <c r="ADV4" s="99"/>
      <c r="ADW4" s="99"/>
      <c r="ADX4" s="99"/>
      <c r="ADY4" s="99"/>
      <c r="ADZ4" s="99"/>
      <c r="AEA4" s="99"/>
      <c r="AEB4" s="99"/>
      <c r="AEC4" s="99"/>
      <c r="AED4" s="99"/>
      <c r="AEE4" s="99"/>
      <c r="AEF4" s="99"/>
      <c r="AEG4" s="99"/>
      <c r="AEH4" s="99"/>
      <c r="AEI4" s="99"/>
      <c r="AEJ4" s="99"/>
      <c r="AEK4" s="99"/>
      <c r="AEL4" s="99"/>
      <c r="AEM4" s="99"/>
      <c r="AEN4" s="99"/>
      <c r="AEO4" s="99"/>
      <c r="AEP4" s="99"/>
      <c r="AEQ4" s="99"/>
      <c r="AER4" s="99"/>
      <c r="AES4" s="99"/>
      <c r="AET4" s="99"/>
      <c r="AEU4" s="99"/>
      <c r="AEV4" s="99"/>
      <c r="AEW4" s="99"/>
      <c r="AEX4" s="99"/>
      <c r="AEY4" s="99"/>
      <c r="AEZ4" s="99"/>
      <c r="AFA4" s="99"/>
      <c r="AFB4" s="99"/>
      <c r="AFC4" s="99"/>
      <c r="AFD4" s="99"/>
      <c r="AFE4" s="99"/>
      <c r="AFF4" s="99"/>
      <c r="AFG4" s="99"/>
      <c r="AFH4" s="99"/>
      <c r="AFI4" s="99"/>
      <c r="AFJ4" s="99"/>
      <c r="AFK4" s="99"/>
      <c r="AFL4" s="99"/>
      <c r="AFM4" s="99"/>
      <c r="AFN4" s="99"/>
      <c r="AFO4" s="99"/>
      <c r="AFP4" s="99"/>
      <c r="AFQ4" s="99"/>
      <c r="AFR4" s="99"/>
      <c r="AFS4" s="99"/>
      <c r="AFT4" s="99"/>
      <c r="AFU4" s="99"/>
      <c r="AFV4" s="99"/>
      <c r="AFW4" s="99"/>
      <c r="AFX4" s="99"/>
      <c r="AFY4" s="99"/>
      <c r="AFZ4" s="99"/>
      <c r="AGA4" s="99"/>
      <c r="AGB4" s="99"/>
      <c r="AGC4" s="99"/>
      <c r="AGD4" s="99"/>
      <c r="AGE4" s="99"/>
      <c r="AGF4" s="99"/>
      <c r="AGG4" s="99"/>
      <c r="AGH4" s="99"/>
      <c r="AGI4" s="99"/>
      <c r="AGJ4" s="99"/>
      <c r="AGK4" s="99"/>
      <c r="AGL4" s="99"/>
      <c r="AGM4" s="99"/>
      <c r="AGN4" s="99"/>
      <c r="AGO4" s="99"/>
      <c r="AGP4" s="99"/>
      <c r="AGQ4" s="99"/>
      <c r="AGR4" s="99"/>
      <c r="AGS4" s="99"/>
      <c r="AGT4" s="99"/>
      <c r="AGU4" s="99"/>
      <c r="AGV4" s="99"/>
      <c r="AGW4" s="99"/>
      <c r="AGX4" s="99"/>
      <c r="AGY4" s="99"/>
      <c r="AGZ4" s="99"/>
      <c r="AHA4" s="99"/>
      <c r="AHB4" s="99"/>
      <c r="AHC4" s="99"/>
      <c r="AHD4" s="99"/>
      <c r="AHE4" s="99"/>
      <c r="AHF4" s="99"/>
      <c r="AHG4" s="99"/>
      <c r="AHH4" s="99"/>
      <c r="AHI4" s="99"/>
      <c r="AHJ4" s="99"/>
      <c r="AHK4" s="99"/>
      <c r="AHL4" s="99"/>
      <c r="AHM4" s="99"/>
      <c r="AHN4" s="99"/>
      <c r="AHO4" s="99"/>
      <c r="AHP4" s="99"/>
      <c r="AHQ4" s="99"/>
      <c r="AHR4" s="99"/>
      <c r="AHS4" s="99"/>
      <c r="AHT4" s="99"/>
      <c r="AHU4" s="99"/>
      <c r="AHV4" s="99"/>
      <c r="AHW4" s="99"/>
      <c r="AHX4" s="99"/>
      <c r="AHY4" s="99"/>
      <c r="AHZ4" s="99"/>
      <c r="AIA4" s="99"/>
      <c r="AIB4" s="99"/>
      <c r="AIC4" s="99"/>
      <c r="AID4" s="99"/>
      <c r="AIE4" s="99"/>
      <c r="AIF4" s="99"/>
      <c r="AIG4" s="99"/>
      <c r="AIH4" s="99"/>
      <c r="AII4" s="99"/>
      <c r="AIJ4" s="99"/>
      <c r="AIK4" s="99"/>
      <c r="AIL4" s="99"/>
      <c r="AIM4" s="99"/>
      <c r="AIN4" s="99"/>
      <c r="AIO4" s="99"/>
      <c r="AIP4" s="99"/>
      <c r="AIQ4" s="99"/>
      <c r="AIR4" s="99"/>
      <c r="AIS4" s="99"/>
      <c r="AIT4" s="99"/>
      <c r="AIU4" s="99"/>
      <c r="AIV4" s="99"/>
      <c r="AIW4" s="99"/>
      <c r="AIX4" s="99"/>
      <c r="AIY4" s="99"/>
      <c r="AIZ4" s="99"/>
      <c r="AJA4" s="99"/>
      <c r="AJB4" s="99"/>
      <c r="AJC4" s="99"/>
      <c r="AJD4" s="99"/>
      <c r="AJE4" s="99"/>
      <c r="AJF4" s="99"/>
      <c r="AJG4" s="99"/>
      <c r="AJH4" s="99"/>
      <c r="AJI4" s="99"/>
      <c r="AJJ4" s="99"/>
      <c r="AJK4" s="99"/>
      <c r="AJL4" s="99"/>
      <c r="AJM4" s="99"/>
      <c r="AJN4" s="99"/>
      <c r="AJO4" s="99"/>
      <c r="AJP4" s="99"/>
      <c r="AJQ4" s="99"/>
      <c r="AJR4" s="99"/>
      <c r="AJS4" s="99"/>
      <c r="AJT4" s="99"/>
      <c r="AJU4" s="99"/>
      <c r="AJV4" s="99"/>
      <c r="AJW4" s="99"/>
      <c r="AJX4" s="99"/>
      <c r="AJY4" s="99"/>
      <c r="AJZ4" s="99"/>
      <c r="AKA4" s="99"/>
      <c r="AKB4" s="99"/>
      <c r="AKC4" s="99"/>
      <c r="AKD4" s="99"/>
      <c r="AKE4" s="99"/>
      <c r="AKF4" s="99"/>
      <c r="AKG4" s="99"/>
      <c r="AKH4" s="99"/>
      <c r="AKI4" s="99"/>
      <c r="AKJ4" s="99"/>
      <c r="AKK4" s="99"/>
      <c r="AKL4" s="99"/>
      <c r="AKM4" s="99"/>
      <c r="AKN4" s="99"/>
      <c r="AKO4" s="99"/>
      <c r="AKP4" s="99"/>
      <c r="AKQ4" s="99"/>
      <c r="AKR4" s="99"/>
      <c r="AKS4" s="99"/>
      <c r="AKT4" s="99"/>
      <c r="AKU4" s="99"/>
      <c r="AKV4" s="99"/>
      <c r="AKW4" s="99"/>
      <c r="AKX4" s="99"/>
      <c r="AKY4" s="99"/>
      <c r="AKZ4" s="99"/>
      <c r="ALA4" s="99"/>
      <c r="ALB4" s="99"/>
      <c r="ALC4" s="99"/>
      <c r="ALD4" s="99"/>
      <c r="ALE4" s="99"/>
      <c r="ALF4" s="99"/>
      <c r="ALG4" s="99"/>
      <c r="ALH4" s="99"/>
      <c r="ALI4" s="99"/>
      <c r="ALJ4" s="99"/>
      <c r="ALK4" s="99"/>
      <c r="ALL4" s="99"/>
      <c r="ALM4" s="99"/>
      <c r="ALN4" s="99"/>
      <c r="ALO4" s="99"/>
      <c r="ALP4" s="99"/>
      <c r="ALQ4" s="99"/>
      <c r="ALR4" s="99"/>
      <c r="ALS4" s="99"/>
      <c r="ALT4" s="99"/>
      <c r="ALU4" s="99"/>
      <c r="ALV4" s="99"/>
      <c r="ALW4" s="99"/>
      <c r="ALX4" s="99"/>
      <c r="ALY4" s="99"/>
      <c r="ALZ4" s="99"/>
      <c r="AMA4" s="99"/>
      <c r="AMB4" s="99"/>
      <c r="AMC4" s="99"/>
      <c r="AMD4" s="99"/>
      <c r="AME4" s="99"/>
      <c r="AMF4" s="99"/>
      <c r="AMG4" s="99"/>
      <c r="AMH4" s="99"/>
      <c r="AMI4" s="99"/>
      <c r="AMJ4" s="99"/>
      <c r="AMK4" s="99"/>
      <c r="AML4" s="99"/>
      <c r="AMM4" s="99"/>
      <c r="AMN4" s="99"/>
      <c r="AMO4" s="99"/>
      <c r="AMP4" s="99"/>
      <c r="AMQ4" s="99"/>
      <c r="AMR4" s="99"/>
      <c r="AMS4" s="99"/>
      <c r="AMT4" s="99"/>
      <c r="AMU4" s="99"/>
      <c r="AMV4" s="99"/>
      <c r="AMW4" s="99"/>
      <c r="AMX4" s="99"/>
      <c r="AMY4" s="99"/>
      <c r="AMZ4" s="99"/>
      <c r="ANA4" s="99"/>
      <c r="ANB4" s="99"/>
      <c r="ANC4" s="99"/>
      <c r="AND4" s="99"/>
      <c r="ANE4" s="99"/>
      <c r="ANF4" s="99"/>
      <c r="ANG4" s="99"/>
      <c r="ANH4" s="99"/>
      <c r="ANI4" s="99"/>
      <c r="ANJ4" s="99"/>
      <c r="ANK4" s="99"/>
      <c r="ANL4" s="99"/>
      <c r="ANM4" s="99"/>
      <c r="ANN4" s="99"/>
      <c r="ANO4" s="99"/>
      <c r="ANP4" s="99"/>
      <c r="ANQ4" s="99"/>
      <c r="ANR4" s="99"/>
      <c r="ANS4" s="99"/>
      <c r="ANT4" s="99"/>
      <c r="ANU4" s="99"/>
      <c r="ANV4" s="99"/>
      <c r="ANW4" s="99"/>
      <c r="ANX4" s="99"/>
      <c r="ANY4" s="99"/>
      <c r="ANZ4" s="99"/>
      <c r="AOA4" s="99"/>
      <c r="AOB4" s="99"/>
      <c r="AOC4" s="99"/>
      <c r="AOD4" s="99"/>
      <c r="AOE4" s="99"/>
      <c r="AOF4" s="99"/>
      <c r="AOG4" s="99"/>
      <c r="AOH4" s="99"/>
      <c r="AOI4" s="99"/>
      <c r="AOJ4" s="99"/>
      <c r="AOK4" s="99"/>
      <c r="AOL4" s="99"/>
      <c r="AOM4" s="99"/>
      <c r="AON4" s="99"/>
      <c r="AOO4" s="99"/>
      <c r="AOP4" s="99"/>
      <c r="AOQ4" s="99"/>
      <c r="AOR4" s="99"/>
      <c r="AOS4" s="99"/>
      <c r="AOT4" s="99"/>
      <c r="AOU4" s="99"/>
      <c r="AOV4" s="99"/>
      <c r="AOW4" s="99"/>
      <c r="AOX4" s="99"/>
      <c r="AOY4" s="99"/>
      <c r="AOZ4" s="99"/>
      <c r="APA4" s="99"/>
      <c r="APB4" s="99"/>
      <c r="APC4" s="99"/>
      <c r="APD4" s="99"/>
      <c r="APE4" s="99"/>
      <c r="APF4" s="99"/>
      <c r="APG4" s="99"/>
      <c r="APH4" s="99"/>
      <c r="API4" s="99"/>
      <c r="APJ4" s="99"/>
      <c r="APK4" s="99"/>
      <c r="APL4" s="99"/>
      <c r="APM4" s="99"/>
      <c r="APN4" s="99"/>
      <c r="APO4" s="99"/>
      <c r="APP4" s="99"/>
      <c r="APQ4" s="99"/>
      <c r="APR4" s="99"/>
      <c r="APS4" s="99"/>
      <c r="APT4" s="99"/>
      <c r="APU4" s="99"/>
      <c r="APV4" s="99"/>
      <c r="APW4" s="99"/>
      <c r="APX4" s="99"/>
      <c r="APY4" s="99"/>
      <c r="APZ4" s="99"/>
      <c r="AQA4" s="99"/>
      <c r="AQB4" s="99"/>
      <c r="AQC4" s="99"/>
      <c r="AQD4" s="99"/>
      <c r="AQE4" s="99"/>
      <c r="AQF4" s="99"/>
      <c r="AQG4" s="99"/>
      <c r="AQH4" s="99"/>
      <c r="AQI4" s="99"/>
      <c r="AQJ4" s="99"/>
      <c r="AQK4" s="99"/>
      <c r="AQL4" s="99"/>
      <c r="AQM4" s="99"/>
      <c r="AQN4" s="99"/>
      <c r="AQO4" s="99"/>
      <c r="AQP4" s="99"/>
      <c r="AQQ4" s="99"/>
      <c r="AQR4" s="99"/>
      <c r="AQS4" s="99"/>
      <c r="AQT4" s="99"/>
      <c r="AQU4" s="99"/>
      <c r="AQV4" s="99"/>
      <c r="AQW4" s="99"/>
      <c r="AQX4" s="99"/>
      <c r="AQY4" s="99"/>
      <c r="AQZ4" s="99"/>
      <c r="ARA4" s="99"/>
      <c r="ARB4" s="99"/>
      <c r="ARC4" s="99"/>
      <c r="ARD4" s="99"/>
      <c r="ARE4" s="99"/>
      <c r="ARF4" s="99"/>
      <c r="ARG4" s="99"/>
      <c r="ARH4" s="99"/>
      <c r="ARI4" s="99"/>
      <c r="ARJ4" s="99"/>
      <c r="ARK4" s="99"/>
      <c r="ARL4" s="99"/>
      <c r="ARM4" s="99"/>
      <c r="ARN4" s="99"/>
      <c r="ARO4" s="99"/>
      <c r="ARP4" s="99"/>
      <c r="ARQ4" s="99"/>
      <c r="ARR4" s="99"/>
      <c r="ARS4" s="99"/>
      <c r="ART4" s="99"/>
      <c r="ARU4" s="99"/>
      <c r="ARV4" s="99"/>
      <c r="ARW4" s="99"/>
      <c r="ARX4" s="99"/>
      <c r="ARY4" s="99"/>
      <c r="ARZ4" s="99"/>
      <c r="ASA4" s="99"/>
      <c r="ASB4" s="99"/>
      <c r="ASC4" s="99"/>
      <c r="ASD4" s="99"/>
      <c r="ASE4" s="99"/>
      <c r="ASF4" s="99"/>
      <c r="ASG4" s="99"/>
      <c r="ASH4" s="99"/>
      <c r="ASI4" s="99"/>
      <c r="ASJ4" s="99"/>
      <c r="ASK4" s="99"/>
      <c r="ASL4" s="99"/>
      <c r="ASM4" s="99"/>
      <c r="ASN4" s="99"/>
      <c r="ASO4" s="99"/>
      <c r="ASP4" s="99"/>
      <c r="ASQ4" s="99"/>
      <c r="ASR4" s="99"/>
      <c r="ASS4" s="99"/>
      <c r="AST4" s="99"/>
      <c r="ASU4" s="99"/>
      <c r="ASV4" s="99"/>
      <c r="ASW4" s="99"/>
      <c r="ASX4" s="99"/>
      <c r="ASY4" s="99"/>
      <c r="ASZ4" s="99"/>
      <c r="ATA4" s="99"/>
      <c r="ATB4" s="99"/>
      <c r="ATC4" s="99"/>
      <c r="ATD4" s="99"/>
      <c r="ATE4" s="99"/>
      <c r="ATF4" s="99"/>
      <c r="ATG4" s="99"/>
      <c r="ATH4" s="99"/>
      <c r="ATI4" s="99"/>
      <c r="ATJ4" s="99"/>
      <c r="ATK4" s="99"/>
      <c r="ATL4" s="99"/>
      <c r="ATM4" s="99"/>
      <c r="ATN4" s="99"/>
      <c r="ATO4" s="99"/>
      <c r="ATP4" s="99"/>
      <c r="ATQ4" s="99"/>
      <c r="ATR4" s="99"/>
      <c r="ATS4" s="99"/>
      <c r="ATT4" s="99"/>
      <c r="ATU4" s="99"/>
      <c r="ATV4" s="99"/>
      <c r="ATW4" s="99"/>
      <c r="ATX4" s="99"/>
      <c r="ATY4" s="99"/>
      <c r="ATZ4" s="99"/>
      <c r="AUA4" s="99"/>
      <c r="AUB4" s="99"/>
      <c r="AUC4" s="99"/>
      <c r="AUD4" s="99"/>
      <c r="AUE4" s="99"/>
      <c r="AUF4" s="99"/>
      <c r="AUG4" s="99"/>
      <c r="AUH4" s="99"/>
      <c r="AUI4" s="99"/>
      <c r="AUJ4" s="99"/>
      <c r="AUK4" s="99"/>
      <c r="AUL4" s="99"/>
      <c r="AUM4" s="99"/>
      <c r="AUN4" s="99"/>
      <c r="AUO4" s="99"/>
      <c r="AUP4" s="99"/>
      <c r="AUQ4" s="99"/>
      <c r="AUR4" s="99"/>
      <c r="AUS4" s="99"/>
      <c r="AUT4" s="99"/>
      <c r="AUU4" s="99"/>
      <c r="AUV4" s="99"/>
      <c r="AUW4" s="99"/>
      <c r="AUX4" s="99"/>
      <c r="AUY4" s="99"/>
      <c r="AUZ4" s="99"/>
      <c r="AVA4" s="99"/>
      <c r="AVB4" s="99"/>
      <c r="AVC4" s="99"/>
      <c r="AVD4" s="99"/>
      <c r="AVE4" s="99"/>
      <c r="AVF4" s="99"/>
    </row>
    <row r="5" spans="1:1254" x14ac:dyDescent="0.25">
      <c r="A5">
        <v>202212</v>
      </c>
      <c r="B5">
        <v>53065</v>
      </c>
      <c r="C5" t="s">
        <v>2041</v>
      </c>
      <c r="D5" t="s">
        <v>1533</v>
      </c>
      <c r="F5">
        <v>939</v>
      </c>
      <c r="I5">
        <v>154371</v>
      </c>
      <c r="K5">
        <v>122500</v>
      </c>
      <c r="L5">
        <v>61314</v>
      </c>
      <c r="M5">
        <v>183814</v>
      </c>
      <c r="P5">
        <v>452371</v>
      </c>
      <c r="R5">
        <v>154371</v>
      </c>
      <c r="T5">
        <v>298000</v>
      </c>
      <c r="W5">
        <v>895841</v>
      </c>
      <c r="Y5">
        <v>231442</v>
      </c>
      <c r="Z5">
        <v>0</v>
      </c>
      <c r="AC5">
        <v>328</v>
      </c>
      <c r="AF5">
        <v>9663</v>
      </c>
      <c r="AH5">
        <v>9663</v>
      </c>
      <c r="AJ5">
        <v>328</v>
      </c>
      <c r="AK5">
        <v>193477</v>
      </c>
      <c r="AO5">
        <v>17284</v>
      </c>
      <c r="AP5">
        <v>298000</v>
      </c>
      <c r="AT5">
        <v>249665</v>
      </c>
      <c r="AV5">
        <v>239085</v>
      </c>
      <c r="AW5">
        <v>0</v>
      </c>
      <c r="AY5">
        <v>671997</v>
      </c>
      <c r="AZ5">
        <v>139263</v>
      </c>
      <c r="BH5">
        <v>1759</v>
      </c>
      <c r="BK5">
        <v>217675</v>
      </c>
      <c r="BL5">
        <v>0</v>
      </c>
      <c r="BQ5">
        <v>432912</v>
      </c>
      <c r="BT5">
        <v>4410</v>
      </c>
      <c r="BV5">
        <v>76646</v>
      </c>
      <c r="BW5">
        <v>0</v>
      </c>
      <c r="BX5">
        <v>1766</v>
      </c>
      <c r="BZ5">
        <v>895841</v>
      </c>
      <c r="CE5">
        <v>1759</v>
      </c>
      <c r="CH5">
        <v>-2764</v>
      </c>
      <c r="CI5">
        <v>0</v>
      </c>
      <c r="CJ5">
        <v>0</v>
      </c>
      <c r="CK5">
        <v>0</v>
      </c>
      <c r="CL5">
        <v>217987</v>
      </c>
      <c r="CM5">
        <v>0</v>
      </c>
      <c r="CN5">
        <v>-2764</v>
      </c>
      <c r="CO5">
        <v>14021</v>
      </c>
      <c r="CP5">
        <v>0</v>
      </c>
      <c r="CQ5">
        <v>0</v>
      </c>
      <c r="CR5">
        <v>-290975</v>
      </c>
      <c r="CS5">
        <v>-26313</v>
      </c>
      <c r="CT5">
        <v>-6326</v>
      </c>
      <c r="CU5">
        <v>0</v>
      </c>
      <c r="CV5">
        <v>0</v>
      </c>
      <c r="CW5">
        <v>413475</v>
      </c>
      <c r="CX5">
        <v>13619</v>
      </c>
      <c r="CY5">
        <v>0</v>
      </c>
      <c r="CZ5">
        <v>-173376</v>
      </c>
      <c r="DA5">
        <v>34381</v>
      </c>
      <c r="DB5">
        <v>0</v>
      </c>
      <c r="DC5">
        <v>1363</v>
      </c>
      <c r="DD5">
        <v>976</v>
      </c>
      <c r="DE5">
        <v>0</v>
      </c>
      <c r="DF5">
        <v>290155</v>
      </c>
      <c r="DG5">
        <v>-3479</v>
      </c>
      <c r="DH5">
        <v>6929</v>
      </c>
      <c r="DL5">
        <v>-402</v>
      </c>
      <c r="DM5">
        <v>42495</v>
      </c>
      <c r="DN5">
        <v>-976</v>
      </c>
      <c r="DO5">
        <v>0</v>
      </c>
      <c r="DP5">
        <v>-20360</v>
      </c>
      <c r="DQ5">
        <v>-418981</v>
      </c>
      <c r="DR5">
        <v>0</v>
      </c>
      <c r="DS5">
        <v>0</v>
      </c>
      <c r="DT5">
        <v>-19384</v>
      </c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9"/>
      <c r="IY5" s="99"/>
      <c r="IZ5" s="99"/>
      <c r="JA5" s="99"/>
      <c r="JB5" s="99"/>
      <c r="JC5" s="99"/>
      <c r="JD5" s="99"/>
      <c r="JE5" s="99"/>
      <c r="JF5" s="99"/>
      <c r="JG5" s="99"/>
      <c r="JH5" s="99"/>
      <c r="JI5" s="99"/>
      <c r="JJ5" s="99"/>
      <c r="JK5" s="99"/>
      <c r="JL5" s="99"/>
      <c r="JM5" s="99"/>
      <c r="JN5" s="99"/>
      <c r="JO5" s="99"/>
      <c r="JP5" s="99"/>
      <c r="JQ5" s="99"/>
      <c r="JR5" s="99"/>
      <c r="JS5" s="99"/>
      <c r="JT5" s="99"/>
      <c r="JU5" s="99"/>
      <c r="JV5" s="99"/>
      <c r="JW5" s="99"/>
      <c r="JX5" s="99"/>
      <c r="JY5" s="99"/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99"/>
      <c r="KZ5" s="99"/>
      <c r="LA5" s="99"/>
      <c r="LB5" s="99"/>
      <c r="LC5" s="99"/>
      <c r="LD5" s="99"/>
      <c r="LE5" s="99"/>
      <c r="LF5" s="99"/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99"/>
      <c r="MM5" s="99"/>
      <c r="MN5" s="99"/>
      <c r="MO5" s="99"/>
      <c r="MP5" s="99"/>
      <c r="MQ5" s="99"/>
      <c r="MR5" s="99"/>
      <c r="MS5" s="99"/>
      <c r="MT5" s="99"/>
      <c r="MU5" s="99"/>
      <c r="MV5" s="99"/>
      <c r="MW5" s="99"/>
      <c r="MX5" s="99"/>
      <c r="MY5" s="99"/>
      <c r="MZ5" s="99"/>
      <c r="NA5" s="99"/>
      <c r="NB5" s="99"/>
      <c r="NC5" s="99"/>
      <c r="ND5" s="99"/>
      <c r="NE5" s="99"/>
      <c r="NF5" s="99"/>
      <c r="NG5" s="99"/>
      <c r="NH5" s="99"/>
      <c r="NI5" s="99"/>
      <c r="NJ5" s="99"/>
      <c r="NK5" s="99"/>
      <c r="NL5" s="99"/>
      <c r="NM5" s="99"/>
      <c r="NN5" s="99"/>
      <c r="NO5" s="99"/>
      <c r="NP5" s="99"/>
      <c r="NQ5" s="99"/>
      <c r="NR5" s="99"/>
      <c r="NS5" s="99"/>
      <c r="NT5" s="99"/>
      <c r="NU5" s="99"/>
      <c r="NV5" s="99"/>
      <c r="NW5" s="99"/>
      <c r="NX5" s="99"/>
      <c r="NY5" s="99"/>
      <c r="NZ5" s="99"/>
      <c r="OA5" s="99"/>
      <c r="OB5" s="99"/>
      <c r="OC5" s="99"/>
      <c r="OD5" s="99"/>
      <c r="OE5" s="99"/>
      <c r="OF5" s="99"/>
      <c r="OG5" s="99"/>
      <c r="OH5" s="99"/>
      <c r="OI5" s="99"/>
      <c r="OJ5" s="99"/>
      <c r="OK5" s="99"/>
      <c r="OL5" s="99"/>
      <c r="OM5" s="99"/>
      <c r="ON5" s="99"/>
      <c r="OO5" s="99"/>
      <c r="OP5" s="99"/>
      <c r="OQ5" s="99"/>
      <c r="OR5" s="99"/>
      <c r="OS5" s="99"/>
      <c r="OT5" s="99"/>
      <c r="OU5" s="99"/>
      <c r="OV5" s="99"/>
      <c r="OW5" s="99"/>
      <c r="OX5" s="99"/>
      <c r="OY5" s="99"/>
      <c r="OZ5" s="99"/>
      <c r="PA5" s="99"/>
      <c r="PB5" s="99"/>
      <c r="PC5" s="99"/>
      <c r="PD5" s="99"/>
      <c r="PE5" s="99"/>
      <c r="PF5" s="99"/>
      <c r="PG5" s="99"/>
      <c r="PH5" s="99"/>
      <c r="PI5" s="99"/>
      <c r="PJ5" s="99"/>
      <c r="PK5" s="99"/>
      <c r="PL5" s="99"/>
      <c r="PM5" s="99"/>
      <c r="PN5" s="99"/>
      <c r="PO5" s="99"/>
      <c r="PP5" s="99"/>
      <c r="PQ5" s="99"/>
      <c r="PR5" s="99"/>
      <c r="PS5" s="99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99"/>
      <c r="QU5" s="99"/>
      <c r="QV5" s="99"/>
      <c r="QW5" s="99"/>
      <c r="QX5" s="99"/>
      <c r="QY5" s="99"/>
      <c r="QZ5" s="99"/>
      <c r="RA5" s="99"/>
      <c r="RB5" s="99"/>
      <c r="RC5" s="99"/>
      <c r="RD5" s="99"/>
      <c r="RE5" s="99"/>
      <c r="RF5" s="99"/>
      <c r="RG5" s="99"/>
      <c r="RH5" s="99"/>
      <c r="RI5" s="99"/>
      <c r="RJ5" s="99"/>
      <c r="RK5" s="99"/>
      <c r="RL5" s="99"/>
      <c r="RM5" s="99"/>
      <c r="RN5" s="99"/>
      <c r="RO5" s="99"/>
      <c r="RP5" s="99"/>
      <c r="RQ5" s="99"/>
      <c r="RR5" s="99"/>
      <c r="RS5" s="99"/>
      <c r="RT5" s="99"/>
      <c r="RU5" s="99"/>
      <c r="RV5" s="99"/>
      <c r="RW5" s="99"/>
      <c r="RX5" s="99"/>
      <c r="RY5" s="99"/>
      <c r="RZ5" s="99"/>
      <c r="SA5" s="99"/>
      <c r="SB5" s="99"/>
      <c r="SC5" s="99"/>
      <c r="SD5" s="99"/>
      <c r="SE5" s="99"/>
      <c r="SF5" s="99"/>
      <c r="SG5" s="99"/>
      <c r="SH5" s="99"/>
      <c r="SI5" s="99"/>
      <c r="SJ5" s="99"/>
      <c r="SK5" s="99"/>
      <c r="SL5" s="99"/>
      <c r="SM5" s="99"/>
      <c r="SN5" s="99"/>
      <c r="SO5" s="99"/>
      <c r="SP5" s="99"/>
      <c r="SQ5" s="99"/>
      <c r="SR5" s="99"/>
      <c r="SS5" s="99"/>
      <c r="ST5" s="99"/>
      <c r="SU5" s="99"/>
      <c r="SV5" s="99"/>
      <c r="SW5" s="99"/>
      <c r="SX5" s="99"/>
      <c r="SY5" s="99"/>
      <c r="SZ5" s="99"/>
      <c r="TA5" s="99"/>
      <c r="TB5" s="99"/>
      <c r="TC5" s="99"/>
      <c r="TD5" s="99"/>
      <c r="TE5" s="99"/>
      <c r="TF5" s="99"/>
      <c r="TG5" s="99"/>
      <c r="TH5" s="99"/>
      <c r="TI5" s="99"/>
      <c r="TJ5" s="99"/>
      <c r="TK5" s="99"/>
      <c r="TL5" s="99"/>
      <c r="TM5" s="99"/>
      <c r="TN5" s="99"/>
      <c r="TO5" s="99"/>
      <c r="TP5" s="99"/>
      <c r="TQ5" s="99"/>
      <c r="TR5" s="99"/>
      <c r="TS5" s="99"/>
      <c r="TT5" s="99"/>
      <c r="TU5" s="99"/>
      <c r="TV5" s="99"/>
      <c r="TW5" s="99"/>
      <c r="TX5" s="99"/>
      <c r="TY5" s="99"/>
      <c r="TZ5" s="99"/>
      <c r="UA5" s="99"/>
      <c r="UB5" s="99"/>
      <c r="UC5" s="99"/>
      <c r="UD5" s="99"/>
      <c r="UE5" s="99"/>
      <c r="UF5" s="99"/>
      <c r="UG5" s="99"/>
      <c r="UH5" s="99"/>
      <c r="UI5" s="99"/>
      <c r="UJ5" s="99"/>
      <c r="UK5" s="99"/>
      <c r="UL5" s="99"/>
      <c r="UM5" s="99"/>
      <c r="UN5" s="99"/>
      <c r="UO5" s="99"/>
      <c r="UP5" s="99"/>
      <c r="UQ5" s="99"/>
      <c r="UR5" s="99"/>
      <c r="US5" s="99"/>
      <c r="UT5" s="99"/>
      <c r="UU5" s="99"/>
      <c r="UV5" s="99"/>
      <c r="UW5" s="99"/>
      <c r="UX5" s="99"/>
      <c r="UY5" s="99"/>
      <c r="UZ5" s="99"/>
      <c r="VA5" s="99"/>
      <c r="VB5" s="99"/>
      <c r="VC5" s="99"/>
      <c r="VD5" s="99"/>
      <c r="VE5" s="99"/>
      <c r="VF5" s="99"/>
      <c r="VG5" s="99"/>
      <c r="VH5" s="99"/>
      <c r="VI5" s="99"/>
      <c r="VJ5" s="99"/>
      <c r="VK5" s="99"/>
      <c r="VL5" s="99"/>
      <c r="VM5" s="99"/>
      <c r="VN5" s="99"/>
      <c r="VO5" s="99"/>
      <c r="VP5" s="99"/>
      <c r="VQ5" s="99"/>
      <c r="VR5" s="99"/>
      <c r="VS5" s="99"/>
      <c r="VT5" s="99"/>
      <c r="VU5" s="99"/>
      <c r="VV5" s="99"/>
      <c r="VW5" s="99"/>
      <c r="VX5" s="99"/>
      <c r="VY5" s="99"/>
      <c r="VZ5" s="99"/>
      <c r="WA5" s="99"/>
      <c r="WB5" s="99"/>
      <c r="WC5" s="99"/>
      <c r="WD5" s="99"/>
      <c r="WE5" s="99"/>
      <c r="WF5" s="99"/>
      <c r="WG5" s="99"/>
      <c r="WH5" s="99"/>
      <c r="WI5" s="99"/>
      <c r="WJ5" s="99"/>
      <c r="WK5" s="99"/>
      <c r="WL5" s="99"/>
      <c r="WM5" s="99"/>
      <c r="WN5" s="99"/>
      <c r="WO5" s="99"/>
      <c r="WP5" s="99"/>
      <c r="WQ5" s="99"/>
      <c r="WR5" s="99"/>
      <c r="WS5" s="99"/>
      <c r="WT5" s="99"/>
      <c r="WU5" s="99"/>
      <c r="WV5" s="99"/>
      <c r="WW5" s="99"/>
      <c r="WX5" s="99"/>
      <c r="WY5" s="99"/>
      <c r="WZ5" s="99"/>
      <c r="XA5" s="99"/>
      <c r="XB5" s="99"/>
      <c r="XC5" s="99"/>
      <c r="XD5" s="99"/>
      <c r="XE5" s="99"/>
      <c r="XF5" s="99"/>
      <c r="XG5" s="99"/>
      <c r="XH5" s="99"/>
      <c r="XI5" s="99"/>
      <c r="XJ5" s="99"/>
      <c r="XK5" s="99"/>
      <c r="XL5" s="99"/>
      <c r="XM5" s="99"/>
      <c r="XN5" s="99"/>
      <c r="XO5" s="99"/>
      <c r="XP5" s="99"/>
      <c r="XQ5" s="99"/>
      <c r="XR5" s="99"/>
      <c r="XS5" s="99"/>
      <c r="XT5" s="99"/>
      <c r="XU5" s="99"/>
      <c r="XV5" s="99"/>
      <c r="XW5" s="99"/>
      <c r="XX5" s="99"/>
      <c r="XY5" s="99"/>
      <c r="XZ5" s="99"/>
      <c r="YA5" s="99"/>
      <c r="YB5" s="99"/>
      <c r="YC5" s="99"/>
      <c r="YD5" s="99"/>
      <c r="YE5" s="99"/>
      <c r="YF5" s="99"/>
      <c r="YG5" s="99"/>
      <c r="YH5" s="99"/>
      <c r="YI5" s="99"/>
      <c r="YJ5" s="99"/>
      <c r="YK5" s="99"/>
      <c r="YL5" s="99"/>
      <c r="YM5" s="99"/>
      <c r="YN5" s="99"/>
      <c r="YO5" s="99"/>
      <c r="YP5" s="99"/>
      <c r="YQ5" s="99"/>
      <c r="YR5" s="99"/>
      <c r="YS5" s="99"/>
      <c r="YT5" s="99"/>
      <c r="YU5" s="99"/>
      <c r="YV5" s="99"/>
      <c r="YW5" s="99"/>
      <c r="YX5" s="99"/>
      <c r="YY5" s="99"/>
      <c r="YZ5" s="99"/>
      <c r="ZA5" s="99"/>
      <c r="ZB5" s="99"/>
      <c r="ZC5" s="99"/>
      <c r="ZD5" s="99"/>
      <c r="ZE5" s="99"/>
      <c r="ZF5" s="99"/>
      <c r="ZG5" s="99"/>
      <c r="ZH5" s="99"/>
      <c r="ZI5" s="99"/>
      <c r="ZJ5" s="99"/>
      <c r="ZK5" s="99"/>
      <c r="ZL5" s="99"/>
      <c r="ZM5" s="99"/>
      <c r="ZN5" s="99"/>
      <c r="ZO5" s="99"/>
      <c r="ZP5" s="99"/>
      <c r="ZQ5" s="99"/>
      <c r="ZR5" s="99"/>
      <c r="ZS5" s="99"/>
      <c r="ZT5" s="99"/>
      <c r="ZU5" s="99"/>
      <c r="ZV5" s="99"/>
      <c r="ZW5" s="99"/>
      <c r="ZX5" s="99"/>
      <c r="ZY5" s="99"/>
      <c r="ZZ5" s="99"/>
      <c r="AAA5" s="99"/>
      <c r="AAB5" s="99"/>
      <c r="AAC5" s="99"/>
      <c r="AAD5" s="99"/>
      <c r="AAE5" s="99"/>
      <c r="AAF5" s="99"/>
      <c r="AAG5" s="99"/>
      <c r="AAH5" s="99"/>
      <c r="AAI5" s="99"/>
      <c r="AAJ5" s="99"/>
      <c r="AAK5" s="99"/>
      <c r="AAL5" s="99"/>
      <c r="AAM5" s="99"/>
      <c r="AAN5" s="99"/>
      <c r="AAO5" s="99"/>
      <c r="AAP5" s="99"/>
      <c r="AAQ5" s="99"/>
      <c r="AAR5" s="99"/>
      <c r="AAS5" s="99"/>
      <c r="AAT5" s="99"/>
      <c r="AAU5" s="99"/>
      <c r="AAV5" s="99"/>
      <c r="AAW5" s="99"/>
      <c r="AAX5" s="99"/>
      <c r="AAY5" s="99"/>
      <c r="AAZ5" s="99"/>
      <c r="ABA5" s="99"/>
      <c r="ABB5" s="99"/>
      <c r="ABC5" s="99"/>
      <c r="ABD5" s="99"/>
      <c r="ABE5" s="99"/>
      <c r="ABF5" s="99"/>
      <c r="ABG5" s="99"/>
      <c r="ABH5" s="99"/>
      <c r="ABI5" s="99"/>
      <c r="ABJ5" s="99"/>
      <c r="ABK5" s="99"/>
      <c r="ABL5" s="99"/>
      <c r="ABM5" s="99"/>
      <c r="ABN5" s="99"/>
      <c r="ABO5" s="99"/>
      <c r="ABP5" s="99"/>
      <c r="ABQ5" s="99"/>
      <c r="ABR5" s="99"/>
      <c r="ABS5" s="99"/>
      <c r="ABT5" s="99"/>
      <c r="ABU5" s="99"/>
      <c r="ABV5" s="99"/>
      <c r="ABW5" s="99"/>
      <c r="ABX5" s="99"/>
      <c r="ABY5" s="99"/>
      <c r="ABZ5" s="99"/>
      <c r="ACA5" s="99"/>
      <c r="ACB5" s="99"/>
      <c r="ACC5" s="99"/>
      <c r="ACD5" s="99"/>
      <c r="ACE5" s="99"/>
      <c r="ACF5" s="99"/>
      <c r="ACG5" s="99"/>
      <c r="ACH5" s="99"/>
      <c r="ACI5" s="99"/>
      <c r="ACJ5" s="99"/>
      <c r="ACK5" s="99"/>
      <c r="ACL5" s="99"/>
      <c r="ACM5" s="99"/>
      <c r="ACN5" s="99"/>
      <c r="ACO5" s="99"/>
      <c r="ACP5" s="99"/>
      <c r="ACQ5" s="99"/>
      <c r="ACR5" s="99"/>
      <c r="ACS5" s="99"/>
      <c r="ACT5" s="99"/>
      <c r="ACU5" s="99"/>
      <c r="ACV5" s="99"/>
      <c r="ACW5" s="99"/>
      <c r="ACX5" s="99"/>
      <c r="ACY5" s="99"/>
      <c r="ACZ5" s="99"/>
      <c r="ADA5" s="99"/>
      <c r="ADB5" s="99"/>
      <c r="ADC5" s="99"/>
      <c r="ADD5" s="99"/>
      <c r="ADE5" s="99"/>
      <c r="ADF5" s="99"/>
      <c r="ADG5" s="99"/>
      <c r="ADH5" s="99"/>
      <c r="ADI5" s="99"/>
      <c r="ADJ5" s="99"/>
      <c r="ADK5" s="99"/>
      <c r="ADL5" s="99"/>
      <c r="ADM5" s="99"/>
      <c r="ADN5" s="99"/>
      <c r="ADO5" s="99"/>
      <c r="ADP5" s="99"/>
      <c r="ADQ5" s="99"/>
      <c r="ADR5" s="99"/>
      <c r="ADS5" s="99"/>
      <c r="ADT5" s="99"/>
      <c r="ADU5" s="99"/>
      <c r="ADV5" s="99"/>
      <c r="ADW5" s="99"/>
      <c r="ADX5" s="99"/>
      <c r="ADY5" s="99"/>
      <c r="ADZ5" s="99"/>
      <c r="AEA5" s="99"/>
      <c r="AEB5" s="99"/>
      <c r="AEC5" s="99"/>
      <c r="AED5" s="99"/>
      <c r="AEE5" s="99"/>
      <c r="AEF5" s="99"/>
      <c r="AEG5" s="99"/>
      <c r="AEH5" s="99"/>
      <c r="AEI5" s="99"/>
      <c r="AEJ5" s="99"/>
      <c r="AEK5" s="99"/>
      <c r="AEL5" s="99"/>
      <c r="AEM5" s="99"/>
      <c r="AEN5" s="99"/>
      <c r="AEO5" s="99"/>
      <c r="AEP5" s="99"/>
      <c r="AEQ5" s="99"/>
      <c r="AER5" s="99"/>
      <c r="AES5" s="99"/>
      <c r="AET5" s="99"/>
      <c r="AEU5" s="99"/>
      <c r="AEV5" s="99"/>
      <c r="AEW5" s="99"/>
      <c r="AEX5" s="99"/>
      <c r="AEY5" s="99"/>
      <c r="AEZ5" s="99"/>
      <c r="AFA5" s="99"/>
      <c r="AFB5" s="99"/>
      <c r="AFC5" s="99"/>
      <c r="AFD5" s="99"/>
      <c r="AFE5" s="99"/>
      <c r="AFF5" s="99"/>
      <c r="AFG5" s="99"/>
      <c r="AFH5" s="99"/>
      <c r="AFI5" s="99"/>
      <c r="AFJ5" s="99"/>
      <c r="AFK5" s="99"/>
      <c r="AFL5" s="99"/>
      <c r="AFM5" s="99"/>
      <c r="AFN5" s="99"/>
      <c r="AFO5" s="99"/>
      <c r="AFP5" s="99"/>
      <c r="AFQ5" s="99"/>
      <c r="AFR5" s="99"/>
      <c r="AFS5" s="99"/>
      <c r="AFT5" s="99"/>
      <c r="AFU5" s="99"/>
      <c r="AFV5" s="99"/>
      <c r="AFW5" s="99"/>
      <c r="AFX5" s="99"/>
      <c r="AFY5" s="99"/>
      <c r="AFZ5" s="99"/>
      <c r="AGA5" s="99"/>
      <c r="AGB5" s="99"/>
      <c r="AGC5" s="99"/>
      <c r="AGD5" s="99"/>
      <c r="AGE5" s="99"/>
      <c r="AGF5" s="99"/>
      <c r="AGG5" s="99"/>
      <c r="AGH5" s="99"/>
      <c r="AGI5" s="99"/>
      <c r="AGJ5" s="99"/>
      <c r="AGK5" s="99"/>
      <c r="AGL5" s="99"/>
      <c r="AGM5" s="99"/>
      <c r="AGN5" s="99"/>
      <c r="AGO5" s="99"/>
      <c r="AGP5" s="99"/>
      <c r="AGQ5" s="99"/>
      <c r="AGR5" s="99"/>
      <c r="AGS5" s="99"/>
      <c r="AGT5" s="99"/>
      <c r="AGU5" s="99"/>
      <c r="AGV5" s="99"/>
      <c r="AGW5" s="99"/>
      <c r="AGX5" s="99"/>
      <c r="AGY5" s="99"/>
      <c r="AGZ5" s="99"/>
      <c r="AHA5" s="99"/>
      <c r="AHB5" s="99"/>
      <c r="AHC5" s="99"/>
      <c r="AHD5" s="99"/>
      <c r="AHE5" s="99"/>
      <c r="AHF5" s="99"/>
      <c r="AHG5" s="99"/>
      <c r="AHH5" s="99"/>
      <c r="AHI5" s="99"/>
      <c r="AHJ5" s="99"/>
      <c r="AHK5" s="99"/>
      <c r="AHL5" s="99"/>
      <c r="AHM5" s="99"/>
      <c r="AHN5" s="99"/>
      <c r="AHO5" s="99"/>
      <c r="AHP5" s="99"/>
      <c r="AHQ5" s="99"/>
      <c r="AHR5" s="99"/>
      <c r="AHS5" s="99"/>
      <c r="AHT5" s="99"/>
      <c r="AHU5" s="99"/>
      <c r="AHV5" s="99"/>
      <c r="AHW5" s="99"/>
      <c r="AHX5" s="99"/>
      <c r="AHY5" s="99"/>
      <c r="AHZ5" s="99"/>
      <c r="AIA5" s="99"/>
      <c r="AIB5" s="99"/>
      <c r="AIC5" s="99"/>
      <c r="AID5" s="99"/>
      <c r="AIE5" s="99"/>
      <c r="AIF5" s="99"/>
      <c r="AIG5" s="99"/>
      <c r="AIH5" s="99"/>
      <c r="AII5" s="99"/>
      <c r="AIJ5" s="99"/>
      <c r="AIK5" s="99"/>
      <c r="AIL5" s="99"/>
      <c r="AIM5" s="99"/>
      <c r="AIN5" s="99"/>
      <c r="AIO5" s="99"/>
      <c r="AIP5" s="99"/>
      <c r="AIQ5" s="99"/>
      <c r="AIR5" s="99"/>
      <c r="AIS5" s="99"/>
      <c r="AIT5" s="99"/>
      <c r="AIU5" s="99"/>
      <c r="AIV5" s="99"/>
      <c r="AIW5" s="99"/>
      <c r="AIX5" s="99"/>
      <c r="AIY5" s="99"/>
      <c r="AIZ5" s="99"/>
      <c r="AJA5" s="99"/>
      <c r="AJB5" s="99"/>
      <c r="AJC5" s="99"/>
      <c r="AJD5" s="99"/>
      <c r="AJE5" s="99"/>
      <c r="AJF5" s="99"/>
      <c r="AJG5" s="99"/>
      <c r="AJH5" s="99"/>
      <c r="AJI5" s="99"/>
      <c r="AJJ5" s="99"/>
      <c r="AJK5" s="99"/>
      <c r="AJL5" s="99"/>
      <c r="AJM5" s="99"/>
      <c r="AJN5" s="99"/>
      <c r="AJO5" s="99"/>
      <c r="AJP5" s="99"/>
      <c r="AJQ5" s="99"/>
      <c r="AJR5" s="99"/>
      <c r="AJS5" s="99"/>
      <c r="AJT5" s="99"/>
      <c r="AJU5" s="99"/>
      <c r="AJV5" s="99"/>
      <c r="AJW5" s="99"/>
      <c r="AJX5" s="99"/>
      <c r="AJY5" s="99"/>
      <c r="AJZ5" s="99"/>
      <c r="AKA5" s="99"/>
      <c r="AKB5" s="99"/>
      <c r="AKC5" s="99"/>
      <c r="AKD5" s="99"/>
      <c r="AKE5" s="99"/>
      <c r="AKF5" s="99"/>
      <c r="AKG5" s="99"/>
      <c r="AKH5" s="99"/>
      <c r="AKI5" s="99"/>
      <c r="AKJ5" s="99"/>
      <c r="AKK5" s="99"/>
      <c r="AKL5" s="99"/>
      <c r="AKM5" s="99"/>
      <c r="AKN5" s="99"/>
      <c r="AKO5" s="99"/>
      <c r="AKP5" s="99"/>
      <c r="AKQ5" s="99"/>
      <c r="AKR5" s="99"/>
      <c r="AKS5" s="99"/>
      <c r="AKT5" s="99"/>
      <c r="AKU5" s="99"/>
      <c r="AKV5" s="99"/>
      <c r="AKW5" s="99"/>
      <c r="AKX5" s="99"/>
      <c r="AKY5" s="99"/>
      <c r="AKZ5" s="99"/>
      <c r="ALA5" s="99"/>
      <c r="ALB5" s="99"/>
      <c r="ALC5" s="99"/>
      <c r="ALD5" s="99"/>
      <c r="ALE5" s="99"/>
      <c r="ALF5" s="99"/>
      <c r="ALG5" s="99"/>
      <c r="ALH5" s="99"/>
      <c r="ALI5" s="99"/>
      <c r="ALJ5" s="99"/>
      <c r="ALK5" s="99"/>
      <c r="ALL5" s="99"/>
      <c r="ALM5" s="99"/>
      <c r="ALN5" s="99"/>
      <c r="ALO5" s="99"/>
      <c r="ALP5" s="99"/>
      <c r="ALQ5" s="99"/>
      <c r="ALR5" s="99"/>
      <c r="ALS5" s="99"/>
      <c r="ALT5" s="99"/>
      <c r="ALU5" s="99"/>
      <c r="ALV5" s="99"/>
      <c r="ALW5" s="99"/>
      <c r="ALX5" s="99"/>
      <c r="ALY5" s="99"/>
      <c r="ALZ5" s="99"/>
      <c r="AMA5" s="99"/>
      <c r="AMB5" s="99"/>
      <c r="AMC5" s="99"/>
      <c r="AMD5" s="99"/>
      <c r="AME5" s="99"/>
      <c r="AMF5" s="99"/>
      <c r="AMG5" s="99"/>
      <c r="AMH5" s="99"/>
      <c r="AMI5" s="99"/>
      <c r="AMJ5" s="99"/>
      <c r="AMK5" s="99"/>
      <c r="AML5" s="99"/>
      <c r="AMM5" s="99"/>
      <c r="AMN5" s="99"/>
      <c r="AMO5" s="99"/>
      <c r="AMP5" s="99"/>
      <c r="AMQ5" s="99"/>
      <c r="AMR5" s="99"/>
      <c r="AMS5" s="99"/>
      <c r="AMT5" s="99"/>
      <c r="AMU5" s="99"/>
      <c r="AMV5" s="99"/>
      <c r="AMW5" s="99"/>
      <c r="AMX5" s="99"/>
      <c r="AMY5" s="99"/>
      <c r="AMZ5" s="99"/>
      <c r="ANA5" s="99"/>
      <c r="ANB5" s="99"/>
      <c r="ANC5" s="99"/>
      <c r="AND5" s="99"/>
      <c r="ANE5" s="99"/>
      <c r="ANF5" s="99"/>
      <c r="ANG5" s="99"/>
      <c r="ANH5" s="99"/>
      <c r="ANI5" s="99"/>
      <c r="ANJ5" s="99"/>
      <c r="ANK5" s="99"/>
      <c r="ANL5" s="99"/>
      <c r="ANM5" s="99"/>
      <c r="ANN5" s="99"/>
      <c r="ANO5" s="99"/>
      <c r="ANP5" s="99"/>
      <c r="ANQ5" s="99"/>
      <c r="ANR5" s="99"/>
      <c r="ANS5" s="99"/>
      <c r="ANT5" s="99"/>
      <c r="ANU5" s="99"/>
      <c r="ANV5" s="99"/>
      <c r="ANW5" s="99"/>
      <c r="ANX5" s="99"/>
      <c r="ANY5" s="99"/>
      <c r="ANZ5" s="99"/>
      <c r="AOA5" s="99"/>
      <c r="AOB5" s="99"/>
      <c r="AOC5" s="99"/>
      <c r="AOD5" s="99"/>
      <c r="AOE5" s="99"/>
      <c r="AOF5" s="99"/>
      <c r="AOG5" s="99"/>
      <c r="AOH5" s="99"/>
      <c r="AOI5" s="99"/>
      <c r="AOJ5" s="99"/>
      <c r="AOK5" s="99"/>
      <c r="AOL5" s="99"/>
      <c r="AOM5" s="99"/>
      <c r="AON5" s="99"/>
      <c r="AOO5" s="99"/>
      <c r="AOP5" s="99"/>
      <c r="AOQ5" s="99"/>
      <c r="AOR5" s="99"/>
      <c r="AOS5" s="99"/>
      <c r="AOT5" s="99"/>
      <c r="AOU5" s="99"/>
      <c r="AOV5" s="99"/>
      <c r="AOW5" s="99"/>
      <c r="AOX5" s="99"/>
      <c r="AOY5" s="99"/>
      <c r="AOZ5" s="99"/>
      <c r="APA5" s="99"/>
      <c r="APB5" s="99"/>
      <c r="APC5" s="99"/>
      <c r="APD5" s="99"/>
      <c r="APE5" s="99"/>
      <c r="APF5" s="99"/>
      <c r="APG5" s="99"/>
      <c r="APH5" s="99"/>
      <c r="API5" s="99"/>
      <c r="APJ5" s="99"/>
      <c r="APK5" s="99"/>
      <c r="APL5" s="99"/>
      <c r="APM5" s="99"/>
      <c r="APN5" s="99"/>
      <c r="APO5" s="99"/>
      <c r="APP5" s="99"/>
      <c r="APQ5" s="99"/>
      <c r="APR5" s="99"/>
      <c r="APS5" s="99"/>
      <c r="APT5" s="99"/>
      <c r="APU5" s="99"/>
      <c r="APV5" s="99"/>
      <c r="APW5" s="99"/>
      <c r="APX5" s="99"/>
      <c r="APY5" s="99"/>
      <c r="APZ5" s="99"/>
      <c r="AQA5" s="99"/>
      <c r="AQB5" s="99"/>
      <c r="AQC5" s="99"/>
      <c r="AQD5" s="99"/>
      <c r="AQE5" s="99"/>
      <c r="AQF5" s="99"/>
      <c r="AQG5" s="99"/>
      <c r="AQH5" s="99"/>
      <c r="AQI5" s="99"/>
      <c r="AQJ5" s="99"/>
      <c r="AQK5" s="99"/>
      <c r="AQL5" s="99"/>
      <c r="AQM5" s="99"/>
      <c r="AQN5" s="99"/>
      <c r="AQO5" s="99"/>
      <c r="AQP5" s="99"/>
      <c r="AQQ5" s="99"/>
      <c r="AQR5" s="99"/>
      <c r="AQS5" s="99"/>
      <c r="AQT5" s="99"/>
      <c r="AQU5" s="99"/>
      <c r="AQV5" s="99"/>
      <c r="AQW5" s="99"/>
      <c r="AQX5" s="99"/>
      <c r="AQY5" s="99"/>
      <c r="AQZ5" s="99"/>
      <c r="ARA5" s="99"/>
      <c r="ARB5" s="99"/>
      <c r="ARC5" s="99"/>
      <c r="ARD5" s="99"/>
      <c r="ARE5" s="99"/>
      <c r="ARF5" s="99"/>
      <c r="ARG5" s="99"/>
      <c r="ARH5" s="99"/>
      <c r="ARI5" s="99"/>
      <c r="ARJ5" s="99"/>
      <c r="ARK5" s="99"/>
      <c r="ARL5" s="99"/>
      <c r="ARM5" s="99"/>
      <c r="ARN5" s="99"/>
      <c r="ARO5" s="99"/>
      <c r="ARP5" s="99"/>
      <c r="ARQ5" s="99"/>
      <c r="ARR5" s="99"/>
      <c r="ARS5" s="99"/>
      <c r="ART5" s="99"/>
      <c r="ARU5" s="99"/>
      <c r="ARV5" s="99"/>
      <c r="ARW5" s="99"/>
      <c r="ARX5" s="99"/>
      <c r="ARY5" s="99"/>
      <c r="ARZ5" s="99"/>
      <c r="ASA5" s="99"/>
      <c r="ASB5" s="99"/>
      <c r="ASC5" s="99"/>
      <c r="ASD5" s="99"/>
      <c r="ASE5" s="99"/>
      <c r="ASF5" s="99"/>
      <c r="ASG5" s="99"/>
      <c r="ASH5" s="99"/>
      <c r="ASI5" s="99"/>
      <c r="ASJ5" s="99"/>
      <c r="ASK5" s="99"/>
      <c r="ASL5" s="99"/>
      <c r="ASM5" s="99"/>
      <c r="ASN5" s="99"/>
      <c r="ASO5" s="99"/>
      <c r="ASP5" s="99"/>
      <c r="ASQ5" s="99"/>
      <c r="ASR5" s="99"/>
      <c r="ASS5" s="99"/>
      <c r="AST5" s="99"/>
      <c r="ASU5" s="99"/>
      <c r="ASV5" s="99"/>
      <c r="ASW5" s="99"/>
      <c r="ASX5" s="99"/>
      <c r="ASY5" s="99"/>
      <c r="ASZ5" s="99"/>
      <c r="ATA5" s="99"/>
      <c r="ATB5" s="99"/>
      <c r="ATC5" s="99"/>
      <c r="ATD5" s="99"/>
      <c r="ATE5" s="99"/>
      <c r="ATF5" s="99"/>
      <c r="ATG5" s="99"/>
      <c r="ATH5" s="99"/>
      <c r="ATI5" s="99"/>
      <c r="ATJ5" s="99"/>
      <c r="ATK5" s="99"/>
      <c r="ATL5" s="99"/>
      <c r="ATM5" s="99"/>
      <c r="ATN5" s="99"/>
      <c r="ATO5" s="99"/>
      <c r="ATP5" s="99"/>
      <c r="ATQ5" s="99"/>
      <c r="ATR5" s="99"/>
      <c r="ATS5" s="99"/>
      <c r="ATT5" s="99"/>
      <c r="ATU5" s="99"/>
      <c r="ATV5" s="99"/>
      <c r="ATW5" s="99"/>
      <c r="ATX5" s="99"/>
      <c r="ATY5" s="99"/>
      <c r="ATZ5" s="99"/>
      <c r="AUA5" s="99"/>
      <c r="AUB5" s="99"/>
      <c r="AUC5" s="99"/>
      <c r="AUD5" s="99"/>
      <c r="AUE5" s="99"/>
      <c r="AUF5" s="99"/>
      <c r="AUG5" s="99"/>
      <c r="AUH5" s="99"/>
      <c r="AUI5" s="99"/>
      <c r="AUJ5" s="99"/>
      <c r="AUK5" s="99"/>
      <c r="AUL5" s="99"/>
      <c r="AUM5" s="99"/>
      <c r="AUN5" s="99"/>
      <c r="AUO5" s="99"/>
      <c r="AUP5" s="99"/>
      <c r="AUQ5" s="99"/>
      <c r="AUR5" s="99"/>
      <c r="AUS5" s="99"/>
      <c r="AUT5" s="99"/>
      <c r="AUU5" s="99"/>
      <c r="AUV5" s="99"/>
      <c r="AUW5" s="99"/>
      <c r="AUX5" s="99"/>
      <c r="AUY5" s="99"/>
      <c r="AUZ5" s="99"/>
      <c r="AVA5" s="99"/>
      <c r="AVB5" s="99"/>
      <c r="AVC5" s="99"/>
      <c r="AVD5" s="99"/>
      <c r="AVE5" s="99"/>
      <c r="AVF5" s="99"/>
    </row>
    <row r="6" spans="1:1254" x14ac:dyDescent="0.25">
      <c r="A6">
        <v>202212</v>
      </c>
      <c r="B6">
        <v>53028</v>
      </c>
      <c r="C6" t="s">
        <v>2687</v>
      </c>
      <c r="D6" t="s">
        <v>1533</v>
      </c>
      <c r="F6">
        <v>3333</v>
      </c>
      <c r="G6">
        <v>8669</v>
      </c>
      <c r="H6">
        <v>382</v>
      </c>
      <c r="I6">
        <v>303612</v>
      </c>
      <c r="K6">
        <v>6036</v>
      </c>
      <c r="L6">
        <v>0</v>
      </c>
      <c r="M6">
        <v>6036</v>
      </c>
      <c r="P6">
        <v>304962</v>
      </c>
      <c r="Q6">
        <v>1350</v>
      </c>
      <c r="R6">
        <v>118279</v>
      </c>
      <c r="T6">
        <v>0</v>
      </c>
      <c r="U6">
        <v>5</v>
      </c>
      <c r="W6">
        <v>333940</v>
      </c>
      <c r="Y6">
        <v>3193</v>
      </c>
      <c r="Z6">
        <v>9051</v>
      </c>
      <c r="AB6">
        <v>185328</v>
      </c>
      <c r="AC6">
        <v>1157</v>
      </c>
      <c r="AF6">
        <v>2547</v>
      </c>
      <c r="AG6">
        <v>0</v>
      </c>
      <c r="AH6">
        <v>2547</v>
      </c>
      <c r="AI6">
        <v>22</v>
      </c>
      <c r="AJ6">
        <v>1117</v>
      </c>
      <c r="AK6">
        <v>8610</v>
      </c>
      <c r="AM6">
        <v>5</v>
      </c>
      <c r="AO6">
        <v>3634</v>
      </c>
      <c r="AQ6">
        <v>0</v>
      </c>
      <c r="AS6">
        <v>40</v>
      </c>
      <c r="AT6">
        <v>10160</v>
      </c>
      <c r="AV6">
        <v>25000</v>
      </c>
      <c r="AX6">
        <v>0</v>
      </c>
      <c r="AY6">
        <v>202691</v>
      </c>
      <c r="AZ6">
        <v>61331</v>
      </c>
      <c r="BB6">
        <v>0</v>
      </c>
      <c r="BD6">
        <v>734</v>
      </c>
      <c r="BF6">
        <v>3142</v>
      </c>
      <c r="BH6">
        <v>8136</v>
      </c>
      <c r="BI6">
        <v>265</v>
      </c>
      <c r="BK6">
        <v>123111</v>
      </c>
      <c r="BL6">
        <v>2</v>
      </c>
      <c r="BQ6">
        <v>177691</v>
      </c>
      <c r="BV6">
        <v>58340</v>
      </c>
      <c r="BW6">
        <v>0</v>
      </c>
      <c r="BX6">
        <v>3440</v>
      </c>
      <c r="BZ6">
        <v>333940</v>
      </c>
      <c r="CB6">
        <v>2</v>
      </c>
      <c r="CE6">
        <v>3995</v>
      </c>
      <c r="CG6">
        <v>0</v>
      </c>
      <c r="CH6">
        <v>-21097</v>
      </c>
      <c r="CI6">
        <v>768</v>
      </c>
      <c r="CJ6">
        <v>-54</v>
      </c>
      <c r="CK6">
        <v>0</v>
      </c>
      <c r="CL6">
        <v>154725</v>
      </c>
      <c r="CM6">
        <v>0</v>
      </c>
      <c r="CN6">
        <v>-29721</v>
      </c>
      <c r="CO6">
        <v>-17861</v>
      </c>
      <c r="CP6">
        <v>0</v>
      </c>
      <c r="CQ6">
        <v>0</v>
      </c>
      <c r="CR6">
        <v>-19</v>
      </c>
      <c r="CS6">
        <v>-43239</v>
      </c>
      <c r="CT6">
        <v>-96933</v>
      </c>
      <c r="CU6">
        <v>0</v>
      </c>
      <c r="CV6">
        <v>-8624</v>
      </c>
      <c r="CW6">
        <v>1359</v>
      </c>
      <c r="CX6">
        <v>-14223</v>
      </c>
      <c r="CY6">
        <v>0</v>
      </c>
      <c r="CZ6">
        <v>-11282</v>
      </c>
      <c r="DA6">
        <v>14831</v>
      </c>
      <c r="DB6">
        <v>-840</v>
      </c>
      <c r="DC6">
        <v>0</v>
      </c>
      <c r="DD6">
        <v>1066</v>
      </c>
      <c r="DE6">
        <v>0</v>
      </c>
      <c r="DF6">
        <v>-4773</v>
      </c>
      <c r="DG6">
        <v>-3024</v>
      </c>
      <c r="DH6">
        <v>9119</v>
      </c>
      <c r="DJ6">
        <v>1805</v>
      </c>
      <c r="DK6">
        <v>-94</v>
      </c>
      <c r="DL6">
        <v>3638</v>
      </c>
      <c r="DM6">
        <v>140419</v>
      </c>
      <c r="DN6">
        <v>1618</v>
      </c>
      <c r="DO6">
        <v>0</v>
      </c>
      <c r="DP6">
        <v>-33460</v>
      </c>
      <c r="DQ6">
        <v>-92660</v>
      </c>
      <c r="DR6">
        <v>-165</v>
      </c>
      <c r="DS6">
        <v>-739</v>
      </c>
      <c r="DT6">
        <v>-35078</v>
      </c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  <c r="IW6" s="99"/>
      <c r="IX6" s="99"/>
      <c r="IY6" s="99"/>
      <c r="IZ6" s="99"/>
      <c r="JA6" s="99"/>
      <c r="JB6" s="99"/>
      <c r="JC6" s="99"/>
      <c r="JD6" s="99"/>
      <c r="JE6" s="99"/>
      <c r="JF6" s="99"/>
      <c r="JG6" s="99"/>
      <c r="JH6" s="99"/>
      <c r="JI6" s="99"/>
      <c r="JJ6" s="99"/>
      <c r="JK6" s="99"/>
      <c r="JL6" s="99"/>
      <c r="JM6" s="99"/>
      <c r="JN6" s="99"/>
      <c r="JO6" s="99"/>
      <c r="JP6" s="99"/>
      <c r="JQ6" s="99"/>
      <c r="JR6" s="99"/>
      <c r="JS6" s="99"/>
      <c r="JT6" s="99"/>
      <c r="JU6" s="99"/>
      <c r="JV6" s="99"/>
      <c r="JW6" s="99"/>
      <c r="JX6" s="99"/>
      <c r="JY6" s="99"/>
      <c r="JZ6" s="99"/>
      <c r="KA6" s="99"/>
      <c r="KB6" s="99"/>
      <c r="KC6" s="99"/>
      <c r="KD6" s="99"/>
      <c r="KE6" s="99"/>
      <c r="KF6" s="99"/>
      <c r="KG6" s="99"/>
      <c r="KH6" s="99"/>
      <c r="KI6" s="99"/>
      <c r="KJ6" s="99"/>
      <c r="KK6" s="99"/>
      <c r="KL6" s="99"/>
      <c r="KM6" s="99"/>
      <c r="KN6" s="99"/>
      <c r="KO6" s="99"/>
      <c r="KP6" s="99"/>
      <c r="KQ6" s="99"/>
      <c r="KR6" s="99"/>
      <c r="KS6" s="99"/>
      <c r="KT6" s="99"/>
      <c r="KU6" s="99"/>
      <c r="KV6" s="99"/>
      <c r="KW6" s="99"/>
      <c r="KX6" s="99"/>
      <c r="KY6" s="99"/>
      <c r="KZ6" s="99"/>
      <c r="LA6" s="99"/>
      <c r="LB6" s="99"/>
      <c r="LC6" s="99"/>
      <c r="LD6" s="99"/>
      <c r="LE6" s="99"/>
      <c r="LF6" s="99"/>
      <c r="LG6" s="99"/>
      <c r="LH6" s="99"/>
      <c r="LI6" s="99"/>
      <c r="LJ6" s="99"/>
      <c r="LK6" s="99"/>
      <c r="LL6" s="99"/>
      <c r="LM6" s="99"/>
      <c r="LN6" s="99"/>
      <c r="LO6" s="99"/>
      <c r="LP6" s="99"/>
      <c r="LQ6" s="99"/>
      <c r="LR6" s="99"/>
      <c r="LS6" s="99"/>
      <c r="LT6" s="99"/>
      <c r="LU6" s="99"/>
      <c r="LV6" s="99"/>
      <c r="LW6" s="99"/>
      <c r="LX6" s="99"/>
      <c r="LY6" s="99"/>
      <c r="LZ6" s="99"/>
      <c r="MA6" s="99"/>
      <c r="MB6" s="99"/>
      <c r="MC6" s="99"/>
      <c r="MD6" s="99"/>
      <c r="ME6" s="99"/>
      <c r="MF6" s="99"/>
      <c r="MG6" s="99"/>
      <c r="MH6" s="99"/>
      <c r="MI6" s="99"/>
      <c r="MJ6" s="99"/>
      <c r="MK6" s="99"/>
      <c r="ML6" s="99"/>
      <c r="MM6" s="99"/>
      <c r="MN6" s="99"/>
      <c r="MO6" s="99"/>
      <c r="MP6" s="99"/>
      <c r="MQ6" s="99"/>
      <c r="MR6" s="99"/>
      <c r="MS6" s="99"/>
      <c r="MT6" s="99"/>
      <c r="MU6" s="99"/>
      <c r="MV6" s="99"/>
      <c r="MW6" s="99"/>
      <c r="MX6" s="99"/>
      <c r="MY6" s="99"/>
      <c r="MZ6" s="99"/>
      <c r="NA6" s="99"/>
      <c r="NB6" s="99"/>
      <c r="NC6" s="99"/>
      <c r="ND6" s="99"/>
      <c r="NE6" s="99"/>
      <c r="NF6" s="99"/>
      <c r="NG6" s="99"/>
      <c r="NH6" s="99"/>
      <c r="NI6" s="99"/>
      <c r="NJ6" s="99"/>
      <c r="NK6" s="99"/>
      <c r="NL6" s="99"/>
      <c r="NM6" s="99"/>
      <c r="NN6" s="99"/>
      <c r="NO6" s="99"/>
      <c r="NP6" s="99"/>
      <c r="NQ6" s="99"/>
      <c r="NR6" s="99"/>
      <c r="NS6" s="99"/>
      <c r="NT6" s="99"/>
      <c r="NU6" s="99"/>
      <c r="NV6" s="99"/>
      <c r="NW6" s="99"/>
      <c r="NX6" s="99"/>
      <c r="NY6" s="99"/>
      <c r="NZ6" s="99"/>
      <c r="OA6" s="99"/>
      <c r="OB6" s="99"/>
      <c r="OC6" s="99"/>
      <c r="OD6" s="99"/>
      <c r="OE6" s="99"/>
      <c r="OF6" s="99"/>
      <c r="OG6" s="99"/>
      <c r="OH6" s="99"/>
      <c r="OI6" s="99"/>
      <c r="OJ6" s="99"/>
      <c r="OK6" s="99"/>
      <c r="OL6" s="99"/>
      <c r="OM6" s="99"/>
      <c r="ON6" s="99"/>
      <c r="OO6" s="99"/>
      <c r="OP6" s="99"/>
      <c r="OQ6" s="99"/>
      <c r="OR6" s="99"/>
      <c r="OS6" s="99"/>
      <c r="OT6" s="99"/>
      <c r="OU6" s="99"/>
      <c r="OV6" s="99"/>
      <c r="OW6" s="99"/>
      <c r="OX6" s="99"/>
      <c r="OY6" s="99"/>
      <c r="OZ6" s="99"/>
      <c r="PA6" s="99"/>
      <c r="PB6" s="99"/>
      <c r="PC6" s="99"/>
      <c r="PD6" s="99"/>
      <c r="PE6" s="99"/>
      <c r="PF6" s="99"/>
      <c r="PG6" s="99"/>
      <c r="PH6" s="99"/>
      <c r="PI6" s="99"/>
      <c r="PJ6" s="99"/>
      <c r="PK6" s="99"/>
      <c r="PL6" s="99"/>
      <c r="PM6" s="99"/>
      <c r="PN6" s="99"/>
      <c r="PO6" s="99"/>
      <c r="PP6" s="99"/>
      <c r="PQ6" s="99"/>
      <c r="PR6" s="99"/>
      <c r="PS6" s="99"/>
      <c r="PT6" s="99"/>
      <c r="PU6" s="99"/>
      <c r="PV6" s="99"/>
      <c r="PW6" s="99"/>
      <c r="PX6" s="99"/>
      <c r="PY6" s="99"/>
      <c r="PZ6" s="99"/>
      <c r="QA6" s="99"/>
      <c r="QB6" s="99"/>
      <c r="QC6" s="99"/>
      <c r="QD6" s="99"/>
      <c r="QE6" s="99"/>
      <c r="QF6" s="99"/>
      <c r="QG6" s="99"/>
      <c r="QH6" s="99"/>
      <c r="QI6" s="99"/>
      <c r="QJ6" s="99"/>
      <c r="QK6" s="99"/>
      <c r="QL6" s="99"/>
      <c r="QM6" s="99"/>
      <c r="QN6" s="99"/>
      <c r="QO6" s="99"/>
      <c r="QP6" s="99"/>
      <c r="QQ6" s="99"/>
      <c r="QR6" s="99"/>
      <c r="QS6" s="99"/>
      <c r="QT6" s="99"/>
      <c r="QU6" s="99"/>
      <c r="QV6" s="99"/>
      <c r="QW6" s="99"/>
      <c r="QX6" s="99"/>
      <c r="QY6" s="99"/>
      <c r="QZ6" s="99"/>
      <c r="RA6" s="99"/>
      <c r="RB6" s="99"/>
      <c r="RC6" s="99"/>
      <c r="RD6" s="99"/>
      <c r="RE6" s="99"/>
      <c r="RF6" s="99"/>
      <c r="RG6" s="99"/>
      <c r="RH6" s="99"/>
      <c r="RI6" s="99"/>
      <c r="RJ6" s="99"/>
      <c r="RK6" s="99"/>
      <c r="RL6" s="99"/>
      <c r="RM6" s="99"/>
      <c r="RN6" s="99"/>
      <c r="RO6" s="99"/>
      <c r="RP6" s="99"/>
      <c r="RQ6" s="99"/>
      <c r="RR6" s="99"/>
      <c r="RS6" s="99"/>
      <c r="RT6" s="99"/>
      <c r="RU6" s="99"/>
      <c r="RV6" s="99"/>
      <c r="RW6" s="99"/>
      <c r="RX6" s="99"/>
      <c r="RY6" s="99"/>
      <c r="RZ6" s="99"/>
      <c r="SA6" s="99"/>
      <c r="SB6" s="99"/>
      <c r="SC6" s="99"/>
      <c r="SD6" s="99"/>
      <c r="SE6" s="99"/>
      <c r="SF6" s="99"/>
      <c r="SG6" s="99"/>
      <c r="SH6" s="99"/>
      <c r="SI6" s="99"/>
      <c r="SJ6" s="99"/>
      <c r="SK6" s="99"/>
      <c r="SL6" s="99"/>
      <c r="SM6" s="99"/>
      <c r="SN6" s="99"/>
      <c r="SO6" s="99"/>
      <c r="SP6" s="99"/>
      <c r="SQ6" s="99"/>
      <c r="SR6" s="99"/>
      <c r="SS6" s="99"/>
      <c r="ST6" s="99"/>
      <c r="SU6" s="99"/>
      <c r="SV6" s="99"/>
      <c r="SW6" s="99"/>
      <c r="SX6" s="99"/>
      <c r="SY6" s="99"/>
      <c r="SZ6" s="99"/>
      <c r="TA6" s="99"/>
      <c r="TB6" s="99"/>
      <c r="TC6" s="99"/>
      <c r="TD6" s="99"/>
      <c r="TE6" s="99"/>
      <c r="TF6" s="99"/>
      <c r="TG6" s="99"/>
      <c r="TH6" s="99"/>
      <c r="TI6" s="99"/>
      <c r="TJ6" s="99"/>
      <c r="TK6" s="99"/>
      <c r="TL6" s="99"/>
      <c r="TM6" s="99"/>
      <c r="TN6" s="99"/>
      <c r="TO6" s="99"/>
      <c r="TP6" s="99"/>
      <c r="TQ6" s="99"/>
      <c r="TR6" s="99"/>
      <c r="TS6" s="99"/>
      <c r="TT6" s="99"/>
      <c r="TU6" s="99"/>
      <c r="TV6" s="99"/>
      <c r="TW6" s="99"/>
      <c r="TX6" s="99"/>
      <c r="TY6" s="99"/>
      <c r="TZ6" s="99"/>
      <c r="UA6" s="99"/>
      <c r="UB6" s="99"/>
      <c r="UC6" s="99"/>
      <c r="UD6" s="99"/>
      <c r="UE6" s="99"/>
      <c r="UF6" s="99"/>
      <c r="UG6" s="99"/>
      <c r="UH6" s="99"/>
      <c r="UI6" s="99"/>
      <c r="UJ6" s="99"/>
      <c r="UK6" s="99"/>
      <c r="UL6" s="99"/>
      <c r="UM6" s="99"/>
      <c r="UN6" s="99"/>
      <c r="UO6" s="99"/>
      <c r="UP6" s="99"/>
      <c r="UQ6" s="99"/>
      <c r="UR6" s="99"/>
      <c r="US6" s="99"/>
      <c r="UT6" s="99"/>
      <c r="UU6" s="99"/>
      <c r="UV6" s="99"/>
      <c r="UW6" s="99"/>
      <c r="UX6" s="99"/>
      <c r="UY6" s="99"/>
      <c r="UZ6" s="99"/>
      <c r="VA6" s="99"/>
      <c r="VB6" s="99"/>
      <c r="VC6" s="99"/>
      <c r="VD6" s="99"/>
      <c r="VE6" s="99"/>
      <c r="VF6" s="99"/>
      <c r="VG6" s="99"/>
      <c r="VH6" s="99"/>
      <c r="VI6" s="99"/>
      <c r="VJ6" s="99"/>
      <c r="VK6" s="99"/>
      <c r="VL6" s="99"/>
      <c r="VM6" s="99"/>
      <c r="VN6" s="99"/>
      <c r="VO6" s="99"/>
      <c r="VP6" s="99"/>
      <c r="VQ6" s="99"/>
      <c r="VR6" s="99"/>
      <c r="VS6" s="99"/>
      <c r="VT6" s="99"/>
      <c r="VU6" s="99"/>
      <c r="VV6" s="99"/>
      <c r="VW6" s="99"/>
      <c r="VX6" s="99"/>
      <c r="VY6" s="99"/>
      <c r="VZ6" s="99"/>
      <c r="WA6" s="99"/>
      <c r="WB6" s="99"/>
      <c r="WC6" s="99"/>
      <c r="WD6" s="99"/>
      <c r="WE6" s="99"/>
      <c r="WF6" s="99"/>
      <c r="WG6" s="99"/>
      <c r="WH6" s="99"/>
      <c r="WI6" s="99"/>
      <c r="WJ6" s="99"/>
      <c r="WK6" s="99"/>
      <c r="WL6" s="99"/>
      <c r="WM6" s="99"/>
      <c r="WN6" s="99"/>
      <c r="WO6" s="99"/>
      <c r="WP6" s="99"/>
      <c r="WQ6" s="99"/>
      <c r="WR6" s="99"/>
      <c r="WS6" s="99"/>
      <c r="WT6" s="99"/>
      <c r="WU6" s="99"/>
      <c r="WV6" s="99"/>
      <c r="WW6" s="99"/>
      <c r="WX6" s="99"/>
      <c r="WY6" s="99"/>
      <c r="WZ6" s="99"/>
      <c r="XA6" s="99"/>
      <c r="XB6" s="99"/>
      <c r="XC6" s="99"/>
      <c r="XD6" s="99"/>
      <c r="XE6" s="99"/>
      <c r="XF6" s="99"/>
      <c r="XG6" s="99"/>
      <c r="XH6" s="99"/>
      <c r="XI6" s="99"/>
      <c r="XJ6" s="99"/>
      <c r="XK6" s="99"/>
      <c r="XL6" s="99"/>
      <c r="XM6" s="99"/>
      <c r="XN6" s="99"/>
      <c r="XO6" s="99"/>
      <c r="XP6" s="99"/>
      <c r="XQ6" s="99"/>
      <c r="XR6" s="99"/>
      <c r="XS6" s="99"/>
      <c r="XT6" s="99"/>
      <c r="XU6" s="99"/>
      <c r="XV6" s="99"/>
      <c r="XW6" s="99"/>
      <c r="XX6" s="99"/>
      <c r="XY6" s="99"/>
      <c r="XZ6" s="99"/>
      <c r="YA6" s="99"/>
      <c r="YB6" s="99"/>
      <c r="YC6" s="99"/>
      <c r="YD6" s="99"/>
      <c r="YE6" s="99"/>
      <c r="YF6" s="99"/>
      <c r="YG6" s="99"/>
      <c r="YH6" s="99"/>
      <c r="YI6" s="99"/>
      <c r="YJ6" s="99"/>
      <c r="YK6" s="99"/>
      <c r="YL6" s="99"/>
      <c r="YM6" s="99"/>
      <c r="YN6" s="99"/>
      <c r="YO6" s="99"/>
      <c r="YP6" s="99"/>
      <c r="YQ6" s="99"/>
      <c r="YR6" s="99"/>
      <c r="YS6" s="99"/>
      <c r="YT6" s="99"/>
      <c r="YU6" s="99"/>
      <c r="YV6" s="99"/>
      <c r="YW6" s="99"/>
      <c r="YX6" s="99"/>
      <c r="YY6" s="99"/>
      <c r="YZ6" s="99"/>
      <c r="ZA6" s="99"/>
      <c r="ZB6" s="99"/>
      <c r="ZC6" s="99"/>
      <c r="ZD6" s="99"/>
      <c r="ZE6" s="99"/>
      <c r="ZF6" s="99"/>
      <c r="ZG6" s="99"/>
      <c r="ZH6" s="99"/>
      <c r="ZI6" s="99"/>
      <c r="ZJ6" s="99"/>
      <c r="ZK6" s="99"/>
      <c r="ZL6" s="99"/>
      <c r="ZM6" s="99"/>
      <c r="ZN6" s="99"/>
      <c r="ZO6" s="99"/>
      <c r="ZP6" s="99"/>
      <c r="ZQ6" s="99"/>
      <c r="ZR6" s="99"/>
      <c r="ZS6" s="99"/>
      <c r="ZT6" s="99"/>
      <c r="ZU6" s="99"/>
      <c r="ZV6" s="99"/>
      <c r="ZW6" s="99"/>
      <c r="ZX6" s="99"/>
      <c r="ZY6" s="99"/>
      <c r="ZZ6" s="99"/>
      <c r="AAA6" s="99"/>
      <c r="AAB6" s="99"/>
      <c r="AAC6" s="99"/>
      <c r="AAD6" s="99"/>
      <c r="AAE6" s="99"/>
      <c r="AAF6" s="99"/>
      <c r="AAG6" s="99"/>
      <c r="AAH6" s="99"/>
      <c r="AAI6" s="99"/>
      <c r="AAJ6" s="99"/>
      <c r="AAK6" s="99"/>
      <c r="AAL6" s="99"/>
      <c r="AAM6" s="99"/>
      <c r="AAN6" s="99"/>
      <c r="AAO6" s="99"/>
      <c r="AAP6" s="99"/>
      <c r="AAQ6" s="99"/>
      <c r="AAR6" s="99"/>
      <c r="AAS6" s="99"/>
      <c r="AAT6" s="99"/>
      <c r="AAU6" s="99"/>
      <c r="AAV6" s="99"/>
      <c r="AAW6" s="99"/>
      <c r="AAX6" s="99"/>
      <c r="AAY6" s="99"/>
      <c r="AAZ6" s="99"/>
      <c r="ABA6" s="99"/>
      <c r="ABB6" s="99"/>
      <c r="ABC6" s="99"/>
      <c r="ABD6" s="99"/>
      <c r="ABE6" s="99"/>
      <c r="ABF6" s="99"/>
      <c r="ABG6" s="99"/>
      <c r="ABH6" s="99"/>
      <c r="ABI6" s="99"/>
      <c r="ABJ6" s="99"/>
      <c r="ABK6" s="99"/>
      <c r="ABL6" s="99"/>
      <c r="ABM6" s="99"/>
      <c r="ABN6" s="99"/>
      <c r="ABO6" s="99"/>
      <c r="ABP6" s="99"/>
      <c r="ABQ6" s="99"/>
      <c r="ABR6" s="99"/>
      <c r="ABS6" s="99"/>
      <c r="ABT6" s="99"/>
      <c r="ABU6" s="99"/>
      <c r="ABV6" s="99"/>
      <c r="ABW6" s="99"/>
      <c r="ABX6" s="99"/>
      <c r="ABY6" s="99"/>
      <c r="ABZ6" s="99"/>
      <c r="ACA6" s="99"/>
      <c r="ACB6" s="99"/>
      <c r="ACC6" s="99"/>
      <c r="ACD6" s="99"/>
      <c r="ACE6" s="99"/>
      <c r="ACF6" s="99"/>
      <c r="ACG6" s="99"/>
      <c r="ACH6" s="99"/>
      <c r="ACI6" s="99"/>
      <c r="ACJ6" s="99"/>
      <c r="ACK6" s="99"/>
      <c r="ACL6" s="99"/>
      <c r="ACM6" s="99"/>
      <c r="ACN6" s="99"/>
      <c r="ACO6" s="99"/>
      <c r="ACP6" s="99"/>
      <c r="ACQ6" s="99"/>
      <c r="ACR6" s="99"/>
      <c r="ACS6" s="99"/>
      <c r="ACT6" s="99"/>
      <c r="ACU6" s="99"/>
      <c r="ACV6" s="99"/>
      <c r="ACW6" s="99"/>
      <c r="ACX6" s="99"/>
      <c r="ACY6" s="99"/>
      <c r="ACZ6" s="99"/>
      <c r="ADA6" s="99"/>
      <c r="ADB6" s="99"/>
      <c r="ADC6" s="99"/>
      <c r="ADD6" s="99"/>
      <c r="ADE6" s="99"/>
      <c r="ADF6" s="99"/>
      <c r="ADG6" s="99"/>
      <c r="ADH6" s="99"/>
      <c r="ADI6" s="99"/>
      <c r="ADJ6" s="99"/>
      <c r="ADK6" s="99"/>
      <c r="ADL6" s="99"/>
      <c r="ADM6" s="99"/>
      <c r="ADN6" s="99"/>
      <c r="ADO6" s="99"/>
      <c r="ADP6" s="99"/>
      <c r="ADQ6" s="99"/>
      <c r="ADR6" s="99"/>
      <c r="ADS6" s="99"/>
      <c r="ADT6" s="99"/>
      <c r="ADU6" s="99"/>
      <c r="ADV6" s="99"/>
      <c r="ADW6" s="99"/>
      <c r="ADX6" s="99"/>
      <c r="ADY6" s="99"/>
      <c r="ADZ6" s="99"/>
      <c r="AEA6" s="99"/>
      <c r="AEB6" s="99"/>
      <c r="AEC6" s="99"/>
      <c r="AED6" s="99"/>
      <c r="AEE6" s="99"/>
      <c r="AEF6" s="99"/>
      <c r="AEG6" s="99"/>
      <c r="AEH6" s="99"/>
      <c r="AEI6" s="99"/>
      <c r="AEJ6" s="99"/>
      <c r="AEK6" s="99"/>
      <c r="AEL6" s="99"/>
      <c r="AEM6" s="99"/>
      <c r="AEN6" s="99"/>
      <c r="AEO6" s="99"/>
      <c r="AEP6" s="99"/>
      <c r="AEQ6" s="99"/>
      <c r="AER6" s="99"/>
      <c r="AES6" s="99"/>
      <c r="AET6" s="99"/>
      <c r="AEU6" s="99"/>
      <c r="AEV6" s="99"/>
      <c r="AEW6" s="99"/>
      <c r="AEX6" s="99"/>
      <c r="AEY6" s="99"/>
      <c r="AEZ6" s="99"/>
      <c r="AFA6" s="99"/>
      <c r="AFB6" s="99"/>
      <c r="AFC6" s="99"/>
      <c r="AFD6" s="99"/>
      <c r="AFE6" s="99"/>
      <c r="AFF6" s="99"/>
      <c r="AFG6" s="99"/>
      <c r="AFH6" s="99"/>
      <c r="AFI6" s="99"/>
      <c r="AFJ6" s="99"/>
      <c r="AFK6" s="99"/>
      <c r="AFL6" s="99"/>
      <c r="AFM6" s="99"/>
      <c r="AFN6" s="99"/>
      <c r="AFO6" s="99"/>
      <c r="AFP6" s="99"/>
      <c r="AFQ6" s="99"/>
      <c r="AFR6" s="99"/>
      <c r="AFS6" s="99"/>
      <c r="AFT6" s="99"/>
      <c r="AFU6" s="99"/>
      <c r="AFV6" s="99"/>
      <c r="AFW6" s="99"/>
      <c r="AFX6" s="99"/>
      <c r="AFY6" s="99"/>
      <c r="AFZ6" s="99"/>
      <c r="AGA6" s="99"/>
      <c r="AGB6" s="99"/>
      <c r="AGC6" s="99"/>
      <c r="AGD6" s="99"/>
      <c r="AGE6" s="99"/>
      <c r="AGF6" s="99"/>
      <c r="AGG6" s="99"/>
      <c r="AGH6" s="99"/>
      <c r="AGI6" s="99"/>
      <c r="AGJ6" s="99"/>
      <c r="AGK6" s="99"/>
      <c r="AGL6" s="99"/>
      <c r="AGM6" s="99"/>
      <c r="AGN6" s="99"/>
      <c r="AGO6" s="99"/>
      <c r="AGP6" s="99"/>
      <c r="AGQ6" s="99"/>
      <c r="AGR6" s="99"/>
      <c r="AGS6" s="99"/>
      <c r="AGT6" s="99"/>
      <c r="AGU6" s="99"/>
      <c r="AGV6" s="99"/>
      <c r="AGW6" s="99"/>
      <c r="AGX6" s="99"/>
      <c r="AGY6" s="99"/>
      <c r="AGZ6" s="99"/>
      <c r="AHA6" s="99"/>
      <c r="AHB6" s="99"/>
      <c r="AHC6" s="99"/>
      <c r="AHD6" s="99"/>
      <c r="AHE6" s="99"/>
      <c r="AHF6" s="99"/>
      <c r="AHG6" s="99"/>
      <c r="AHH6" s="99"/>
      <c r="AHI6" s="99"/>
      <c r="AHJ6" s="99"/>
      <c r="AHK6" s="99"/>
      <c r="AHL6" s="99"/>
      <c r="AHM6" s="99"/>
      <c r="AHN6" s="99"/>
      <c r="AHO6" s="99"/>
      <c r="AHP6" s="99"/>
      <c r="AHQ6" s="99"/>
      <c r="AHR6" s="99"/>
      <c r="AHS6" s="99"/>
      <c r="AHT6" s="99"/>
      <c r="AHU6" s="99"/>
      <c r="AHV6" s="99"/>
      <c r="AHW6" s="99"/>
      <c r="AHX6" s="99"/>
      <c r="AHY6" s="99"/>
      <c r="AHZ6" s="99"/>
      <c r="AIA6" s="99"/>
      <c r="AIB6" s="99"/>
      <c r="AIC6" s="99"/>
      <c r="AID6" s="99"/>
      <c r="AIE6" s="99"/>
      <c r="AIF6" s="99"/>
      <c r="AIG6" s="99"/>
      <c r="AIH6" s="99"/>
      <c r="AII6" s="99"/>
      <c r="AIJ6" s="99"/>
      <c r="AIK6" s="99"/>
      <c r="AIL6" s="99"/>
      <c r="AIM6" s="99"/>
      <c r="AIN6" s="99"/>
      <c r="AIO6" s="99"/>
      <c r="AIP6" s="99"/>
      <c r="AIQ6" s="99"/>
      <c r="AIR6" s="99"/>
      <c r="AIS6" s="99"/>
      <c r="AIT6" s="99"/>
      <c r="AIU6" s="99"/>
      <c r="AIV6" s="99"/>
      <c r="AIW6" s="99"/>
      <c r="AIX6" s="99"/>
      <c r="AIY6" s="99"/>
      <c r="AIZ6" s="99"/>
      <c r="AJA6" s="99"/>
      <c r="AJB6" s="99"/>
      <c r="AJC6" s="99"/>
      <c r="AJD6" s="99"/>
      <c r="AJE6" s="99"/>
      <c r="AJF6" s="99"/>
      <c r="AJG6" s="99"/>
      <c r="AJH6" s="99"/>
      <c r="AJI6" s="99"/>
      <c r="AJJ6" s="99"/>
      <c r="AJK6" s="99"/>
      <c r="AJL6" s="99"/>
      <c r="AJM6" s="99"/>
      <c r="AJN6" s="99"/>
      <c r="AJO6" s="99"/>
      <c r="AJP6" s="99"/>
      <c r="AJQ6" s="99"/>
      <c r="AJR6" s="99"/>
      <c r="AJS6" s="99"/>
      <c r="AJT6" s="99"/>
      <c r="AJU6" s="99"/>
      <c r="AJV6" s="99"/>
      <c r="AJW6" s="99"/>
      <c r="AJX6" s="99"/>
      <c r="AJY6" s="99"/>
      <c r="AJZ6" s="99"/>
      <c r="AKA6" s="99"/>
      <c r="AKB6" s="99"/>
      <c r="AKC6" s="99"/>
      <c r="AKD6" s="99"/>
      <c r="AKE6" s="99"/>
      <c r="AKF6" s="99"/>
      <c r="AKG6" s="99"/>
      <c r="AKH6" s="99"/>
      <c r="AKI6" s="99"/>
      <c r="AKJ6" s="99"/>
      <c r="AKK6" s="99"/>
      <c r="AKL6" s="99"/>
      <c r="AKM6" s="99"/>
      <c r="AKN6" s="99"/>
      <c r="AKO6" s="99"/>
      <c r="AKP6" s="99"/>
      <c r="AKQ6" s="99"/>
      <c r="AKR6" s="99"/>
      <c r="AKS6" s="99"/>
      <c r="AKT6" s="99"/>
      <c r="AKU6" s="99"/>
      <c r="AKV6" s="99"/>
      <c r="AKW6" s="99"/>
      <c r="AKX6" s="99"/>
      <c r="AKY6" s="99"/>
      <c r="AKZ6" s="99"/>
      <c r="ALA6" s="99"/>
      <c r="ALB6" s="99"/>
      <c r="ALC6" s="99"/>
      <c r="ALD6" s="99"/>
      <c r="ALE6" s="99"/>
      <c r="ALF6" s="99"/>
      <c r="ALG6" s="99"/>
      <c r="ALH6" s="99"/>
      <c r="ALI6" s="99"/>
      <c r="ALJ6" s="99"/>
      <c r="ALK6" s="99"/>
      <c r="ALL6" s="99"/>
      <c r="ALM6" s="99"/>
      <c r="ALN6" s="99"/>
      <c r="ALO6" s="99"/>
      <c r="ALP6" s="99"/>
      <c r="ALQ6" s="99"/>
      <c r="ALR6" s="99"/>
      <c r="ALS6" s="99"/>
      <c r="ALT6" s="99"/>
      <c r="ALU6" s="99"/>
      <c r="ALV6" s="99"/>
      <c r="ALW6" s="99"/>
      <c r="ALX6" s="99"/>
      <c r="ALY6" s="99"/>
      <c r="ALZ6" s="99"/>
      <c r="AMA6" s="99"/>
      <c r="AMB6" s="99"/>
      <c r="AMC6" s="99"/>
      <c r="AMD6" s="99"/>
      <c r="AME6" s="99"/>
      <c r="AMF6" s="99"/>
      <c r="AMG6" s="99"/>
      <c r="AMH6" s="99"/>
      <c r="AMI6" s="99"/>
      <c r="AMJ6" s="99"/>
      <c r="AMK6" s="99"/>
      <c r="AML6" s="99"/>
      <c r="AMM6" s="99"/>
      <c r="AMN6" s="99"/>
      <c r="AMO6" s="99"/>
      <c r="AMP6" s="99"/>
      <c r="AMQ6" s="99"/>
      <c r="AMR6" s="99"/>
      <c r="AMS6" s="99"/>
      <c r="AMT6" s="99"/>
      <c r="AMU6" s="99"/>
      <c r="AMV6" s="99"/>
      <c r="AMW6" s="99"/>
      <c r="AMX6" s="99"/>
      <c r="AMY6" s="99"/>
      <c r="AMZ6" s="99"/>
      <c r="ANA6" s="99"/>
      <c r="ANB6" s="99"/>
      <c r="ANC6" s="99"/>
      <c r="AND6" s="99"/>
      <c r="ANE6" s="99"/>
      <c r="ANF6" s="99"/>
      <c r="ANG6" s="99"/>
      <c r="ANH6" s="99"/>
      <c r="ANI6" s="99"/>
      <c r="ANJ6" s="99"/>
      <c r="ANK6" s="99"/>
      <c r="ANL6" s="99"/>
      <c r="ANM6" s="99"/>
      <c r="ANN6" s="99"/>
      <c r="ANO6" s="99"/>
      <c r="ANP6" s="99"/>
      <c r="ANQ6" s="99"/>
      <c r="ANR6" s="99"/>
      <c r="ANS6" s="99"/>
      <c r="ANT6" s="99"/>
      <c r="ANU6" s="99"/>
      <c r="ANV6" s="99"/>
      <c r="ANW6" s="99"/>
      <c r="ANX6" s="99"/>
      <c r="ANY6" s="99"/>
      <c r="ANZ6" s="99"/>
      <c r="AOA6" s="99"/>
      <c r="AOB6" s="99"/>
      <c r="AOC6" s="99"/>
      <c r="AOD6" s="99"/>
      <c r="AOE6" s="99"/>
      <c r="AOF6" s="99"/>
      <c r="AOG6" s="99"/>
      <c r="AOH6" s="99"/>
      <c r="AOI6" s="99"/>
      <c r="AOJ6" s="99"/>
      <c r="AOK6" s="99"/>
      <c r="AOL6" s="99"/>
      <c r="AOM6" s="99"/>
      <c r="AON6" s="99"/>
      <c r="AOO6" s="99"/>
      <c r="AOP6" s="99"/>
      <c r="AOQ6" s="99"/>
      <c r="AOR6" s="99"/>
      <c r="AOS6" s="99"/>
      <c r="AOT6" s="99"/>
      <c r="AOU6" s="99"/>
      <c r="AOV6" s="99"/>
      <c r="AOW6" s="99"/>
      <c r="AOX6" s="99"/>
      <c r="AOY6" s="99"/>
      <c r="AOZ6" s="99"/>
      <c r="APA6" s="99"/>
      <c r="APB6" s="99"/>
      <c r="APC6" s="99"/>
      <c r="APD6" s="99"/>
      <c r="APE6" s="99"/>
      <c r="APF6" s="99"/>
      <c r="APG6" s="99"/>
      <c r="APH6" s="99"/>
      <c r="API6" s="99"/>
      <c r="APJ6" s="99"/>
      <c r="APK6" s="99"/>
      <c r="APL6" s="99"/>
      <c r="APM6" s="99"/>
      <c r="APN6" s="99"/>
      <c r="APO6" s="99"/>
      <c r="APP6" s="99"/>
      <c r="APQ6" s="99"/>
      <c r="APR6" s="99"/>
      <c r="APS6" s="99"/>
      <c r="APT6" s="99"/>
      <c r="APU6" s="99"/>
      <c r="APV6" s="99"/>
      <c r="APW6" s="99"/>
      <c r="APX6" s="99"/>
      <c r="APY6" s="99"/>
      <c r="APZ6" s="99"/>
      <c r="AQA6" s="99"/>
      <c r="AQB6" s="99"/>
      <c r="AQC6" s="99"/>
      <c r="AQD6" s="99"/>
      <c r="AQE6" s="99"/>
      <c r="AQF6" s="99"/>
      <c r="AQG6" s="99"/>
      <c r="AQH6" s="99"/>
      <c r="AQI6" s="99"/>
      <c r="AQJ6" s="99"/>
      <c r="AQK6" s="99"/>
      <c r="AQL6" s="99"/>
      <c r="AQM6" s="99"/>
      <c r="AQN6" s="99"/>
      <c r="AQO6" s="99"/>
      <c r="AQP6" s="99"/>
      <c r="AQQ6" s="99"/>
      <c r="AQR6" s="99"/>
      <c r="AQS6" s="99"/>
      <c r="AQT6" s="99"/>
      <c r="AQU6" s="99"/>
      <c r="AQV6" s="99"/>
      <c r="AQW6" s="99"/>
      <c r="AQX6" s="99"/>
      <c r="AQY6" s="99"/>
      <c r="AQZ6" s="99"/>
      <c r="ARA6" s="99"/>
      <c r="ARB6" s="99"/>
      <c r="ARC6" s="99"/>
      <c r="ARD6" s="99"/>
      <c r="ARE6" s="99"/>
      <c r="ARF6" s="99"/>
      <c r="ARG6" s="99"/>
      <c r="ARH6" s="99"/>
      <c r="ARI6" s="99"/>
      <c r="ARJ6" s="99"/>
      <c r="ARK6" s="99"/>
      <c r="ARL6" s="99"/>
      <c r="ARM6" s="99"/>
      <c r="ARN6" s="99"/>
      <c r="ARO6" s="99"/>
      <c r="ARP6" s="99"/>
      <c r="ARQ6" s="99"/>
      <c r="ARR6" s="99"/>
      <c r="ARS6" s="99"/>
      <c r="ART6" s="99"/>
      <c r="ARU6" s="99"/>
      <c r="ARV6" s="99"/>
      <c r="ARW6" s="99"/>
      <c r="ARX6" s="99"/>
      <c r="ARY6" s="99"/>
      <c r="ARZ6" s="99"/>
      <c r="ASA6" s="99"/>
      <c r="ASB6" s="99"/>
      <c r="ASC6" s="99"/>
      <c r="ASD6" s="99"/>
      <c r="ASE6" s="99"/>
      <c r="ASF6" s="99"/>
      <c r="ASG6" s="99"/>
      <c r="ASH6" s="99"/>
      <c r="ASI6" s="99"/>
      <c r="ASJ6" s="99"/>
      <c r="ASK6" s="99"/>
      <c r="ASL6" s="99"/>
      <c r="ASM6" s="99"/>
      <c r="ASN6" s="99"/>
      <c r="ASO6" s="99"/>
      <c r="ASP6" s="99"/>
      <c r="ASQ6" s="99"/>
      <c r="ASR6" s="99"/>
      <c r="ASS6" s="99"/>
      <c r="AST6" s="99"/>
      <c r="ASU6" s="99"/>
      <c r="ASV6" s="99"/>
      <c r="ASW6" s="99"/>
      <c r="ASX6" s="99"/>
      <c r="ASY6" s="99"/>
      <c r="ASZ6" s="99"/>
      <c r="ATA6" s="99"/>
      <c r="ATB6" s="99"/>
      <c r="ATC6" s="99"/>
      <c r="ATD6" s="99"/>
      <c r="ATE6" s="99"/>
      <c r="ATF6" s="99"/>
      <c r="ATG6" s="99"/>
      <c r="ATH6" s="99"/>
      <c r="ATI6" s="99"/>
      <c r="ATJ6" s="99"/>
      <c r="ATK6" s="99"/>
      <c r="ATL6" s="99"/>
      <c r="ATM6" s="99"/>
      <c r="ATN6" s="99"/>
      <c r="ATO6" s="99"/>
      <c r="ATP6" s="99"/>
      <c r="ATQ6" s="99"/>
      <c r="ATR6" s="99"/>
      <c r="ATS6" s="99"/>
      <c r="ATT6" s="99"/>
      <c r="ATU6" s="99"/>
      <c r="ATV6" s="99"/>
      <c r="ATW6" s="99"/>
      <c r="ATX6" s="99"/>
      <c r="ATY6" s="99"/>
      <c r="ATZ6" s="99"/>
      <c r="AUA6" s="99"/>
      <c r="AUB6" s="99"/>
      <c r="AUC6" s="99"/>
      <c r="AUD6" s="99"/>
      <c r="AUE6" s="99"/>
      <c r="AUF6" s="99"/>
      <c r="AUG6" s="99"/>
      <c r="AUH6" s="99"/>
      <c r="AUI6" s="99"/>
      <c r="AUJ6" s="99"/>
      <c r="AUK6" s="99"/>
      <c r="AUL6" s="99"/>
      <c r="AUM6" s="99"/>
      <c r="AUN6" s="99"/>
      <c r="AUO6" s="99"/>
      <c r="AUP6" s="99"/>
      <c r="AUQ6" s="99"/>
      <c r="AUR6" s="99"/>
      <c r="AUS6" s="99"/>
      <c r="AUT6" s="99"/>
      <c r="AUU6" s="99"/>
      <c r="AUV6" s="99"/>
      <c r="AUW6" s="99"/>
      <c r="AUX6" s="99"/>
      <c r="AUY6" s="99"/>
      <c r="AUZ6" s="99"/>
      <c r="AVA6" s="99"/>
      <c r="AVB6" s="99"/>
      <c r="AVC6" s="99"/>
      <c r="AVD6" s="99"/>
      <c r="AVE6" s="99"/>
      <c r="AVF6" s="99"/>
    </row>
    <row r="7" spans="1:1254" x14ac:dyDescent="0.25">
      <c r="A7">
        <v>202212</v>
      </c>
      <c r="B7">
        <v>53092</v>
      </c>
      <c r="C7" t="s">
        <v>2696</v>
      </c>
      <c r="D7" t="s">
        <v>1533</v>
      </c>
      <c r="I7">
        <v>20759</v>
      </c>
      <c r="M7">
        <v>0</v>
      </c>
      <c r="P7">
        <v>72259</v>
      </c>
      <c r="T7">
        <v>51500</v>
      </c>
      <c r="W7">
        <v>88088</v>
      </c>
      <c r="Y7">
        <v>15504</v>
      </c>
      <c r="Z7">
        <v>0</v>
      </c>
      <c r="AB7">
        <v>20759</v>
      </c>
      <c r="AC7">
        <v>325</v>
      </c>
      <c r="AF7">
        <v>0</v>
      </c>
      <c r="AH7">
        <v>0</v>
      </c>
      <c r="AI7">
        <v>0</v>
      </c>
      <c r="AJ7">
        <v>325</v>
      </c>
      <c r="AK7">
        <v>0</v>
      </c>
      <c r="AL7">
        <v>0</v>
      </c>
      <c r="AM7">
        <v>0</v>
      </c>
      <c r="AO7">
        <v>0</v>
      </c>
      <c r="AP7">
        <v>51500</v>
      </c>
      <c r="AT7">
        <v>15504</v>
      </c>
      <c r="AV7">
        <v>25000</v>
      </c>
      <c r="AW7">
        <v>0</v>
      </c>
      <c r="AX7">
        <v>2428</v>
      </c>
      <c r="AY7">
        <v>84071</v>
      </c>
      <c r="AZ7">
        <v>1120</v>
      </c>
      <c r="BH7">
        <v>2498</v>
      </c>
      <c r="BI7">
        <v>0</v>
      </c>
      <c r="BK7">
        <v>1519</v>
      </c>
      <c r="BL7">
        <v>0</v>
      </c>
      <c r="BQ7">
        <v>59071</v>
      </c>
      <c r="BV7">
        <v>0</v>
      </c>
      <c r="BW7">
        <v>0</v>
      </c>
      <c r="BX7">
        <v>399</v>
      </c>
      <c r="BZ7">
        <v>88088</v>
      </c>
      <c r="CE7">
        <v>70</v>
      </c>
      <c r="CH7">
        <v>-469</v>
      </c>
      <c r="CI7">
        <v>0</v>
      </c>
      <c r="CJ7">
        <v>0</v>
      </c>
      <c r="CK7">
        <v>0</v>
      </c>
      <c r="CL7">
        <v>12437</v>
      </c>
      <c r="CM7">
        <v>0</v>
      </c>
      <c r="CN7">
        <v>-2041</v>
      </c>
      <c r="CO7">
        <v>11035</v>
      </c>
      <c r="CP7">
        <v>0</v>
      </c>
      <c r="CQ7">
        <v>0</v>
      </c>
      <c r="CR7">
        <v>0</v>
      </c>
      <c r="CS7">
        <v>-60</v>
      </c>
      <c r="CT7">
        <v>461</v>
      </c>
      <c r="CU7">
        <v>0</v>
      </c>
      <c r="CV7">
        <v>-1572</v>
      </c>
      <c r="CW7">
        <v>0</v>
      </c>
      <c r="CX7">
        <v>8610</v>
      </c>
      <c r="CY7">
        <v>0</v>
      </c>
      <c r="CZ7">
        <v>0</v>
      </c>
      <c r="DA7">
        <v>11007</v>
      </c>
      <c r="DB7">
        <v>513</v>
      </c>
      <c r="DC7">
        <v>0</v>
      </c>
      <c r="DD7">
        <v>150</v>
      </c>
      <c r="DE7">
        <v>0</v>
      </c>
      <c r="DF7">
        <v>5880</v>
      </c>
      <c r="DG7">
        <v>0</v>
      </c>
      <c r="DH7">
        <v>401</v>
      </c>
      <c r="DL7">
        <v>-2425</v>
      </c>
      <c r="DM7">
        <v>12437</v>
      </c>
      <c r="DN7">
        <v>-150</v>
      </c>
      <c r="DO7">
        <v>0</v>
      </c>
      <c r="DP7">
        <v>28</v>
      </c>
      <c r="DQ7">
        <v>-5932</v>
      </c>
      <c r="DR7">
        <v>-163</v>
      </c>
      <c r="DS7">
        <v>0</v>
      </c>
      <c r="DT7">
        <v>178</v>
      </c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  <c r="IW7" s="99"/>
      <c r="IX7" s="99"/>
      <c r="IY7" s="99"/>
      <c r="IZ7" s="99"/>
      <c r="JA7" s="99"/>
      <c r="JB7" s="99"/>
      <c r="JC7" s="99"/>
      <c r="JD7" s="99"/>
      <c r="JE7" s="99"/>
      <c r="JF7" s="99"/>
      <c r="JG7" s="99"/>
      <c r="JH7" s="99"/>
      <c r="JI7" s="99"/>
      <c r="JJ7" s="99"/>
      <c r="JK7" s="99"/>
      <c r="JL7" s="99"/>
      <c r="JM7" s="99"/>
      <c r="JN7" s="99"/>
      <c r="JO7" s="99"/>
      <c r="JP7" s="99"/>
      <c r="JQ7" s="99"/>
      <c r="JR7" s="99"/>
      <c r="JS7" s="99"/>
      <c r="JT7" s="99"/>
      <c r="JU7" s="99"/>
      <c r="JV7" s="99"/>
      <c r="JW7" s="99"/>
      <c r="JX7" s="99"/>
      <c r="JY7" s="99"/>
      <c r="JZ7" s="99"/>
      <c r="KA7" s="99"/>
      <c r="KB7" s="99"/>
      <c r="KC7" s="99"/>
      <c r="KD7" s="99"/>
      <c r="KE7" s="99"/>
      <c r="KF7" s="99"/>
      <c r="KG7" s="99"/>
      <c r="KH7" s="99"/>
      <c r="KI7" s="99"/>
      <c r="KJ7" s="99"/>
      <c r="KK7" s="99"/>
      <c r="KL7" s="99"/>
      <c r="KM7" s="99"/>
      <c r="KN7" s="99"/>
      <c r="KO7" s="99"/>
      <c r="KP7" s="99"/>
      <c r="KQ7" s="99"/>
      <c r="KR7" s="99"/>
      <c r="KS7" s="99"/>
      <c r="KT7" s="99"/>
      <c r="KU7" s="99"/>
      <c r="KV7" s="99"/>
      <c r="KW7" s="99"/>
      <c r="KX7" s="99"/>
      <c r="KY7" s="99"/>
      <c r="KZ7" s="99"/>
      <c r="LA7" s="99"/>
      <c r="LB7" s="99"/>
      <c r="LC7" s="99"/>
      <c r="LD7" s="99"/>
      <c r="LE7" s="99"/>
      <c r="LF7" s="99"/>
      <c r="LG7" s="99"/>
      <c r="LH7" s="99"/>
      <c r="LI7" s="99"/>
      <c r="LJ7" s="99"/>
      <c r="LK7" s="99"/>
      <c r="LL7" s="99"/>
      <c r="LM7" s="99"/>
      <c r="LN7" s="99"/>
      <c r="LO7" s="99"/>
      <c r="LP7" s="99"/>
      <c r="LQ7" s="99"/>
      <c r="LR7" s="99"/>
      <c r="LS7" s="99"/>
      <c r="LT7" s="99"/>
      <c r="LU7" s="99"/>
      <c r="LV7" s="99"/>
      <c r="LW7" s="99"/>
      <c r="LX7" s="99"/>
      <c r="LY7" s="99"/>
      <c r="LZ7" s="99"/>
      <c r="MA7" s="99"/>
      <c r="MB7" s="99"/>
      <c r="MC7" s="99"/>
      <c r="MD7" s="99"/>
      <c r="ME7" s="99"/>
      <c r="MF7" s="99"/>
      <c r="MG7" s="99"/>
      <c r="MH7" s="99"/>
      <c r="MI7" s="99"/>
      <c r="MJ7" s="99"/>
      <c r="MK7" s="99"/>
      <c r="ML7" s="99"/>
      <c r="MM7" s="99"/>
      <c r="MN7" s="99"/>
      <c r="MO7" s="99"/>
      <c r="MP7" s="99"/>
      <c r="MQ7" s="99"/>
      <c r="MR7" s="99"/>
      <c r="MS7" s="99"/>
      <c r="MT7" s="99"/>
      <c r="MU7" s="99"/>
      <c r="MV7" s="99"/>
      <c r="MW7" s="99"/>
      <c r="MX7" s="99"/>
      <c r="MY7" s="99"/>
      <c r="MZ7" s="99"/>
      <c r="NA7" s="99"/>
      <c r="NB7" s="99"/>
      <c r="NC7" s="99"/>
      <c r="ND7" s="99"/>
      <c r="NE7" s="99"/>
      <c r="NF7" s="99"/>
      <c r="NG7" s="99"/>
      <c r="NH7" s="99"/>
      <c r="NI7" s="99"/>
      <c r="NJ7" s="99"/>
      <c r="NK7" s="99"/>
      <c r="NL7" s="99"/>
      <c r="NM7" s="99"/>
      <c r="NN7" s="99"/>
      <c r="NO7" s="99"/>
      <c r="NP7" s="99"/>
      <c r="NQ7" s="99"/>
      <c r="NR7" s="99"/>
      <c r="NS7" s="99"/>
      <c r="NT7" s="99"/>
      <c r="NU7" s="99"/>
      <c r="NV7" s="99"/>
      <c r="NW7" s="99"/>
      <c r="NX7" s="99"/>
      <c r="NY7" s="99"/>
      <c r="NZ7" s="99"/>
      <c r="OA7" s="99"/>
      <c r="OB7" s="99"/>
      <c r="OC7" s="99"/>
      <c r="OD7" s="99"/>
      <c r="OE7" s="99"/>
      <c r="OF7" s="99"/>
      <c r="OG7" s="99"/>
      <c r="OH7" s="99"/>
      <c r="OI7" s="99"/>
      <c r="OJ7" s="99"/>
      <c r="OK7" s="99"/>
      <c r="OL7" s="99"/>
      <c r="OM7" s="99"/>
      <c r="ON7" s="99"/>
      <c r="OO7" s="99"/>
      <c r="OP7" s="99"/>
      <c r="OQ7" s="99"/>
      <c r="OR7" s="99"/>
      <c r="OS7" s="99"/>
      <c r="OT7" s="99"/>
      <c r="OU7" s="99"/>
      <c r="OV7" s="99"/>
      <c r="OW7" s="99"/>
      <c r="OX7" s="99"/>
      <c r="OY7" s="99"/>
      <c r="OZ7" s="99"/>
      <c r="PA7" s="99"/>
      <c r="PB7" s="99"/>
      <c r="PC7" s="99"/>
      <c r="PD7" s="99"/>
      <c r="PE7" s="99"/>
      <c r="PF7" s="99"/>
      <c r="PG7" s="99"/>
      <c r="PH7" s="99"/>
      <c r="PI7" s="99"/>
      <c r="PJ7" s="99"/>
      <c r="PK7" s="99"/>
      <c r="PL7" s="99"/>
      <c r="PM7" s="99"/>
      <c r="PN7" s="99"/>
      <c r="PO7" s="99"/>
      <c r="PP7" s="99"/>
      <c r="PQ7" s="99"/>
      <c r="PR7" s="99"/>
      <c r="PS7" s="99"/>
      <c r="PT7" s="99"/>
      <c r="PU7" s="99"/>
      <c r="PV7" s="99"/>
      <c r="PW7" s="99"/>
      <c r="PX7" s="99"/>
      <c r="PY7" s="99"/>
      <c r="PZ7" s="99"/>
      <c r="QA7" s="99"/>
      <c r="QB7" s="99"/>
      <c r="QC7" s="99"/>
      <c r="QD7" s="99"/>
      <c r="QE7" s="99"/>
      <c r="QF7" s="99"/>
      <c r="QG7" s="99"/>
      <c r="QH7" s="99"/>
      <c r="QI7" s="99"/>
      <c r="QJ7" s="99"/>
      <c r="QK7" s="99"/>
      <c r="QL7" s="99"/>
      <c r="QM7" s="99"/>
      <c r="QN7" s="99"/>
      <c r="QO7" s="99"/>
      <c r="QP7" s="99"/>
      <c r="QQ7" s="99"/>
      <c r="QR7" s="99"/>
      <c r="QS7" s="99"/>
      <c r="QT7" s="99"/>
      <c r="QU7" s="99"/>
      <c r="QV7" s="99"/>
      <c r="QW7" s="99"/>
      <c r="QX7" s="99"/>
      <c r="QY7" s="99"/>
      <c r="QZ7" s="99"/>
      <c r="RA7" s="99"/>
      <c r="RB7" s="99"/>
      <c r="RC7" s="99"/>
      <c r="RD7" s="99"/>
      <c r="RE7" s="99"/>
      <c r="RF7" s="99"/>
      <c r="RG7" s="99"/>
      <c r="RH7" s="99"/>
      <c r="RI7" s="99"/>
      <c r="RJ7" s="99"/>
      <c r="RK7" s="99"/>
      <c r="RL7" s="99"/>
      <c r="RM7" s="99"/>
      <c r="RN7" s="99"/>
      <c r="RO7" s="99"/>
      <c r="RP7" s="99"/>
      <c r="RQ7" s="99"/>
      <c r="RR7" s="99"/>
      <c r="RS7" s="99"/>
      <c r="RT7" s="99"/>
      <c r="RU7" s="99"/>
      <c r="RV7" s="99"/>
      <c r="RW7" s="99"/>
      <c r="RX7" s="99"/>
      <c r="RY7" s="99"/>
      <c r="RZ7" s="99"/>
      <c r="SA7" s="99"/>
      <c r="SB7" s="99"/>
      <c r="SC7" s="99"/>
      <c r="SD7" s="99"/>
      <c r="SE7" s="99"/>
      <c r="SF7" s="99"/>
      <c r="SG7" s="99"/>
      <c r="SH7" s="99"/>
      <c r="SI7" s="99"/>
      <c r="SJ7" s="99"/>
      <c r="SK7" s="99"/>
      <c r="SL7" s="99"/>
      <c r="SM7" s="99"/>
      <c r="SN7" s="99"/>
      <c r="SO7" s="99"/>
      <c r="SP7" s="99"/>
      <c r="SQ7" s="99"/>
      <c r="SR7" s="99"/>
      <c r="SS7" s="99"/>
      <c r="ST7" s="99"/>
      <c r="SU7" s="99"/>
      <c r="SV7" s="99"/>
      <c r="SW7" s="99"/>
      <c r="SX7" s="99"/>
      <c r="SY7" s="99"/>
      <c r="SZ7" s="99"/>
      <c r="TA7" s="99"/>
      <c r="TB7" s="99"/>
      <c r="TC7" s="99"/>
      <c r="TD7" s="99"/>
      <c r="TE7" s="99"/>
      <c r="TF7" s="99"/>
      <c r="TG7" s="99"/>
      <c r="TH7" s="99"/>
      <c r="TI7" s="99"/>
      <c r="TJ7" s="99"/>
      <c r="TK7" s="99"/>
      <c r="TL7" s="99"/>
      <c r="TM7" s="99"/>
      <c r="TN7" s="99"/>
      <c r="TO7" s="99"/>
      <c r="TP7" s="99"/>
      <c r="TQ7" s="99"/>
      <c r="TR7" s="99"/>
      <c r="TS7" s="99"/>
      <c r="TT7" s="99"/>
      <c r="TU7" s="99"/>
      <c r="TV7" s="99"/>
      <c r="TW7" s="99"/>
      <c r="TX7" s="99"/>
      <c r="TY7" s="99"/>
      <c r="TZ7" s="99"/>
      <c r="UA7" s="99"/>
      <c r="UB7" s="99"/>
      <c r="UC7" s="99"/>
      <c r="UD7" s="99"/>
      <c r="UE7" s="99"/>
      <c r="UF7" s="99"/>
      <c r="UG7" s="99"/>
      <c r="UH7" s="99"/>
      <c r="UI7" s="99"/>
      <c r="UJ7" s="99"/>
      <c r="UK7" s="99"/>
      <c r="UL7" s="99"/>
      <c r="UM7" s="99"/>
      <c r="UN7" s="99"/>
      <c r="UO7" s="99"/>
      <c r="UP7" s="99"/>
      <c r="UQ7" s="99"/>
      <c r="UR7" s="99"/>
      <c r="US7" s="99"/>
      <c r="UT7" s="99"/>
      <c r="UU7" s="99"/>
      <c r="UV7" s="99"/>
      <c r="UW7" s="99"/>
      <c r="UX7" s="99"/>
      <c r="UY7" s="99"/>
      <c r="UZ7" s="99"/>
      <c r="VA7" s="99"/>
      <c r="VB7" s="99"/>
      <c r="VC7" s="99"/>
      <c r="VD7" s="99"/>
      <c r="VE7" s="99"/>
      <c r="VF7" s="99"/>
      <c r="VG7" s="99"/>
      <c r="VH7" s="99"/>
      <c r="VI7" s="99"/>
      <c r="VJ7" s="99"/>
      <c r="VK7" s="99"/>
      <c r="VL7" s="99"/>
      <c r="VM7" s="99"/>
      <c r="VN7" s="99"/>
      <c r="VO7" s="99"/>
      <c r="VP7" s="99"/>
      <c r="VQ7" s="99"/>
      <c r="VR7" s="99"/>
      <c r="VS7" s="99"/>
      <c r="VT7" s="99"/>
      <c r="VU7" s="99"/>
      <c r="VV7" s="99"/>
      <c r="VW7" s="99"/>
      <c r="VX7" s="99"/>
      <c r="VY7" s="99"/>
      <c r="VZ7" s="99"/>
      <c r="WA7" s="99"/>
      <c r="WB7" s="99"/>
      <c r="WC7" s="99"/>
      <c r="WD7" s="99"/>
      <c r="WE7" s="99"/>
      <c r="WF7" s="99"/>
      <c r="WG7" s="99"/>
      <c r="WH7" s="99"/>
      <c r="WI7" s="99"/>
      <c r="WJ7" s="99"/>
      <c r="WK7" s="99"/>
      <c r="WL7" s="99"/>
      <c r="WM7" s="99"/>
      <c r="WN7" s="99"/>
      <c r="WO7" s="99"/>
      <c r="WP7" s="99"/>
      <c r="WQ7" s="99"/>
      <c r="WR7" s="99"/>
      <c r="WS7" s="99"/>
      <c r="WT7" s="99"/>
      <c r="WU7" s="99"/>
      <c r="WV7" s="99"/>
      <c r="WW7" s="99"/>
      <c r="WX7" s="99"/>
      <c r="WY7" s="99"/>
      <c r="WZ7" s="99"/>
      <c r="XA7" s="99"/>
      <c r="XB7" s="99"/>
      <c r="XC7" s="99"/>
      <c r="XD7" s="99"/>
      <c r="XE7" s="99"/>
      <c r="XF7" s="99"/>
      <c r="XG7" s="99"/>
      <c r="XH7" s="99"/>
      <c r="XI7" s="99"/>
      <c r="XJ7" s="99"/>
      <c r="XK7" s="99"/>
      <c r="XL7" s="99"/>
      <c r="XM7" s="99"/>
      <c r="XN7" s="99"/>
      <c r="XO7" s="99"/>
      <c r="XP7" s="99"/>
      <c r="XQ7" s="99"/>
      <c r="XR7" s="99"/>
      <c r="XS7" s="99"/>
      <c r="XT7" s="99"/>
      <c r="XU7" s="99"/>
      <c r="XV7" s="99"/>
      <c r="XW7" s="99"/>
      <c r="XX7" s="99"/>
      <c r="XY7" s="99"/>
      <c r="XZ7" s="99"/>
      <c r="YA7" s="99"/>
      <c r="YB7" s="99"/>
      <c r="YC7" s="99"/>
      <c r="YD7" s="99"/>
      <c r="YE7" s="99"/>
      <c r="YF7" s="99"/>
      <c r="YG7" s="99"/>
      <c r="YH7" s="99"/>
      <c r="YI7" s="99"/>
      <c r="YJ7" s="99"/>
      <c r="YK7" s="99"/>
      <c r="YL7" s="99"/>
      <c r="YM7" s="99"/>
      <c r="YN7" s="99"/>
      <c r="YO7" s="99"/>
      <c r="YP7" s="99"/>
      <c r="YQ7" s="99"/>
      <c r="YR7" s="99"/>
      <c r="YS7" s="99"/>
      <c r="YT7" s="99"/>
      <c r="YU7" s="99"/>
      <c r="YV7" s="99"/>
      <c r="YW7" s="99"/>
      <c r="YX7" s="99"/>
      <c r="YY7" s="99"/>
      <c r="YZ7" s="99"/>
      <c r="ZA7" s="99"/>
      <c r="ZB7" s="99"/>
      <c r="ZC7" s="99"/>
      <c r="ZD7" s="99"/>
      <c r="ZE7" s="99"/>
      <c r="ZF7" s="99"/>
      <c r="ZG7" s="99"/>
      <c r="ZH7" s="99"/>
      <c r="ZI7" s="99"/>
      <c r="ZJ7" s="99"/>
      <c r="ZK7" s="99"/>
      <c r="ZL7" s="99"/>
      <c r="ZM7" s="99"/>
      <c r="ZN7" s="99"/>
      <c r="ZO7" s="99"/>
      <c r="ZP7" s="99"/>
      <c r="ZQ7" s="99"/>
      <c r="ZR7" s="99"/>
      <c r="ZS7" s="99"/>
      <c r="ZT7" s="99"/>
      <c r="ZU7" s="99"/>
      <c r="ZV7" s="99"/>
      <c r="ZW7" s="99"/>
      <c r="ZX7" s="99"/>
      <c r="ZY7" s="99"/>
      <c r="ZZ7" s="99"/>
      <c r="AAA7" s="99"/>
      <c r="AAB7" s="99"/>
      <c r="AAC7" s="99"/>
      <c r="AAD7" s="99"/>
      <c r="AAE7" s="99"/>
      <c r="AAF7" s="99"/>
      <c r="AAG7" s="99"/>
      <c r="AAH7" s="99"/>
      <c r="AAI7" s="99"/>
      <c r="AAJ7" s="99"/>
      <c r="AAK7" s="99"/>
      <c r="AAL7" s="99"/>
      <c r="AAM7" s="99"/>
      <c r="AAN7" s="99"/>
      <c r="AAO7" s="99"/>
      <c r="AAP7" s="99"/>
      <c r="AAQ7" s="99"/>
      <c r="AAR7" s="99"/>
      <c r="AAS7" s="99"/>
      <c r="AAT7" s="99"/>
      <c r="AAU7" s="99"/>
      <c r="AAV7" s="99"/>
      <c r="AAW7" s="99"/>
      <c r="AAX7" s="99"/>
      <c r="AAY7" s="99"/>
      <c r="AAZ7" s="99"/>
      <c r="ABA7" s="99"/>
      <c r="ABB7" s="99"/>
      <c r="ABC7" s="99"/>
      <c r="ABD7" s="99"/>
      <c r="ABE7" s="99"/>
      <c r="ABF7" s="99"/>
      <c r="ABG7" s="99"/>
      <c r="ABH7" s="99"/>
      <c r="ABI7" s="99"/>
      <c r="ABJ7" s="99"/>
      <c r="ABK7" s="99"/>
      <c r="ABL7" s="99"/>
      <c r="ABM7" s="99"/>
      <c r="ABN7" s="99"/>
      <c r="ABO7" s="99"/>
      <c r="ABP7" s="99"/>
      <c r="ABQ7" s="99"/>
      <c r="ABR7" s="99"/>
      <c r="ABS7" s="99"/>
      <c r="ABT7" s="99"/>
      <c r="ABU7" s="99"/>
      <c r="ABV7" s="99"/>
      <c r="ABW7" s="99"/>
      <c r="ABX7" s="99"/>
      <c r="ABY7" s="99"/>
      <c r="ABZ7" s="99"/>
      <c r="ACA7" s="99"/>
      <c r="ACB7" s="99"/>
      <c r="ACC7" s="99"/>
      <c r="ACD7" s="99"/>
      <c r="ACE7" s="99"/>
      <c r="ACF7" s="99"/>
      <c r="ACG7" s="99"/>
      <c r="ACH7" s="99"/>
      <c r="ACI7" s="99"/>
      <c r="ACJ7" s="99"/>
      <c r="ACK7" s="99"/>
      <c r="ACL7" s="99"/>
      <c r="ACM7" s="99"/>
      <c r="ACN7" s="99"/>
      <c r="ACO7" s="99"/>
      <c r="ACP7" s="99"/>
      <c r="ACQ7" s="99"/>
      <c r="ACR7" s="99"/>
      <c r="ACS7" s="99"/>
      <c r="ACT7" s="99"/>
      <c r="ACU7" s="99"/>
      <c r="ACV7" s="99"/>
      <c r="ACW7" s="99"/>
      <c r="ACX7" s="99"/>
      <c r="ACY7" s="99"/>
      <c r="ACZ7" s="99"/>
      <c r="ADA7" s="99"/>
      <c r="ADB7" s="99"/>
      <c r="ADC7" s="99"/>
      <c r="ADD7" s="99"/>
      <c r="ADE7" s="99"/>
      <c r="ADF7" s="99"/>
      <c r="ADG7" s="99"/>
      <c r="ADH7" s="99"/>
      <c r="ADI7" s="99"/>
      <c r="ADJ7" s="99"/>
      <c r="ADK7" s="99"/>
      <c r="ADL7" s="99"/>
      <c r="ADM7" s="99"/>
      <c r="ADN7" s="99"/>
      <c r="ADO7" s="99"/>
      <c r="ADP7" s="99"/>
      <c r="ADQ7" s="99"/>
      <c r="ADR7" s="99"/>
      <c r="ADS7" s="99"/>
      <c r="ADT7" s="99"/>
      <c r="ADU7" s="99"/>
      <c r="ADV7" s="99"/>
      <c r="ADW7" s="99"/>
      <c r="ADX7" s="99"/>
      <c r="ADY7" s="99"/>
      <c r="ADZ7" s="99"/>
      <c r="AEA7" s="99"/>
      <c r="AEB7" s="99"/>
      <c r="AEC7" s="99"/>
      <c r="AED7" s="99"/>
      <c r="AEE7" s="99"/>
      <c r="AEF7" s="99"/>
      <c r="AEG7" s="99"/>
      <c r="AEH7" s="99"/>
      <c r="AEI7" s="99"/>
      <c r="AEJ7" s="99"/>
      <c r="AEK7" s="99"/>
      <c r="AEL7" s="99"/>
      <c r="AEM7" s="99"/>
      <c r="AEN7" s="99"/>
      <c r="AEO7" s="99"/>
      <c r="AEP7" s="99"/>
      <c r="AEQ7" s="99"/>
      <c r="AER7" s="99"/>
      <c r="AES7" s="99"/>
      <c r="AET7" s="99"/>
      <c r="AEU7" s="99"/>
      <c r="AEV7" s="99"/>
      <c r="AEW7" s="99"/>
      <c r="AEX7" s="99"/>
      <c r="AEY7" s="99"/>
      <c r="AEZ7" s="99"/>
      <c r="AFA7" s="99"/>
      <c r="AFB7" s="99"/>
      <c r="AFC7" s="99"/>
      <c r="AFD7" s="99"/>
      <c r="AFE7" s="99"/>
      <c r="AFF7" s="99"/>
      <c r="AFG7" s="99"/>
      <c r="AFH7" s="99"/>
      <c r="AFI7" s="99"/>
      <c r="AFJ7" s="99"/>
      <c r="AFK7" s="99"/>
      <c r="AFL7" s="99"/>
      <c r="AFM7" s="99"/>
      <c r="AFN7" s="99"/>
      <c r="AFO7" s="99"/>
      <c r="AFP7" s="99"/>
      <c r="AFQ7" s="99"/>
      <c r="AFR7" s="99"/>
      <c r="AFS7" s="99"/>
      <c r="AFT7" s="99"/>
      <c r="AFU7" s="99"/>
      <c r="AFV7" s="99"/>
      <c r="AFW7" s="99"/>
      <c r="AFX7" s="99"/>
      <c r="AFY7" s="99"/>
      <c r="AFZ7" s="99"/>
      <c r="AGA7" s="99"/>
      <c r="AGB7" s="99"/>
      <c r="AGC7" s="99"/>
      <c r="AGD7" s="99"/>
      <c r="AGE7" s="99"/>
      <c r="AGF7" s="99"/>
      <c r="AGG7" s="99"/>
      <c r="AGH7" s="99"/>
      <c r="AGI7" s="99"/>
      <c r="AGJ7" s="99"/>
      <c r="AGK7" s="99"/>
      <c r="AGL7" s="99"/>
      <c r="AGM7" s="99"/>
      <c r="AGN7" s="99"/>
      <c r="AGO7" s="99"/>
      <c r="AGP7" s="99"/>
      <c r="AGQ7" s="99"/>
      <c r="AGR7" s="99"/>
      <c r="AGS7" s="99"/>
      <c r="AGT7" s="99"/>
      <c r="AGU7" s="99"/>
      <c r="AGV7" s="99"/>
      <c r="AGW7" s="99"/>
      <c r="AGX7" s="99"/>
      <c r="AGY7" s="99"/>
      <c r="AGZ7" s="99"/>
      <c r="AHA7" s="99"/>
      <c r="AHB7" s="99"/>
      <c r="AHC7" s="99"/>
      <c r="AHD7" s="99"/>
      <c r="AHE7" s="99"/>
      <c r="AHF7" s="99"/>
      <c r="AHG7" s="99"/>
      <c r="AHH7" s="99"/>
      <c r="AHI7" s="99"/>
      <c r="AHJ7" s="99"/>
      <c r="AHK7" s="99"/>
      <c r="AHL7" s="99"/>
      <c r="AHM7" s="99"/>
      <c r="AHN7" s="99"/>
      <c r="AHO7" s="99"/>
      <c r="AHP7" s="99"/>
      <c r="AHQ7" s="99"/>
      <c r="AHR7" s="99"/>
      <c r="AHS7" s="99"/>
      <c r="AHT7" s="99"/>
      <c r="AHU7" s="99"/>
      <c r="AHV7" s="99"/>
      <c r="AHW7" s="99"/>
      <c r="AHX7" s="99"/>
      <c r="AHY7" s="99"/>
      <c r="AHZ7" s="99"/>
      <c r="AIA7" s="99"/>
      <c r="AIB7" s="99"/>
      <c r="AIC7" s="99"/>
      <c r="AID7" s="99"/>
      <c r="AIE7" s="99"/>
      <c r="AIF7" s="99"/>
      <c r="AIG7" s="99"/>
      <c r="AIH7" s="99"/>
      <c r="AII7" s="99"/>
      <c r="AIJ7" s="99"/>
      <c r="AIK7" s="99"/>
      <c r="AIL7" s="99"/>
      <c r="AIM7" s="99"/>
      <c r="AIN7" s="99"/>
      <c r="AIO7" s="99"/>
      <c r="AIP7" s="99"/>
      <c r="AIQ7" s="99"/>
      <c r="AIR7" s="99"/>
      <c r="AIS7" s="99"/>
      <c r="AIT7" s="99"/>
      <c r="AIU7" s="99"/>
      <c r="AIV7" s="99"/>
      <c r="AIW7" s="99"/>
      <c r="AIX7" s="99"/>
      <c r="AIY7" s="99"/>
      <c r="AIZ7" s="99"/>
      <c r="AJA7" s="99"/>
      <c r="AJB7" s="99"/>
      <c r="AJC7" s="99"/>
      <c r="AJD7" s="99"/>
      <c r="AJE7" s="99"/>
      <c r="AJF7" s="99"/>
      <c r="AJG7" s="99"/>
      <c r="AJH7" s="99"/>
      <c r="AJI7" s="99"/>
      <c r="AJJ7" s="99"/>
      <c r="AJK7" s="99"/>
      <c r="AJL7" s="99"/>
      <c r="AJM7" s="99"/>
      <c r="AJN7" s="99"/>
      <c r="AJO7" s="99"/>
      <c r="AJP7" s="99"/>
      <c r="AJQ7" s="99"/>
      <c r="AJR7" s="99"/>
      <c r="AJS7" s="99"/>
      <c r="AJT7" s="99"/>
      <c r="AJU7" s="99"/>
      <c r="AJV7" s="99"/>
      <c r="AJW7" s="99"/>
      <c r="AJX7" s="99"/>
      <c r="AJY7" s="99"/>
      <c r="AJZ7" s="99"/>
      <c r="AKA7" s="99"/>
      <c r="AKB7" s="99"/>
      <c r="AKC7" s="99"/>
      <c r="AKD7" s="99"/>
      <c r="AKE7" s="99"/>
      <c r="AKF7" s="99"/>
      <c r="AKG7" s="99"/>
      <c r="AKH7" s="99"/>
      <c r="AKI7" s="99"/>
      <c r="AKJ7" s="99"/>
      <c r="AKK7" s="99"/>
      <c r="AKL7" s="99"/>
      <c r="AKM7" s="99"/>
      <c r="AKN7" s="99"/>
      <c r="AKO7" s="99"/>
      <c r="AKP7" s="99"/>
      <c r="AKQ7" s="99"/>
      <c r="AKR7" s="99"/>
      <c r="AKS7" s="99"/>
      <c r="AKT7" s="99"/>
      <c r="AKU7" s="99"/>
      <c r="AKV7" s="99"/>
      <c r="AKW7" s="99"/>
      <c r="AKX7" s="99"/>
      <c r="AKY7" s="99"/>
      <c r="AKZ7" s="99"/>
      <c r="ALA7" s="99"/>
      <c r="ALB7" s="99"/>
      <c r="ALC7" s="99"/>
      <c r="ALD7" s="99"/>
      <c r="ALE7" s="99"/>
      <c r="ALF7" s="99"/>
      <c r="ALG7" s="99"/>
      <c r="ALH7" s="99"/>
      <c r="ALI7" s="99"/>
      <c r="ALJ7" s="99"/>
      <c r="ALK7" s="99"/>
      <c r="ALL7" s="99"/>
      <c r="ALM7" s="99"/>
      <c r="ALN7" s="99"/>
      <c r="ALO7" s="99"/>
      <c r="ALP7" s="99"/>
      <c r="ALQ7" s="99"/>
      <c r="ALR7" s="99"/>
      <c r="ALS7" s="99"/>
      <c r="ALT7" s="99"/>
      <c r="ALU7" s="99"/>
      <c r="ALV7" s="99"/>
      <c r="ALW7" s="99"/>
      <c r="ALX7" s="99"/>
      <c r="ALY7" s="99"/>
      <c r="ALZ7" s="99"/>
      <c r="AMA7" s="99"/>
      <c r="AMB7" s="99"/>
      <c r="AMC7" s="99"/>
      <c r="AMD7" s="99"/>
      <c r="AME7" s="99"/>
      <c r="AMF7" s="99"/>
      <c r="AMG7" s="99"/>
      <c r="AMH7" s="99"/>
      <c r="AMI7" s="99"/>
      <c r="AMJ7" s="99"/>
      <c r="AMK7" s="99"/>
      <c r="AML7" s="99"/>
      <c r="AMM7" s="99"/>
      <c r="AMN7" s="99"/>
      <c r="AMO7" s="99"/>
      <c r="AMP7" s="99"/>
      <c r="AMQ7" s="99"/>
      <c r="AMR7" s="99"/>
      <c r="AMS7" s="99"/>
      <c r="AMT7" s="99"/>
      <c r="AMU7" s="99"/>
      <c r="AMV7" s="99"/>
      <c r="AMW7" s="99"/>
      <c r="AMX7" s="99"/>
      <c r="AMY7" s="99"/>
      <c r="AMZ7" s="99"/>
      <c r="ANA7" s="99"/>
      <c r="ANB7" s="99"/>
      <c r="ANC7" s="99"/>
      <c r="AND7" s="99"/>
      <c r="ANE7" s="99"/>
      <c r="ANF7" s="99"/>
      <c r="ANG7" s="99"/>
      <c r="ANH7" s="99"/>
      <c r="ANI7" s="99"/>
      <c r="ANJ7" s="99"/>
      <c r="ANK7" s="99"/>
      <c r="ANL7" s="99"/>
      <c r="ANM7" s="99"/>
      <c r="ANN7" s="99"/>
      <c r="ANO7" s="99"/>
      <c r="ANP7" s="99"/>
      <c r="ANQ7" s="99"/>
      <c r="ANR7" s="99"/>
      <c r="ANS7" s="99"/>
      <c r="ANT7" s="99"/>
      <c r="ANU7" s="99"/>
      <c r="ANV7" s="99"/>
      <c r="ANW7" s="99"/>
      <c r="ANX7" s="99"/>
      <c r="ANY7" s="99"/>
      <c r="ANZ7" s="99"/>
      <c r="AOA7" s="99"/>
      <c r="AOB7" s="99"/>
      <c r="AOC7" s="99"/>
      <c r="AOD7" s="99"/>
      <c r="AOE7" s="99"/>
      <c r="AOF7" s="99"/>
      <c r="AOG7" s="99"/>
      <c r="AOH7" s="99"/>
      <c r="AOI7" s="99"/>
      <c r="AOJ7" s="99"/>
      <c r="AOK7" s="99"/>
      <c r="AOL7" s="99"/>
      <c r="AOM7" s="99"/>
      <c r="AON7" s="99"/>
      <c r="AOO7" s="99"/>
      <c r="AOP7" s="99"/>
      <c r="AOQ7" s="99"/>
      <c r="AOR7" s="99"/>
      <c r="AOS7" s="99"/>
      <c r="AOT7" s="99"/>
      <c r="AOU7" s="99"/>
      <c r="AOV7" s="99"/>
      <c r="AOW7" s="99"/>
      <c r="AOX7" s="99"/>
      <c r="AOY7" s="99"/>
      <c r="AOZ7" s="99"/>
      <c r="APA7" s="99"/>
      <c r="APB7" s="99"/>
      <c r="APC7" s="99"/>
      <c r="APD7" s="99"/>
      <c r="APE7" s="99"/>
      <c r="APF7" s="99"/>
      <c r="APG7" s="99"/>
      <c r="APH7" s="99"/>
      <c r="API7" s="99"/>
      <c r="APJ7" s="99"/>
      <c r="APK7" s="99"/>
      <c r="APL7" s="99"/>
      <c r="APM7" s="99"/>
      <c r="APN7" s="99"/>
      <c r="APO7" s="99"/>
      <c r="APP7" s="99"/>
      <c r="APQ7" s="99"/>
      <c r="APR7" s="99"/>
      <c r="APS7" s="99"/>
      <c r="APT7" s="99"/>
      <c r="APU7" s="99"/>
      <c r="APV7" s="99"/>
      <c r="APW7" s="99"/>
      <c r="APX7" s="99"/>
      <c r="APY7" s="99"/>
      <c r="APZ7" s="99"/>
      <c r="AQA7" s="99"/>
      <c r="AQB7" s="99"/>
      <c r="AQC7" s="99"/>
      <c r="AQD7" s="99"/>
      <c r="AQE7" s="99"/>
      <c r="AQF7" s="99"/>
      <c r="AQG7" s="99"/>
      <c r="AQH7" s="99"/>
      <c r="AQI7" s="99"/>
      <c r="AQJ7" s="99"/>
      <c r="AQK7" s="99"/>
      <c r="AQL7" s="99"/>
      <c r="AQM7" s="99"/>
      <c r="AQN7" s="99"/>
      <c r="AQO7" s="99"/>
      <c r="AQP7" s="99"/>
      <c r="AQQ7" s="99"/>
      <c r="AQR7" s="99"/>
      <c r="AQS7" s="99"/>
      <c r="AQT7" s="99"/>
      <c r="AQU7" s="99"/>
      <c r="AQV7" s="99"/>
      <c r="AQW7" s="99"/>
      <c r="AQX7" s="99"/>
      <c r="AQY7" s="99"/>
      <c r="AQZ7" s="99"/>
      <c r="ARA7" s="99"/>
      <c r="ARB7" s="99"/>
      <c r="ARC7" s="99"/>
      <c r="ARD7" s="99"/>
      <c r="ARE7" s="99"/>
      <c r="ARF7" s="99"/>
      <c r="ARG7" s="99"/>
      <c r="ARH7" s="99"/>
      <c r="ARI7" s="99"/>
      <c r="ARJ7" s="99"/>
      <c r="ARK7" s="99"/>
      <c r="ARL7" s="99"/>
      <c r="ARM7" s="99"/>
      <c r="ARN7" s="99"/>
      <c r="ARO7" s="99"/>
      <c r="ARP7" s="99"/>
      <c r="ARQ7" s="99"/>
      <c r="ARR7" s="99"/>
      <c r="ARS7" s="99"/>
      <c r="ART7" s="99"/>
      <c r="ARU7" s="99"/>
      <c r="ARV7" s="99"/>
      <c r="ARW7" s="99"/>
      <c r="ARX7" s="99"/>
      <c r="ARY7" s="99"/>
      <c r="ARZ7" s="99"/>
      <c r="ASA7" s="99"/>
      <c r="ASB7" s="99"/>
      <c r="ASC7" s="99"/>
      <c r="ASD7" s="99"/>
      <c r="ASE7" s="99"/>
      <c r="ASF7" s="99"/>
      <c r="ASG7" s="99"/>
      <c r="ASH7" s="99"/>
      <c r="ASI7" s="99"/>
      <c r="ASJ7" s="99"/>
      <c r="ASK7" s="99"/>
      <c r="ASL7" s="99"/>
      <c r="ASM7" s="99"/>
      <c r="ASN7" s="99"/>
      <c r="ASO7" s="99"/>
      <c r="ASP7" s="99"/>
      <c r="ASQ7" s="99"/>
      <c r="ASR7" s="99"/>
      <c r="ASS7" s="99"/>
      <c r="AST7" s="99"/>
      <c r="ASU7" s="99"/>
      <c r="ASV7" s="99"/>
      <c r="ASW7" s="99"/>
      <c r="ASX7" s="99"/>
      <c r="ASY7" s="99"/>
      <c r="ASZ7" s="99"/>
      <c r="ATA7" s="99"/>
      <c r="ATB7" s="99"/>
      <c r="ATC7" s="99"/>
      <c r="ATD7" s="99"/>
      <c r="ATE7" s="99"/>
      <c r="ATF7" s="99"/>
      <c r="ATG7" s="99"/>
      <c r="ATH7" s="99"/>
      <c r="ATI7" s="99"/>
      <c r="ATJ7" s="99"/>
      <c r="ATK7" s="99"/>
      <c r="ATL7" s="99"/>
      <c r="ATM7" s="99"/>
      <c r="ATN7" s="99"/>
      <c r="ATO7" s="99"/>
      <c r="ATP7" s="99"/>
      <c r="ATQ7" s="99"/>
      <c r="ATR7" s="99"/>
      <c r="ATS7" s="99"/>
      <c r="ATT7" s="99"/>
      <c r="ATU7" s="99"/>
      <c r="ATV7" s="99"/>
      <c r="ATW7" s="99"/>
      <c r="ATX7" s="99"/>
      <c r="ATY7" s="99"/>
      <c r="ATZ7" s="99"/>
      <c r="AUA7" s="99"/>
      <c r="AUB7" s="99"/>
      <c r="AUC7" s="99"/>
      <c r="AUD7" s="99"/>
      <c r="AUE7" s="99"/>
      <c r="AUF7" s="99"/>
      <c r="AUG7" s="99"/>
      <c r="AUH7" s="99"/>
      <c r="AUI7" s="99"/>
      <c r="AUJ7" s="99"/>
      <c r="AUK7" s="99"/>
      <c r="AUL7" s="99"/>
      <c r="AUM7" s="99"/>
      <c r="AUN7" s="99"/>
      <c r="AUO7" s="99"/>
      <c r="AUP7" s="99"/>
      <c r="AUQ7" s="99"/>
      <c r="AUR7" s="99"/>
      <c r="AUS7" s="99"/>
      <c r="AUT7" s="99"/>
      <c r="AUU7" s="99"/>
      <c r="AUV7" s="99"/>
      <c r="AUW7" s="99"/>
      <c r="AUX7" s="99"/>
      <c r="AUY7" s="99"/>
      <c r="AUZ7" s="99"/>
      <c r="AVA7" s="99"/>
      <c r="AVB7" s="99"/>
      <c r="AVC7" s="99"/>
      <c r="AVD7" s="99"/>
      <c r="AVE7" s="99"/>
      <c r="AVF7" s="99"/>
    </row>
    <row r="8" spans="1:1254" x14ac:dyDescent="0.25">
      <c r="A8">
        <v>202212</v>
      </c>
      <c r="B8">
        <v>52042</v>
      </c>
      <c r="C8" t="s">
        <v>2686</v>
      </c>
      <c r="D8" t="s">
        <v>1533</v>
      </c>
      <c r="E8">
        <v>0</v>
      </c>
      <c r="F8">
        <v>159858</v>
      </c>
      <c r="G8">
        <v>312023</v>
      </c>
      <c r="H8">
        <v>227667</v>
      </c>
      <c r="I8">
        <v>35368962</v>
      </c>
      <c r="J8">
        <v>820</v>
      </c>
      <c r="K8">
        <v>518088</v>
      </c>
      <c r="L8">
        <v>33307</v>
      </c>
      <c r="M8">
        <v>551395</v>
      </c>
      <c r="N8">
        <v>0</v>
      </c>
      <c r="O8">
        <v>1159171</v>
      </c>
      <c r="P8">
        <v>36396523</v>
      </c>
      <c r="Q8">
        <v>0</v>
      </c>
      <c r="R8">
        <v>1901028</v>
      </c>
      <c r="S8">
        <v>0</v>
      </c>
      <c r="T8">
        <v>1026741</v>
      </c>
      <c r="U8">
        <v>291540</v>
      </c>
      <c r="V8">
        <v>20140</v>
      </c>
      <c r="W8">
        <v>42646753</v>
      </c>
      <c r="X8">
        <v>1006601</v>
      </c>
      <c r="Y8">
        <v>1135959</v>
      </c>
      <c r="Z8">
        <v>539690</v>
      </c>
      <c r="AA8">
        <v>2152</v>
      </c>
      <c r="AB8">
        <v>32564693</v>
      </c>
      <c r="AC8">
        <v>342234</v>
      </c>
      <c r="AD8">
        <v>0</v>
      </c>
      <c r="AE8">
        <v>0</v>
      </c>
      <c r="AF8">
        <v>402577</v>
      </c>
      <c r="AG8">
        <v>80912</v>
      </c>
      <c r="AH8">
        <v>321665</v>
      </c>
      <c r="AI8">
        <v>100806</v>
      </c>
      <c r="AJ8">
        <v>198832</v>
      </c>
      <c r="AK8">
        <v>2750551</v>
      </c>
      <c r="AL8">
        <v>128506</v>
      </c>
      <c r="AM8">
        <v>1567267</v>
      </c>
      <c r="AN8">
        <v>0</v>
      </c>
      <c r="AO8">
        <v>160615</v>
      </c>
      <c r="AP8">
        <v>0</v>
      </c>
      <c r="AQ8">
        <v>256681</v>
      </c>
      <c r="AR8">
        <v>0</v>
      </c>
      <c r="AS8">
        <v>143402</v>
      </c>
      <c r="AT8">
        <v>1458584</v>
      </c>
      <c r="AU8">
        <v>355020</v>
      </c>
      <c r="AV8">
        <v>15000</v>
      </c>
      <c r="AX8">
        <v>0</v>
      </c>
      <c r="AY8">
        <v>9833956</v>
      </c>
      <c r="AZ8">
        <v>23747477</v>
      </c>
      <c r="BA8">
        <v>2657807</v>
      </c>
      <c r="BC8">
        <v>0</v>
      </c>
      <c r="BD8">
        <v>307706</v>
      </c>
      <c r="BE8">
        <v>0</v>
      </c>
      <c r="BF8">
        <v>1952</v>
      </c>
      <c r="BG8">
        <v>483882</v>
      </c>
      <c r="BH8">
        <v>3856102</v>
      </c>
      <c r="BI8">
        <v>54472</v>
      </c>
      <c r="BJ8">
        <v>78431</v>
      </c>
      <c r="BK8">
        <v>28685009</v>
      </c>
      <c r="BL8">
        <v>125579</v>
      </c>
      <c r="BM8">
        <v>0</v>
      </c>
      <c r="BN8">
        <v>0</v>
      </c>
      <c r="BO8">
        <v>0</v>
      </c>
      <c r="BP8">
        <v>0</v>
      </c>
      <c r="BQ8">
        <v>3776099</v>
      </c>
      <c r="BR8">
        <v>751291</v>
      </c>
      <c r="BT8">
        <v>146107</v>
      </c>
      <c r="BU8">
        <v>0</v>
      </c>
      <c r="BV8">
        <v>829443</v>
      </c>
      <c r="BW8">
        <v>5291566</v>
      </c>
      <c r="BX8">
        <v>1371851</v>
      </c>
      <c r="BY8">
        <v>5209690</v>
      </c>
      <c r="BZ8">
        <v>42646753</v>
      </c>
      <c r="CA8">
        <v>0</v>
      </c>
      <c r="CB8">
        <v>51015</v>
      </c>
      <c r="CC8">
        <v>0</v>
      </c>
      <c r="CE8">
        <v>3008090</v>
      </c>
      <c r="CF8">
        <v>81876</v>
      </c>
      <c r="CG8">
        <v>74564</v>
      </c>
      <c r="CH8">
        <v>-252970</v>
      </c>
      <c r="CI8">
        <v>0</v>
      </c>
      <c r="CJ8">
        <v>0</v>
      </c>
      <c r="CK8">
        <v>-121340</v>
      </c>
      <c r="CL8">
        <v>5190265</v>
      </c>
      <c r="CM8">
        <v>0</v>
      </c>
      <c r="CN8">
        <v>-606553</v>
      </c>
      <c r="CO8">
        <v>-255655</v>
      </c>
      <c r="CP8">
        <v>20783</v>
      </c>
      <c r="CQ8">
        <v>0</v>
      </c>
      <c r="CR8">
        <v>-42131</v>
      </c>
      <c r="CS8">
        <v>-1825055</v>
      </c>
      <c r="CT8">
        <v>-2138105</v>
      </c>
      <c r="CU8">
        <v>-10741</v>
      </c>
      <c r="CV8">
        <v>-456917</v>
      </c>
      <c r="CW8">
        <v>91032</v>
      </c>
      <c r="CX8">
        <v>-225988</v>
      </c>
      <c r="CY8">
        <v>-83477</v>
      </c>
      <c r="CZ8">
        <v>-518317</v>
      </c>
      <c r="DA8">
        <v>716403</v>
      </c>
      <c r="DB8">
        <v>528021</v>
      </c>
      <c r="DC8">
        <v>369600</v>
      </c>
      <c r="DD8">
        <v>0</v>
      </c>
      <c r="DE8">
        <v>82551</v>
      </c>
      <c r="DF8">
        <v>-333126</v>
      </c>
      <c r="DG8">
        <v>-1441416</v>
      </c>
      <c r="DH8">
        <v>136925</v>
      </c>
      <c r="DJ8">
        <v>-130318</v>
      </c>
      <c r="DK8">
        <v>-317021</v>
      </c>
      <c r="DL8">
        <v>29667</v>
      </c>
      <c r="DM8">
        <v>3471803</v>
      </c>
      <c r="DN8">
        <v>938401</v>
      </c>
      <c r="DO8">
        <v>-128329</v>
      </c>
      <c r="DP8">
        <v>-850718</v>
      </c>
      <c r="DQ8">
        <v>-2381901</v>
      </c>
      <c r="DR8">
        <v>-292</v>
      </c>
      <c r="DS8">
        <v>-17220</v>
      </c>
      <c r="DT8">
        <v>-1789119</v>
      </c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99"/>
      <c r="JT8" s="99"/>
      <c r="JU8" s="99"/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99"/>
      <c r="LC8" s="99"/>
      <c r="LD8" s="99"/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99"/>
      <c r="ML8" s="99"/>
      <c r="MM8" s="99"/>
      <c r="MN8" s="99"/>
      <c r="MO8" s="99"/>
      <c r="MP8" s="99"/>
      <c r="MQ8" s="99"/>
      <c r="MR8" s="99"/>
      <c r="MS8" s="99"/>
      <c r="MT8" s="99"/>
      <c r="MU8" s="99"/>
      <c r="MV8" s="99"/>
      <c r="MW8" s="99"/>
      <c r="MX8" s="99"/>
      <c r="MY8" s="99"/>
      <c r="MZ8" s="99"/>
      <c r="NA8" s="99"/>
      <c r="NB8" s="99"/>
      <c r="NC8" s="99"/>
      <c r="ND8" s="99"/>
      <c r="NE8" s="99"/>
      <c r="NF8" s="99"/>
      <c r="NG8" s="99"/>
      <c r="NH8" s="99"/>
      <c r="NI8" s="99"/>
      <c r="NJ8" s="99"/>
      <c r="NK8" s="99"/>
      <c r="NL8" s="99"/>
      <c r="NM8" s="99"/>
      <c r="NN8" s="99"/>
      <c r="NO8" s="99"/>
      <c r="NP8" s="99"/>
      <c r="NQ8" s="99"/>
      <c r="NR8" s="99"/>
      <c r="NS8" s="99"/>
      <c r="NT8" s="99"/>
      <c r="NU8" s="99"/>
      <c r="NV8" s="99"/>
      <c r="NW8" s="99"/>
      <c r="NX8" s="99"/>
      <c r="NY8" s="99"/>
      <c r="NZ8" s="99"/>
      <c r="OA8" s="99"/>
      <c r="OB8" s="99"/>
      <c r="OC8" s="99"/>
      <c r="OD8" s="99"/>
      <c r="OE8" s="99"/>
      <c r="OF8" s="99"/>
      <c r="OG8" s="99"/>
      <c r="OH8" s="99"/>
      <c r="OI8" s="99"/>
      <c r="OJ8" s="99"/>
      <c r="OK8" s="99"/>
      <c r="OL8" s="99"/>
      <c r="OM8" s="99"/>
      <c r="ON8" s="99"/>
      <c r="OO8" s="99"/>
      <c r="OP8" s="99"/>
      <c r="OQ8" s="99"/>
      <c r="OR8" s="99"/>
      <c r="OS8" s="99"/>
      <c r="OT8" s="99"/>
      <c r="OU8" s="99"/>
      <c r="OV8" s="99"/>
      <c r="OW8" s="99"/>
      <c r="OX8" s="99"/>
      <c r="OY8" s="99"/>
      <c r="OZ8" s="99"/>
      <c r="PA8" s="99"/>
      <c r="PB8" s="99"/>
      <c r="PC8" s="99"/>
      <c r="PD8" s="99"/>
      <c r="PE8" s="99"/>
      <c r="PF8" s="99"/>
      <c r="PG8" s="99"/>
      <c r="PH8" s="99"/>
      <c r="PI8" s="99"/>
      <c r="PJ8" s="99"/>
      <c r="PK8" s="99"/>
      <c r="PL8" s="99"/>
      <c r="PM8" s="99"/>
      <c r="PN8" s="99"/>
      <c r="PO8" s="99"/>
      <c r="PP8" s="99"/>
      <c r="PQ8" s="99"/>
      <c r="PR8" s="99"/>
      <c r="PS8" s="99"/>
      <c r="PT8" s="99"/>
      <c r="PU8" s="99"/>
      <c r="PV8" s="99"/>
      <c r="PW8" s="99"/>
      <c r="PX8" s="99"/>
      <c r="PY8" s="99"/>
      <c r="PZ8" s="99"/>
      <c r="QA8" s="99"/>
      <c r="QB8" s="99"/>
      <c r="QC8" s="99"/>
      <c r="QD8" s="99"/>
      <c r="QE8" s="99"/>
      <c r="QF8" s="99"/>
      <c r="QG8" s="99"/>
      <c r="QH8" s="99"/>
      <c r="QI8" s="99"/>
      <c r="QJ8" s="99"/>
      <c r="QK8" s="99"/>
      <c r="QL8" s="99"/>
      <c r="QM8" s="99"/>
      <c r="QN8" s="99"/>
      <c r="QO8" s="99"/>
      <c r="QP8" s="99"/>
      <c r="QQ8" s="99"/>
      <c r="QR8" s="99"/>
      <c r="QS8" s="99"/>
      <c r="QT8" s="99"/>
      <c r="QU8" s="99"/>
      <c r="QV8" s="99"/>
      <c r="QW8" s="99"/>
      <c r="QX8" s="99"/>
      <c r="QY8" s="99"/>
      <c r="QZ8" s="99"/>
      <c r="RA8" s="99"/>
      <c r="RB8" s="99"/>
      <c r="RC8" s="99"/>
      <c r="RD8" s="99"/>
      <c r="RE8" s="99"/>
      <c r="RF8" s="99"/>
      <c r="RG8" s="99"/>
      <c r="RH8" s="99"/>
      <c r="RI8" s="99"/>
      <c r="RJ8" s="99"/>
      <c r="RK8" s="99"/>
      <c r="RL8" s="99"/>
      <c r="RM8" s="99"/>
      <c r="RN8" s="99"/>
      <c r="RO8" s="99"/>
      <c r="RP8" s="99"/>
      <c r="RQ8" s="99"/>
      <c r="RR8" s="99"/>
      <c r="RS8" s="99"/>
      <c r="RT8" s="99"/>
      <c r="RU8" s="99"/>
      <c r="RV8" s="99"/>
      <c r="RW8" s="99"/>
      <c r="RX8" s="99"/>
      <c r="RY8" s="99"/>
      <c r="RZ8" s="99"/>
      <c r="SA8" s="99"/>
      <c r="SB8" s="99"/>
      <c r="SC8" s="99"/>
      <c r="SD8" s="99"/>
      <c r="SE8" s="99"/>
      <c r="SF8" s="99"/>
      <c r="SG8" s="99"/>
      <c r="SH8" s="99"/>
      <c r="SI8" s="99"/>
      <c r="SJ8" s="99"/>
      <c r="SK8" s="99"/>
      <c r="SL8" s="99"/>
      <c r="SM8" s="99"/>
      <c r="SN8" s="99"/>
      <c r="SO8" s="99"/>
      <c r="SP8" s="99"/>
      <c r="SQ8" s="99"/>
      <c r="SR8" s="99"/>
      <c r="SS8" s="99"/>
      <c r="ST8" s="99"/>
      <c r="SU8" s="99"/>
      <c r="SV8" s="99"/>
      <c r="SW8" s="99"/>
      <c r="SX8" s="99"/>
      <c r="SY8" s="99"/>
      <c r="SZ8" s="99"/>
      <c r="TA8" s="99"/>
      <c r="TB8" s="99"/>
      <c r="TC8" s="99"/>
      <c r="TD8" s="99"/>
      <c r="TE8" s="99"/>
      <c r="TF8" s="99"/>
      <c r="TG8" s="99"/>
      <c r="TH8" s="99"/>
      <c r="TI8" s="99"/>
      <c r="TJ8" s="99"/>
      <c r="TK8" s="99"/>
      <c r="TL8" s="99"/>
      <c r="TM8" s="99"/>
      <c r="TN8" s="99"/>
      <c r="TO8" s="99"/>
      <c r="TP8" s="99"/>
      <c r="TQ8" s="99"/>
      <c r="TR8" s="99"/>
      <c r="TS8" s="99"/>
      <c r="TT8" s="99"/>
      <c r="TU8" s="99"/>
      <c r="TV8" s="99"/>
      <c r="TW8" s="99"/>
      <c r="TX8" s="99"/>
      <c r="TY8" s="99"/>
      <c r="TZ8" s="99"/>
      <c r="UA8" s="99"/>
      <c r="UB8" s="99"/>
      <c r="UC8" s="99"/>
      <c r="UD8" s="99"/>
      <c r="UE8" s="99"/>
      <c r="UF8" s="99"/>
      <c r="UG8" s="99"/>
      <c r="UH8" s="99"/>
      <c r="UI8" s="99"/>
      <c r="UJ8" s="99"/>
      <c r="UK8" s="99"/>
      <c r="UL8" s="99"/>
      <c r="UM8" s="99"/>
      <c r="UN8" s="99"/>
      <c r="UO8" s="99"/>
      <c r="UP8" s="99"/>
      <c r="UQ8" s="99"/>
      <c r="UR8" s="99"/>
      <c r="US8" s="99"/>
      <c r="UT8" s="99"/>
      <c r="UU8" s="99"/>
      <c r="UV8" s="99"/>
      <c r="UW8" s="99"/>
      <c r="UX8" s="99"/>
      <c r="UY8" s="99"/>
      <c r="UZ8" s="99"/>
      <c r="VA8" s="99"/>
      <c r="VB8" s="99"/>
      <c r="VC8" s="99"/>
      <c r="VD8" s="99"/>
      <c r="VE8" s="99"/>
      <c r="VF8" s="99"/>
      <c r="VG8" s="99"/>
      <c r="VH8" s="99"/>
      <c r="VI8" s="99"/>
      <c r="VJ8" s="99"/>
      <c r="VK8" s="99"/>
      <c r="VL8" s="99"/>
      <c r="VM8" s="99"/>
      <c r="VN8" s="99"/>
      <c r="VO8" s="99"/>
      <c r="VP8" s="99"/>
      <c r="VQ8" s="99"/>
      <c r="VR8" s="99"/>
      <c r="VS8" s="99"/>
      <c r="VT8" s="99"/>
      <c r="VU8" s="99"/>
      <c r="VV8" s="99"/>
      <c r="VW8" s="99"/>
      <c r="VX8" s="99"/>
      <c r="VY8" s="99"/>
      <c r="VZ8" s="99"/>
      <c r="WA8" s="99"/>
      <c r="WB8" s="99"/>
      <c r="WC8" s="99"/>
      <c r="WD8" s="99"/>
      <c r="WE8" s="99"/>
      <c r="WF8" s="99"/>
      <c r="WG8" s="99"/>
      <c r="WH8" s="99"/>
      <c r="WI8" s="99"/>
      <c r="WJ8" s="99"/>
      <c r="WK8" s="99"/>
      <c r="WL8" s="99"/>
      <c r="WM8" s="99"/>
      <c r="WN8" s="99"/>
      <c r="WO8" s="99"/>
      <c r="WP8" s="99"/>
      <c r="WQ8" s="99"/>
      <c r="WR8" s="99"/>
      <c r="WS8" s="99"/>
      <c r="WT8" s="99"/>
      <c r="WU8" s="99"/>
      <c r="WV8" s="99"/>
      <c r="WW8" s="99"/>
      <c r="WX8" s="99"/>
      <c r="WY8" s="99"/>
      <c r="WZ8" s="99"/>
      <c r="XA8" s="99"/>
      <c r="XB8" s="99"/>
      <c r="XC8" s="99"/>
      <c r="XD8" s="99"/>
      <c r="XE8" s="99"/>
      <c r="XF8" s="99"/>
      <c r="XG8" s="99"/>
      <c r="XH8" s="99"/>
      <c r="XI8" s="99"/>
      <c r="XJ8" s="99"/>
      <c r="XK8" s="99"/>
      <c r="XL8" s="99"/>
      <c r="XM8" s="99"/>
      <c r="XN8" s="99"/>
      <c r="XO8" s="99"/>
      <c r="XP8" s="99"/>
      <c r="XQ8" s="99"/>
      <c r="XR8" s="99"/>
      <c r="XS8" s="99"/>
      <c r="XT8" s="99"/>
      <c r="XU8" s="99"/>
      <c r="XV8" s="99"/>
      <c r="XW8" s="99"/>
      <c r="XX8" s="99"/>
      <c r="XY8" s="99"/>
      <c r="XZ8" s="99"/>
      <c r="YA8" s="99"/>
      <c r="YB8" s="99"/>
      <c r="YC8" s="99"/>
      <c r="YD8" s="99"/>
      <c r="YE8" s="99"/>
      <c r="YF8" s="99"/>
      <c r="YG8" s="99"/>
      <c r="YH8" s="99"/>
      <c r="YI8" s="99"/>
      <c r="YJ8" s="99"/>
      <c r="YK8" s="99"/>
      <c r="YL8" s="99"/>
      <c r="YM8" s="99"/>
      <c r="YN8" s="99"/>
      <c r="YO8" s="99"/>
      <c r="YP8" s="99"/>
      <c r="YQ8" s="99"/>
      <c r="YR8" s="99"/>
      <c r="YS8" s="99"/>
      <c r="YT8" s="99"/>
      <c r="YU8" s="99"/>
      <c r="YV8" s="99"/>
      <c r="YW8" s="99"/>
      <c r="YX8" s="99"/>
      <c r="YY8" s="99"/>
      <c r="YZ8" s="99"/>
      <c r="ZA8" s="99"/>
      <c r="ZB8" s="99"/>
      <c r="ZC8" s="99"/>
      <c r="ZD8" s="99"/>
      <c r="ZE8" s="99"/>
      <c r="ZF8" s="99"/>
      <c r="ZG8" s="99"/>
      <c r="ZH8" s="99"/>
      <c r="ZI8" s="99"/>
      <c r="ZJ8" s="99"/>
      <c r="ZK8" s="99"/>
      <c r="ZL8" s="99"/>
      <c r="ZM8" s="99"/>
      <c r="ZN8" s="99"/>
      <c r="ZO8" s="99"/>
      <c r="ZP8" s="99"/>
      <c r="ZQ8" s="99"/>
      <c r="ZR8" s="99"/>
      <c r="ZS8" s="99"/>
      <c r="ZT8" s="99"/>
      <c r="ZU8" s="99"/>
      <c r="ZV8" s="99"/>
      <c r="ZW8" s="99"/>
      <c r="ZX8" s="99"/>
      <c r="ZY8" s="99"/>
      <c r="ZZ8" s="99"/>
      <c r="AAA8" s="99"/>
      <c r="AAB8" s="99"/>
      <c r="AAC8" s="99"/>
      <c r="AAD8" s="99"/>
      <c r="AAE8" s="99"/>
      <c r="AAF8" s="99"/>
      <c r="AAG8" s="99"/>
      <c r="AAH8" s="99"/>
      <c r="AAI8" s="99"/>
      <c r="AAJ8" s="99"/>
      <c r="AAK8" s="99"/>
      <c r="AAL8" s="99"/>
      <c r="AAM8" s="99"/>
      <c r="AAN8" s="99"/>
      <c r="AAO8" s="99"/>
      <c r="AAP8" s="99"/>
      <c r="AAQ8" s="99"/>
      <c r="AAR8" s="99"/>
      <c r="AAS8" s="99"/>
      <c r="AAT8" s="99"/>
      <c r="AAU8" s="99"/>
      <c r="AAV8" s="99"/>
      <c r="AAW8" s="99"/>
      <c r="AAX8" s="99"/>
      <c r="AAY8" s="99"/>
      <c r="AAZ8" s="99"/>
      <c r="ABA8" s="99"/>
      <c r="ABB8" s="99"/>
      <c r="ABC8" s="99"/>
      <c r="ABD8" s="99"/>
      <c r="ABE8" s="99"/>
      <c r="ABF8" s="99"/>
      <c r="ABG8" s="99"/>
      <c r="ABH8" s="99"/>
      <c r="ABI8" s="99"/>
      <c r="ABJ8" s="99"/>
      <c r="ABK8" s="99"/>
      <c r="ABL8" s="99"/>
      <c r="ABM8" s="99"/>
      <c r="ABN8" s="99"/>
      <c r="ABO8" s="99"/>
      <c r="ABP8" s="99"/>
      <c r="ABQ8" s="99"/>
      <c r="ABR8" s="99"/>
      <c r="ABS8" s="99"/>
      <c r="ABT8" s="99"/>
      <c r="ABU8" s="99"/>
      <c r="ABV8" s="99"/>
      <c r="ABW8" s="99"/>
      <c r="ABX8" s="99"/>
      <c r="ABY8" s="99"/>
      <c r="ABZ8" s="99"/>
      <c r="ACA8" s="99"/>
      <c r="ACB8" s="99"/>
      <c r="ACC8" s="99"/>
      <c r="ACD8" s="99"/>
      <c r="ACE8" s="99"/>
      <c r="ACF8" s="99"/>
      <c r="ACG8" s="99"/>
      <c r="ACH8" s="99"/>
      <c r="ACI8" s="99"/>
      <c r="ACJ8" s="99"/>
      <c r="ACK8" s="99"/>
      <c r="ACL8" s="99"/>
      <c r="ACM8" s="99"/>
      <c r="ACN8" s="99"/>
      <c r="ACO8" s="99"/>
      <c r="ACP8" s="99"/>
      <c r="ACQ8" s="99"/>
      <c r="ACR8" s="99"/>
      <c r="ACS8" s="99"/>
      <c r="ACT8" s="99"/>
      <c r="ACU8" s="99"/>
      <c r="ACV8" s="99"/>
      <c r="ACW8" s="99"/>
      <c r="ACX8" s="99"/>
      <c r="ACY8" s="99"/>
      <c r="ACZ8" s="99"/>
      <c r="ADA8" s="99"/>
      <c r="ADB8" s="99"/>
      <c r="ADC8" s="99"/>
      <c r="ADD8" s="99"/>
      <c r="ADE8" s="99"/>
      <c r="ADF8" s="99"/>
      <c r="ADG8" s="99"/>
      <c r="ADH8" s="99"/>
      <c r="ADI8" s="99"/>
      <c r="ADJ8" s="99"/>
      <c r="ADK8" s="99"/>
      <c r="ADL8" s="99"/>
      <c r="ADM8" s="99"/>
      <c r="ADN8" s="99"/>
      <c r="ADO8" s="99"/>
      <c r="ADP8" s="99"/>
      <c r="ADQ8" s="99"/>
      <c r="ADR8" s="99"/>
      <c r="ADS8" s="99"/>
      <c r="ADT8" s="99"/>
      <c r="ADU8" s="99"/>
      <c r="ADV8" s="99"/>
      <c r="ADW8" s="99"/>
      <c r="ADX8" s="99"/>
      <c r="ADY8" s="99"/>
      <c r="ADZ8" s="99"/>
      <c r="AEA8" s="99"/>
      <c r="AEB8" s="99"/>
      <c r="AEC8" s="99"/>
      <c r="AED8" s="99"/>
      <c r="AEE8" s="99"/>
      <c r="AEF8" s="99"/>
      <c r="AEG8" s="99"/>
      <c r="AEH8" s="99"/>
      <c r="AEI8" s="99"/>
      <c r="AEJ8" s="99"/>
      <c r="AEK8" s="99"/>
      <c r="AEL8" s="99"/>
      <c r="AEM8" s="99"/>
      <c r="AEN8" s="99"/>
      <c r="AEO8" s="99"/>
      <c r="AEP8" s="99"/>
      <c r="AEQ8" s="99"/>
      <c r="AER8" s="99"/>
      <c r="AES8" s="99"/>
      <c r="AET8" s="99"/>
      <c r="AEU8" s="99"/>
      <c r="AEV8" s="99"/>
      <c r="AEW8" s="99"/>
      <c r="AEX8" s="99"/>
      <c r="AEY8" s="99"/>
      <c r="AEZ8" s="99"/>
      <c r="AFA8" s="99"/>
      <c r="AFB8" s="99"/>
      <c r="AFC8" s="99"/>
      <c r="AFD8" s="99"/>
      <c r="AFE8" s="99"/>
      <c r="AFF8" s="99"/>
      <c r="AFG8" s="99"/>
      <c r="AFH8" s="99"/>
      <c r="AFI8" s="99"/>
      <c r="AFJ8" s="99"/>
      <c r="AFK8" s="99"/>
      <c r="AFL8" s="99"/>
      <c r="AFM8" s="99"/>
      <c r="AFN8" s="99"/>
      <c r="AFO8" s="99"/>
      <c r="AFP8" s="99"/>
      <c r="AFQ8" s="99"/>
      <c r="AFR8" s="99"/>
      <c r="AFS8" s="99"/>
      <c r="AFT8" s="99"/>
      <c r="AFU8" s="99"/>
      <c r="AFV8" s="99"/>
      <c r="AFW8" s="99"/>
      <c r="AFX8" s="99"/>
      <c r="AFY8" s="99"/>
      <c r="AFZ8" s="99"/>
      <c r="AGA8" s="99"/>
      <c r="AGB8" s="99"/>
      <c r="AGC8" s="99"/>
      <c r="AGD8" s="99"/>
      <c r="AGE8" s="99"/>
      <c r="AGF8" s="99"/>
      <c r="AGG8" s="99"/>
      <c r="AGH8" s="99"/>
      <c r="AGI8" s="99"/>
      <c r="AGJ8" s="99"/>
      <c r="AGK8" s="99"/>
      <c r="AGL8" s="99"/>
      <c r="AGM8" s="99"/>
      <c r="AGN8" s="99"/>
      <c r="AGO8" s="99"/>
      <c r="AGP8" s="99"/>
      <c r="AGQ8" s="99"/>
      <c r="AGR8" s="99"/>
      <c r="AGS8" s="99"/>
      <c r="AGT8" s="99"/>
      <c r="AGU8" s="99"/>
      <c r="AGV8" s="99"/>
      <c r="AGW8" s="99"/>
      <c r="AGX8" s="99"/>
      <c r="AGY8" s="99"/>
      <c r="AGZ8" s="99"/>
      <c r="AHA8" s="99"/>
      <c r="AHB8" s="99"/>
      <c r="AHC8" s="99"/>
      <c r="AHD8" s="99"/>
      <c r="AHE8" s="99"/>
      <c r="AHF8" s="99"/>
      <c r="AHG8" s="99"/>
      <c r="AHH8" s="99"/>
      <c r="AHI8" s="99"/>
      <c r="AHJ8" s="99"/>
      <c r="AHK8" s="99"/>
      <c r="AHL8" s="99"/>
      <c r="AHM8" s="99"/>
      <c r="AHN8" s="99"/>
      <c r="AHO8" s="99"/>
      <c r="AHP8" s="99"/>
      <c r="AHQ8" s="99"/>
      <c r="AHR8" s="99"/>
      <c r="AHS8" s="99"/>
      <c r="AHT8" s="99"/>
      <c r="AHU8" s="99"/>
      <c r="AHV8" s="99"/>
      <c r="AHW8" s="99"/>
      <c r="AHX8" s="99"/>
      <c r="AHY8" s="99"/>
      <c r="AHZ8" s="99"/>
      <c r="AIA8" s="99"/>
      <c r="AIB8" s="99"/>
      <c r="AIC8" s="99"/>
      <c r="AID8" s="99"/>
      <c r="AIE8" s="99"/>
      <c r="AIF8" s="99"/>
      <c r="AIG8" s="99"/>
      <c r="AIH8" s="99"/>
      <c r="AII8" s="99"/>
      <c r="AIJ8" s="99"/>
      <c r="AIK8" s="99"/>
      <c r="AIL8" s="99"/>
      <c r="AIM8" s="99"/>
      <c r="AIN8" s="99"/>
      <c r="AIO8" s="99"/>
      <c r="AIP8" s="99"/>
      <c r="AIQ8" s="99"/>
      <c r="AIR8" s="99"/>
      <c r="AIS8" s="99"/>
      <c r="AIT8" s="99"/>
      <c r="AIU8" s="99"/>
      <c r="AIV8" s="99"/>
      <c r="AIW8" s="99"/>
      <c r="AIX8" s="99"/>
      <c r="AIY8" s="99"/>
      <c r="AIZ8" s="99"/>
      <c r="AJA8" s="99"/>
      <c r="AJB8" s="99"/>
      <c r="AJC8" s="99"/>
      <c r="AJD8" s="99"/>
      <c r="AJE8" s="99"/>
      <c r="AJF8" s="99"/>
      <c r="AJG8" s="99"/>
      <c r="AJH8" s="99"/>
      <c r="AJI8" s="99"/>
      <c r="AJJ8" s="99"/>
      <c r="AJK8" s="99"/>
      <c r="AJL8" s="99"/>
      <c r="AJM8" s="99"/>
      <c r="AJN8" s="99"/>
      <c r="AJO8" s="99"/>
      <c r="AJP8" s="99"/>
      <c r="AJQ8" s="99"/>
      <c r="AJR8" s="99"/>
      <c r="AJS8" s="99"/>
      <c r="AJT8" s="99"/>
      <c r="AJU8" s="99"/>
      <c r="AJV8" s="99"/>
      <c r="AJW8" s="99"/>
      <c r="AJX8" s="99"/>
      <c r="AJY8" s="99"/>
      <c r="AJZ8" s="99"/>
      <c r="AKA8" s="99"/>
      <c r="AKB8" s="99"/>
      <c r="AKC8" s="99"/>
      <c r="AKD8" s="99"/>
      <c r="AKE8" s="99"/>
      <c r="AKF8" s="99"/>
      <c r="AKG8" s="99"/>
      <c r="AKH8" s="99"/>
      <c r="AKI8" s="99"/>
      <c r="AKJ8" s="99"/>
      <c r="AKK8" s="99"/>
      <c r="AKL8" s="99"/>
      <c r="AKM8" s="99"/>
      <c r="AKN8" s="99"/>
      <c r="AKO8" s="99"/>
      <c r="AKP8" s="99"/>
      <c r="AKQ8" s="99"/>
      <c r="AKR8" s="99"/>
      <c r="AKS8" s="99"/>
      <c r="AKT8" s="99"/>
      <c r="AKU8" s="99"/>
      <c r="AKV8" s="99"/>
      <c r="AKW8" s="99"/>
      <c r="AKX8" s="99"/>
      <c r="AKY8" s="99"/>
      <c r="AKZ8" s="99"/>
      <c r="ALA8" s="99"/>
      <c r="ALB8" s="99"/>
      <c r="ALC8" s="99"/>
      <c r="ALD8" s="99"/>
      <c r="ALE8" s="99"/>
      <c r="ALF8" s="99"/>
      <c r="ALG8" s="99"/>
      <c r="ALH8" s="99"/>
      <c r="ALI8" s="99"/>
      <c r="ALJ8" s="99"/>
      <c r="ALK8" s="99"/>
      <c r="ALL8" s="99"/>
      <c r="ALM8" s="99"/>
      <c r="ALN8" s="99"/>
      <c r="ALO8" s="99"/>
      <c r="ALP8" s="99"/>
      <c r="ALQ8" s="99"/>
      <c r="ALR8" s="99"/>
      <c r="ALS8" s="99"/>
      <c r="ALT8" s="99"/>
      <c r="ALU8" s="99"/>
      <c r="ALV8" s="99"/>
      <c r="ALW8" s="99"/>
      <c r="ALX8" s="99"/>
      <c r="ALY8" s="99"/>
      <c r="ALZ8" s="99"/>
      <c r="AMA8" s="99"/>
      <c r="AMB8" s="99"/>
      <c r="AMC8" s="99"/>
      <c r="AMD8" s="99"/>
      <c r="AME8" s="99"/>
      <c r="AMF8" s="99"/>
      <c r="AMG8" s="99"/>
      <c r="AMH8" s="99"/>
      <c r="AMI8" s="99"/>
      <c r="AMJ8" s="99"/>
      <c r="AMK8" s="99"/>
      <c r="AML8" s="99"/>
      <c r="AMM8" s="99"/>
      <c r="AMN8" s="99"/>
      <c r="AMO8" s="99"/>
      <c r="AMP8" s="99"/>
      <c r="AMQ8" s="99"/>
      <c r="AMR8" s="99"/>
      <c r="AMS8" s="99"/>
      <c r="AMT8" s="99"/>
      <c r="AMU8" s="99"/>
      <c r="AMV8" s="99"/>
      <c r="AMW8" s="99"/>
      <c r="AMX8" s="99"/>
      <c r="AMY8" s="99"/>
      <c r="AMZ8" s="99"/>
      <c r="ANA8" s="99"/>
      <c r="ANB8" s="99"/>
      <c r="ANC8" s="99"/>
      <c r="AND8" s="99"/>
      <c r="ANE8" s="99"/>
      <c r="ANF8" s="99"/>
      <c r="ANG8" s="99"/>
      <c r="ANH8" s="99"/>
      <c r="ANI8" s="99"/>
      <c r="ANJ8" s="99"/>
      <c r="ANK8" s="99"/>
      <c r="ANL8" s="99"/>
      <c r="ANM8" s="99"/>
      <c r="ANN8" s="99"/>
      <c r="ANO8" s="99"/>
      <c r="ANP8" s="99"/>
      <c r="ANQ8" s="99"/>
      <c r="ANR8" s="99"/>
      <c r="ANS8" s="99"/>
      <c r="ANT8" s="99"/>
      <c r="ANU8" s="99"/>
      <c r="ANV8" s="99"/>
      <c r="ANW8" s="99"/>
      <c r="ANX8" s="99"/>
      <c r="ANY8" s="99"/>
      <c r="ANZ8" s="99"/>
      <c r="AOA8" s="99"/>
      <c r="AOB8" s="99"/>
      <c r="AOC8" s="99"/>
      <c r="AOD8" s="99"/>
      <c r="AOE8" s="99"/>
      <c r="AOF8" s="99"/>
      <c r="AOG8" s="99"/>
      <c r="AOH8" s="99"/>
      <c r="AOI8" s="99"/>
      <c r="AOJ8" s="99"/>
      <c r="AOK8" s="99"/>
      <c r="AOL8" s="99"/>
      <c r="AOM8" s="99"/>
      <c r="AON8" s="99"/>
      <c r="AOO8" s="99"/>
      <c r="AOP8" s="99"/>
      <c r="AOQ8" s="99"/>
      <c r="AOR8" s="99"/>
      <c r="AOS8" s="99"/>
      <c r="AOT8" s="99"/>
      <c r="AOU8" s="99"/>
      <c r="AOV8" s="99"/>
      <c r="AOW8" s="99"/>
      <c r="AOX8" s="99"/>
      <c r="AOY8" s="99"/>
      <c r="AOZ8" s="99"/>
      <c r="APA8" s="99"/>
      <c r="APB8" s="99"/>
      <c r="APC8" s="99"/>
      <c r="APD8" s="99"/>
      <c r="APE8" s="99"/>
      <c r="APF8" s="99"/>
      <c r="APG8" s="99"/>
      <c r="APH8" s="99"/>
      <c r="API8" s="99"/>
      <c r="APJ8" s="99"/>
      <c r="APK8" s="99"/>
      <c r="APL8" s="99"/>
      <c r="APM8" s="99"/>
      <c r="APN8" s="99"/>
      <c r="APO8" s="99"/>
      <c r="APP8" s="99"/>
      <c r="APQ8" s="99"/>
      <c r="APR8" s="99"/>
      <c r="APS8" s="99"/>
      <c r="APT8" s="99"/>
      <c r="APU8" s="99"/>
      <c r="APV8" s="99"/>
      <c r="APW8" s="99"/>
      <c r="APX8" s="99"/>
      <c r="APY8" s="99"/>
      <c r="APZ8" s="99"/>
      <c r="AQA8" s="99"/>
      <c r="AQB8" s="99"/>
      <c r="AQC8" s="99"/>
      <c r="AQD8" s="99"/>
      <c r="AQE8" s="99"/>
      <c r="AQF8" s="99"/>
      <c r="AQG8" s="99"/>
      <c r="AQH8" s="99"/>
      <c r="AQI8" s="99"/>
      <c r="AQJ8" s="99"/>
      <c r="AQK8" s="99"/>
      <c r="AQL8" s="99"/>
      <c r="AQM8" s="99"/>
      <c r="AQN8" s="99"/>
      <c r="AQO8" s="99"/>
      <c r="AQP8" s="99"/>
      <c r="AQQ8" s="99"/>
      <c r="AQR8" s="99"/>
      <c r="AQS8" s="99"/>
      <c r="AQT8" s="99"/>
      <c r="AQU8" s="99"/>
      <c r="AQV8" s="99"/>
      <c r="AQW8" s="99"/>
      <c r="AQX8" s="99"/>
      <c r="AQY8" s="99"/>
      <c r="AQZ8" s="99"/>
      <c r="ARA8" s="99"/>
      <c r="ARB8" s="99"/>
      <c r="ARC8" s="99"/>
      <c r="ARD8" s="99"/>
      <c r="ARE8" s="99"/>
      <c r="ARF8" s="99"/>
      <c r="ARG8" s="99"/>
      <c r="ARH8" s="99"/>
      <c r="ARI8" s="99"/>
      <c r="ARJ8" s="99"/>
      <c r="ARK8" s="99"/>
      <c r="ARL8" s="99"/>
      <c r="ARM8" s="99"/>
      <c r="ARN8" s="99"/>
      <c r="ARO8" s="99"/>
      <c r="ARP8" s="99"/>
      <c r="ARQ8" s="99"/>
      <c r="ARR8" s="99"/>
      <c r="ARS8" s="99"/>
      <c r="ART8" s="99"/>
      <c r="ARU8" s="99"/>
      <c r="ARV8" s="99"/>
      <c r="ARW8" s="99"/>
      <c r="ARX8" s="99"/>
      <c r="ARY8" s="99"/>
      <c r="ARZ8" s="99"/>
      <c r="ASA8" s="99"/>
      <c r="ASB8" s="99"/>
      <c r="ASC8" s="99"/>
      <c r="ASD8" s="99"/>
      <c r="ASE8" s="99"/>
      <c r="ASF8" s="99"/>
      <c r="ASG8" s="99"/>
      <c r="ASH8" s="99"/>
      <c r="ASI8" s="99"/>
      <c r="ASJ8" s="99"/>
      <c r="ASK8" s="99"/>
      <c r="ASL8" s="99"/>
      <c r="ASM8" s="99"/>
      <c r="ASN8" s="99"/>
      <c r="ASO8" s="99"/>
      <c r="ASP8" s="99"/>
      <c r="ASQ8" s="99"/>
      <c r="ASR8" s="99"/>
      <c r="ASS8" s="99"/>
      <c r="AST8" s="99"/>
      <c r="ASU8" s="99"/>
      <c r="ASV8" s="99"/>
      <c r="ASW8" s="99"/>
      <c r="ASX8" s="99"/>
      <c r="ASY8" s="99"/>
      <c r="ASZ8" s="99"/>
      <c r="ATA8" s="99"/>
      <c r="ATB8" s="99"/>
      <c r="ATC8" s="99"/>
      <c r="ATD8" s="99"/>
      <c r="ATE8" s="99"/>
      <c r="ATF8" s="99"/>
      <c r="ATG8" s="99"/>
      <c r="ATH8" s="99"/>
      <c r="ATI8" s="99"/>
      <c r="ATJ8" s="99"/>
      <c r="ATK8" s="99"/>
      <c r="ATL8" s="99"/>
      <c r="ATM8" s="99"/>
      <c r="ATN8" s="99"/>
      <c r="ATO8" s="99"/>
      <c r="ATP8" s="99"/>
      <c r="ATQ8" s="99"/>
      <c r="ATR8" s="99"/>
      <c r="ATS8" s="99"/>
      <c r="ATT8" s="99"/>
      <c r="ATU8" s="99"/>
      <c r="ATV8" s="99"/>
      <c r="ATW8" s="99"/>
      <c r="ATX8" s="99"/>
      <c r="ATY8" s="99"/>
      <c r="ATZ8" s="99"/>
      <c r="AUA8" s="99"/>
      <c r="AUB8" s="99"/>
      <c r="AUC8" s="99"/>
      <c r="AUD8" s="99"/>
      <c r="AUE8" s="99"/>
      <c r="AUF8" s="99"/>
      <c r="AUG8" s="99"/>
      <c r="AUH8" s="99"/>
      <c r="AUI8" s="99"/>
      <c r="AUJ8" s="99"/>
      <c r="AUK8" s="99"/>
      <c r="AUL8" s="99"/>
      <c r="AUM8" s="99"/>
      <c r="AUN8" s="99"/>
      <c r="AUO8" s="99"/>
      <c r="AUP8" s="99"/>
      <c r="AUQ8" s="99"/>
      <c r="AUR8" s="99"/>
      <c r="AUS8" s="99"/>
      <c r="AUT8" s="99"/>
      <c r="AUU8" s="99"/>
      <c r="AUV8" s="99"/>
      <c r="AUW8" s="99"/>
      <c r="AUX8" s="99"/>
      <c r="AUY8" s="99"/>
      <c r="AUZ8" s="99"/>
      <c r="AVA8" s="99"/>
      <c r="AVB8" s="99"/>
      <c r="AVC8" s="99"/>
      <c r="AVD8" s="99"/>
      <c r="AVE8" s="99"/>
      <c r="AVF8" s="99"/>
    </row>
    <row r="9" spans="1:1254" x14ac:dyDescent="0.25">
      <c r="A9">
        <v>202212</v>
      </c>
      <c r="B9">
        <v>53122</v>
      </c>
      <c r="C9" t="s">
        <v>2619</v>
      </c>
      <c r="D9" t="s">
        <v>1533</v>
      </c>
      <c r="E9">
        <v>0</v>
      </c>
      <c r="F9">
        <v>76696</v>
      </c>
      <c r="G9">
        <v>106604</v>
      </c>
      <c r="H9">
        <v>76412</v>
      </c>
      <c r="I9">
        <v>11334335</v>
      </c>
      <c r="J9">
        <v>0</v>
      </c>
      <c r="K9">
        <v>474927</v>
      </c>
      <c r="L9">
        <v>23555</v>
      </c>
      <c r="M9">
        <v>498482</v>
      </c>
      <c r="N9">
        <v>0</v>
      </c>
      <c r="O9">
        <v>322117</v>
      </c>
      <c r="P9">
        <v>11884518</v>
      </c>
      <c r="Q9">
        <v>0</v>
      </c>
      <c r="R9">
        <v>10598302</v>
      </c>
      <c r="S9">
        <v>0</v>
      </c>
      <c r="T9">
        <v>550183</v>
      </c>
      <c r="U9">
        <v>173758</v>
      </c>
      <c r="V9">
        <v>0</v>
      </c>
      <c r="W9">
        <v>14621619</v>
      </c>
      <c r="X9">
        <v>550183</v>
      </c>
      <c r="Y9">
        <v>221249</v>
      </c>
      <c r="Z9">
        <v>183016</v>
      </c>
      <c r="AA9">
        <v>0</v>
      </c>
      <c r="AB9">
        <v>195878</v>
      </c>
      <c r="AC9">
        <v>80487</v>
      </c>
      <c r="AD9">
        <v>0</v>
      </c>
      <c r="AE9">
        <v>0</v>
      </c>
      <c r="AF9">
        <v>673337</v>
      </c>
      <c r="AG9">
        <v>2028</v>
      </c>
      <c r="AH9">
        <v>671309</v>
      </c>
      <c r="AI9">
        <v>284080</v>
      </c>
      <c r="AJ9">
        <v>2906</v>
      </c>
      <c r="AK9">
        <v>1826174</v>
      </c>
      <c r="AL9">
        <v>40485</v>
      </c>
      <c r="AM9">
        <v>329790</v>
      </c>
      <c r="AN9">
        <v>0</v>
      </c>
      <c r="AO9">
        <v>27362</v>
      </c>
      <c r="AP9">
        <v>0</v>
      </c>
      <c r="AQ9">
        <v>57192</v>
      </c>
      <c r="AR9">
        <v>0</v>
      </c>
      <c r="AS9">
        <v>77581</v>
      </c>
      <c r="AT9">
        <v>325307</v>
      </c>
      <c r="AU9">
        <v>309205</v>
      </c>
      <c r="AV9">
        <v>158412</v>
      </c>
      <c r="AW9">
        <v>1150000</v>
      </c>
      <c r="AX9">
        <v>351</v>
      </c>
      <c r="AY9">
        <v>2260020</v>
      </c>
      <c r="AZ9">
        <v>8117146</v>
      </c>
      <c r="BA9">
        <v>804462</v>
      </c>
      <c r="BC9">
        <v>0</v>
      </c>
      <c r="BD9">
        <v>144004</v>
      </c>
      <c r="BE9">
        <v>0</v>
      </c>
      <c r="BF9">
        <v>152278</v>
      </c>
      <c r="BG9">
        <v>381401</v>
      </c>
      <c r="BH9">
        <v>1047271</v>
      </c>
      <c r="BI9">
        <v>32296</v>
      </c>
      <c r="BJ9">
        <v>52721</v>
      </c>
      <c r="BK9">
        <v>9826762</v>
      </c>
      <c r="BL9">
        <v>48179</v>
      </c>
      <c r="BM9">
        <v>0</v>
      </c>
      <c r="BN9">
        <v>0</v>
      </c>
      <c r="BO9">
        <v>0</v>
      </c>
      <c r="BP9">
        <v>0</v>
      </c>
      <c r="BQ9">
        <v>256414</v>
      </c>
      <c r="BR9">
        <v>450183</v>
      </c>
      <c r="BT9">
        <v>289387</v>
      </c>
      <c r="BU9">
        <v>0</v>
      </c>
      <c r="BV9">
        <v>466348</v>
      </c>
      <c r="BW9">
        <v>1395011</v>
      </c>
      <c r="BX9">
        <v>386085</v>
      </c>
      <c r="BY9">
        <v>1395059</v>
      </c>
      <c r="BZ9">
        <v>14621619</v>
      </c>
      <c r="CA9">
        <v>0</v>
      </c>
      <c r="CB9">
        <v>0</v>
      </c>
      <c r="CC9">
        <v>0</v>
      </c>
      <c r="CD9">
        <v>1150000</v>
      </c>
      <c r="CE9">
        <v>336941</v>
      </c>
      <c r="CF9">
        <v>-48</v>
      </c>
      <c r="CG9">
        <v>48179</v>
      </c>
      <c r="CH9">
        <v>-682471</v>
      </c>
      <c r="CI9">
        <v>114818</v>
      </c>
      <c r="CJ9">
        <v>0</v>
      </c>
      <c r="CK9">
        <v>-407476</v>
      </c>
      <c r="CL9">
        <v>4673527</v>
      </c>
      <c r="CM9">
        <v>0</v>
      </c>
      <c r="CN9">
        <v>-975969</v>
      </c>
      <c r="CO9">
        <v>-731669</v>
      </c>
      <c r="CP9">
        <v>24012</v>
      </c>
      <c r="CQ9">
        <v>0</v>
      </c>
      <c r="CR9">
        <v>4634</v>
      </c>
      <c r="CS9">
        <v>-1126516</v>
      </c>
      <c r="CT9">
        <v>-3030629</v>
      </c>
      <c r="CU9">
        <v>-13873</v>
      </c>
      <c r="CV9">
        <v>-662826</v>
      </c>
      <c r="CW9">
        <v>222093</v>
      </c>
      <c r="CX9">
        <v>-582463</v>
      </c>
      <c r="CY9">
        <v>-72573</v>
      </c>
      <c r="CZ9">
        <v>-492699</v>
      </c>
      <c r="DA9">
        <v>119228</v>
      </c>
      <c r="DB9">
        <v>95526</v>
      </c>
      <c r="DC9">
        <v>-45651</v>
      </c>
      <c r="DD9">
        <v>0</v>
      </c>
      <c r="DE9">
        <v>345316</v>
      </c>
      <c r="DF9">
        <v>-401699</v>
      </c>
      <c r="DG9">
        <v>179430</v>
      </c>
      <c r="DH9">
        <v>113108</v>
      </c>
      <c r="DJ9">
        <v>94387</v>
      </c>
      <c r="DK9">
        <v>64280</v>
      </c>
      <c r="DL9">
        <v>149206</v>
      </c>
      <c r="DM9">
        <v>4139699</v>
      </c>
      <c r="DN9">
        <v>569584</v>
      </c>
      <c r="DO9">
        <v>-174908</v>
      </c>
      <c r="DP9">
        <v>-558239</v>
      </c>
      <c r="DQ9">
        <v>-2951183</v>
      </c>
      <c r="DR9">
        <v>-15431</v>
      </c>
      <c r="DS9">
        <v>-26411</v>
      </c>
      <c r="DT9">
        <v>-1127823</v>
      </c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  <c r="IW9" s="99"/>
      <c r="IX9" s="99"/>
      <c r="IY9" s="99"/>
      <c r="IZ9" s="99"/>
      <c r="JA9" s="99"/>
      <c r="JB9" s="99"/>
      <c r="JC9" s="99"/>
      <c r="JD9" s="99"/>
      <c r="JE9" s="99"/>
      <c r="JF9" s="99"/>
      <c r="JG9" s="99"/>
      <c r="JH9" s="99"/>
      <c r="JI9" s="99"/>
      <c r="JJ9" s="99"/>
      <c r="JK9" s="99"/>
      <c r="JL9" s="99"/>
      <c r="JM9" s="99"/>
      <c r="JN9" s="99"/>
      <c r="JO9" s="99"/>
      <c r="JP9" s="99"/>
      <c r="JQ9" s="99"/>
      <c r="JR9" s="99"/>
      <c r="JS9" s="99"/>
      <c r="JT9" s="99"/>
      <c r="JU9" s="99"/>
      <c r="JV9" s="99"/>
      <c r="JW9" s="99"/>
      <c r="JX9" s="99"/>
      <c r="JY9" s="99"/>
      <c r="JZ9" s="99"/>
      <c r="KA9" s="99"/>
      <c r="KB9" s="99"/>
      <c r="KC9" s="99"/>
      <c r="KD9" s="99"/>
      <c r="KE9" s="99"/>
      <c r="KF9" s="99"/>
      <c r="KG9" s="99"/>
      <c r="KH9" s="99"/>
      <c r="KI9" s="99"/>
      <c r="KJ9" s="99"/>
      <c r="KK9" s="99"/>
      <c r="KL9" s="99"/>
      <c r="KM9" s="99"/>
      <c r="KN9" s="99"/>
      <c r="KO9" s="99"/>
      <c r="KP9" s="99"/>
      <c r="KQ9" s="99"/>
      <c r="KR9" s="99"/>
      <c r="KS9" s="99"/>
      <c r="KT9" s="99"/>
      <c r="KU9" s="99"/>
      <c r="KV9" s="99"/>
      <c r="KW9" s="99"/>
      <c r="KX9" s="99"/>
      <c r="KY9" s="99"/>
      <c r="KZ9" s="99"/>
      <c r="LA9" s="99"/>
      <c r="LB9" s="99"/>
      <c r="LC9" s="99"/>
      <c r="LD9" s="99"/>
      <c r="LE9" s="99"/>
      <c r="LF9" s="99"/>
      <c r="LG9" s="99"/>
      <c r="LH9" s="99"/>
      <c r="LI9" s="99"/>
      <c r="LJ9" s="99"/>
      <c r="LK9" s="99"/>
      <c r="LL9" s="99"/>
      <c r="LM9" s="99"/>
      <c r="LN9" s="99"/>
      <c r="LO9" s="99"/>
      <c r="LP9" s="99"/>
      <c r="LQ9" s="99"/>
      <c r="LR9" s="99"/>
      <c r="LS9" s="99"/>
      <c r="LT9" s="99"/>
      <c r="LU9" s="99"/>
      <c r="LV9" s="99"/>
      <c r="LW9" s="99"/>
      <c r="LX9" s="99"/>
      <c r="LY9" s="99"/>
      <c r="LZ9" s="99"/>
      <c r="MA9" s="99"/>
      <c r="MB9" s="99"/>
      <c r="MC9" s="99"/>
      <c r="MD9" s="99"/>
      <c r="ME9" s="99"/>
      <c r="MF9" s="99"/>
      <c r="MG9" s="99"/>
      <c r="MH9" s="99"/>
      <c r="MI9" s="99"/>
      <c r="MJ9" s="99"/>
      <c r="MK9" s="99"/>
      <c r="ML9" s="99"/>
      <c r="MM9" s="99"/>
      <c r="MN9" s="99"/>
      <c r="MO9" s="99"/>
      <c r="MP9" s="99"/>
      <c r="MQ9" s="99"/>
      <c r="MR9" s="99"/>
      <c r="MS9" s="99"/>
      <c r="MT9" s="99"/>
      <c r="MU9" s="99"/>
      <c r="MV9" s="99"/>
      <c r="MW9" s="99"/>
      <c r="MX9" s="99"/>
      <c r="MY9" s="99"/>
      <c r="MZ9" s="99"/>
      <c r="NA9" s="99"/>
      <c r="NB9" s="99"/>
      <c r="NC9" s="99"/>
      <c r="ND9" s="99"/>
      <c r="NE9" s="99"/>
      <c r="NF9" s="99"/>
      <c r="NG9" s="99"/>
      <c r="NH9" s="99"/>
      <c r="NI9" s="99"/>
      <c r="NJ9" s="99"/>
      <c r="NK9" s="99"/>
      <c r="NL9" s="99"/>
      <c r="NM9" s="99"/>
      <c r="NN9" s="99"/>
      <c r="NO9" s="99"/>
      <c r="NP9" s="99"/>
      <c r="NQ9" s="99"/>
      <c r="NR9" s="99"/>
      <c r="NS9" s="99"/>
      <c r="NT9" s="99"/>
      <c r="NU9" s="99"/>
      <c r="NV9" s="99"/>
      <c r="NW9" s="99"/>
      <c r="NX9" s="99"/>
      <c r="NY9" s="99"/>
      <c r="NZ9" s="99"/>
      <c r="OA9" s="99"/>
      <c r="OB9" s="99"/>
      <c r="OC9" s="99"/>
      <c r="OD9" s="99"/>
      <c r="OE9" s="99"/>
      <c r="OF9" s="99"/>
      <c r="OG9" s="99"/>
      <c r="OH9" s="99"/>
      <c r="OI9" s="99"/>
      <c r="OJ9" s="99"/>
      <c r="OK9" s="99"/>
      <c r="OL9" s="99"/>
      <c r="OM9" s="99"/>
      <c r="ON9" s="99"/>
      <c r="OO9" s="99"/>
      <c r="OP9" s="99"/>
      <c r="OQ9" s="99"/>
      <c r="OR9" s="99"/>
      <c r="OS9" s="99"/>
      <c r="OT9" s="99"/>
      <c r="OU9" s="99"/>
      <c r="OV9" s="99"/>
      <c r="OW9" s="99"/>
      <c r="OX9" s="99"/>
      <c r="OY9" s="99"/>
      <c r="OZ9" s="99"/>
      <c r="PA9" s="99"/>
      <c r="PB9" s="99"/>
      <c r="PC9" s="99"/>
      <c r="PD9" s="99"/>
      <c r="PE9" s="99"/>
      <c r="PF9" s="99"/>
      <c r="PG9" s="99"/>
      <c r="PH9" s="99"/>
      <c r="PI9" s="99"/>
      <c r="PJ9" s="99"/>
      <c r="PK9" s="99"/>
      <c r="PL9" s="99"/>
      <c r="PM9" s="99"/>
      <c r="PN9" s="99"/>
      <c r="PO9" s="99"/>
      <c r="PP9" s="99"/>
      <c r="PQ9" s="99"/>
      <c r="PR9" s="99"/>
      <c r="PS9" s="99"/>
      <c r="PT9" s="99"/>
      <c r="PU9" s="99"/>
      <c r="PV9" s="99"/>
      <c r="PW9" s="99"/>
      <c r="PX9" s="99"/>
      <c r="PY9" s="99"/>
      <c r="PZ9" s="99"/>
      <c r="QA9" s="99"/>
      <c r="QB9" s="99"/>
      <c r="QC9" s="99"/>
      <c r="QD9" s="99"/>
      <c r="QE9" s="99"/>
      <c r="QF9" s="99"/>
      <c r="QG9" s="99"/>
      <c r="QH9" s="99"/>
      <c r="QI9" s="99"/>
      <c r="QJ9" s="99"/>
      <c r="QK9" s="99"/>
      <c r="QL9" s="99"/>
      <c r="QM9" s="99"/>
      <c r="QN9" s="99"/>
      <c r="QO9" s="99"/>
      <c r="QP9" s="99"/>
      <c r="QQ9" s="99"/>
      <c r="QR9" s="99"/>
      <c r="QS9" s="99"/>
      <c r="QT9" s="99"/>
      <c r="QU9" s="99"/>
      <c r="QV9" s="99"/>
      <c r="QW9" s="99"/>
      <c r="QX9" s="99"/>
      <c r="QY9" s="99"/>
      <c r="QZ9" s="99"/>
      <c r="RA9" s="99"/>
      <c r="RB9" s="99"/>
      <c r="RC9" s="99"/>
      <c r="RD9" s="99"/>
      <c r="RE9" s="99"/>
      <c r="RF9" s="99"/>
      <c r="RG9" s="99"/>
      <c r="RH9" s="99"/>
      <c r="RI9" s="99"/>
      <c r="RJ9" s="99"/>
      <c r="RK9" s="99"/>
      <c r="RL9" s="99"/>
      <c r="RM9" s="99"/>
      <c r="RN9" s="99"/>
      <c r="RO9" s="99"/>
      <c r="RP9" s="99"/>
      <c r="RQ9" s="99"/>
      <c r="RR9" s="99"/>
      <c r="RS9" s="99"/>
      <c r="RT9" s="99"/>
      <c r="RU9" s="99"/>
      <c r="RV9" s="99"/>
      <c r="RW9" s="99"/>
      <c r="RX9" s="99"/>
      <c r="RY9" s="99"/>
      <c r="RZ9" s="99"/>
      <c r="SA9" s="99"/>
      <c r="SB9" s="99"/>
      <c r="SC9" s="99"/>
      <c r="SD9" s="99"/>
      <c r="SE9" s="99"/>
      <c r="SF9" s="99"/>
      <c r="SG9" s="99"/>
      <c r="SH9" s="99"/>
      <c r="SI9" s="99"/>
      <c r="SJ9" s="99"/>
      <c r="SK9" s="99"/>
      <c r="SL9" s="99"/>
      <c r="SM9" s="99"/>
      <c r="SN9" s="99"/>
      <c r="SO9" s="99"/>
      <c r="SP9" s="99"/>
      <c r="SQ9" s="99"/>
      <c r="SR9" s="99"/>
      <c r="SS9" s="99"/>
      <c r="ST9" s="99"/>
      <c r="SU9" s="99"/>
      <c r="SV9" s="99"/>
      <c r="SW9" s="99"/>
      <c r="SX9" s="99"/>
      <c r="SY9" s="99"/>
      <c r="SZ9" s="99"/>
      <c r="TA9" s="99"/>
      <c r="TB9" s="99"/>
      <c r="TC9" s="99"/>
      <c r="TD9" s="99"/>
      <c r="TE9" s="99"/>
      <c r="TF9" s="99"/>
      <c r="TG9" s="99"/>
      <c r="TH9" s="99"/>
      <c r="TI9" s="99"/>
      <c r="TJ9" s="99"/>
      <c r="TK9" s="99"/>
      <c r="TL9" s="99"/>
      <c r="TM9" s="99"/>
      <c r="TN9" s="99"/>
      <c r="TO9" s="99"/>
      <c r="TP9" s="99"/>
      <c r="TQ9" s="99"/>
      <c r="TR9" s="99"/>
      <c r="TS9" s="99"/>
      <c r="TT9" s="99"/>
      <c r="TU9" s="99"/>
      <c r="TV9" s="99"/>
      <c r="TW9" s="99"/>
      <c r="TX9" s="99"/>
      <c r="TY9" s="99"/>
      <c r="TZ9" s="99"/>
      <c r="UA9" s="99"/>
      <c r="UB9" s="99"/>
      <c r="UC9" s="99"/>
      <c r="UD9" s="99"/>
      <c r="UE9" s="99"/>
      <c r="UF9" s="99"/>
      <c r="UG9" s="99"/>
      <c r="UH9" s="99"/>
      <c r="UI9" s="99"/>
      <c r="UJ9" s="99"/>
      <c r="UK9" s="99"/>
      <c r="UL9" s="99"/>
      <c r="UM9" s="99"/>
      <c r="UN9" s="99"/>
      <c r="UO9" s="99"/>
      <c r="UP9" s="99"/>
      <c r="UQ9" s="99"/>
      <c r="UR9" s="99"/>
      <c r="US9" s="99"/>
      <c r="UT9" s="99"/>
      <c r="UU9" s="99"/>
      <c r="UV9" s="99"/>
      <c r="UW9" s="99"/>
      <c r="UX9" s="99"/>
      <c r="UY9" s="99"/>
      <c r="UZ9" s="99"/>
      <c r="VA9" s="99"/>
      <c r="VB9" s="99"/>
      <c r="VC9" s="99"/>
      <c r="VD9" s="99"/>
      <c r="VE9" s="99"/>
      <c r="VF9" s="99"/>
      <c r="VG9" s="99"/>
      <c r="VH9" s="99"/>
      <c r="VI9" s="99"/>
      <c r="VJ9" s="99"/>
      <c r="VK9" s="99"/>
      <c r="VL9" s="99"/>
      <c r="VM9" s="99"/>
      <c r="VN9" s="99"/>
      <c r="VO9" s="99"/>
      <c r="VP9" s="99"/>
      <c r="VQ9" s="99"/>
      <c r="VR9" s="99"/>
      <c r="VS9" s="99"/>
      <c r="VT9" s="99"/>
      <c r="VU9" s="99"/>
      <c r="VV9" s="99"/>
      <c r="VW9" s="99"/>
      <c r="VX9" s="99"/>
      <c r="VY9" s="99"/>
      <c r="VZ9" s="99"/>
      <c r="WA9" s="99"/>
      <c r="WB9" s="99"/>
      <c r="WC9" s="99"/>
      <c r="WD9" s="99"/>
      <c r="WE9" s="99"/>
      <c r="WF9" s="99"/>
      <c r="WG9" s="99"/>
      <c r="WH9" s="99"/>
      <c r="WI9" s="99"/>
      <c r="WJ9" s="99"/>
      <c r="WK9" s="99"/>
      <c r="WL9" s="99"/>
      <c r="WM9" s="99"/>
      <c r="WN9" s="99"/>
      <c r="WO9" s="99"/>
      <c r="WP9" s="99"/>
      <c r="WQ9" s="99"/>
      <c r="WR9" s="99"/>
      <c r="WS9" s="99"/>
      <c r="WT9" s="99"/>
      <c r="WU9" s="99"/>
      <c r="WV9" s="99"/>
      <c r="WW9" s="99"/>
      <c r="WX9" s="99"/>
      <c r="WY9" s="99"/>
      <c r="WZ9" s="99"/>
      <c r="XA9" s="99"/>
      <c r="XB9" s="99"/>
      <c r="XC9" s="99"/>
      <c r="XD9" s="99"/>
      <c r="XE9" s="99"/>
      <c r="XF9" s="99"/>
      <c r="XG9" s="99"/>
      <c r="XH9" s="99"/>
      <c r="XI9" s="99"/>
      <c r="XJ9" s="99"/>
      <c r="XK9" s="99"/>
      <c r="XL9" s="99"/>
      <c r="XM9" s="99"/>
      <c r="XN9" s="99"/>
      <c r="XO9" s="99"/>
      <c r="XP9" s="99"/>
      <c r="XQ9" s="99"/>
      <c r="XR9" s="99"/>
      <c r="XS9" s="99"/>
      <c r="XT9" s="99"/>
      <c r="XU9" s="99"/>
      <c r="XV9" s="99"/>
      <c r="XW9" s="99"/>
      <c r="XX9" s="99"/>
      <c r="XY9" s="99"/>
      <c r="XZ9" s="99"/>
      <c r="YA9" s="99"/>
      <c r="YB9" s="99"/>
      <c r="YC9" s="99"/>
      <c r="YD9" s="99"/>
      <c r="YE9" s="99"/>
      <c r="YF9" s="99"/>
      <c r="YG9" s="99"/>
      <c r="YH9" s="99"/>
      <c r="YI9" s="99"/>
      <c r="YJ9" s="99"/>
      <c r="YK9" s="99"/>
      <c r="YL9" s="99"/>
      <c r="YM9" s="99"/>
      <c r="YN9" s="99"/>
      <c r="YO9" s="99"/>
      <c r="YP9" s="99"/>
      <c r="YQ9" s="99"/>
      <c r="YR9" s="99"/>
      <c r="YS9" s="99"/>
      <c r="YT9" s="99"/>
      <c r="YU9" s="99"/>
      <c r="YV9" s="99"/>
      <c r="YW9" s="99"/>
      <c r="YX9" s="99"/>
      <c r="YY9" s="99"/>
      <c r="YZ9" s="99"/>
      <c r="ZA9" s="99"/>
      <c r="ZB9" s="99"/>
      <c r="ZC9" s="99"/>
      <c r="ZD9" s="99"/>
      <c r="ZE9" s="99"/>
      <c r="ZF9" s="99"/>
      <c r="ZG9" s="99"/>
      <c r="ZH9" s="99"/>
      <c r="ZI9" s="99"/>
      <c r="ZJ9" s="99"/>
      <c r="ZK9" s="99"/>
      <c r="ZL9" s="99"/>
      <c r="ZM9" s="99"/>
      <c r="ZN9" s="99"/>
      <c r="ZO9" s="99"/>
      <c r="ZP9" s="99"/>
      <c r="ZQ9" s="99"/>
      <c r="ZR9" s="99"/>
      <c r="ZS9" s="99"/>
      <c r="ZT9" s="99"/>
      <c r="ZU9" s="99"/>
      <c r="ZV9" s="99"/>
      <c r="ZW9" s="99"/>
      <c r="ZX9" s="99"/>
      <c r="ZY9" s="99"/>
      <c r="ZZ9" s="99"/>
      <c r="AAA9" s="99"/>
      <c r="AAB9" s="99"/>
      <c r="AAC9" s="99"/>
      <c r="AAD9" s="99"/>
      <c r="AAE9" s="99"/>
      <c r="AAF9" s="99"/>
      <c r="AAG9" s="99"/>
      <c r="AAH9" s="99"/>
      <c r="AAI9" s="99"/>
      <c r="AAJ9" s="99"/>
      <c r="AAK9" s="99"/>
      <c r="AAL9" s="99"/>
      <c r="AAM9" s="99"/>
      <c r="AAN9" s="99"/>
      <c r="AAO9" s="99"/>
      <c r="AAP9" s="99"/>
      <c r="AAQ9" s="99"/>
      <c r="AAR9" s="99"/>
      <c r="AAS9" s="99"/>
      <c r="AAT9" s="99"/>
      <c r="AAU9" s="99"/>
      <c r="AAV9" s="99"/>
      <c r="AAW9" s="99"/>
      <c r="AAX9" s="99"/>
      <c r="AAY9" s="99"/>
      <c r="AAZ9" s="99"/>
      <c r="ABA9" s="99"/>
      <c r="ABB9" s="99"/>
      <c r="ABC9" s="99"/>
      <c r="ABD9" s="99"/>
      <c r="ABE9" s="99"/>
      <c r="ABF9" s="99"/>
      <c r="ABG9" s="99"/>
      <c r="ABH9" s="99"/>
      <c r="ABI9" s="99"/>
      <c r="ABJ9" s="99"/>
      <c r="ABK9" s="99"/>
      <c r="ABL9" s="99"/>
      <c r="ABM9" s="99"/>
      <c r="ABN9" s="99"/>
      <c r="ABO9" s="99"/>
      <c r="ABP9" s="99"/>
      <c r="ABQ9" s="99"/>
      <c r="ABR9" s="99"/>
      <c r="ABS9" s="99"/>
      <c r="ABT9" s="99"/>
      <c r="ABU9" s="99"/>
      <c r="ABV9" s="99"/>
      <c r="ABW9" s="99"/>
      <c r="ABX9" s="99"/>
      <c r="ABY9" s="99"/>
      <c r="ABZ9" s="99"/>
      <c r="ACA9" s="99"/>
      <c r="ACB9" s="99"/>
      <c r="ACC9" s="99"/>
      <c r="ACD9" s="99"/>
      <c r="ACE9" s="99"/>
      <c r="ACF9" s="99"/>
      <c r="ACG9" s="99"/>
      <c r="ACH9" s="99"/>
      <c r="ACI9" s="99"/>
      <c r="ACJ9" s="99"/>
      <c r="ACK9" s="99"/>
      <c r="ACL9" s="99"/>
      <c r="ACM9" s="99"/>
      <c r="ACN9" s="99"/>
      <c r="ACO9" s="99"/>
      <c r="ACP9" s="99"/>
      <c r="ACQ9" s="99"/>
      <c r="ACR9" s="99"/>
      <c r="ACS9" s="99"/>
      <c r="ACT9" s="99"/>
      <c r="ACU9" s="99"/>
      <c r="ACV9" s="99"/>
      <c r="ACW9" s="99"/>
      <c r="ACX9" s="99"/>
      <c r="ACY9" s="99"/>
      <c r="ACZ9" s="99"/>
      <c r="ADA9" s="99"/>
      <c r="ADB9" s="99"/>
      <c r="ADC9" s="99"/>
      <c r="ADD9" s="99"/>
      <c r="ADE9" s="99"/>
      <c r="ADF9" s="99"/>
      <c r="ADG9" s="99"/>
      <c r="ADH9" s="99"/>
      <c r="ADI9" s="99"/>
      <c r="ADJ9" s="99"/>
      <c r="ADK9" s="99"/>
      <c r="ADL9" s="99"/>
      <c r="ADM9" s="99"/>
      <c r="ADN9" s="99"/>
      <c r="ADO9" s="99"/>
      <c r="ADP9" s="99"/>
      <c r="ADQ9" s="99"/>
      <c r="ADR9" s="99"/>
      <c r="ADS9" s="99"/>
      <c r="ADT9" s="99"/>
      <c r="ADU9" s="99"/>
      <c r="ADV9" s="99"/>
      <c r="ADW9" s="99"/>
      <c r="ADX9" s="99"/>
      <c r="ADY9" s="99"/>
      <c r="ADZ9" s="99"/>
      <c r="AEA9" s="99"/>
      <c r="AEB9" s="99"/>
      <c r="AEC9" s="99"/>
      <c r="AED9" s="99"/>
      <c r="AEE9" s="99"/>
      <c r="AEF9" s="99"/>
      <c r="AEG9" s="99"/>
      <c r="AEH9" s="99"/>
      <c r="AEI9" s="99"/>
      <c r="AEJ9" s="99"/>
      <c r="AEK9" s="99"/>
      <c r="AEL9" s="99"/>
      <c r="AEM9" s="99"/>
      <c r="AEN9" s="99"/>
      <c r="AEO9" s="99"/>
      <c r="AEP9" s="99"/>
      <c r="AEQ9" s="99"/>
      <c r="AER9" s="99"/>
      <c r="AES9" s="99"/>
      <c r="AET9" s="99"/>
      <c r="AEU9" s="99"/>
      <c r="AEV9" s="99"/>
      <c r="AEW9" s="99"/>
      <c r="AEX9" s="99"/>
      <c r="AEY9" s="99"/>
      <c r="AEZ9" s="99"/>
      <c r="AFA9" s="99"/>
      <c r="AFB9" s="99"/>
      <c r="AFC9" s="99"/>
      <c r="AFD9" s="99"/>
      <c r="AFE9" s="99"/>
      <c r="AFF9" s="99"/>
      <c r="AFG9" s="99"/>
      <c r="AFH9" s="99"/>
      <c r="AFI9" s="99"/>
      <c r="AFJ9" s="99"/>
      <c r="AFK9" s="99"/>
      <c r="AFL9" s="99"/>
      <c r="AFM9" s="99"/>
      <c r="AFN9" s="99"/>
      <c r="AFO9" s="99"/>
      <c r="AFP9" s="99"/>
      <c r="AFQ9" s="99"/>
      <c r="AFR9" s="99"/>
      <c r="AFS9" s="99"/>
      <c r="AFT9" s="99"/>
      <c r="AFU9" s="99"/>
      <c r="AFV9" s="99"/>
      <c r="AFW9" s="99"/>
      <c r="AFX9" s="99"/>
      <c r="AFY9" s="99"/>
      <c r="AFZ9" s="99"/>
      <c r="AGA9" s="99"/>
      <c r="AGB9" s="99"/>
      <c r="AGC9" s="99"/>
      <c r="AGD9" s="99"/>
      <c r="AGE9" s="99"/>
      <c r="AGF9" s="99"/>
      <c r="AGG9" s="99"/>
      <c r="AGH9" s="99"/>
      <c r="AGI9" s="99"/>
      <c r="AGJ9" s="99"/>
      <c r="AGK9" s="99"/>
      <c r="AGL9" s="99"/>
      <c r="AGM9" s="99"/>
      <c r="AGN9" s="99"/>
      <c r="AGO9" s="99"/>
      <c r="AGP9" s="99"/>
      <c r="AGQ9" s="99"/>
      <c r="AGR9" s="99"/>
      <c r="AGS9" s="99"/>
      <c r="AGT9" s="99"/>
      <c r="AGU9" s="99"/>
      <c r="AGV9" s="99"/>
      <c r="AGW9" s="99"/>
      <c r="AGX9" s="99"/>
      <c r="AGY9" s="99"/>
      <c r="AGZ9" s="99"/>
      <c r="AHA9" s="99"/>
      <c r="AHB9" s="99"/>
      <c r="AHC9" s="99"/>
      <c r="AHD9" s="99"/>
      <c r="AHE9" s="99"/>
      <c r="AHF9" s="99"/>
      <c r="AHG9" s="99"/>
      <c r="AHH9" s="99"/>
      <c r="AHI9" s="99"/>
      <c r="AHJ9" s="99"/>
      <c r="AHK9" s="99"/>
      <c r="AHL9" s="99"/>
      <c r="AHM9" s="99"/>
      <c r="AHN9" s="99"/>
      <c r="AHO9" s="99"/>
      <c r="AHP9" s="99"/>
      <c r="AHQ9" s="99"/>
      <c r="AHR9" s="99"/>
      <c r="AHS9" s="99"/>
      <c r="AHT9" s="99"/>
      <c r="AHU9" s="99"/>
      <c r="AHV9" s="99"/>
      <c r="AHW9" s="99"/>
      <c r="AHX9" s="99"/>
      <c r="AHY9" s="99"/>
      <c r="AHZ9" s="99"/>
      <c r="AIA9" s="99"/>
      <c r="AIB9" s="99"/>
      <c r="AIC9" s="99"/>
      <c r="AID9" s="99"/>
      <c r="AIE9" s="99"/>
      <c r="AIF9" s="99"/>
      <c r="AIG9" s="99"/>
      <c r="AIH9" s="99"/>
      <c r="AII9" s="99"/>
      <c r="AIJ9" s="99"/>
      <c r="AIK9" s="99"/>
      <c r="AIL9" s="99"/>
      <c r="AIM9" s="99"/>
      <c r="AIN9" s="99"/>
      <c r="AIO9" s="99"/>
      <c r="AIP9" s="99"/>
      <c r="AIQ9" s="99"/>
      <c r="AIR9" s="99"/>
      <c r="AIS9" s="99"/>
      <c r="AIT9" s="99"/>
      <c r="AIU9" s="99"/>
      <c r="AIV9" s="99"/>
      <c r="AIW9" s="99"/>
      <c r="AIX9" s="99"/>
      <c r="AIY9" s="99"/>
      <c r="AIZ9" s="99"/>
      <c r="AJA9" s="99"/>
      <c r="AJB9" s="99"/>
      <c r="AJC9" s="99"/>
      <c r="AJD9" s="99"/>
      <c r="AJE9" s="99"/>
      <c r="AJF9" s="99"/>
      <c r="AJG9" s="99"/>
      <c r="AJH9" s="99"/>
      <c r="AJI9" s="99"/>
      <c r="AJJ9" s="99"/>
      <c r="AJK9" s="99"/>
      <c r="AJL9" s="99"/>
      <c r="AJM9" s="99"/>
      <c r="AJN9" s="99"/>
      <c r="AJO9" s="99"/>
      <c r="AJP9" s="99"/>
      <c r="AJQ9" s="99"/>
      <c r="AJR9" s="99"/>
      <c r="AJS9" s="99"/>
      <c r="AJT9" s="99"/>
      <c r="AJU9" s="99"/>
      <c r="AJV9" s="99"/>
      <c r="AJW9" s="99"/>
      <c r="AJX9" s="99"/>
      <c r="AJY9" s="99"/>
      <c r="AJZ9" s="99"/>
      <c r="AKA9" s="99"/>
      <c r="AKB9" s="99"/>
      <c r="AKC9" s="99"/>
      <c r="AKD9" s="99"/>
      <c r="AKE9" s="99"/>
      <c r="AKF9" s="99"/>
      <c r="AKG9" s="99"/>
      <c r="AKH9" s="99"/>
      <c r="AKI9" s="99"/>
      <c r="AKJ9" s="99"/>
      <c r="AKK9" s="99"/>
      <c r="AKL9" s="99"/>
      <c r="AKM9" s="99"/>
      <c r="AKN9" s="99"/>
      <c r="AKO9" s="99"/>
      <c r="AKP9" s="99"/>
      <c r="AKQ9" s="99"/>
      <c r="AKR9" s="99"/>
      <c r="AKS9" s="99"/>
      <c r="AKT9" s="99"/>
      <c r="AKU9" s="99"/>
      <c r="AKV9" s="99"/>
      <c r="AKW9" s="99"/>
      <c r="AKX9" s="99"/>
      <c r="AKY9" s="99"/>
      <c r="AKZ9" s="99"/>
      <c r="ALA9" s="99"/>
      <c r="ALB9" s="99"/>
      <c r="ALC9" s="99"/>
      <c r="ALD9" s="99"/>
      <c r="ALE9" s="99"/>
      <c r="ALF9" s="99"/>
      <c r="ALG9" s="99"/>
      <c r="ALH9" s="99"/>
      <c r="ALI9" s="99"/>
      <c r="ALJ9" s="99"/>
      <c r="ALK9" s="99"/>
      <c r="ALL9" s="99"/>
      <c r="ALM9" s="99"/>
      <c r="ALN9" s="99"/>
      <c r="ALO9" s="99"/>
      <c r="ALP9" s="99"/>
      <c r="ALQ9" s="99"/>
      <c r="ALR9" s="99"/>
      <c r="ALS9" s="99"/>
      <c r="ALT9" s="99"/>
      <c r="ALU9" s="99"/>
      <c r="ALV9" s="99"/>
      <c r="ALW9" s="99"/>
      <c r="ALX9" s="99"/>
      <c r="ALY9" s="99"/>
      <c r="ALZ9" s="99"/>
      <c r="AMA9" s="99"/>
      <c r="AMB9" s="99"/>
      <c r="AMC9" s="99"/>
      <c r="AMD9" s="99"/>
      <c r="AME9" s="99"/>
      <c r="AMF9" s="99"/>
      <c r="AMG9" s="99"/>
      <c r="AMH9" s="99"/>
      <c r="AMI9" s="99"/>
      <c r="AMJ9" s="99"/>
      <c r="AMK9" s="99"/>
      <c r="AML9" s="99"/>
      <c r="AMM9" s="99"/>
      <c r="AMN9" s="99"/>
      <c r="AMO9" s="99"/>
      <c r="AMP9" s="99"/>
      <c r="AMQ9" s="99"/>
      <c r="AMR9" s="99"/>
      <c r="AMS9" s="99"/>
      <c r="AMT9" s="99"/>
      <c r="AMU9" s="99"/>
      <c r="AMV9" s="99"/>
      <c r="AMW9" s="99"/>
      <c r="AMX9" s="99"/>
      <c r="AMY9" s="99"/>
      <c r="AMZ9" s="99"/>
      <c r="ANA9" s="99"/>
      <c r="ANB9" s="99"/>
      <c r="ANC9" s="99"/>
      <c r="AND9" s="99"/>
      <c r="ANE9" s="99"/>
      <c r="ANF9" s="99"/>
      <c r="ANG9" s="99"/>
      <c r="ANH9" s="99"/>
      <c r="ANI9" s="99"/>
      <c r="ANJ9" s="99"/>
      <c r="ANK9" s="99"/>
      <c r="ANL9" s="99"/>
      <c r="ANM9" s="99"/>
      <c r="ANN9" s="99"/>
      <c r="ANO9" s="99"/>
      <c r="ANP9" s="99"/>
      <c r="ANQ9" s="99"/>
      <c r="ANR9" s="99"/>
      <c r="ANS9" s="99"/>
      <c r="ANT9" s="99"/>
      <c r="ANU9" s="99"/>
      <c r="ANV9" s="99"/>
      <c r="ANW9" s="99"/>
      <c r="ANX9" s="99"/>
      <c r="ANY9" s="99"/>
      <c r="ANZ9" s="99"/>
      <c r="AOA9" s="99"/>
      <c r="AOB9" s="99"/>
      <c r="AOC9" s="99"/>
      <c r="AOD9" s="99"/>
      <c r="AOE9" s="99"/>
      <c r="AOF9" s="99"/>
      <c r="AOG9" s="99"/>
      <c r="AOH9" s="99"/>
      <c r="AOI9" s="99"/>
      <c r="AOJ9" s="99"/>
      <c r="AOK9" s="99"/>
      <c r="AOL9" s="99"/>
      <c r="AOM9" s="99"/>
      <c r="AON9" s="99"/>
      <c r="AOO9" s="99"/>
      <c r="AOP9" s="99"/>
      <c r="AOQ9" s="99"/>
      <c r="AOR9" s="99"/>
      <c r="AOS9" s="99"/>
      <c r="AOT9" s="99"/>
      <c r="AOU9" s="99"/>
      <c r="AOV9" s="99"/>
      <c r="AOW9" s="99"/>
      <c r="AOX9" s="99"/>
      <c r="AOY9" s="99"/>
      <c r="AOZ9" s="99"/>
      <c r="APA9" s="99"/>
      <c r="APB9" s="99"/>
      <c r="APC9" s="99"/>
      <c r="APD9" s="99"/>
      <c r="APE9" s="99"/>
      <c r="APF9" s="99"/>
      <c r="APG9" s="99"/>
      <c r="APH9" s="99"/>
      <c r="API9" s="99"/>
      <c r="APJ9" s="99"/>
      <c r="APK9" s="99"/>
      <c r="APL9" s="99"/>
      <c r="APM9" s="99"/>
      <c r="APN9" s="99"/>
      <c r="APO9" s="99"/>
      <c r="APP9" s="99"/>
      <c r="APQ9" s="99"/>
      <c r="APR9" s="99"/>
      <c r="APS9" s="99"/>
      <c r="APT9" s="99"/>
      <c r="APU9" s="99"/>
      <c r="APV9" s="99"/>
      <c r="APW9" s="99"/>
      <c r="APX9" s="99"/>
      <c r="APY9" s="99"/>
      <c r="APZ9" s="99"/>
      <c r="AQA9" s="99"/>
      <c r="AQB9" s="99"/>
      <c r="AQC9" s="99"/>
      <c r="AQD9" s="99"/>
      <c r="AQE9" s="99"/>
      <c r="AQF9" s="99"/>
      <c r="AQG9" s="99"/>
      <c r="AQH9" s="99"/>
      <c r="AQI9" s="99"/>
      <c r="AQJ9" s="99"/>
      <c r="AQK9" s="99"/>
      <c r="AQL9" s="99"/>
      <c r="AQM9" s="99"/>
      <c r="AQN9" s="99"/>
      <c r="AQO9" s="99"/>
      <c r="AQP9" s="99"/>
      <c r="AQQ9" s="99"/>
      <c r="AQR9" s="99"/>
      <c r="AQS9" s="99"/>
      <c r="AQT9" s="99"/>
      <c r="AQU9" s="99"/>
      <c r="AQV9" s="99"/>
      <c r="AQW9" s="99"/>
      <c r="AQX9" s="99"/>
      <c r="AQY9" s="99"/>
      <c r="AQZ9" s="99"/>
      <c r="ARA9" s="99"/>
      <c r="ARB9" s="99"/>
      <c r="ARC9" s="99"/>
      <c r="ARD9" s="99"/>
      <c r="ARE9" s="99"/>
      <c r="ARF9" s="99"/>
      <c r="ARG9" s="99"/>
      <c r="ARH9" s="99"/>
      <c r="ARI9" s="99"/>
      <c r="ARJ9" s="99"/>
      <c r="ARK9" s="99"/>
      <c r="ARL9" s="99"/>
      <c r="ARM9" s="99"/>
      <c r="ARN9" s="99"/>
      <c r="ARO9" s="99"/>
      <c r="ARP9" s="99"/>
      <c r="ARQ9" s="99"/>
      <c r="ARR9" s="99"/>
      <c r="ARS9" s="99"/>
      <c r="ART9" s="99"/>
      <c r="ARU9" s="99"/>
      <c r="ARV9" s="99"/>
      <c r="ARW9" s="99"/>
      <c r="ARX9" s="99"/>
      <c r="ARY9" s="99"/>
      <c r="ARZ9" s="99"/>
      <c r="ASA9" s="99"/>
      <c r="ASB9" s="99"/>
      <c r="ASC9" s="99"/>
      <c r="ASD9" s="99"/>
      <c r="ASE9" s="99"/>
      <c r="ASF9" s="99"/>
      <c r="ASG9" s="99"/>
      <c r="ASH9" s="99"/>
      <c r="ASI9" s="99"/>
      <c r="ASJ9" s="99"/>
      <c r="ASK9" s="99"/>
      <c r="ASL9" s="99"/>
      <c r="ASM9" s="99"/>
      <c r="ASN9" s="99"/>
      <c r="ASO9" s="99"/>
      <c r="ASP9" s="99"/>
      <c r="ASQ9" s="99"/>
      <c r="ASR9" s="99"/>
      <c r="ASS9" s="99"/>
      <c r="AST9" s="99"/>
      <c r="ASU9" s="99"/>
      <c r="ASV9" s="99"/>
      <c r="ASW9" s="99"/>
      <c r="ASX9" s="99"/>
      <c r="ASY9" s="99"/>
      <c r="ASZ9" s="99"/>
      <c r="ATA9" s="99"/>
      <c r="ATB9" s="99"/>
      <c r="ATC9" s="99"/>
      <c r="ATD9" s="99"/>
      <c r="ATE9" s="99"/>
      <c r="ATF9" s="99"/>
      <c r="ATG9" s="99"/>
      <c r="ATH9" s="99"/>
      <c r="ATI9" s="99"/>
      <c r="ATJ9" s="99"/>
      <c r="ATK9" s="99"/>
      <c r="ATL9" s="99"/>
      <c r="ATM9" s="99"/>
      <c r="ATN9" s="99"/>
      <c r="ATO9" s="99"/>
      <c r="ATP9" s="99"/>
      <c r="ATQ9" s="99"/>
      <c r="ATR9" s="99"/>
      <c r="ATS9" s="99"/>
      <c r="ATT9" s="99"/>
      <c r="ATU9" s="99"/>
      <c r="ATV9" s="99"/>
      <c r="ATW9" s="99"/>
      <c r="ATX9" s="99"/>
      <c r="ATY9" s="99"/>
      <c r="ATZ9" s="99"/>
      <c r="AUA9" s="99"/>
      <c r="AUB9" s="99"/>
      <c r="AUC9" s="99"/>
      <c r="AUD9" s="99"/>
      <c r="AUE9" s="99"/>
      <c r="AUF9" s="99"/>
      <c r="AUG9" s="99"/>
      <c r="AUH9" s="99"/>
      <c r="AUI9" s="99"/>
      <c r="AUJ9" s="99"/>
      <c r="AUK9" s="99"/>
      <c r="AUL9" s="99"/>
      <c r="AUM9" s="99"/>
      <c r="AUN9" s="99"/>
      <c r="AUO9" s="99"/>
      <c r="AUP9" s="99"/>
      <c r="AUQ9" s="99"/>
      <c r="AUR9" s="99"/>
      <c r="AUS9" s="99"/>
      <c r="AUT9" s="99"/>
      <c r="AUU9" s="99"/>
      <c r="AUV9" s="99"/>
      <c r="AUW9" s="99"/>
      <c r="AUX9" s="99"/>
      <c r="AUY9" s="99"/>
      <c r="AUZ9" s="99"/>
      <c r="AVA9" s="99"/>
      <c r="AVB9" s="99"/>
      <c r="AVC9" s="99"/>
      <c r="AVD9" s="99"/>
      <c r="AVE9" s="99"/>
      <c r="AVF9" s="99"/>
    </row>
    <row r="10" spans="1:1254" x14ac:dyDescent="0.25">
      <c r="A10">
        <v>202212</v>
      </c>
      <c r="B10">
        <v>53055</v>
      </c>
      <c r="C10" t="s">
        <v>2690</v>
      </c>
      <c r="D10" t="s">
        <v>1533</v>
      </c>
      <c r="G10">
        <v>4038</v>
      </c>
      <c r="H10">
        <v>1670</v>
      </c>
      <c r="I10">
        <v>505319</v>
      </c>
      <c r="K10">
        <v>37020</v>
      </c>
      <c r="L10">
        <v>8</v>
      </c>
      <c r="M10">
        <v>37028</v>
      </c>
      <c r="O10">
        <v>31158</v>
      </c>
      <c r="P10">
        <v>505319</v>
      </c>
      <c r="R10">
        <v>138439</v>
      </c>
      <c r="S10">
        <v>37593</v>
      </c>
      <c r="U10">
        <v>9537</v>
      </c>
      <c r="W10">
        <v>650359</v>
      </c>
      <c r="Y10">
        <v>62960</v>
      </c>
      <c r="Z10">
        <v>5708</v>
      </c>
      <c r="AB10">
        <v>319750</v>
      </c>
      <c r="AC10">
        <v>1712</v>
      </c>
      <c r="AF10">
        <v>5470</v>
      </c>
      <c r="AH10">
        <v>5470</v>
      </c>
      <c r="AK10">
        <v>42498</v>
      </c>
      <c r="AR10">
        <v>1004</v>
      </c>
      <c r="AS10">
        <v>1712</v>
      </c>
      <c r="AT10">
        <v>63964</v>
      </c>
      <c r="AV10">
        <v>125000</v>
      </c>
      <c r="AX10">
        <v>1955</v>
      </c>
      <c r="AY10">
        <v>394160</v>
      </c>
      <c r="AZ10">
        <v>132714</v>
      </c>
      <c r="BD10">
        <v>1095</v>
      </c>
      <c r="BF10">
        <v>1346</v>
      </c>
      <c r="BH10">
        <v>28296</v>
      </c>
      <c r="BI10">
        <v>17866</v>
      </c>
      <c r="BK10">
        <v>227495</v>
      </c>
      <c r="BL10">
        <v>406</v>
      </c>
      <c r="BQ10">
        <v>269160</v>
      </c>
      <c r="BT10">
        <v>2</v>
      </c>
      <c r="BV10">
        <v>88930</v>
      </c>
      <c r="BX10">
        <v>5851</v>
      </c>
      <c r="BZ10">
        <v>650359</v>
      </c>
      <c r="CB10">
        <v>406</v>
      </c>
      <c r="CE10">
        <v>6034</v>
      </c>
      <c r="CH10">
        <v>-34421</v>
      </c>
      <c r="CL10">
        <v>304596</v>
      </c>
      <c r="CN10">
        <v>-29230</v>
      </c>
      <c r="CO10">
        <v>8268</v>
      </c>
      <c r="CP10">
        <v>15705</v>
      </c>
      <c r="CR10">
        <v>-1086</v>
      </c>
      <c r="CS10">
        <v>-38688</v>
      </c>
      <c r="CT10">
        <v>-166522</v>
      </c>
      <c r="CV10">
        <v>-10514</v>
      </c>
      <c r="CW10">
        <v>43026</v>
      </c>
      <c r="CX10">
        <v>6313</v>
      </c>
      <c r="CZ10">
        <v>-80718</v>
      </c>
      <c r="DA10">
        <v>35101</v>
      </c>
      <c r="DB10">
        <v>257</v>
      </c>
      <c r="DC10">
        <v>8</v>
      </c>
      <c r="DD10">
        <v>3288</v>
      </c>
      <c r="DF10">
        <v>-7726</v>
      </c>
      <c r="DG10">
        <v>3679</v>
      </c>
      <c r="DH10">
        <v>10658</v>
      </c>
      <c r="DJ10">
        <v>13336</v>
      </c>
      <c r="DK10">
        <v>3400</v>
      </c>
      <c r="DL10">
        <v>-1955</v>
      </c>
      <c r="DM10">
        <v>227565</v>
      </c>
      <c r="DN10">
        <v>3540</v>
      </c>
      <c r="DP10">
        <v>-26833</v>
      </c>
      <c r="DQ10">
        <v>-200993</v>
      </c>
      <c r="DR10">
        <v>-1005</v>
      </c>
      <c r="DS10">
        <v>-1338</v>
      </c>
      <c r="DT10">
        <v>-30377</v>
      </c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  <c r="NW10" s="99"/>
      <c r="NX10" s="99"/>
      <c r="NY10" s="99"/>
      <c r="NZ10" s="99"/>
      <c r="OA10" s="99"/>
      <c r="OB10" s="99"/>
      <c r="OC10" s="99"/>
      <c r="OD10" s="99"/>
      <c r="OE10" s="99"/>
      <c r="OF10" s="99"/>
      <c r="OG10" s="99"/>
      <c r="OH10" s="99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9"/>
      <c r="PQ10" s="99"/>
      <c r="PR10" s="99"/>
      <c r="PS10" s="99"/>
      <c r="PT10" s="99"/>
      <c r="PU10" s="99"/>
      <c r="PV10" s="99"/>
      <c r="PW10" s="99"/>
      <c r="PX10" s="99"/>
      <c r="PY10" s="99"/>
      <c r="PZ10" s="99"/>
      <c r="QA10" s="99"/>
      <c r="QB10" s="99"/>
      <c r="QC10" s="99"/>
      <c r="QD10" s="99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99"/>
      <c r="RG10" s="99"/>
      <c r="RH10" s="99"/>
      <c r="RI10" s="99"/>
      <c r="RJ10" s="99"/>
      <c r="RK10" s="99"/>
      <c r="RL10" s="99"/>
      <c r="RM10" s="99"/>
      <c r="RN10" s="99"/>
      <c r="RO10" s="99"/>
      <c r="RP10" s="99"/>
      <c r="RQ10" s="99"/>
      <c r="RR10" s="99"/>
      <c r="RS10" s="99"/>
      <c r="RT10" s="99"/>
      <c r="RU10" s="99"/>
      <c r="RV10" s="99"/>
      <c r="RW10" s="99"/>
      <c r="RX10" s="99"/>
      <c r="RY10" s="99"/>
      <c r="RZ10" s="99"/>
      <c r="SA10" s="99"/>
      <c r="SB10" s="99"/>
      <c r="SC10" s="99"/>
      <c r="SD10" s="99"/>
      <c r="SE10" s="99"/>
      <c r="SF10" s="99"/>
      <c r="SG10" s="99"/>
      <c r="SH10" s="99"/>
      <c r="SI10" s="99"/>
      <c r="SJ10" s="99"/>
      <c r="SK10" s="99"/>
      <c r="SL10" s="99"/>
      <c r="SM10" s="99"/>
      <c r="SN10" s="99"/>
      <c r="SO10" s="99"/>
      <c r="SP10" s="99"/>
      <c r="SQ10" s="99"/>
      <c r="SR10" s="99"/>
      <c r="SS10" s="99"/>
      <c r="ST10" s="99"/>
      <c r="SU10" s="99"/>
      <c r="SV10" s="99"/>
      <c r="SW10" s="99"/>
      <c r="SX10" s="99"/>
      <c r="SY10" s="99"/>
      <c r="SZ10" s="99"/>
      <c r="TA10" s="99"/>
      <c r="TB10" s="99"/>
      <c r="TC10" s="99"/>
      <c r="TD10" s="99"/>
      <c r="TE10" s="99"/>
      <c r="TF10" s="99"/>
      <c r="TG10" s="99"/>
      <c r="TH10" s="99"/>
      <c r="TI10" s="99"/>
      <c r="TJ10" s="99"/>
      <c r="TK10" s="99"/>
      <c r="TL10" s="99"/>
      <c r="TM10" s="99"/>
      <c r="TN10" s="99"/>
      <c r="TO10" s="99"/>
      <c r="TP10" s="99"/>
      <c r="TQ10" s="99"/>
      <c r="TR10" s="99"/>
      <c r="TS10" s="99"/>
      <c r="TT10" s="99"/>
      <c r="TU10" s="99"/>
      <c r="TV10" s="99"/>
      <c r="TW10" s="99"/>
      <c r="TX10" s="99"/>
      <c r="TY10" s="99"/>
      <c r="TZ10" s="99"/>
      <c r="UA10" s="99"/>
      <c r="UB10" s="99"/>
      <c r="UC10" s="99"/>
      <c r="UD10" s="99"/>
      <c r="UE10" s="99"/>
      <c r="UF10" s="99"/>
      <c r="UG10" s="99"/>
      <c r="UH10" s="99"/>
      <c r="UI10" s="99"/>
      <c r="UJ10" s="99"/>
      <c r="UK10" s="99"/>
      <c r="UL10" s="99"/>
      <c r="UM10" s="99"/>
      <c r="UN10" s="99"/>
      <c r="UO10" s="99"/>
      <c r="UP10" s="99"/>
      <c r="UQ10" s="99"/>
      <c r="UR10" s="99"/>
      <c r="US10" s="99"/>
      <c r="UT10" s="99"/>
      <c r="UU10" s="99"/>
      <c r="UV10" s="99"/>
      <c r="UW10" s="99"/>
      <c r="UX10" s="99"/>
      <c r="UY10" s="99"/>
      <c r="UZ10" s="99"/>
      <c r="VA10" s="99"/>
      <c r="VB10" s="99"/>
      <c r="VC10" s="99"/>
      <c r="VD10" s="99"/>
      <c r="VE10" s="99"/>
      <c r="VF10" s="99"/>
      <c r="VG10" s="99"/>
      <c r="VH10" s="99"/>
      <c r="VI10" s="99"/>
      <c r="VJ10" s="99"/>
      <c r="VK10" s="99"/>
      <c r="VL10" s="99"/>
      <c r="VM10" s="99"/>
      <c r="VN10" s="99"/>
      <c r="VO10" s="99"/>
      <c r="VP10" s="99"/>
      <c r="VQ10" s="99"/>
      <c r="VR10" s="99"/>
      <c r="VS10" s="99"/>
      <c r="VT10" s="99"/>
      <c r="VU10" s="99"/>
      <c r="VV10" s="99"/>
      <c r="VW10" s="99"/>
      <c r="VX10" s="99"/>
      <c r="VY10" s="99"/>
      <c r="VZ10" s="99"/>
      <c r="WA10" s="99"/>
      <c r="WB10" s="99"/>
      <c r="WC10" s="99"/>
      <c r="WD10" s="99"/>
      <c r="WE10" s="99"/>
      <c r="WF10" s="99"/>
      <c r="WG10" s="99"/>
      <c r="WH10" s="99"/>
      <c r="WI10" s="99"/>
      <c r="WJ10" s="99"/>
      <c r="WK10" s="99"/>
      <c r="WL10" s="99"/>
      <c r="WM10" s="99"/>
      <c r="WN10" s="99"/>
      <c r="WO10" s="99"/>
      <c r="WP10" s="99"/>
      <c r="WQ10" s="99"/>
      <c r="WR10" s="99"/>
      <c r="WS10" s="99"/>
      <c r="WT10" s="99"/>
      <c r="WU10" s="99"/>
      <c r="WV10" s="99"/>
      <c r="WW10" s="99"/>
      <c r="WX10" s="99"/>
      <c r="WY10" s="99"/>
      <c r="WZ10" s="99"/>
      <c r="XA10" s="99"/>
      <c r="XB10" s="99"/>
      <c r="XC10" s="99"/>
      <c r="XD10" s="99"/>
      <c r="XE10" s="99"/>
      <c r="XF10" s="99"/>
      <c r="XG10" s="99"/>
      <c r="XH10" s="99"/>
      <c r="XI10" s="99"/>
      <c r="XJ10" s="99"/>
      <c r="XK10" s="99"/>
      <c r="XL10" s="99"/>
      <c r="XM10" s="99"/>
      <c r="XN10" s="99"/>
      <c r="XO10" s="99"/>
      <c r="XP10" s="99"/>
      <c r="XQ10" s="99"/>
      <c r="XR10" s="99"/>
      <c r="XS10" s="99"/>
      <c r="XT10" s="99"/>
      <c r="XU10" s="99"/>
      <c r="XV10" s="99"/>
      <c r="XW10" s="99"/>
      <c r="XX10" s="99"/>
      <c r="XY10" s="99"/>
      <c r="XZ10" s="99"/>
      <c r="YA10" s="99"/>
      <c r="YB10" s="99"/>
      <c r="YC10" s="99"/>
      <c r="YD10" s="99"/>
      <c r="YE10" s="99"/>
      <c r="YF10" s="99"/>
      <c r="YG10" s="99"/>
      <c r="YH10" s="99"/>
      <c r="YI10" s="99"/>
      <c r="YJ10" s="99"/>
      <c r="YK10" s="99"/>
      <c r="YL10" s="99"/>
      <c r="YM10" s="99"/>
      <c r="YN10" s="99"/>
      <c r="YO10" s="99"/>
      <c r="YP10" s="99"/>
      <c r="YQ10" s="99"/>
      <c r="YR10" s="99"/>
      <c r="YS10" s="99"/>
      <c r="YT10" s="99"/>
      <c r="YU10" s="99"/>
      <c r="YV10" s="99"/>
      <c r="YW10" s="99"/>
      <c r="YX10" s="99"/>
      <c r="YY10" s="99"/>
      <c r="YZ10" s="99"/>
      <c r="ZA10" s="99"/>
      <c r="ZB10" s="99"/>
      <c r="ZC10" s="99"/>
      <c r="ZD10" s="99"/>
      <c r="ZE10" s="99"/>
      <c r="ZF10" s="99"/>
      <c r="ZG10" s="99"/>
      <c r="ZH10" s="99"/>
      <c r="ZI10" s="99"/>
      <c r="ZJ10" s="99"/>
      <c r="ZK10" s="99"/>
      <c r="ZL10" s="99"/>
      <c r="ZM10" s="99"/>
      <c r="ZN10" s="99"/>
      <c r="ZO10" s="99"/>
      <c r="ZP10" s="99"/>
      <c r="ZQ10" s="99"/>
      <c r="ZR10" s="99"/>
      <c r="ZS10" s="99"/>
      <c r="ZT10" s="99"/>
      <c r="ZU10" s="99"/>
      <c r="ZV10" s="99"/>
      <c r="ZW10" s="99"/>
      <c r="ZX10" s="99"/>
      <c r="ZY10" s="99"/>
      <c r="ZZ10" s="99"/>
      <c r="AAA10" s="99"/>
      <c r="AAB10" s="99"/>
      <c r="AAC10" s="99"/>
      <c r="AAD10" s="99"/>
      <c r="AAE10" s="99"/>
      <c r="AAF10" s="99"/>
      <c r="AAG10" s="99"/>
      <c r="AAH10" s="99"/>
      <c r="AAI10" s="99"/>
      <c r="AAJ10" s="99"/>
      <c r="AAK10" s="99"/>
      <c r="AAL10" s="99"/>
      <c r="AAM10" s="99"/>
      <c r="AAN10" s="99"/>
      <c r="AAO10" s="99"/>
      <c r="AAP10" s="99"/>
      <c r="AAQ10" s="99"/>
      <c r="AAR10" s="99"/>
      <c r="AAS10" s="99"/>
      <c r="AAT10" s="99"/>
      <c r="AAU10" s="99"/>
      <c r="AAV10" s="99"/>
      <c r="AAW10" s="99"/>
      <c r="AAX10" s="99"/>
      <c r="AAY10" s="99"/>
      <c r="AAZ10" s="99"/>
      <c r="ABA10" s="99"/>
      <c r="ABB10" s="99"/>
      <c r="ABC10" s="99"/>
      <c r="ABD10" s="99"/>
      <c r="ABE10" s="99"/>
      <c r="ABF10" s="99"/>
      <c r="ABG10" s="99"/>
      <c r="ABH10" s="99"/>
      <c r="ABI10" s="99"/>
      <c r="ABJ10" s="99"/>
      <c r="ABK10" s="99"/>
      <c r="ABL10" s="99"/>
      <c r="ABM10" s="99"/>
      <c r="ABN10" s="99"/>
      <c r="ABO10" s="99"/>
      <c r="ABP10" s="99"/>
      <c r="ABQ10" s="99"/>
      <c r="ABR10" s="99"/>
      <c r="ABS10" s="99"/>
      <c r="ABT10" s="99"/>
      <c r="ABU10" s="99"/>
      <c r="ABV10" s="99"/>
      <c r="ABW10" s="99"/>
      <c r="ABX10" s="99"/>
      <c r="ABY10" s="99"/>
      <c r="ABZ10" s="99"/>
      <c r="ACA10" s="99"/>
      <c r="ACB10" s="99"/>
      <c r="ACC10" s="99"/>
      <c r="ACD10" s="99"/>
      <c r="ACE10" s="99"/>
      <c r="ACF10" s="99"/>
      <c r="ACG10" s="99"/>
      <c r="ACH10" s="99"/>
      <c r="ACI10" s="99"/>
      <c r="ACJ10" s="99"/>
      <c r="ACK10" s="99"/>
      <c r="ACL10" s="99"/>
      <c r="ACM10" s="99"/>
      <c r="ACN10" s="99"/>
      <c r="ACO10" s="99"/>
      <c r="ACP10" s="99"/>
      <c r="ACQ10" s="99"/>
      <c r="ACR10" s="99"/>
      <c r="ACS10" s="99"/>
      <c r="ACT10" s="99"/>
      <c r="ACU10" s="99"/>
      <c r="ACV10" s="99"/>
      <c r="ACW10" s="99"/>
      <c r="ACX10" s="99"/>
      <c r="ACY10" s="99"/>
      <c r="ACZ10" s="99"/>
      <c r="ADA10" s="99"/>
      <c r="ADB10" s="99"/>
      <c r="ADC10" s="99"/>
      <c r="ADD10" s="99"/>
      <c r="ADE10" s="99"/>
      <c r="ADF10" s="99"/>
      <c r="ADG10" s="99"/>
      <c r="ADH10" s="99"/>
      <c r="ADI10" s="99"/>
      <c r="ADJ10" s="99"/>
      <c r="ADK10" s="99"/>
      <c r="ADL10" s="99"/>
      <c r="ADM10" s="99"/>
      <c r="ADN10" s="99"/>
      <c r="ADO10" s="99"/>
      <c r="ADP10" s="99"/>
      <c r="ADQ10" s="99"/>
      <c r="ADR10" s="99"/>
      <c r="ADS10" s="99"/>
      <c r="ADT10" s="99"/>
      <c r="ADU10" s="99"/>
      <c r="ADV10" s="99"/>
      <c r="ADW10" s="99"/>
      <c r="ADX10" s="99"/>
      <c r="ADY10" s="99"/>
      <c r="ADZ10" s="99"/>
      <c r="AEA10" s="99"/>
      <c r="AEB10" s="99"/>
      <c r="AEC10" s="99"/>
      <c r="AED10" s="99"/>
      <c r="AEE10" s="99"/>
      <c r="AEF10" s="99"/>
      <c r="AEG10" s="99"/>
      <c r="AEH10" s="99"/>
      <c r="AEI10" s="99"/>
      <c r="AEJ10" s="99"/>
      <c r="AEK10" s="99"/>
      <c r="AEL10" s="99"/>
      <c r="AEM10" s="99"/>
      <c r="AEN10" s="99"/>
      <c r="AEO10" s="99"/>
      <c r="AEP10" s="99"/>
      <c r="AEQ10" s="99"/>
      <c r="AER10" s="99"/>
      <c r="AES10" s="99"/>
      <c r="AET10" s="99"/>
      <c r="AEU10" s="99"/>
      <c r="AEV10" s="99"/>
      <c r="AEW10" s="99"/>
      <c r="AEX10" s="99"/>
      <c r="AEY10" s="99"/>
      <c r="AEZ10" s="99"/>
      <c r="AFA10" s="99"/>
      <c r="AFB10" s="99"/>
      <c r="AFC10" s="99"/>
      <c r="AFD10" s="99"/>
      <c r="AFE10" s="99"/>
      <c r="AFF10" s="99"/>
      <c r="AFG10" s="99"/>
      <c r="AFH10" s="99"/>
      <c r="AFI10" s="99"/>
      <c r="AFJ10" s="99"/>
      <c r="AFK10" s="99"/>
      <c r="AFL10" s="99"/>
      <c r="AFM10" s="99"/>
      <c r="AFN10" s="99"/>
      <c r="AFO10" s="99"/>
      <c r="AFP10" s="99"/>
      <c r="AFQ10" s="99"/>
      <c r="AFR10" s="99"/>
      <c r="AFS10" s="99"/>
      <c r="AFT10" s="99"/>
      <c r="AFU10" s="99"/>
      <c r="AFV10" s="99"/>
      <c r="AFW10" s="99"/>
      <c r="AFX10" s="99"/>
      <c r="AFY10" s="99"/>
      <c r="AFZ10" s="99"/>
      <c r="AGA10" s="99"/>
      <c r="AGB10" s="99"/>
      <c r="AGC10" s="99"/>
      <c r="AGD10" s="99"/>
      <c r="AGE10" s="99"/>
      <c r="AGF10" s="99"/>
      <c r="AGG10" s="99"/>
      <c r="AGH10" s="99"/>
      <c r="AGI10" s="99"/>
      <c r="AGJ10" s="99"/>
      <c r="AGK10" s="99"/>
      <c r="AGL10" s="99"/>
      <c r="AGM10" s="99"/>
      <c r="AGN10" s="99"/>
      <c r="AGO10" s="99"/>
      <c r="AGP10" s="99"/>
      <c r="AGQ10" s="99"/>
      <c r="AGR10" s="99"/>
      <c r="AGS10" s="99"/>
      <c r="AGT10" s="99"/>
      <c r="AGU10" s="99"/>
      <c r="AGV10" s="99"/>
      <c r="AGW10" s="99"/>
      <c r="AGX10" s="99"/>
      <c r="AGY10" s="99"/>
      <c r="AGZ10" s="99"/>
      <c r="AHA10" s="99"/>
      <c r="AHB10" s="99"/>
      <c r="AHC10" s="99"/>
      <c r="AHD10" s="99"/>
      <c r="AHE10" s="99"/>
      <c r="AHF10" s="99"/>
      <c r="AHG10" s="99"/>
      <c r="AHH10" s="99"/>
      <c r="AHI10" s="99"/>
      <c r="AHJ10" s="99"/>
      <c r="AHK10" s="99"/>
      <c r="AHL10" s="99"/>
      <c r="AHM10" s="99"/>
      <c r="AHN10" s="99"/>
      <c r="AHO10" s="99"/>
      <c r="AHP10" s="99"/>
      <c r="AHQ10" s="99"/>
      <c r="AHR10" s="99"/>
      <c r="AHS10" s="99"/>
      <c r="AHT10" s="99"/>
      <c r="AHU10" s="99"/>
      <c r="AHV10" s="99"/>
      <c r="AHW10" s="99"/>
      <c r="AHX10" s="99"/>
      <c r="AHY10" s="99"/>
      <c r="AHZ10" s="99"/>
      <c r="AIA10" s="99"/>
      <c r="AIB10" s="99"/>
      <c r="AIC10" s="99"/>
      <c r="AID10" s="99"/>
      <c r="AIE10" s="99"/>
      <c r="AIF10" s="99"/>
      <c r="AIG10" s="99"/>
      <c r="AIH10" s="99"/>
      <c r="AII10" s="99"/>
      <c r="AIJ10" s="99"/>
      <c r="AIK10" s="99"/>
      <c r="AIL10" s="99"/>
      <c r="AIM10" s="99"/>
      <c r="AIN10" s="99"/>
      <c r="AIO10" s="99"/>
      <c r="AIP10" s="99"/>
      <c r="AIQ10" s="99"/>
      <c r="AIR10" s="99"/>
      <c r="AIS10" s="99"/>
      <c r="AIT10" s="99"/>
      <c r="AIU10" s="99"/>
      <c r="AIV10" s="99"/>
      <c r="AIW10" s="99"/>
      <c r="AIX10" s="99"/>
      <c r="AIY10" s="99"/>
      <c r="AIZ10" s="99"/>
      <c r="AJA10" s="99"/>
      <c r="AJB10" s="99"/>
      <c r="AJC10" s="99"/>
      <c r="AJD10" s="99"/>
      <c r="AJE10" s="99"/>
      <c r="AJF10" s="99"/>
      <c r="AJG10" s="99"/>
      <c r="AJH10" s="99"/>
      <c r="AJI10" s="99"/>
      <c r="AJJ10" s="99"/>
      <c r="AJK10" s="99"/>
      <c r="AJL10" s="99"/>
      <c r="AJM10" s="99"/>
      <c r="AJN10" s="99"/>
      <c r="AJO10" s="99"/>
      <c r="AJP10" s="99"/>
      <c r="AJQ10" s="99"/>
      <c r="AJR10" s="99"/>
      <c r="AJS10" s="99"/>
      <c r="AJT10" s="99"/>
      <c r="AJU10" s="99"/>
      <c r="AJV10" s="99"/>
      <c r="AJW10" s="99"/>
      <c r="AJX10" s="99"/>
      <c r="AJY10" s="99"/>
      <c r="AJZ10" s="99"/>
      <c r="AKA10" s="99"/>
      <c r="AKB10" s="99"/>
      <c r="AKC10" s="99"/>
      <c r="AKD10" s="99"/>
      <c r="AKE10" s="99"/>
      <c r="AKF10" s="99"/>
      <c r="AKG10" s="99"/>
      <c r="AKH10" s="99"/>
      <c r="AKI10" s="99"/>
      <c r="AKJ10" s="99"/>
      <c r="AKK10" s="99"/>
      <c r="AKL10" s="99"/>
      <c r="AKM10" s="99"/>
      <c r="AKN10" s="99"/>
      <c r="AKO10" s="99"/>
      <c r="AKP10" s="99"/>
      <c r="AKQ10" s="99"/>
      <c r="AKR10" s="99"/>
      <c r="AKS10" s="99"/>
      <c r="AKT10" s="99"/>
      <c r="AKU10" s="99"/>
      <c r="AKV10" s="99"/>
      <c r="AKW10" s="99"/>
      <c r="AKX10" s="99"/>
      <c r="AKY10" s="99"/>
      <c r="AKZ10" s="99"/>
      <c r="ALA10" s="99"/>
      <c r="ALB10" s="99"/>
      <c r="ALC10" s="99"/>
      <c r="ALD10" s="99"/>
      <c r="ALE10" s="99"/>
      <c r="ALF10" s="99"/>
      <c r="ALG10" s="99"/>
      <c r="ALH10" s="99"/>
      <c r="ALI10" s="99"/>
      <c r="ALJ10" s="99"/>
      <c r="ALK10" s="99"/>
      <c r="ALL10" s="99"/>
      <c r="ALM10" s="99"/>
      <c r="ALN10" s="99"/>
      <c r="ALO10" s="99"/>
      <c r="ALP10" s="99"/>
      <c r="ALQ10" s="99"/>
      <c r="ALR10" s="99"/>
      <c r="ALS10" s="99"/>
      <c r="ALT10" s="99"/>
      <c r="ALU10" s="99"/>
      <c r="ALV10" s="99"/>
      <c r="ALW10" s="99"/>
      <c r="ALX10" s="99"/>
      <c r="ALY10" s="99"/>
      <c r="ALZ10" s="99"/>
      <c r="AMA10" s="99"/>
      <c r="AMB10" s="99"/>
      <c r="AMC10" s="99"/>
      <c r="AMD10" s="99"/>
      <c r="AME10" s="99"/>
      <c r="AMF10" s="99"/>
      <c r="AMG10" s="99"/>
      <c r="AMH10" s="99"/>
      <c r="AMI10" s="99"/>
      <c r="AMJ10" s="99"/>
      <c r="AMK10" s="99"/>
      <c r="AML10" s="99"/>
      <c r="AMM10" s="99"/>
      <c r="AMN10" s="99"/>
      <c r="AMO10" s="99"/>
      <c r="AMP10" s="99"/>
      <c r="AMQ10" s="99"/>
      <c r="AMR10" s="99"/>
      <c r="AMS10" s="99"/>
      <c r="AMT10" s="99"/>
      <c r="AMU10" s="99"/>
      <c r="AMV10" s="99"/>
      <c r="AMW10" s="99"/>
      <c r="AMX10" s="99"/>
      <c r="AMY10" s="99"/>
      <c r="AMZ10" s="99"/>
      <c r="ANA10" s="99"/>
      <c r="ANB10" s="99"/>
      <c r="ANC10" s="99"/>
      <c r="AND10" s="99"/>
      <c r="ANE10" s="99"/>
      <c r="ANF10" s="99"/>
      <c r="ANG10" s="99"/>
      <c r="ANH10" s="99"/>
      <c r="ANI10" s="99"/>
      <c r="ANJ10" s="99"/>
      <c r="ANK10" s="99"/>
      <c r="ANL10" s="99"/>
      <c r="ANM10" s="99"/>
      <c r="ANN10" s="99"/>
      <c r="ANO10" s="99"/>
      <c r="ANP10" s="99"/>
      <c r="ANQ10" s="99"/>
      <c r="ANR10" s="99"/>
      <c r="ANS10" s="99"/>
      <c r="ANT10" s="99"/>
      <c r="ANU10" s="99"/>
      <c r="ANV10" s="99"/>
      <c r="ANW10" s="99"/>
      <c r="ANX10" s="99"/>
      <c r="ANY10" s="99"/>
      <c r="ANZ10" s="99"/>
      <c r="AOA10" s="99"/>
      <c r="AOB10" s="99"/>
      <c r="AOC10" s="99"/>
      <c r="AOD10" s="99"/>
      <c r="AOE10" s="99"/>
      <c r="AOF10" s="99"/>
      <c r="AOG10" s="99"/>
      <c r="AOH10" s="99"/>
      <c r="AOI10" s="99"/>
      <c r="AOJ10" s="99"/>
      <c r="AOK10" s="99"/>
      <c r="AOL10" s="99"/>
      <c r="AOM10" s="99"/>
      <c r="AON10" s="99"/>
      <c r="AOO10" s="99"/>
      <c r="AOP10" s="99"/>
      <c r="AOQ10" s="99"/>
      <c r="AOR10" s="99"/>
      <c r="AOS10" s="99"/>
      <c r="AOT10" s="99"/>
      <c r="AOU10" s="99"/>
      <c r="AOV10" s="99"/>
      <c r="AOW10" s="99"/>
      <c r="AOX10" s="99"/>
      <c r="AOY10" s="99"/>
      <c r="AOZ10" s="99"/>
      <c r="APA10" s="99"/>
      <c r="APB10" s="99"/>
      <c r="APC10" s="99"/>
      <c r="APD10" s="99"/>
      <c r="APE10" s="99"/>
      <c r="APF10" s="99"/>
      <c r="APG10" s="99"/>
      <c r="APH10" s="99"/>
      <c r="API10" s="99"/>
      <c r="APJ10" s="99"/>
      <c r="APK10" s="99"/>
      <c r="APL10" s="99"/>
      <c r="APM10" s="99"/>
      <c r="APN10" s="99"/>
      <c r="APO10" s="99"/>
      <c r="APP10" s="99"/>
      <c r="APQ10" s="99"/>
      <c r="APR10" s="99"/>
      <c r="APS10" s="99"/>
      <c r="APT10" s="99"/>
      <c r="APU10" s="99"/>
      <c r="APV10" s="99"/>
      <c r="APW10" s="99"/>
      <c r="APX10" s="99"/>
      <c r="APY10" s="99"/>
      <c r="APZ10" s="99"/>
      <c r="AQA10" s="99"/>
      <c r="AQB10" s="99"/>
      <c r="AQC10" s="99"/>
      <c r="AQD10" s="99"/>
      <c r="AQE10" s="99"/>
      <c r="AQF10" s="99"/>
      <c r="AQG10" s="99"/>
      <c r="AQH10" s="99"/>
      <c r="AQI10" s="99"/>
      <c r="AQJ10" s="99"/>
      <c r="AQK10" s="99"/>
      <c r="AQL10" s="99"/>
      <c r="AQM10" s="99"/>
      <c r="AQN10" s="99"/>
      <c r="AQO10" s="99"/>
      <c r="AQP10" s="99"/>
      <c r="AQQ10" s="99"/>
      <c r="AQR10" s="99"/>
      <c r="AQS10" s="99"/>
      <c r="AQT10" s="99"/>
      <c r="AQU10" s="99"/>
      <c r="AQV10" s="99"/>
      <c r="AQW10" s="99"/>
      <c r="AQX10" s="99"/>
      <c r="AQY10" s="99"/>
      <c r="AQZ10" s="99"/>
      <c r="ARA10" s="99"/>
      <c r="ARB10" s="99"/>
      <c r="ARC10" s="99"/>
      <c r="ARD10" s="99"/>
      <c r="ARE10" s="99"/>
      <c r="ARF10" s="99"/>
      <c r="ARG10" s="99"/>
      <c r="ARH10" s="99"/>
      <c r="ARI10" s="99"/>
      <c r="ARJ10" s="99"/>
      <c r="ARK10" s="99"/>
      <c r="ARL10" s="99"/>
      <c r="ARM10" s="99"/>
      <c r="ARN10" s="99"/>
      <c r="ARO10" s="99"/>
      <c r="ARP10" s="99"/>
      <c r="ARQ10" s="99"/>
      <c r="ARR10" s="99"/>
      <c r="ARS10" s="99"/>
      <c r="ART10" s="99"/>
      <c r="ARU10" s="99"/>
      <c r="ARV10" s="99"/>
      <c r="ARW10" s="99"/>
      <c r="ARX10" s="99"/>
      <c r="ARY10" s="99"/>
      <c r="ARZ10" s="99"/>
      <c r="ASA10" s="99"/>
      <c r="ASB10" s="99"/>
      <c r="ASC10" s="99"/>
      <c r="ASD10" s="99"/>
      <c r="ASE10" s="99"/>
      <c r="ASF10" s="99"/>
      <c r="ASG10" s="99"/>
      <c r="ASH10" s="99"/>
      <c r="ASI10" s="99"/>
      <c r="ASJ10" s="99"/>
      <c r="ASK10" s="99"/>
      <c r="ASL10" s="99"/>
      <c r="ASM10" s="99"/>
      <c r="ASN10" s="99"/>
      <c r="ASO10" s="99"/>
      <c r="ASP10" s="99"/>
      <c r="ASQ10" s="99"/>
      <c r="ASR10" s="99"/>
      <c r="ASS10" s="99"/>
      <c r="AST10" s="99"/>
      <c r="ASU10" s="99"/>
      <c r="ASV10" s="99"/>
      <c r="ASW10" s="99"/>
      <c r="ASX10" s="99"/>
      <c r="ASY10" s="99"/>
      <c r="ASZ10" s="99"/>
      <c r="ATA10" s="99"/>
      <c r="ATB10" s="99"/>
      <c r="ATC10" s="99"/>
      <c r="ATD10" s="99"/>
      <c r="ATE10" s="99"/>
      <c r="ATF10" s="99"/>
      <c r="ATG10" s="99"/>
      <c r="ATH10" s="99"/>
      <c r="ATI10" s="99"/>
      <c r="ATJ10" s="99"/>
      <c r="ATK10" s="99"/>
      <c r="ATL10" s="99"/>
      <c r="ATM10" s="99"/>
      <c r="ATN10" s="99"/>
      <c r="ATO10" s="99"/>
      <c r="ATP10" s="99"/>
      <c r="ATQ10" s="99"/>
      <c r="ATR10" s="99"/>
      <c r="ATS10" s="99"/>
      <c r="ATT10" s="99"/>
      <c r="ATU10" s="99"/>
      <c r="ATV10" s="99"/>
      <c r="ATW10" s="99"/>
      <c r="ATX10" s="99"/>
      <c r="ATY10" s="99"/>
      <c r="ATZ10" s="99"/>
      <c r="AUA10" s="99"/>
      <c r="AUB10" s="99"/>
      <c r="AUC10" s="99"/>
      <c r="AUD10" s="99"/>
      <c r="AUE10" s="99"/>
      <c r="AUF10" s="99"/>
      <c r="AUG10" s="99"/>
      <c r="AUH10" s="99"/>
      <c r="AUI10" s="99"/>
      <c r="AUJ10" s="99"/>
      <c r="AUK10" s="99"/>
      <c r="AUL10" s="99"/>
      <c r="AUM10" s="99"/>
      <c r="AUN10" s="99"/>
      <c r="AUO10" s="99"/>
      <c r="AUP10" s="99"/>
      <c r="AUQ10" s="99"/>
      <c r="AUR10" s="99"/>
      <c r="AUS10" s="99"/>
      <c r="AUT10" s="99"/>
      <c r="AUU10" s="99"/>
      <c r="AUV10" s="99"/>
      <c r="AUW10" s="99"/>
      <c r="AUX10" s="99"/>
      <c r="AUY10" s="99"/>
      <c r="AUZ10" s="99"/>
      <c r="AVA10" s="99"/>
      <c r="AVB10" s="99"/>
      <c r="AVC10" s="99"/>
      <c r="AVD10" s="99"/>
      <c r="AVE10" s="99"/>
      <c r="AVF10" s="99"/>
    </row>
    <row r="11" spans="1:1254" x14ac:dyDescent="0.25">
      <c r="A11">
        <v>202212</v>
      </c>
      <c r="B11">
        <v>53093</v>
      </c>
      <c r="C11" t="s">
        <v>2697</v>
      </c>
      <c r="D11" t="s">
        <v>1533</v>
      </c>
      <c r="F11">
        <v>758</v>
      </c>
      <c r="I11">
        <v>51195</v>
      </c>
      <c r="K11">
        <v>2993</v>
      </c>
      <c r="L11">
        <v>0</v>
      </c>
      <c r="M11">
        <v>2993</v>
      </c>
      <c r="P11">
        <v>51195</v>
      </c>
      <c r="R11">
        <v>0</v>
      </c>
      <c r="T11">
        <v>0</v>
      </c>
      <c r="W11">
        <v>110961</v>
      </c>
      <c r="Y11">
        <v>55489</v>
      </c>
      <c r="Z11">
        <v>0</v>
      </c>
      <c r="AB11">
        <v>24173</v>
      </c>
      <c r="AC11">
        <v>233</v>
      </c>
      <c r="AF11">
        <v>0</v>
      </c>
      <c r="AH11">
        <v>0</v>
      </c>
      <c r="AJ11">
        <v>152</v>
      </c>
      <c r="AK11">
        <v>3006</v>
      </c>
      <c r="AL11">
        <v>0</v>
      </c>
      <c r="AM11">
        <v>13</v>
      </c>
      <c r="AO11">
        <v>280</v>
      </c>
      <c r="AP11">
        <v>0</v>
      </c>
      <c r="AS11">
        <v>81</v>
      </c>
      <c r="AT11">
        <v>56527</v>
      </c>
      <c r="AU11">
        <v>27022</v>
      </c>
      <c r="AV11">
        <v>35000</v>
      </c>
      <c r="AW11">
        <v>0</v>
      </c>
      <c r="AX11">
        <v>0</v>
      </c>
      <c r="AY11">
        <v>47443</v>
      </c>
      <c r="AZ11">
        <v>55119</v>
      </c>
      <c r="BB11">
        <v>0</v>
      </c>
      <c r="BF11">
        <v>460</v>
      </c>
      <c r="BG11">
        <v>0</v>
      </c>
      <c r="BH11">
        <v>1182</v>
      </c>
      <c r="BI11">
        <v>0</v>
      </c>
      <c r="BK11">
        <v>62336</v>
      </c>
      <c r="BL11">
        <v>0</v>
      </c>
      <c r="BQ11">
        <v>12443</v>
      </c>
      <c r="BT11">
        <v>0</v>
      </c>
      <c r="BV11">
        <v>0</v>
      </c>
      <c r="BW11">
        <v>0</v>
      </c>
      <c r="BX11">
        <v>7217</v>
      </c>
      <c r="BZ11">
        <v>110961</v>
      </c>
      <c r="CE11">
        <v>722</v>
      </c>
      <c r="CH11">
        <v>-1863</v>
      </c>
      <c r="CL11">
        <v>18000</v>
      </c>
      <c r="CN11">
        <v>-1863</v>
      </c>
      <c r="CO11">
        <v>11905</v>
      </c>
      <c r="CR11">
        <v>-211</v>
      </c>
      <c r="CS11">
        <v>-863</v>
      </c>
      <c r="CT11">
        <v>-4454</v>
      </c>
      <c r="CW11">
        <v>0</v>
      </c>
      <c r="CX11">
        <v>11940</v>
      </c>
      <c r="CZ11">
        <v>-1868</v>
      </c>
      <c r="DA11">
        <v>10100</v>
      </c>
      <c r="DB11">
        <v>2287</v>
      </c>
      <c r="DC11">
        <v>0</v>
      </c>
      <c r="DD11">
        <v>285</v>
      </c>
      <c r="DF11">
        <v>-863</v>
      </c>
      <c r="DG11">
        <v>0</v>
      </c>
      <c r="DH11">
        <v>201</v>
      </c>
      <c r="DJ11">
        <v>-3031</v>
      </c>
      <c r="DK11">
        <v>-2820</v>
      </c>
      <c r="DL11">
        <v>35</v>
      </c>
      <c r="DM11">
        <v>16132</v>
      </c>
      <c r="DN11">
        <v>2969</v>
      </c>
      <c r="DP11">
        <v>1805</v>
      </c>
      <c r="DQ11">
        <v>-5667</v>
      </c>
      <c r="DR11">
        <v>-502</v>
      </c>
      <c r="DS11">
        <v>0</v>
      </c>
      <c r="DT11">
        <v>-1164</v>
      </c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99"/>
      <c r="JT11" s="99"/>
      <c r="JU11" s="99"/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99"/>
      <c r="LC11" s="99"/>
      <c r="LD11" s="99"/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99"/>
      <c r="ML11" s="99"/>
      <c r="MM11" s="99"/>
      <c r="MN11" s="99"/>
      <c r="MO11" s="99"/>
      <c r="MP11" s="99"/>
      <c r="MQ11" s="99"/>
      <c r="MR11" s="99"/>
      <c r="MS11" s="99"/>
      <c r="MT11" s="99"/>
      <c r="MU11" s="99"/>
      <c r="MV11" s="99"/>
      <c r="MW11" s="99"/>
      <c r="MX11" s="99"/>
      <c r="MY11" s="99"/>
      <c r="MZ11" s="99"/>
      <c r="NA11" s="99"/>
      <c r="NB11" s="99"/>
      <c r="NC11" s="99"/>
      <c r="ND11" s="99"/>
      <c r="NE11" s="99"/>
      <c r="NF11" s="99"/>
      <c r="NG11" s="99"/>
      <c r="NH11" s="99"/>
      <c r="NI11" s="99"/>
      <c r="NJ11" s="99"/>
      <c r="NK11" s="99"/>
      <c r="NL11" s="99"/>
      <c r="NM11" s="99"/>
      <c r="NN11" s="99"/>
      <c r="NO11" s="99"/>
      <c r="NP11" s="99"/>
      <c r="NQ11" s="99"/>
      <c r="NR11" s="99"/>
      <c r="NS11" s="99"/>
      <c r="NT11" s="99"/>
      <c r="NU11" s="99"/>
      <c r="NV11" s="99"/>
      <c r="NW11" s="99"/>
      <c r="NX11" s="99"/>
      <c r="NY11" s="99"/>
      <c r="NZ11" s="99"/>
      <c r="OA11" s="99"/>
      <c r="OB11" s="99"/>
      <c r="OC11" s="99"/>
      <c r="OD11" s="99"/>
      <c r="OE11" s="99"/>
      <c r="OF11" s="99"/>
      <c r="OG11" s="99"/>
      <c r="OH11" s="99"/>
      <c r="OI11" s="99"/>
      <c r="OJ11" s="99"/>
      <c r="OK11" s="99"/>
      <c r="OL11" s="99"/>
      <c r="OM11" s="99"/>
      <c r="ON11" s="99"/>
      <c r="OO11" s="99"/>
      <c r="OP11" s="99"/>
      <c r="OQ11" s="99"/>
      <c r="OR11" s="99"/>
      <c r="OS11" s="99"/>
      <c r="OT11" s="99"/>
      <c r="OU11" s="99"/>
      <c r="OV11" s="99"/>
      <c r="OW11" s="99"/>
      <c r="OX11" s="99"/>
      <c r="OY11" s="99"/>
      <c r="OZ11" s="99"/>
      <c r="PA11" s="99"/>
      <c r="PB11" s="99"/>
      <c r="PC11" s="99"/>
      <c r="PD11" s="99"/>
      <c r="PE11" s="99"/>
      <c r="PF11" s="99"/>
      <c r="PG11" s="99"/>
      <c r="PH11" s="99"/>
      <c r="PI11" s="99"/>
      <c r="PJ11" s="99"/>
      <c r="PK11" s="99"/>
      <c r="PL11" s="99"/>
      <c r="PM11" s="99"/>
      <c r="PN11" s="99"/>
      <c r="PO11" s="99"/>
      <c r="PP11" s="99"/>
      <c r="PQ11" s="99"/>
      <c r="PR11" s="99"/>
      <c r="PS11" s="99"/>
      <c r="PT11" s="99"/>
      <c r="PU11" s="99"/>
      <c r="PV11" s="99"/>
      <c r="PW11" s="99"/>
      <c r="PX11" s="99"/>
      <c r="PY11" s="99"/>
      <c r="PZ11" s="99"/>
      <c r="QA11" s="99"/>
      <c r="QB11" s="99"/>
      <c r="QC11" s="99"/>
      <c r="QD11" s="99"/>
      <c r="QE11" s="99"/>
      <c r="QF11" s="99"/>
      <c r="QG11" s="99"/>
      <c r="QH11" s="99"/>
      <c r="QI11" s="99"/>
      <c r="QJ11" s="99"/>
      <c r="QK11" s="99"/>
      <c r="QL11" s="99"/>
      <c r="QM11" s="99"/>
      <c r="QN11" s="99"/>
      <c r="QO11" s="99"/>
      <c r="QP11" s="99"/>
      <c r="QQ11" s="99"/>
      <c r="QR11" s="99"/>
      <c r="QS11" s="99"/>
      <c r="QT11" s="99"/>
      <c r="QU11" s="99"/>
      <c r="QV11" s="99"/>
      <c r="QW11" s="99"/>
      <c r="QX11" s="99"/>
      <c r="QY11" s="99"/>
      <c r="QZ11" s="99"/>
      <c r="RA11" s="99"/>
      <c r="RB11" s="99"/>
      <c r="RC11" s="99"/>
      <c r="RD11" s="99"/>
      <c r="RE11" s="99"/>
      <c r="RF11" s="99"/>
      <c r="RG11" s="99"/>
      <c r="RH11" s="99"/>
      <c r="RI11" s="99"/>
      <c r="RJ11" s="99"/>
      <c r="RK11" s="99"/>
      <c r="RL11" s="99"/>
      <c r="RM11" s="99"/>
      <c r="RN11" s="99"/>
      <c r="RO11" s="99"/>
      <c r="RP11" s="99"/>
      <c r="RQ11" s="99"/>
      <c r="RR11" s="99"/>
      <c r="RS11" s="99"/>
      <c r="RT11" s="99"/>
      <c r="RU11" s="99"/>
      <c r="RV11" s="99"/>
      <c r="RW11" s="99"/>
      <c r="RX11" s="99"/>
      <c r="RY11" s="99"/>
      <c r="RZ11" s="99"/>
      <c r="SA11" s="99"/>
      <c r="SB11" s="99"/>
      <c r="SC11" s="99"/>
      <c r="SD11" s="99"/>
      <c r="SE11" s="99"/>
      <c r="SF11" s="99"/>
      <c r="SG11" s="99"/>
      <c r="SH11" s="99"/>
      <c r="SI11" s="99"/>
      <c r="SJ11" s="99"/>
      <c r="SK11" s="99"/>
      <c r="SL11" s="99"/>
      <c r="SM11" s="99"/>
      <c r="SN11" s="99"/>
      <c r="SO11" s="99"/>
      <c r="SP11" s="99"/>
      <c r="SQ11" s="99"/>
      <c r="SR11" s="99"/>
      <c r="SS11" s="99"/>
      <c r="ST11" s="99"/>
      <c r="SU11" s="99"/>
      <c r="SV11" s="99"/>
      <c r="SW11" s="99"/>
      <c r="SX11" s="99"/>
      <c r="SY11" s="99"/>
      <c r="SZ11" s="99"/>
      <c r="TA11" s="99"/>
      <c r="TB11" s="99"/>
      <c r="TC11" s="99"/>
      <c r="TD11" s="99"/>
      <c r="TE11" s="99"/>
      <c r="TF11" s="99"/>
      <c r="TG11" s="99"/>
      <c r="TH11" s="99"/>
      <c r="TI11" s="99"/>
      <c r="TJ11" s="99"/>
      <c r="TK11" s="99"/>
      <c r="TL11" s="99"/>
      <c r="TM11" s="99"/>
      <c r="TN11" s="99"/>
      <c r="TO11" s="99"/>
      <c r="TP11" s="99"/>
      <c r="TQ11" s="99"/>
      <c r="TR11" s="99"/>
      <c r="TS11" s="99"/>
      <c r="TT11" s="99"/>
      <c r="TU11" s="99"/>
      <c r="TV11" s="99"/>
      <c r="TW11" s="99"/>
      <c r="TX11" s="99"/>
      <c r="TY11" s="99"/>
      <c r="TZ11" s="99"/>
      <c r="UA11" s="99"/>
      <c r="UB11" s="99"/>
      <c r="UC11" s="99"/>
      <c r="UD11" s="99"/>
      <c r="UE11" s="99"/>
      <c r="UF11" s="99"/>
      <c r="UG11" s="99"/>
      <c r="UH11" s="99"/>
      <c r="UI11" s="99"/>
      <c r="UJ11" s="99"/>
      <c r="UK11" s="99"/>
      <c r="UL11" s="99"/>
      <c r="UM11" s="99"/>
      <c r="UN11" s="99"/>
      <c r="UO11" s="99"/>
      <c r="UP11" s="99"/>
      <c r="UQ11" s="99"/>
      <c r="UR11" s="99"/>
      <c r="US11" s="99"/>
      <c r="UT11" s="99"/>
      <c r="UU11" s="99"/>
      <c r="UV11" s="99"/>
      <c r="UW11" s="99"/>
      <c r="UX11" s="99"/>
      <c r="UY11" s="99"/>
      <c r="UZ11" s="99"/>
      <c r="VA11" s="99"/>
      <c r="VB11" s="99"/>
      <c r="VC11" s="99"/>
      <c r="VD11" s="99"/>
      <c r="VE11" s="99"/>
      <c r="VF11" s="99"/>
      <c r="VG11" s="99"/>
      <c r="VH11" s="99"/>
      <c r="VI11" s="99"/>
      <c r="VJ11" s="99"/>
      <c r="VK11" s="99"/>
      <c r="VL11" s="99"/>
      <c r="VM11" s="99"/>
      <c r="VN11" s="99"/>
      <c r="VO11" s="99"/>
      <c r="VP11" s="99"/>
      <c r="VQ11" s="99"/>
      <c r="VR11" s="99"/>
      <c r="VS11" s="99"/>
      <c r="VT11" s="99"/>
      <c r="VU11" s="99"/>
      <c r="VV11" s="99"/>
      <c r="VW11" s="99"/>
      <c r="VX11" s="99"/>
      <c r="VY11" s="99"/>
      <c r="VZ11" s="99"/>
      <c r="WA11" s="99"/>
      <c r="WB11" s="99"/>
      <c r="WC11" s="99"/>
      <c r="WD11" s="99"/>
      <c r="WE11" s="99"/>
      <c r="WF11" s="99"/>
      <c r="WG11" s="99"/>
      <c r="WH11" s="99"/>
      <c r="WI11" s="99"/>
      <c r="WJ11" s="99"/>
      <c r="WK11" s="99"/>
      <c r="WL11" s="99"/>
      <c r="WM11" s="99"/>
      <c r="WN11" s="99"/>
      <c r="WO11" s="99"/>
      <c r="WP11" s="99"/>
      <c r="WQ11" s="99"/>
      <c r="WR11" s="99"/>
      <c r="WS11" s="99"/>
      <c r="WT11" s="99"/>
      <c r="WU11" s="99"/>
      <c r="WV11" s="99"/>
      <c r="WW11" s="99"/>
      <c r="WX11" s="99"/>
      <c r="WY11" s="99"/>
      <c r="WZ11" s="99"/>
      <c r="XA11" s="99"/>
      <c r="XB11" s="99"/>
      <c r="XC11" s="99"/>
      <c r="XD11" s="99"/>
      <c r="XE11" s="99"/>
      <c r="XF11" s="99"/>
      <c r="XG11" s="99"/>
      <c r="XH11" s="99"/>
      <c r="XI11" s="99"/>
      <c r="XJ11" s="99"/>
      <c r="XK11" s="99"/>
      <c r="XL11" s="99"/>
      <c r="XM11" s="99"/>
      <c r="XN11" s="99"/>
      <c r="XO11" s="99"/>
      <c r="XP11" s="99"/>
      <c r="XQ11" s="99"/>
      <c r="XR11" s="99"/>
      <c r="XS11" s="99"/>
      <c r="XT11" s="99"/>
      <c r="XU11" s="99"/>
      <c r="XV11" s="99"/>
      <c r="XW11" s="99"/>
      <c r="XX11" s="99"/>
      <c r="XY11" s="99"/>
      <c r="XZ11" s="99"/>
      <c r="YA11" s="99"/>
      <c r="YB11" s="99"/>
      <c r="YC11" s="99"/>
      <c r="YD11" s="99"/>
      <c r="YE11" s="99"/>
      <c r="YF11" s="99"/>
      <c r="YG11" s="99"/>
      <c r="YH11" s="99"/>
      <c r="YI11" s="99"/>
      <c r="YJ11" s="99"/>
      <c r="YK11" s="99"/>
      <c r="YL11" s="99"/>
      <c r="YM11" s="99"/>
      <c r="YN11" s="99"/>
      <c r="YO11" s="99"/>
      <c r="YP11" s="99"/>
      <c r="YQ11" s="99"/>
      <c r="YR11" s="99"/>
      <c r="YS11" s="99"/>
      <c r="YT11" s="99"/>
      <c r="YU11" s="99"/>
      <c r="YV11" s="99"/>
      <c r="YW11" s="99"/>
      <c r="YX11" s="99"/>
      <c r="YY11" s="99"/>
      <c r="YZ11" s="99"/>
      <c r="ZA11" s="99"/>
      <c r="ZB11" s="99"/>
      <c r="ZC11" s="99"/>
      <c r="ZD11" s="99"/>
      <c r="ZE11" s="99"/>
      <c r="ZF11" s="99"/>
      <c r="ZG11" s="99"/>
      <c r="ZH11" s="99"/>
      <c r="ZI11" s="99"/>
      <c r="ZJ11" s="99"/>
      <c r="ZK11" s="99"/>
      <c r="ZL11" s="99"/>
      <c r="ZM11" s="99"/>
      <c r="ZN11" s="99"/>
      <c r="ZO11" s="99"/>
      <c r="ZP11" s="99"/>
      <c r="ZQ11" s="99"/>
      <c r="ZR11" s="99"/>
      <c r="ZS11" s="99"/>
      <c r="ZT11" s="99"/>
      <c r="ZU11" s="99"/>
      <c r="ZV11" s="99"/>
      <c r="ZW11" s="99"/>
      <c r="ZX11" s="99"/>
      <c r="ZY11" s="99"/>
      <c r="ZZ11" s="99"/>
      <c r="AAA11" s="99"/>
      <c r="AAB11" s="99"/>
      <c r="AAC11" s="99"/>
      <c r="AAD11" s="99"/>
      <c r="AAE11" s="99"/>
      <c r="AAF11" s="99"/>
      <c r="AAG11" s="99"/>
      <c r="AAH11" s="99"/>
      <c r="AAI11" s="99"/>
      <c r="AAJ11" s="99"/>
      <c r="AAK11" s="99"/>
      <c r="AAL11" s="99"/>
      <c r="AAM11" s="99"/>
      <c r="AAN11" s="99"/>
      <c r="AAO11" s="99"/>
      <c r="AAP11" s="99"/>
      <c r="AAQ11" s="99"/>
      <c r="AAR11" s="99"/>
      <c r="AAS11" s="99"/>
      <c r="AAT11" s="99"/>
      <c r="AAU11" s="99"/>
      <c r="AAV11" s="99"/>
      <c r="AAW11" s="99"/>
      <c r="AAX11" s="99"/>
      <c r="AAY11" s="99"/>
      <c r="AAZ11" s="99"/>
      <c r="ABA11" s="99"/>
      <c r="ABB11" s="99"/>
      <c r="ABC11" s="99"/>
      <c r="ABD11" s="99"/>
      <c r="ABE11" s="99"/>
      <c r="ABF11" s="99"/>
      <c r="ABG11" s="99"/>
      <c r="ABH11" s="99"/>
      <c r="ABI11" s="99"/>
      <c r="ABJ11" s="99"/>
      <c r="ABK11" s="99"/>
      <c r="ABL11" s="99"/>
      <c r="ABM11" s="99"/>
      <c r="ABN11" s="99"/>
      <c r="ABO11" s="99"/>
      <c r="ABP11" s="99"/>
      <c r="ABQ11" s="99"/>
      <c r="ABR11" s="99"/>
      <c r="ABS11" s="99"/>
      <c r="ABT11" s="99"/>
      <c r="ABU11" s="99"/>
      <c r="ABV11" s="99"/>
      <c r="ABW11" s="99"/>
      <c r="ABX11" s="99"/>
      <c r="ABY11" s="99"/>
      <c r="ABZ11" s="99"/>
      <c r="ACA11" s="99"/>
      <c r="ACB11" s="99"/>
      <c r="ACC11" s="99"/>
      <c r="ACD11" s="99"/>
      <c r="ACE11" s="99"/>
      <c r="ACF11" s="99"/>
      <c r="ACG11" s="99"/>
      <c r="ACH11" s="99"/>
      <c r="ACI11" s="99"/>
      <c r="ACJ11" s="99"/>
      <c r="ACK11" s="99"/>
      <c r="ACL11" s="99"/>
      <c r="ACM11" s="99"/>
      <c r="ACN11" s="99"/>
      <c r="ACO11" s="99"/>
      <c r="ACP11" s="99"/>
      <c r="ACQ11" s="99"/>
      <c r="ACR11" s="99"/>
      <c r="ACS11" s="99"/>
      <c r="ACT11" s="99"/>
      <c r="ACU11" s="99"/>
      <c r="ACV11" s="99"/>
      <c r="ACW11" s="99"/>
      <c r="ACX11" s="99"/>
      <c r="ACY11" s="99"/>
      <c r="ACZ11" s="99"/>
      <c r="ADA11" s="99"/>
      <c r="ADB11" s="99"/>
      <c r="ADC11" s="99"/>
      <c r="ADD11" s="99"/>
      <c r="ADE11" s="99"/>
      <c r="ADF11" s="99"/>
      <c r="ADG11" s="99"/>
      <c r="ADH11" s="99"/>
      <c r="ADI11" s="99"/>
      <c r="ADJ11" s="99"/>
      <c r="ADK11" s="99"/>
      <c r="ADL11" s="99"/>
      <c r="ADM11" s="99"/>
      <c r="ADN11" s="99"/>
      <c r="ADO11" s="99"/>
      <c r="ADP11" s="99"/>
      <c r="ADQ11" s="99"/>
      <c r="ADR11" s="99"/>
      <c r="ADS11" s="99"/>
      <c r="ADT11" s="99"/>
      <c r="ADU11" s="99"/>
      <c r="ADV11" s="99"/>
      <c r="ADW11" s="99"/>
      <c r="ADX11" s="99"/>
      <c r="ADY11" s="99"/>
      <c r="ADZ11" s="99"/>
      <c r="AEA11" s="99"/>
      <c r="AEB11" s="99"/>
      <c r="AEC11" s="99"/>
      <c r="AED11" s="99"/>
      <c r="AEE11" s="99"/>
      <c r="AEF11" s="99"/>
      <c r="AEG11" s="99"/>
      <c r="AEH11" s="99"/>
      <c r="AEI11" s="99"/>
      <c r="AEJ11" s="99"/>
      <c r="AEK11" s="99"/>
      <c r="AEL11" s="99"/>
      <c r="AEM11" s="99"/>
      <c r="AEN11" s="99"/>
      <c r="AEO11" s="99"/>
      <c r="AEP11" s="99"/>
      <c r="AEQ11" s="99"/>
      <c r="AER11" s="99"/>
      <c r="AES11" s="99"/>
      <c r="AET11" s="99"/>
      <c r="AEU11" s="99"/>
      <c r="AEV11" s="99"/>
      <c r="AEW11" s="99"/>
      <c r="AEX11" s="99"/>
      <c r="AEY11" s="99"/>
      <c r="AEZ11" s="99"/>
      <c r="AFA11" s="99"/>
      <c r="AFB11" s="99"/>
      <c r="AFC11" s="99"/>
      <c r="AFD11" s="99"/>
      <c r="AFE11" s="99"/>
      <c r="AFF11" s="99"/>
      <c r="AFG11" s="99"/>
      <c r="AFH11" s="99"/>
      <c r="AFI11" s="99"/>
      <c r="AFJ11" s="99"/>
      <c r="AFK11" s="99"/>
      <c r="AFL11" s="99"/>
      <c r="AFM11" s="99"/>
      <c r="AFN11" s="99"/>
      <c r="AFO11" s="99"/>
      <c r="AFP11" s="99"/>
      <c r="AFQ11" s="99"/>
      <c r="AFR11" s="99"/>
      <c r="AFS11" s="99"/>
      <c r="AFT11" s="99"/>
      <c r="AFU11" s="99"/>
      <c r="AFV11" s="99"/>
      <c r="AFW11" s="99"/>
      <c r="AFX11" s="99"/>
      <c r="AFY11" s="99"/>
      <c r="AFZ11" s="99"/>
      <c r="AGA11" s="99"/>
      <c r="AGB11" s="99"/>
      <c r="AGC11" s="99"/>
      <c r="AGD11" s="99"/>
      <c r="AGE11" s="99"/>
      <c r="AGF11" s="99"/>
      <c r="AGG11" s="99"/>
      <c r="AGH11" s="99"/>
      <c r="AGI11" s="99"/>
      <c r="AGJ11" s="99"/>
      <c r="AGK11" s="99"/>
      <c r="AGL11" s="99"/>
      <c r="AGM11" s="99"/>
      <c r="AGN11" s="99"/>
      <c r="AGO11" s="99"/>
      <c r="AGP11" s="99"/>
      <c r="AGQ11" s="99"/>
      <c r="AGR11" s="99"/>
      <c r="AGS11" s="99"/>
      <c r="AGT11" s="99"/>
      <c r="AGU11" s="99"/>
      <c r="AGV11" s="99"/>
      <c r="AGW11" s="99"/>
      <c r="AGX11" s="99"/>
      <c r="AGY11" s="99"/>
      <c r="AGZ11" s="99"/>
      <c r="AHA11" s="99"/>
      <c r="AHB11" s="99"/>
      <c r="AHC11" s="99"/>
      <c r="AHD11" s="99"/>
      <c r="AHE11" s="99"/>
      <c r="AHF11" s="99"/>
      <c r="AHG11" s="99"/>
      <c r="AHH11" s="99"/>
      <c r="AHI11" s="99"/>
      <c r="AHJ11" s="99"/>
      <c r="AHK11" s="99"/>
      <c r="AHL11" s="99"/>
      <c r="AHM11" s="99"/>
      <c r="AHN11" s="99"/>
      <c r="AHO11" s="99"/>
      <c r="AHP11" s="99"/>
      <c r="AHQ11" s="99"/>
      <c r="AHR11" s="99"/>
      <c r="AHS11" s="99"/>
      <c r="AHT11" s="99"/>
      <c r="AHU11" s="99"/>
      <c r="AHV11" s="99"/>
      <c r="AHW11" s="99"/>
      <c r="AHX11" s="99"/>
      <c r="AHY11" s="99"/>
      <c r="AHZ11" s="99"/>
      <c r="AIA11" s="99"/>
      <c r="AIB11" s="99"/>
      <c r="AIC11" s="99"/>
      <c r="AID11" s="99"/>
      <c r="AIE11" s="99"/>
      <c r="AIF11" s="99"/>
      <c r="AIG11" s="99"/>
      <c r="AIH11" s="99"/>
      <c r="AII11" s="99"/>
      <c r="AIJ11" s="99"/>
      <c r="AIK11" s="99"/>
      <c r="AIL11" s="99"/>
      <c r="AIM11" s="99"/>
      <c r="AIN11" s="99"/>
      <c r="AIO11" s="99"/>
      <c r="AIP11" s="99"/>
      <c r="AIQ11" s="99"/>
      <c r="AIR11" s="99"/>
      <c r="AIS11" s="99"/>
      <c r="AIT11" s="99"/>
      <c r="AIU11" s="99"/>
      <c r="AIV11" s="99"/>
      <c r="AIW11" s="99"/>
      <c r="AIX11" s="99"/>
      <c r="AIY11" s="99"/>
      <c r="AIZ11" s="99"/>
      <c r="AJA11" s="99"/>
      <c r="AJB11" s="99"/>
      <c r="AJC11" s="99"/>
      <c r="AJD11" s="99"/>
      <c r="AJE11" s="99"/>
      <c r="AJF11" s="99"/>
      <c r="AJG11" s="99"/>
      <c r="AJH11" s="99"/>
      <c r="AJI11" s="99"/>
      <c r="AJJ11" s="99"/>
      <c r="AJK11" s="99"/>
      <c r="AJL11" s="99"/>
      <c r="AJM11" s="99"/>
      <c r="AJN11" s="99"/>
      <c r="AJO11" s="99"/>
      <c r="AJP11" s="99"/>
      <c r="AJQ11" s="99"/>
      <c r="AJR11" s="99"/>
      <c r="AJS11" s="99"/>
      <c r="AJT11" s="99"/>
      <c r="AJU11" s="99"/>
      <c r="AJV11" s="99"/>
      <c r="AJW11" s="99"/>
      <c r="AJX11" s="99"/>
      <c r="AJY11" s="99"/>
      <c r="AJZ11" s="99"/>
      <c r="AKA11" s="99"/>
      <c r="AKB11" s="99"/>
      <c r="AKC11" s="99"/>
      <c r="AKD11" s="99"/>
      <c r="AKE11" s="99"/>
      <c r="AKF11" s="99"/>
      <c r="AKG11" s="99"/>
      <c r="AKH11" s="99"/>
      <c r="AKI11" s="99"/>
      <c r="AKJ11" s="99"/>
      <c r="AKK11" s="99"/>
      <c r="AKL11" s="99"/>
      <c r="AKM11" s="99"/>
      <c r="AKN11" s="99"/>
      <c r="AKO11" s="99"/>
      <c r="AKP11" s="99"/>
      <c r="AKQ11" s="99"/>
      <c r="AKR11" s="99"/>
      <c r="AKS11" s="99"/>
      <c r="AKT11" s="99"/>
      <c r="AKU11" s="99"/>
      <c r="AKV11" s="99"/>
      <c r="AKW11" s="99"/>
      <c r="AKX11" s="99"/>
      <c r="AKY11" s="99"/>
      <c r="AKZ11" s="99"/>
      <c r="ALA11" s="99"/>
      <c r="ALB11" s="99"/>
      <c r="ALC11" s="99"/>
      <c r="ALD11" s="99"/>
      <c r="ALE11" s="99"/>
      <c r="ALF11" s="99"/>
      <c r="ALG11" s="99"/>
      <c r="ALH11" s="99"/>
      <c r="ALI11" s="99"/>
      <c r="ALJ11" s="99"/>
      <c r="ALK11" s="99"/>
      <c r="ALL11" s="99"/>
      <c r="ALM11" s="99"/>
      <c r="ALN11" s="99"/>
      <c r="ALO11" s="99"/>
      <c r="ALP11" s="99"/>
      <c r="ALQ11" s="99"/>
      <c r="ALR11" s="99"/>
      <c r="ALS11" s="99"/>
      <c r="ALT11" s="99"/>
      <c r="ALU11" s="99"/>
      <c r="ALV11" s="99"/>
      <c r="ALW11" s="99"/>
      <c r="ALX11" s="99"/>
      <c r="ALY11" s="99"/>
      <c r="ALZ11" s="99"/>
      <c r="AMA11" s="99"/>
      <c r="AMB11" s="99"/>
      <c r="AMC11" s="99"/>
      <c r="AMD11" s="99"/>
      <c r="AME11" s="99"/>
      <c r="AMF11" s="99"/>
      <c r="AMG11" s="99"/>
      <c r="AMH11" s="99"/>
      <c r="AMI11" s="99"/>
      <c r="AMJ11" s="99"/>
      <c r="AMK11" s="99"/>
      <c r="AML11" s="99"/>
      <c r="AMM11" s="99"/>
      <c r="AMN11" s="99"/>
      <c r="AMO11" s="99"/>
      <c r="AMP11" s="99"/>
      <c r="AMQ11" s="99"/>
      <c r="AMR11" s="99"/>
      <c r="AMS11" s="99"/>
      <c r="AMT11" s="99"/>
      <c r="AMU11" s="99"/>
      <c r="AMV11" s="99"/>
      <c r="AMW11" s="99"/>
      <c r="AMX11" s="99"/>
      <c r="AMY11" s="99"/>
      <c r="AMZ11" s="99"/>
      <c r="ANA11" s="99"/>
      <c r="ANB11" s="99"/>
      <c r="ANC11" s="99"/>
      <c r="AND11" s="99"/>
      <c r="ANE11" s="99"/>
      <c r="ANF11" s="99"/>
      <c r="ANG11" s="99"/>
      <c r="ANH11" s="99"/>
      <c r="ANI11" s="99"/>
      <c r="ANJ11" s="99"/>
      <c r="ANK11" s="99"/>
      <c r="ANL11" s="99"/>
      <c r="ANM11" s="99"/>
      <c r="ANN11" s="99"/>
      <c r="ANO11" s="99"/>
      <c r="ANP11" s="99"/>
      <c r="ANQ11" s="99"/>
      <c r="ANR11" s="99"/>
      <c r="ANS11" s="99"/>
      <c r="ANT11" s="99"/>
      <c r="ANU11" s="99"/>
      <c r="ANV11" s="99"/>
      <c r="ANW11" s="99"/>
      <c r="ANX11" s="99"/>
      <c r="ANY11" s="99"/>
      <c r="ANZ11" s="99"/>
      <c r="AOA11" s="99"/>
      <c r="AOB11" s="99"/>
      <c r="AOC11" s="99"/>
      <c r="AOD11" s="99"/>
      <c r="AOE11" s="99"/>
      <c r="AOF11" s="99"/>
      <c r="AOG11" s="99"/>
      <c r="AOH11" s="99"/>
      <c r="AOI11" s="99"/>
      <c r="AOJ11" s="99"/>
      <c r="AOK11" s="99"/>
      <c r="AOL11" s="99"/>
      <c r="AOM11" s="99"/>
      <c r="AON11" s="99"/>
      <c r="AOO11" s="99"/>
      <c r="AOP11" s="99"/>
      <c r="AOQ11" s="99"/>
      <c r="AOR11" s="99"/>
      <c r="AOS11" s="99"/>
      <c r="AOT11" s="99"/>
      <c r="AOU11" s="99"/>
      <c r="AOV11" s="99"/>
      <c r="AOW11" s="99"/>
      <c r="AOX11" s="99"/>
      <c r="AOY11" s="99"/>
      <c r="AOZ11" s="99"/>
      <c r="APA11" s="99"/>
      <c r="APB11" s="99"/>
      <c r="APC11" s="99"/>
      <c r="APD11" s="99"/>
      <c r="APE11" s="99"/>
      <c r="APF11" s="99"/>
      <c r="APG11" s="99"/>
      <c r="APH11" s="99"/>
      <c r="API11" s="99"/>
      <c r="APJ11" s="99"/>
      <c r="APK11" s="99"/>
      <c r="APL11" s="99"/>
      <c r="APM11" s="99"/>
      <c r="APN11" s="99"/>
      <c r="APO11" s="99"/>
      <c r="APP11" s="99"/>
      <c r="APQ11" s="99"/>
      <c r="APR11" s="99"/>
      <c r="APS11" s="99"/>
      <c r="APT11" s="99"/>
      <c r="APU11" s="99"/>
      <c r="APV11" s="99"/>
      <c r="APW11" s="99"/>
      <c r="APX11" s="99"/>
      <c r="APY11" s="99"/>
      <c r="APZ11" s="99"/>
      <c r="AQA11" s="99"/>
      <c r="AQB11" s="99"/>
      <c r="AQC11" s="99"/>
      <c r="AQD11" s="99"/>
      <c r="AQE11" s="99"/>
      <c r="AQF11" s="99"/>
      <c r="AQG11" s="99"/>
      <c r="AQH11" s="99"/>
      <c r="AQI11" s="99"/>
      <c r="AQJ11" s="99"/>
      <c r="AQK11" s="99"/>
      <c r="AQL11" s="99"/>
      <c r="AQM11" s="99"/>
      <c r="AQN11" s="99"/>
      <c r="AQO11" s="99"/>
      <c r="AQP11" s="99"/>
      <c r="AQQ11" s="99"/>
      <c r="AQR11" s="99"/>
      <c r="AQS11" s="99"/>
      <c r="AQT11" s="99"/>
      <c r="AQU11" s="99"/>
      <c r="AQV11" s="99"/>
      <c r="AQW11" s="99"/>
      <c r="AQX11" s="99"/>
      <c r="AQY11" s="99"/>
      <c r="AQZ11" s="99"/>
      <c r="ARA11" s="99"/>
      <c r="ARB11" s="99"/>
      <c r="ARC11" s="99"/>
      <c r="ARD11" s="99"/>
      <c r="ARE11" s="99"/>
      <c r="ARF11" s="99"/>
      <c r="ARG11" s="99"/>
      <c r="ARH11" s="99"/>
      <c r="ARI11" s="99"/>
      <c r="ARJ11" s="99"/>
      <c r="ARK11" s="99"/>
      <c r="ARL11" s="99"/>
      <c r="ARM11" s="99"/>
      <c r="ARN11" s="99"/>
      <c r="ARO11" s="99"/>
      <c r="ARP11" s="99"/>
      <c r="ARQ11" s="99"/>
      <c r="ARR11" s="99"/>
      <c r="ARS11" s="99"/>
      <c r="ART11" s="99"/>
      <c r="ARU11" s="99"/>
      <c r="ARV11" s="99"/>
      <c r="ARW11" s="99"/>
      <c r="ARX11" s="99"/>
      <c r="ARY11" s="99"/>
      <c r="ARZ11" s="99"/>
      <c r="ASA11" s="99"/>
      <c r="ASB11" s="99"/>
      <c r="ASC11" s="99"/>
      <c r="ASD11" s="99"/>
      <c r="ASE11" s="99"/>
      <c r="ASF11" s="99"/>
      <c r="ASG11" s="99"/>
      <c r="ASH11" s="99"/>
      <c r="ASI11" s="99"/>
      <c r="ASJ11" s="99"/>
      <c r="ASK11" s="99"/>
      <c r="ASL11" s="99"/>
      <c r="ASM11" s="99"/>
      <c r="ASN11" s="99"/>
      <c r="ASO11" s="99"/>
      <c r="ASP11" s="99"/>
      <c r="ASQ11" s="99"/>
      <c r="ASR11" s="99"/>
      <c r="ASS11" s="99"/>
      <c r="AST11" s="99"/>
      <c r="ASU11" s="99"/>
      <c r="ASV11" s="99"/>
      <c r="ASW11" s="99"/>
      <c r="ASX11" s="99"/>
      <c r="ASY11" s="99"/>
      <c r="ASZ11" s="99"/>
      <c r="ATA11" s="99"/>
      <c r="ATB11" s="99"/>
      <c r="ATC11" s="99"/>
      <c r="ATD11" s="99"/>
      <c r="ATE11" s="99"/>
      <c r="ATF11" s="99"/>
      <c r="ATG11" s="99"/>
      <c r="ATH11" s="99"/>
      <c r="ATI11" s="99"/>
      <c r="ATJ11" s="99"/>
      <c r="ATK11" s="99"/>
      <c r="ATL11" s="99"/>
      <c r="ATM11" s="99"/>
      <c r="ATN11" s="99"/>
      <c r="ATO11" s="99"/>
      <c r="ATP11" s="99"/>
      <c r="ATQ11" s="99"/>
      <c r="ATR11" s="99"/>
      <c r="ATS11" s="99"/>
      <c r="ATT11" s="99"/>
      <c r="ATU11" s="99"/>
      <c r="ATV11" s="99"/>
      <c r="ATW11" s="99"/>
      <c r="ATX11" s="99"/>
      <c r="ATY11" s="99"/>
      <c r="ATZ11" s="99"/>
      <c r="AUA11" s="99"/>
      <c r="AUB11" s="99"/>
      <c r="AUC11" s="99"/>
      <c r="AUD11" s="99"/>
      <c r="AUE11" s="99"/>
      <c r="AUF11" s="99"/>
      <c r="AUG11" s="99"/>
      <c r="AUH11" s="99"/>
      <c r="AUI11" s="99"/>
      <c r="AUJ11" s="99"/>
      <c r="AUK11" s="99"/>
      <c r="AUL11" s="99"/>
      <c r="AUM11" s="99"/>
      <c r="AUN11" s="99"/>
      <c r="AUO11" s="99"/>
      <c r="AUP11" s="99"/>
      <c r="AUQ11" s="99"/>
      <c r="AUR11" s="99"/>
      <c r="AUS11" s="99"/>
      <c r="AUT11" s="99"/>
      <c r="AUU11" s="99"/>
      <c r="AUV11" s="99"/>
      <c r="AUW11" s="99"/>
      <c r="AUX11" s="99"/>
      <c r="AUY11" s="99"/>
      <c r="AUZ11" s="99"/>
      <c r="AVA11" s="99"/>
      <c r="AVB11" s="99"/>
      <c r="AVC11" s="99"/>
      <c r="AVD11" s="99"/>
      <c r="AVE11" s="99"/>
      <c r="AVF11" s="99"/>
    </row>
    <row r="12" spans="1:1254" x14ac:dyDescent="0.25">
      <c r="A12">
        <v>202212</v>
      </c>
      <c r="B12">
        <v>53118</v>
      </c>
      <c r="C12" t="s">
        <v>1706</v>
      </c>
      <c r="D12" t="s">
        <v>1533</v>
      </c>
      <c r="F12">
        <v>0</v>
      </c>
      <c r="I12">
        <v>49593</v>
      </c>
      <c r="M12">
        <v>0</v>
      </c>
      <c r="O12">
        <v>0</v>
      </c>
      <c r="P12">
        <v>49593</v>
      </c>
      <c r="R12">
        <v>36992</v>
      </c>
      <c r="T12">
        <v>0</v>
      </c>
      <c r="W12">
        <v>60292</v>
      </c>
      <c r="Y12">
        <v>7011</v>
      </c>
      <c r="Z12">
        <v>0</v>
      </c>
      <c r="AB12">
        <v>12601</v>
      </c>
      <c r="AC12">
        <v>94</v>
      </c>
      <c r="AF12">
        <v>3546</v>
      </c>
      <c r="AH12">
        <v>3546</v>
      </c>
      <c r="AJ12">
        <v>94</v>
      </c>
      <c r="AK12">
        <v>3594</v>
      </c>
      <c r="AM12">
        <v>48</v>
      </c>
      <c r="AR12">
        <v>0</v>
      </c>
      <c r="AT12">
        <v>7011</v>
      </c>
      <c r="AV12">
        <v>10000</v>
      </c>
      <c r="AX12">
        <v>0</v>
      </c>
      <c r="AY12">
        <v>45256</v>
      </c>
      <c r="AZ12">
        <v>832</v>
      </c>
      <c r="BG12">
        <v>155</v>
      </c>
      <c r="BH12">
        <v>497</v>
      </c>
      <c r="BI12">
        <v>242</v>
      </c>
      <c r="BK12">
        <v>14539</v>
      </c>
      <c r="BL12">
        <v>0</v>
      </c>
      <c r="BP12">
        <v>50000</v>
      </c>
      <c r="BQ12">
        <v>-14744</v>
      </c>
      <c r="BR12">
        <v>0</v>
      </c>
      <c r="BT12">
        <v>0</v>
      </c>
      <c r="BV12">
        <v>13662</v>
      </c>
      <c r="BW12">
        <v>0</v>
      </c>
      <c r="BX12">
        <v>45</v>
      </c>
      <c r="BZ12">
        <v>60292</v>
      </c>
      <c r="CB12">
        <v>0</v>
      </c>
      <c r="CE12">
        <v>100</v>
      </c>
      <c r="CH12">
        <v>-4063</v>
      </c>
      <c r="CL12">
        <v>20831</v>
      </c>
      <c r="CN12">
        <v>-4063</v>
      </c>
      <c r="CO12">
        <v>-13616</v>
      </c>
      <c r="CS12">
        <v>-9001</v>
      </c>
      <c r="CT12">
        <v>-19959</v>
      </c>
      <c r="CU12">
        <v>26</v>
      </c>
      <c r="CX12">
        <v>-13686</v>
      </c>
      <c r="DA12">
        <v>-4516</v>
      </c>
      <c r="DB12">
        <v>-3</v>
      </c>
      <c r="DD12">
        <v>20</v>
      </c>
      <c r="DF12">
        <v>-347</v>
      </c>
      <c r="DG12">
        <v>-1371</v>
      </c>
      <c r="DL12">
        <v>-70</v>
      </c>
      <c r="DM12">
        <v>19460</v>
      </c>
      <c r="DN12">
        <v>-20</v>
      </c>
      <c r="DP12">
        <v>-9100</v>
      </c>
      <c r="DQ12">
        <v>-19609</v>
      </c>
      <c r="DR12">
        <v>-25</v>
      </c>
      <c r="DS12">
        <v>-54</v>
      </c>
      <c r="DT12">
        <v>-9080</v>
      </c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  <c r="IW12" s="99"/>
      <c r="IX12" s="99"/>
      <c r="IY12" s="99"/>
      <c r="IZ12" s="99"/>
      <c r="JA12" s="99"/>
      <c r="JB12" s="99"/>
      <c r="JC12" s="99"/>
      <c r="JD12" s="99"/>
      <c r="JE12" s="99"/>
      <c r="JF12" s="99"/>
      <c r="JG12" s="99"/>
      <c r="JH12" s="99"/>
      <c r="JI12" s="99"/>
      <c r="JJ12" s="99"/>
      <c r="JK12" s="99"/>
      <c r="JL12" s="99"/>
      <c r="JM12" s="99"/>
      <c r="JN12" s="99"/>
      <c r="JO12" s="99"/>
      <c r="JP12" s="99"/>
      <c r="JQ12" s="99"/>
      <c r="JR12" s="99"/>
      <c r="JS12" s="99"/>
      <c r="JT12" s="99"/>
      <c r="JU12" s="99"/>
      <c r="JV12" s="99"/>
      <c r="JW12" s="99"/>
      <c r="JX12" s="99"/>
      <c r="JY12" s="99"/>
      <c r="JZ12" s="99"/>
      <c r="KA12" s="99"/>
      <c r="KB12" s="99"/>
      <c r="KC12" s="99"/>
      <c r="KD12" s="99"/>
      <c r="KE12" s="99"/>
      <c r="KF12" s="99"/>
      <c r="KG12" s="99"/>
      <c r="KH12" s="99"/>
      <c r="KI12" s="99"/>
      <c r="KJ12" s="99"/>
      <c r="KK12" s="99"/>
      <c r="KL12" s="99"/>
      <c r="KM12" s="99"/>
      <c r="KN12" s="99"/>
      <c r="KO12" s="99"/>
      <c r="KP12" s="99"/>
      <c r="KQ12" s="99"/>
      <c r="KR12" s="99"/>
      <c r="KS12" s="99"/>
      <c r="KT12" s="99"/>
      <c r="KU12" s="99"/>
      <c r="KV12" s="99"/>
      <c r="KW12" s="99"/>
      <c r="KX12" s="99"/>
      <c r="KY12" s="99"/>
      <c r="KZ12" s="99"/>
      <c r="LA12" s="99"/>
      <c r="LB12" s="99"/>
      <c r="LC12" s="99"/>
      <c r="LD12" s="99"/>
      <c r="LE12" s="99"/>
      <c r="LF12" s="99"/>
      <c r="LG12" s="99"/>
      <c r="LH12" s="99"/>
      <c r="LI12" s="99"/>
      <c r="LJ12" s="99"/>
      <c r="LK12" s="99"/>
      <c r="LL12" s="99"/>
      <c r="LM12" s="99"/>
      <c r="LN12" s="99"/>
      <c r="LO12" s="99"/>
      <c r="LP12" s="99"/>
      <c r="LQ12" s="99"/>
      <c r="LR12" s="99"/>
      <c r="LS12" s="99"/>
      <c r="LT12" s="99"/>
      <c r="LU12" s="99"/>
      <c r="LV12" s="99"/>
      <c r="LW12" s="99"/>
      <c r="LX12" s="99"/>
      <c r="LY12" s="99"/>
      <c r="LZ12" s="99"/>
      <c r="MA12" s="99"/>
      <c r="MB12" s="99"/>
      <c r="MC12" s="99"/>
      <c r="MD12" s="99"/>
      <c r="ME12" s="99"/>
      <c r="MF12" s="99"/>
      <c r="MG12" s="99"/>
      <c r="MH12" s="99"/>
      <c r="MI12" s="99"/>
      <c r="MJ12" s="99"/>
      <c r="MK12" s="99"/>
      <c r="ML12" s="99"/>
      <c r="MM12" s="99"/>
      <c r="MN12" s="99"/>
      <c r="MO12" s="99"/>
      <c r="MP12" s="99"/>
      <c r="MQ12" s="99"/>
      <c r="MR12" s="99"/>
      <c r="MS12" s="99"/>
      <c r="MT12" s="99"/>
      <c r="MU12" s="99"/>
      <c r="MV12" s="99"/>
      <c r="MW12" s="99"/>
      <c r="MX12" s="99"/>
      <c r="MY12" s="99"/>
      <c r="MZ12" s="99"/>
      <c r="NA12" s="99"/>
      <c r="NB12" s="99"/>
      <c r="NC12" s="99"/>
      <c r="ND12" s="99"/>
      <c r="NE12" s="99"/>
      <c r="NF12" s="99"/>
      <c r="NG12" s="99"/>
      <c r="NH12" s="99"/>
      <c r="NI12" s="99"/>
      <c r="NJ12" s="99"/>
      <c r="NK12" s="99"/>
      <c r="NL12" s="99"/>
      <c r="NM12" s="99"/>
      <c r="NN12" s="99"/>
      <c r="NO12" s="99"/>
      <c r="NP12" s="99"/>
      <c r="NQ12" s="99"/>
      <c r="NR12" s="99"/>
      <c r="NS12" s="99"/>
      <c r="NT12" s="99"/>
      <c r="NU12" s="99"/>
      <c r="NV12" s="99"/>
      <c r="NW12" s="99"/>
      <c r="NX12" s="99"/>
      <c r="NY12" s="99"/>
      <c r="NZ12" s="99"/>
      <c r="OA12" s="99"/>
      <c r="OB12" s="99"/>
      <c r="OC12" s="99"/>
      <c r="OD12" s="99"/>
      <c r="OE12" s="99"/>
      <c r="OF12" s="99"/>
      <c r="OG12" s="99"/>
      <c r="OH12" s="99"/>
      <c r="OI12" s="99"/>
      <c r="OJ12" s="99"/>
      <c r="OK12" s="99"/>
      <c r="OL12" s="99"/>
      <c r="OM12" s="99"/>
      <c r="ON12" s="99"/>
      <c r="OO12" s="99"/>
      <c r="OP12" s="99"/>
      <c r="OQ12" s="99"/>
      <c r="OR12" s="99"/>
      <c r="OS12" s="99"/>
      <c r="OT12" s="99"/>
      <c r="OU12" s="99"/>
      <c r="OV12" s="99"/>
      <c r="OW12" s="99"/>
      <c r="OX12" s="99"/>
      <c r="OY12" s="99"/>
      <c r="OZ12" s="99"/>
      <c r="PA12" s="99"/>
      <c r="PB12" s="99"/>
      <c r="PC12" s="99"/>
      <c r="PD12" s="99"/>
      <c r="PE12" s="99"/>
      <c r="PF12" s="99"/>
      <c r="PG12" s="99"/>
      <c r="PH12" s="99"/>
      <c r="PI12" s="99"/>
      <c r="PJ12" s="99"/>
      <c r="PK12" s="99"/>
      <c r="PL12" s="99"/>
      <c r="PM12" s="99"/>
      <c r="PN12" s="99"/>
      <c r="PO12" s="99"/>
      <c r="PP12" s="99"/>
      <c r="PQ12" s="99"/>
      <c r="PR12" s="99"/>
      <c r="PS12" s="99"/>
      <c r="PT12" s="99"/>
      <c r="PU12" s="99"/>
      <c r="PV12" s="99"/>
      <c r="PW12" s="99"/>
      <c r="PX12" s="99"/>
      <c r="PY12" s="99"/>
      <c r="PZ12" s="99"/>
      <c r="QA12" s="99"/>
      <c r="QB12" s="99"/>
      <c r="QC12" s="99"/>
      <c r="QD12" s="99"/>
      <c r="QE12" s="99"/>
      <c r="QF12" s="99"/>
      <c r="QG12" s="99"/>
      <c r="QH12" s="99"/>
      <c r="QI12" s="99"/>
      <c r="QJ12" s="99"/>
      <c r="QK12" s="99"/>
      <c r="QL12" s="99"/>
      <c r="QM12" s="99"/>
      <c r="QN12" s="99"/>
      <c r="QO12" s="99"/>
      <c r="QP12" s="99"/>
      <c r="QQ12" s="99"/>
      <c r="QR12" s="99"/>
      <c r="QS12" s="99"/>
      <c r="QT12" s="99"/>
      <c r="QU12" s="99"/>
      <c r="QV12" s="99"/>
      <c r="QW12" s="99"/>
      <c r="QX12" s="99"/>
      <c r="QY12" s="99"/>
      <c r="QZ12" s="99"/>
      <c r="RA12" s="99"/>
      <c r="RB12" s="99"/>
      <c r="RC12" s="99"/>
      <c r="RD12" s="99"/>
      <c r="RE12" s="99"/>
      <c r="RF12" s="99"/>
      <c r="RG12" s="99"/>
      <c r="RH12" s="99"/>
      <c r="RI12" s="99"/>
      <c r="RJ12" s="99"/>
      <c r="RK12" s="99"/>
      <c r="RL12" s="99"/>
      <c r="RM12" s="99"/>
      <c r="RN12" s="99"/>
      <c r="RO12" s="99"/>
      <c r="RP12" s="99"/>
      <c r="RQ12" s="99"/>
      <c r="RR12" s="99"/>
      <c r="RS12" s="99"/>
      <c r="RT12" s="99"/>
      <c r="RU12" s="99"/>
      <c r="RV12" s="99"/>
      <c r="RW12" s="99"/>
      <c r="RX12" s="99"/>
      <c r="RY12" s="99"/>
      <c r="RZ12" s="99"/>
      <c r="SA12" s="99"/>
      <c r="SB12" s="99"/>
      <c r="SC12" s="99"/>
      <c r="SD12" s="99"/>
      <c r="SE12" s="99"/>
      <c r="SF12" s="99"/>
      <c r="SG12" s="99"/>
      <c r="SH12" s="99"/>
      <c r="SI12" s="99"/>
      <c r="SJ12" s="99"/>
      <c r="SK12" s="99"/>
      <c r="SL12" s="99"/>
      <c r="SM12" s="99"/>
      <c r="SN12" s="99"/>
      <c r="SO12" s="99"/>
      <c r="SP12" s="99"/>
      <c r="SQ12" s="99"/>
      <c r="SR12" s="99"/>
      <c r="SS12" s="99"/>
      <c r="ST12" s="99"/>
      <c r="SU12" s="99"/>
      <c r="SV12" s="99"/>
      <c r="SW12" s="99"/>
      <c r="SX12" s="99"/>
      <c r="SY12" s="99"/>
      <c r="SZ12" s="99"/>
      <c r="TA12" s="99"/>
      <c r="TB12" s="99"/>
      <c r="TC12" s="99"/>
      <c r="TD12" s="99"/>
      <c r="TE12" s="99"/>
      <c r="TF12" s="99"/>
      <c r="TG12" s="99"/>
      <c r="TH12" s="99"/>
      <c r="TI12" s="99"/>
      <c r="TJ12" s="99"/>
      <c r="TK12" s="99"/>
      <c r="TL12" s="99"/>
      <c r="TM12" s="99"/>
      <c r="TN12" s="99"/>
      <c r="TO12" s="99"/>
      <c r="TP12" s="99"/>
      <c r="TQ12" s="99"/>
      <c r="TR12" s="99"/>
      <c r="TS12" s="99"/>
      <c r="TT12" s="99"/>
      <c r="TU12" s="99"/>
      <c r="TV12" s="99"/>
      <c r="TW12" s="99"/>
      <c r="TX12" s="99"/>
      <c r="TY12" s="99"/>
      <c r="TZ12" s="99"/>
      <c r="UA12" s="99"/>
      <c r="UB12" s="99"/>
      <c r="UC12" s="99"/>
      <c r="UD12" s="99"/>
      <c r="UE12" s="99"/>
      <c r="UF12" s="99"/>
      <c r="UG12" s="99"/>
      <c r="UH12" s="99"/>
      <c r="UI12" s="99"/>
      <c r="UJ12" s="99"/>
      <c r="UK12" s="99"/>
      <c r="UL12" s="99"/>
      <c r="UM12" s="99"/>
      <c r="UN12" s="99"/>
      <c r="UO12" s="99"/>
      <c r="UP12" s="99"/>
      <c r="UQ12" s="99"/>
      <c r="UR12" s="99"/>
      <c r="US12" s="99"/>
      <c r="UT12" s="99"/>
      <c r="UU12" s="99"/>
      <c r="UV12" s="99"/>
      <c r="UW12" s="99"/>
      <c r="UX12" s="99"/>
      <c r="UY12" s="99"/>
      <c r="UZ12" s="99"/>
      <c r="VA12" s="99"/>
      <c r="VB12" s="99"/>
      <c r="VC12" s="99"/>
      <c r="VD12" s="99"/>
      <c r="VE12" s="99"/>
      <c r="VF12" s="99"/>
      <c r="VG12" s="99"/>
      <c r="VH12" s="99"/>
      <c r="VI12" s="99"/>
      <c r="VJ12" s="99"/>
      <c r="VK12" s="99"/>
      <c r="VL12" s="99"/>
      <c r="VM12" s="99"/>
      <c r="VN12" s="99"/>
      <c r="VO12" s="99"/>
      <c r="VP12" s="99"/>
      <c r="VQ12" s="99"/>
      <c r="VR12" s="99"/>
      <c r="VS12" s="99"/>
      <c r="VT12" s="99"/>
      <c r="VU12" s="99"/>
      <c r="VV12" s="99"/>
      <c r="VW12" s="99"/>
      <c r="VX12" s="99"/>
      <c r="VY12" s="99"/>
      <c r="VZ12" s="99"/>
      <c r="WA12" s="99"/>
      <c r="WB12" s="99"/>
      <c r="WC12" s="99"/>
      <c r="WD12" s="99"/>
      <c r="WE12" s="99"/>
      <c r="WF12" s="99"/>
      <c r="WG12" s="99"/>
      <c r="WH12" s="99"/>
      <c r="WI12" s="99"/>
      <c r="WJ12" s="99"/>
      <c r="WK12" s="99"/>
      <c r="WL12" s="99"/>
      <c r="WM12" s="99"/>
      <c r="WN12" s="99"/>
      <c r="WO12" s="99"/>
      <c r="WP12" s="99"/>
      <c r="WQ12" s="99"/>
      <c r="WR12" s="99"/>
      <c r="WS12" s="99"/>
      <c r="WT12" s="99"/>
      <c r="WU12" s="99"/>
      <c r="WV12" s="99"/>
      <c r="WW12" s="99"/>
      <c r="WX12" s="99"/>
      <c r="WY12" s="99"/>
      <c r="WZ12" s="99"/>
      <c r="XA12" s="99"/>
      <c r="XB12" s="99"/>
      <c r="XC12" s="99"/>
      <c r="XD12" s="99"/>
      <c r="XE12" s="99"/>
      <c r="XF12" s="99"/>
      <c r="XG12" s="99"/>
      <c r="XH12" s="99"/>
      <c r="XI12" s="99"/>
      <c r="XJ12" s="99"/>
      <c r="XK12" s="99"/>
      <c r="XL12" s="99"/>
      <c r="XM12" s="99"/>
      <c r="XN12" s="99"/>
      <c r="XO12" s="99"/>
      <c r="XP12" s="99"/>
      <c r="XQ12" s="99"/>
      <c r="XR12" s="99"/>
      <c r="XS12" s="99"/>
      <c r="XT12" s="99"/>
      <c r="XU12" s="99"/>
      <c r="XV12" s="99"/>
      <c r="XW12" s="99"/>
      <c r="XX12" s="99"/>
      <c r="XY12" s="99"/>
      <c r="XZ12" s="99"/>
      <c r="YA12" s="99"/>
      <c r="YB12" s="99"/>
      <c r="YC12" s="99"/>
      <c r="YD12" s="99"/>
      <c r="YE12" s="99"/>
      <c r="YF12" s="99"/>
      <c r="YG12" s="99"/>
      <c r="YH12" s="99"/>
      <c r="YI12" s="99"/>
      <c r="YJ12" s="99"/>
      <c r="YK12" s="99"/>
      <c r="YL12" s="99"/>
      <c r="YM12" s="99"/>
      <c r="YN12" s="99"/>
      <c r="YO12" s="99"/>
      <c r="YP12" s="99"/>
      <c r="YQ12" s="99"/>
      <c r="YR12" s="99"/>
      <c r="YS12" s="99"/>
      <c r="YT12" s="99"/>
      <c r="YU12" s="99"/>
      <c r="YV12" s="99"/>
      <c r="YW12" s="99"/>
      <c r="YX12" s="99"/>
      <c r="YY12" s="99"/>
      <c r="YZ12" s="99"/>
      <c r="ZA12" s="99"/>
      <c r="ZB12" s="99"/>
      <c r="ZC12" s="99"/>
      <c r="ZD12" s="99"/>
      <c r="ZE12" s="99"/>
      <c r="ZF12" s="99"/>
      <c r="ZG12" s="99"/>
      <c r="ZH12" s="99"/>
      <c r="ZI12" s="99"/>
      <c r="ZJ12" s="99"/>
      <c r="ZK12" s="99"/>
      <c r="ZL12" s="99"/>
      <c r="ZM12" s="99"/>
      <c r="ZN12" s="99"/>
      <c r="ZO12" s="99"/>
      <c r="ZP12" s="99"/>
      <c r="ZQ12" s="99"/>
      <c r="ZR12" s="99"/>
      <c r="ZS12" s="99"/>
      <c r="ZT12" s="99"/>
      <c r="ZU12" s="99"/>
      <c r="ZV12" s="99"/>
      <c r="ZW12" s="99"/>
      <c r="ZX12" s="99"/>
      <c r="ZY12" s="99"/>
      <c r="ZZ12" s="99"/>
      <c r="AAA12" s="99"/>
      <c r="AAB12" s="99"/>
      <c r="AAC12" s="99"/>
      <c r="AAD12" s="99"/>
      <c r="AAE12" s="99"/>
      <c r="AAF12" s="99"/>
      <c r="AAG12" s="99"/>
      <c r="AAH12" s="99"/>
      <c r="AAI12" s="99"/>
      <c r="AAJ12" s="99"/>
      <c r="AAK12" s="99"/>
      <c r="AAL12" s="99"/>
      <c r="AAM12" s="99"/>
      <c r="AAN12" s="99"/>
      <c r="AAO12" s="99"/>
      <c r="AAP12" s="99"/>
      <c r="AAQ12" s="99"/>
      <c r="AAR12" s="99"/>
      <c r="AAS12" s="99"/>
      <c r="AAT12" s="99"/>
      <c r="AAU12" s="99"/>
      <c r="AAV12" s="99"/>
      <c r="AAW12" s="99"/>
      <c r="AAX12" s="99"/>
      <c r="AAY12" s="99"/>
      <c r="AAZ12" s="99"/>
      <c r="ABA12" s="99"/>
      <c r="ABB12" s="99"/>
      <c r="ABC12" s="99"/>
      <c r="ABD12" s="99"/>
      <c r="ABE12" s="99"/>
      <c r="ABF12" s="99"/>
      <c r="ABG12" s="99"/>
      <c r="ABH12" s="99"/>
      <c r="ABI12" s="99"/>
      <c r="ABJ12" s="99"/>
      <c r="ABK12" s="99"/>
      <c r="ABL12" s="99"/>
      <c r="ABM12" s="99"/>
      <c r="ABN12" s="99"/>
      <c r="ABO12" s="99"/>
      <c r="ABP12" s="99"/>
      <c r="ABQ12" s="99"/>
      <c r="ABR12" s="99"/>
      <c r="ABS12" s="99"/>
      <c r="ABT12" s="99"/>
      <c r="ABU12" s="99"/>
      <c r="ABV12" s="99"/>
      <c r="ABW12" s="99"/>
      <c r="ABX12" s="99"/>
      <c r="ABY12" s="99"/>
      <c r="ABZ12" s="99"/>
      <c r="ACA12" s="99"/>
      <c r="ACB12" s="99"/>
      <c r="ACC12" s="99"/>
      <c r="ACD12" s="99"/>
      <c r="ACE12" s="99"/>
      <c r="ACF12" s="99"/>
      <c r="ACG12" s="99"/>
      <c r="ACH12" s="99"/>
      <c r="ACI12" s="99"/>
      <c r="ACJ12" s="99"/>
      <c r="ACK12" s="99"/>
      <c r="ACL12" s="99"/>
      <c r="ACM12" s="99"/>
      <c r="ACN12" s="99"/>
      <c r="ACO12" s="99"/>
      <c r="ACP12" s="99"/>
      <c r="ACQ12" s="99"/>
      <c r="ACR12" s="99"/>
      <c r="ACS12" s="99"/>
      <c r="ACT12" s="99"/>
      <c r="ACU12" s="99"/>
      <c r="ACV12" s="99"/>
      <c r="ACW12" s="99"/>
      <c r="ACX12" s="99"/>
      <c r="ACY12" s="99"/>
      <c r="ACZ12" s="99"/>
      <c r="ADA12" s="99"/>
      <c r="ADB12" s="99"/>
      <c r="ADC12" s="99"/>
      <c r="ADD12" s="99"/>
      <c r="ADE12" s="99"/>
      <c r="ADF12" s="99"/>
      <c r="ADG12" s="99"/>
      <c r="ADH12" s="99"/>
      <c r="ADI12" s="99"/>
      <c r="ADJ12" s="99"/>
      <c r="ADK12" s="99"/>
      <c r="ADL12" s="99"/>
      <c r="ADM12" s="99"/>
      <c r="ADN12" s="99"/>
      <c r="ADO12" s="99"/>
      <c r="ADP12" s="99"/>
      <c r="ADQ12" s="99"/>
      <c r="ADR12" s="99"/>
      <c r="ADS12" s="99"/>
      <c r="ADT12" s="99"/>
      <c r="ADU12" s="99"/>
      <c r="ADV12" s="99"/>
      <c r="ADW12" s="99"/>
      <c r="ADX12" s="99"/>
      <c r="ADY12" s="99"/>
      <c r="ADZ12" s="99"/>
      <c r="AEA12" s="99"/>
      <c r="AEB12" s="99"/>
      <c r="AEC12" s="99"/>
      <c r="AED12" s="99"/>
      <c r="AEE12" s="99"/>
      <c r="AEF12" s="99"/>
      <c r="AEG12" s="99"/>
      <c r="AEH12" s="99"/>
      <c r="AEI12" s="99"/>
      <c r="AEJ12" s="99"/>
      <c r="AEK12" s="99"/>
      <c r="AEL12" s="99"/>
      <c r="AEM12" s="99"/>
      <c r="AEN12" s="99"/>
      <c r="AEO12" s="99"/>
      <c r="AEP12" s="99"/>
      <c r="AEQ12" s="99"/>
      <c r="AER12" s="99"/>
      <c r="AES12" s="99"/>
      <c r="AET12" s="99"/>
      <c r="AEU12" s="99"/>
      <c r="AEV12" s="99"/>
      <c r="AEW12" s="99"/>
      <c r="AEX12" s="99"/>
      <c r="AEY12" s="99"/>
      <c r="AEZ12" s="99"/>
      <c r="AFA12" s="99"/>
      <c r="AFB12" s="99"/>
      <c r="AFC12" s="99"/>
      <c r="AFD12" s="99"/>
      <c r="AFE12" s="99"/>
      <c r="AFF12" s="99"/>
      <c r="AFG12" s="99"/>
      <c r="AFH12" s="99"/>
      <c r="AFI12" s="99"/>
      <c r="AFJ12" s="99"/>
      <c r="AFK12" s="99"/>
      <c r="AFL12" s="99"/>
      <c r="AFM12" s="99"/>
      <c r="AFN12" s="99"/>
      <c r="AFO12" s="99"/>
      <c r="AFP12" s="99"/>
      <c r="AFQ12" s="99"/>
      <c r="AFR12" s="99"/>
      <c r="AFS12" s="99"/>
      <c r="AFT12" s="99"/>
      <c r="AFU12" s="99"/>
      <c r="AFV12" s="99"/>
      <c r="AFW12" s="99"/>
      <c r="AFX12" s="99"/>
      <c r="AFY12" s="99"/>
      <c r="AFZ12" s="99"/>
      <c r="AGA12" s="99"/>
      <c r="AGB12" s="99"/>
      <c r="AGC12" s="99"/>
      <c r="AGD12" s="99"/>
      <c r="AGE12" s="99"/>
      <c r="AGF12" s="99"/>
      <c r="AGG12" s="99"/>
      <c r="AGH12" s="99"/>
      <c r="AGI12" s="99"/>
      <c r="AGJ12" s="99"/>
      <c r="AGK12" s="99"/>
      <c r="AGL12" s="99"/>
      <c r="AGM12" s="99"/>
      <c r="AGN12" s="99"/>
      <c r="AGO12" s="99"/>
      <c r="AGP12" s="99"/>
      <c r="AGQ12" s="99"/>
      <c r="AGR12" s="99"/>
      <c r="AGS12" s="99"/>
      <c r="AGT12" s="99"/>
      <c r="AGU12" s="99"/>
      <c r="AGV12" s="99"/>
      <c r="AGW12" s="99"/>
      <c r="AGX12" s="99"/>
      <c r="AGY12" s="99"/>
      <c r="AGZ12" s="99"/>
      <c r="AHA12" s="99"/>
      <c r="AHB12" s="99"/>
      <c r="AHC12" s="99"/>
      <c r="AHD12" s="99"/>
      <c r="AHE12" s="99"/>
      <c r="AHF12" s="99"/>
      <c r="AHG12" s="99"/>
      <c r="AHH12" s="99"/>
      <c r="AHI12" s="99"/>
      <c r="AHJ12" s="99"/>
      <c r="AHK12" s="99"/>
      <c r="AHL12" s="99"/>
      <c r="AHM12" s="99"/>
      <c r="AHN12" s="99"/>
      <c r="AHO12" s="99"/>
      <c r="AHP12" s="99"/>
      <c r="AHQ12" s="99"/>
      <c r="AHR12" s="99"/>
      <c r="AHS12" s="99"/>
      <c r="AHT12" s="99"/>
      <c r="AHU12" s="99"/>
      <c r="AHV12" s="99"/>
      <c r="AHW12" s="99"/>
      <c r="AHX12" s="99"/>
      <c r="AHY12" s="99"/>
      <c r="AHZ12" s="99"/>
      <c r="AIA12" s="99"/>
      <c r="AIB12" s="99"/>
      <c r="AIC12" s="99"/>
      <c r="AID12" s="99"/>
      <c r="AIE12" s="99"/>
      <c r="AIF12" s="99"/>
      <c r="AIG12" s="99"/>
      <c r="AIH12" s="99"/>
      <c r="AII12" s="99"/>
      <c r="AIJ12" s="99"/>
      <c r="AIK12" s="99"/>
      <c r="AIL12" s="99"/>
      <c r="AIM12" s="99"/>
      <c r="AIN12" s="99"/>
      <c r="AIO12" s="99"/>
      <c r="AIP12" s="99"/>
      <c r="AIQ12" s="99"/>
      <c r="AIR12" s="99"/>
      <c r="AIS12" s="99"/>
      <c r="AIT12" s="99"/>
      <c r="AIU12" s="99"/>
      <c r="AIV12" s="99"/>
      <c r="AIW12" s="99"/>
      <c r="AIX12" s="99"/>
      <c r="AIY12" s="99"/>
      <c r="AIZ12" s="99"/>
      <c r="AJA12" s="99"/>
      <c r="AJB12" s="99"/>
      <c r="AJC12" s="99"/>
      <c r="AJD12" s="99"/>
      <c r="AJE12" s="99"/>
      <c r="AJF12" s="99"/>
      <c r="AJG12" s="99"/>
      <c r="AJH12" s="99"/>
      <c r="AJI12" s="99"/>
      <c r="AJJ12" s="99"/>
      <c r="AJK12" s="99"/>
      <c r="AJL12" s="99"/>
      <c r="AJM12" s="99"/>
      <c r="AJN12" s="99"/>
      <c r="AJO12" s="99"/>
      <c r="AJP12" s="99"/>
      <c r="AJQ12" s="99"/>
      <c r="AJR12" s="99"/>
      <c r="AJS12" s="99"/>
      <c r="AJT12" s="99"/>
      <c r="AJU12" s="99"/>
      <c r="AJV12" s="99"/>
      <c r="AJW12" s="99"/>
      <c r="AJX12" s="99"/>
      <c r="AJY12" s="99"/>
      <c r="AJZ12" s="99"/>
      <c r="AKA12" s="99"/>
      <c r="AKB12" s="99"/>
      <c r="AKC12" s="99"/>
      <c r="AKD12" s="99"/>
      <c r="AKE12" s="99"/>
      <c r="AKF12" s="99"/>
      <c r="AKG12" s="99"/>
      <c r="AKH12" s="99"/>
      <c r="AKI12" s="99"/>
      <c r="AKJ12" s="99"/>
      <c r="AKK12" s="99"/>
      <c r="AKL12" s="99"/>
      <c r="AKM12" s="99"/>
      <c r="AKN12" s="99"/>
      <c r="AKO12" s="99"/>
      <c r="AKP12" s="99"/>
      <c r="AKQ12" s="99"/>
      <c r="AKR12" s="99"/>
      <c r="AKS12" s="99"/>
      <c r="AKT12" s="99"/>
      <c r="AKU12" s="99"/>
      <c r="AKV12" s="99"/>
      <c r="AKW12" s="99"/>
      <c r="AKX12" s="99"/>
      <c r="AKY12" s="99"/>
      <c r="AKZ12" s="99"/>
      <c r="ALA12" s="99"/>
      <c r="ALB12" s="99"/>
      <c r="ALC12" s="99"/>
      <c r="ALD12" s="99"/>
      <c r="ALE12" s="99"/>
      <c r="ALF12" s="99"/>
      <c r="ALG12" s="99"/>
      <c r="ALH12" s="99"/>
      <c r="ALI12" s="99"/>
      <c r="ALJ12" s="99"/>
      <c r="ALK12" s="99"/>
      <c r="ALL12" s="99"/>
      <c r="ALM12" s="99"/>
      <c r="ALN12" s="99"/>
      <c r="ALO12" s="99"/>
      <c r="ALP12" s="99"/>
      <c r="ALQ12" s="99"/>
      <c r="ALR12" s="99"/>
      <c r="ALS12" s="99"/>
      <c r="ALT12" s="99"/>
      <c r="ALU12" s="99"/>
      <c r="ALV12" s="99"/>
      <c r="ALW12" s="99"/>
      <c r="ALX12" s="99"/>
      <c r="ALY12" s="99"/>
      <c r="ALZ12" s="99"/>
      <c r="AMA12" s="99"/>
      <c r="AMB12" s="99"/>
      <c r="AMC12" s="99"/>
      <c r="AMD12" s="99"/>
      <c r="AME12" s="99"/>
      <c r="AMF12" s="99"/>
      <c r="AMG12" s="99"/>
      <c r="AMH12" s="99"/>
      <c r="AMI12" s="99"/>
      <c r="AMJ12" s="99"/>
      <c r="AMK12" s="99"/>
      <c r="AML12" s="99"/>
      <c r="AMM12" s="99"/>
      <c r="AMN12" s="99"/>
      <c r="AMO12" s="99"/>
      <c r="AMP12" s="99"/>
      <c r="AMQ12" s="99"/>
      <c r="AMR12" s="99"/>
      <c r="AMS12" s="99"/>
      <c r="AMT12" s="99"/>
      <c r="AMU12" s="99"/>
      <c r="AMV12" s="99"/>
      <c r="AMW12" s="99"/>
      <c r="AMX12" s="99"/>
      <c r="AMY12" s="99"/>
      <c r="AMZ12" s="99"/>
      <c r="ANA12" s="99"/>
      <c r="ANB12" s="99"/>
      <c r="ANC12" s="99"/>
      <c r="AND12" s="99"/>
      <c r="ANE12" s="99"/>
      <c r="ANF12" s="99"/>
      <c r="ANG12" s="99"/>
      <c r="ANH12" s="99"/>
      <c r="ANI12" s="99"/>
      <c r="ANJ12" s="99"/>
      <c r="ANK12" s="99"/>
      <c r="ANL12" s="99"/>
      <c r="ANM12" s="99"/>
      <c r="ANN12" s="99"/>
      <c r="ANO12" s="99"/>
      <c r="ANP12" s="99"/>
      <c r="ANQ12" s="99"/>
      <c r="ANR12" s="99"/>
      <c r="ANS12" s="99"/>
      <c r="ANT12" s="99"/>
      <c r="ANU12" s="99"/>
      <c r="ANV12" s="99"/>
      <c r="ANW12" s="99"/>
      <c r="ANX12" s="99"/>
      <c r="ANY12" s="99"/>
      <c r="ANZ12" s="99"/>
      <c r="AOA12" s="99"/>
      <c r="AOB12" s="99"/>
      <c r="AOC12" s="99"/>
      <c r="AOD12" s="99"/>
      <c r="AOE12" s="99"/>
      <c r="AOF12" s="99"/>
      <c r="AOG12" s="99"/>
      <c r="AOH12" s="99"/>
      <c r="AOI12" s="99"/>
      <c r="AOJ12" s="99"/>
      <c r="AOK12" s="99"/>
      <c r="AOL12" s="99"/>
      <c r="AOM12" s="99"/>
      <c r="AON12" s="99"/>
      <c r="AOO12" s="99"/>
      <c r="AOP12" s="99"/>
      <c r="AOQ12" s="99"/>
      <c r="AOR12" s="99"/>
      <c r="AOS12" s="99"/>
      <c r="AOT12" s="99"/>
      <c r="AOU12" s="99"/>
      <c r="AOV12" s="99"/>
      <c r="AOW12" s="99"/>
      <c r="AOX12" s="99"/>
      <c r="AOY12" s="99"/>
      <c r="AOZ12" s="99"/>
      <c r="APA12" s="99"/>
      <c r="APB12" s="99"/>
      <c r="APC12" s="99"/>
      <c r="APD12" s="99"/>
      <c r="APE12" s="99"/>
      <c r="APF12" s="99"/>
      <c r="APG12" s="99"/>
      <c r="APH12" s="99"/>
      <c r="API12" s="99"/>
      <c r="APJ12" s="99"/>
      <c r="APK12" s="99"/>
      <c r="APL12" s="99"/>
      <c r="APM12" s="99"/>
      <c r="APN12" s="99"/>
      <c r="APO12" s="99"/>
      <c r="APP12" s="99"/>
      <c r="APQ12" s="99"/>
      <c r="APR12" s="99"/>
      <c r="APS12" s="99"/>
      <c r="APT12" s="99"/>
      <c r="APU12" s="99"/>
      <c r="APV12" s="99"/>
      <c r="APW12" s="99"/>
      <c r="APX12" s="99"/>
      <c r="APY12" s="99"/>
      <c r="APZ12" s="99"/>
      <c r="AQA12" s="99"/>
      <c r="AQB12" s="99"/>
      <c r="AQC12" s="99"/>
      <c r="AQD12" s="99"/>
      <c r="AQE12" s="99"/>
      <c r="AQF12" s="99"/>
      <c r="AQG12" s="99"/>
      <c r="AQH12" s="99"/>
      <c r="AQI12" s="99"/>
      <c r="AQJ12" s="99"/>
      <c r="AQK12" s="99"/>
      <c r="AQL12" s="99"/>
      <c r="AQM12" s="99"/>
      <c r="AQN12" s="99"/>
      <c r="AQO12" s="99"/>
      <c r="AQP12" s="99"/>
      <c r="AQQ12" s="99"/>
      <c r="AQR12" s="99"/>
      <c r="AQS12" s="99"/>
      <c r="AQT12" s="99"/>
      <c r="AQU12" s="99"/>
      <c r="AQV12" s="99"/>
      <c r="AQW12" s="99"/>
      <c r="AQX12" s="99"/>
      <c r="AQY12" s="99"/>
      <c r="AQZ12" s="99"/>
      <c r="ARA12" s="99"/>
      <c r="ARB12" s="99"/>
      <c r="ARC12" s="99"/>
      <c r="ARD12" s="99"/>
      <c r="ARE12" s="99"/>
      <c r="ARF12" s="99"/>
      <c r="ARG12" s="99"/>
      <c r="ARH12" s="99"/>
      <c r="ARI12" s="99"/>
      <c r="ARJ12" s="99"/>
      <c r="ARK12" s="99"/>
      <c r="ARL12" s="99"/>
      <c r="ARM12" s="99"/>
      <c r="ARN12" s="99"/>
      <c r="ARO12" s="99"/>
      <c r="ARP12" s="99"/>
      <c r="ARQ12" s="99"/>
      <c r="ARR12" s="99"/>
      <c r="ARS12" s="99"/>
      <c r="ART12" s="99"/>
      <c r="ARU12" s="99"/>
      <c r="ARV12" s="99"/>
      <c r="ARW12" s="99"/>
      <c r="ARX12" s="99"/>
      <c r="ARY12" s="99"/>
      <c r="ARZ12" s="99"/>
      <c r="ASA12" s="99"/>
      <c r="ASB12" s="99"/>
      <c r="ASC12" s="99"/>
      <c r="ASD12" s="99"/>
      <c r="ASE12" s="99"/>
      <c r="ASF12" s="99"/>
      <c r="ASG12" s="99"/>
      <c r="ASH12" s="99"/>
      <c r="ASI12" s="99"/>
      <c r="ASJ12" s="99"/>
      <c r="ASK12" s="99"/>
      <c r="ASL12" s="99"/>
      <c r="ASM12" s="99"/>
      <c r="ASN12" s="99"/>
      <c r="ASO12" s="99"/>
      <c r="ASP12" s="99"/>
      <c r="ASQ12" s="99"/>
      <c r="ASR12" s="99"/>
      <c r="ASS12" s="99"/>
      <c r="AST12" s="99"/>
      <c r="ASU12" s="99"/>
      <c r="ASV12" s="99"/>
      <c r="ASW12" s="99"/>
      <c r="ASX12" s="99"/>
      <c r="ASY12" s="99"/>
      <c r="ASZ12" s="99"/>
      <c r="ATA12" s="99"/>
      <c r="ATB12" s="99"/>
      <c r="ATC12" s="99"/>
      <c r="ATD12" s="99"/>
      <c r="ATE12" s="99"/>
      <c r="ATF12" s="99"/>
      <c r="ATG12" s="99"/>
      <c r="ATH12" s="99"/>
      <c r="ATI12" s="99"/>
      <c r="ATJ12" s="99"/>
      <c r="ATK12" s="99"/>
      <c r="ATL12" s="99"/>
      <c r="ATM12" s="99"/>
      <c r="ATN12" s="99"/>
      <c r="ATO12" s="99"/>
      <c r="ATP12" s="99"/>
      <c r="ATQ12" s="99"/>
      <c r="ATR12" s="99"/>
      <c r="ATS12" s="99"/>
      <c r="ATT12" s="99"/>
      <c r="ATU12" s="99"/>
      <c r="ATV12" s="99"/>
      <c r="ATW12" s="99"/>
      <c r="ATX12" s="99"/>
      <c r="ATY12" s="99"/>
      <c r="ATZ12" s="99"/>
      <c r="AUA12" s="99"/>
      <c r="AUB12" s="99"/>
      <c r="AUC12" s="99"/>
      <c r="AUD12" s="99"/>
      <c r="AUE12" s="99"/>
      <c r="AUF12" s="99"/>
      <c r="AUG12" s="99"/>
      <c r="AUH12" s="99"/>
      <c r="AUI12" s="99"/>
      <c r="AUJ12" s="99"/>
      <c r="AUK12" s="99"/>
      <c r="AUL12" s="99"/>
      <c r="AUM12" s="99"/>
      <c r="AUN12" s="99"/>
      <c r="AUO12" s="99"/>
      <c r="AUP12" s="99"/>
      <c r="AUQ12" s="99"/>
      <c r="AUR12" s="99"/>
      <c r="AUS12" s="99"/>
      <c r="AUT12" s="99"/>
      <c r="AUU12" s="99"/>
      <c r="AUV12" s="99"/>
      <c r="AUW12" s="99"/>
      <c r="AUX12" s="99"/>
      <c r="AUY12" s="99"/>
      <c r="AUZ12" s="99"/>
      <c r="AVA12" s="99"/>
      <c r="AVB12" s="99"/>
      <c r="AVC12" s="99"/>
      <c r="AVD12" s="99"/>
      <c r="AVE12" s="99"/>
      <c r="AVF12" s="99"/>
    </row>
    <row r="13" spans="1:1254" x14ac:dyDescent="0.25">
      <c r="A13">
        <v>202212</v>
      </c>
      <c r="B13">
        <v>53087</v>
      </c>
      <c r="C13" t="s">
        <v>2695</v>
      </c>
      <c r="D13" t="s">
        <v>1533</v>
      </c>
      <c r="G13">
        <v>64615</v>
      </c>
      <c r="H13">
        <v>7934</v>
      </c>
      <c r="I13">
        <v>852245</v>
      </c>
      <c r="K13">
        <v>300</v>
      </c>
      <c r="M13">
        <v>300</v>
      </c>
      <c r="O13">
        <v>4236</v>
      </c>
      <c r="P13">
        <v>852245</v>
      </c>
      <c r="S13">
        <v>57037</v>
      </c>
      <c r="T13">
        <v>0</v>
      </c>
      <c r="U13">
        <v>100075</v>
      </c>
      <c r="W13">
        <v>953173</v>
      </c>
      <c r="Z13">
        <v>72549</v>
      </c>
      <c r="AB13">
        <v>695133</v>
      </c>
      <c r="AC13">
        <v>14067</v>
      </c>
      <c r="AF13">
        <v>7663</v>
      </c>
      <c r="AG13">
        <v>5063</v>
      </c>
      <c r="AH13">
        <v>2600</v>
      </c>
      <c r="AJ13">
        <v>2211</v>
      </c>
      <c r="AK13">
        <v>10076</v>
      </c>
      <c r="AM13">
        <v>2111</v>
      </c>
      <c r="AS13">
        <v>11856</v>
      </c>
      <c r="AT13">
        <v>0</v>
      </c>
      <c r="AV13">
        <v>27523</v>
      </c>
      <c r="AX13">
        <v>11751</v>
      </c>
      <c r="AY13">
        <v>320181</v>
      </c>
      <c r="AZ13">
        <v>159405</v>
      </c>
      <c r="BA13">
        <v>86362</v>
      </c>
      <c r="BD13">
        <v>1042</v>
      </c>
      <c r="BF13">
        <v>455</v>
      </c>
      <c r="BH13">
        <v>33492</v>
      </c>
      <c r="BK13">
        <v>598585</v>
      </c>
      <c r="BL13">
        <v>914</v>
      </c>
      <c r="BQ13">
        <v>292658</v>
      </c>
      <c r="BV13">
        <v>317509</v>
      </c>
      <c r="BX13">
        <v>35309</v>
      </c>
      <c r="BZ13">
        <v>953173</v>
      </c>
      <c r="CB13">
        <v>914</v>
      </c>
      <c r="CE13">
        <v>20245</v>
      </c>
      <c r="CH13">
        <v>-15216</v>
      </c>
      <c r="CI13">
        <v>10580</v>
      </c>
      <c r="CK13">
        <v>-5820</v>
      </c>
      <c r="CL13">
        <v>380000</v>
      </c>
      <c r="CN13">
        <v>-73546</v>
      </c>
      <c r="CO13">
        <v>81455</v>
      </c>
      <c r="CP13">
        <v>4955</v>
      </c>
      <c r="CR13">
        <v>198</v>
      </c>
      <c r="CS13">
        <v>-16768</v>
      </c>
      <c r="CT13">
        <v>-257328</v>
      </c>
      <c r="CV13">
        <v>-63285</v>
      </c>
      <c r="CW13">
        <v>18</v>
      </c>
      <c r="CX13">
        <v>63636</v>
      </c>
      <c r="CZ13">
        <v>-7200</v>
      </c>
      <c r="DA13">
        <v>88080</v>
      </c>
      <c r="DB13">
        <v>-3247</v>
      </c>
      <c r="DC13">
        <v>0</v>
      </c>
      <c r="DD13">
        <v>0</v>
      </c>
      <c r="DF13">
        <v>-50486</v>
      </c>
      <c r="DG13">
        <v>29603</v>
      </c>
      <c r="DH13">
        <v>6376</v>
      </c>
      <c r="DL13">
        <v>-17819</v>
      </c>
      <c r="DM13">
        <v>418953</v>
      </c>
      <c r="DO13">
        <v>16550</v>
      </c>
      <c r="DP13">
        <v>-11384</v>
      </c>
      <c r="DQ13">
        <v>-203811</v>
      </c>
      <c r="DR13">
        <v>-640</v>
      </c>
      <c r="DS13">
        <v>-352</v>
      </c>
      <c r="DT13">
        <v>-11384</v>
      </c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99"/>
      <c r="NJ13" s="99"/>
      <c r="NK13" s="99"/>
      <c r="NL13" s="99"/>
      <c r="NM13" s="99"/>
      <c r="NN13" s="99"/>
      <c r="NO13" s="99"/>
      <c r="NP13" s="99"/>
      <c r="NQ13" s="99"/>
      <c r="NR13" s="99"/>
      <c r="NS13" s="99"/>
      <c r="NT13" s="99"/>
      <c r="NU13" s="99"/>
      <c r="NV13" s="99"/>
      <c r="NW13" s="99"/>
      <c r="NX13" s="99"/>
      <c r="NY13" s="99"/>
      <c r="NZ13" s="99"/>
      <c r="OA13" s="99"/>
      <c r="OB13" s="99"/>
      <c r="OC13" s="99"/>
      <c r="OD13" s="99"/>
      <c r="OE13" s="99"/>
      <c r="OF13" s="99"/>
      <c r="OG13" s="99"/>
      <c r="OH13" s="99"/>
      <c r="OI13" s="99"/>
      <c r="OJ13" s="99"/>
      <c r="OK13" s="99"/>
      <c r="OL13" s="99"/>
      <c r="OM13" s="99"/>
      <c r="ON13" s="99"/>
      <c r="OO13" s="99"/>
      <c r="OP13" s="99"/>
      <c r="OQ13" s="99"/>
      <c r="OR13" s="99"/>
      <c r="OS13" s="99"/>
      <c r="OT13" s="99"/>
      <c r="OU13" s="99"/>
      <c r="OV13" s="99"/>
      <c r="OW13" s="99"/>
      <c r="OX13" s="99"/>
      <c r="OY13" s="99"/>
      <c r="OZ13" s="99"/>
      <c r="PA13" s="99"/>
      <c r="PB13" s="99"/>
      <c r="PC13" s="99"/>
      <c r="PD13" s="99"/>
      <c r="PE13" s="99"/>
      <c r="PF13" s="99"/>
      <c r="PG13" s="99"/>
      <c r="PH13" s="99"/>
      <c r="PI13" s="99"/>
      <c r="PJ13" s="99"/>
      <c r="PK13" s="99"/>
      <c r="PL13" s="99"/>
      <c r="PM13" s="99"/>
      <c r="PN13" s="99"/>
      <c r="PO13" s="99"/>
      <c r="PP13" s="99"/>
      <c r="PQ13" s="99"/>
      <c r="PR13" s="99"/>
      <c r="PS13" s="99"/>
      <c r="PT13" s="99"/>
      <c r="PU13" s="99"/>
      <c r="PV13" s="99"/>
      <c r="PW13" s="99"/>
      <c r="PX13" s="99"/>
      <c r="PY13" s="99"/>
      <c r="PZ13" s="99"/>
      <c r="QA13" s="99"/>
      <c r="QB13" s="99"/>
      <c r="QC13" s="99"/>
      <c r="QD13" s="99"/>
      <c r="QE13" s="99"/>
      <c r="QF13" s="99"/>
      <c r="QG13" s="99"/>
      <c r="QH13" s="99"/>
      <c r="QI13" s="99"/>
      <c r="QJ13" s="99"/>
      <c r="QK13" s="99"/>
      <c r="QL13" s="99"/>
      <c r="QM13" s="99"/>
      <c r="QN13" s="99"/>
      <c r="QO13" s="99"/>
      <c r="QP13" s="99"/>
      <c r="QQ13" s="99"/>
      <c r="QR13" s="99"/>
      <c r="QS13" s="99"/>
      <c r="QT13" s="99"/>
      <c r="QU13" s="99"/>
      <c r="QV13" s="99"/>
      <c r="QW13" s="99"/>
      <c r="QX13" s="99"/>
      <c r="QY13" s="99"/>
      <c r="QZ13" s="99"/>
      <c r="RA13" s="99"/>
      <c r="RB13" s="99"/>
      <c r="RC13" s="99"/>
      <c r="RD13" s="99"/>
      <c r="RE13" s="99"/>
      <c r="RF13" s="99"/>
      <c r="RG13" s="99"/>
      <c r="RH13" s="99"/>
      <c r="RI13" s="99"/>
      <c r="RJ13" s="99"/>
      <c r="RK13" s="99"/>
      <c r="RL13" s="99"/>
      <c r="RM13" s="99"/>
      <c r="RN13" s="99"/>
      <c r="RO13" s="99"/>
      <c r="RP13" s="99"/>
      <c r="RQ13" s="99"/>
      <c r="RR13" s="99"/>
      <c r="RS13" s="99"/>
      <c r="RT13" s="99"/>
      <c r="RU13" s="99"/>
      <c r="RV13" s="99"/>
      <c r="RW13" s="99"/>
      <c r="RX13" s="99"/>
      <c r="RY13" s="99"/>
      <c r="RZ13" s="99"/>
      <c r="SA13" s="99"/>
      <c r="SB13" s="99"/>
      <c r="SC13" s="99"/>
      <c r="SD13" s="99"/>
      <c r="SE13" s="99"/>
      <c r="SF13" s="99"/>
      <c r="SG13" s="99"/>
      <c r="SH13" s="99"/>
      <c r="SI13" s="99"/>
      <c r="SJ13" s="99"/>
      <c r="SK13" s="99"/>
      <c r="SL13" s="99"/>
      <c r="SM13" s="99"/>
      <c r="SN13" s="99"/>
      <c r="SO13" s="99"/>
      <c r="SP13" s="99"/>
      <c r="SQ13" s="99"/>
      <c r="SR13" s="99"/>
      <c r="SS13" s="99"/>
      <c r="ST13" s="99"/>
      <c r="SU13" s="99"/>
      <c r="SV13" s="99"/>
      <c r="SW13" s="99"/>
      <c r="SX13" s="99"/>
      <c r="SY13" s="99"/>
      <c r="SZ13" s="99"/>
      <c r="TA13" s="99"/>
      <c r="TB13" s="99"/>
      <c r="TC13" s="99"/>
      <c r="TD13" s="99"/>
      <c r="TE13" s="99"/>
      <c r="TF13" s="99"/>
      <c r="TG13" s="99"/>
      <c r="TH13" s="99"/>
      <c r="TI13" s="99"/>
      <c r="TJ13" s="99"/>
      <c r="TK13" s="99"/>
      <c r="TL13" s="99"/>
      <c r="TM13" s="99"/>
      <c r="TN13" s="99"/>
      <c r="TO13" s="99"/>
      <c r="TP13" s="99"/>
      <c r="TQ13" s="99"/>
      <c r="TR13" s="99"/>
      <c r="TS13" s="99"/>
      <c r="TT13" s="99"/>
      <c r="TU13" s="99"/>
      <c r="TV13" s="99"/>
      <c r="TW13" s="99"/>
      <c r="TX13" s="99"/>
      <c r="TY13" s="99"/>
      <c r="TZ13" s="99"/>
      <c r="UA13" s="99"/>
      <c r="UB13" s="99"/>
      <c r="UC13" s="99"/>
      <c r="UD13" s="99"/>
      <c r="UE13" s="99"/>
      <c r="UF13" s="99"/>
      <c r="UG13" s="99"/>
      <c r="UH13" s="99"/>
      <c r="UI13" s="99"/>
      <c r="UJ13" s="99"/>
      <c r="UK13" s="99"/>
      <c r="UL13" s="99"/>
      <c r="UM13" s="99"/>
      <c r="UN13" s="99"/>
      <c r="UO13" s="99"/>
      <c r="UP13" s="99"/>
      <c r="UQ13" s="99"/>
      <c r="UR13" s="99"/>
      <c r="US13" s="99"/>
      <c r="UT13" s="99"/>
      <c r="UU13" s="99"/>
      <c r="UV13" s="99"/>
      <c r="UW13" s="99"/>
      <c r="UX13" s="99"/>
      <c r="UY13" s="99"/>
      <c r="UZ13" s="99"/>
      <c r="VA13" s="99"/>
      <c r="VB13" s="99"/>
      <c r="VC13" s="99"/>
      <c r="VD13" s="99"/>
      <c r="VE13" s="99"/>
      <c r="VF13" s="99"/>
      <c r="VG13" s="99"/>
      <c r="VH13" s="99"/>
      <c r="VI13" s="99"/>
      <c r="VJ13" s="99"/>
      <c r="VK13" s="99"/>
      <c r="VL13" s="99"/>
      <c r="VM13" s="99"/>
      <c r="VN13" s="99"/>
      <c r="VO13" s="99"/>
      <c r="VP13" s="99"/>
      <c r="VQ13" s="99"/>
      <c r="VR13" s="99"/>
      <c r="VS13" s="99"/>
      <c r="VT13" s="99"/>
      <c r="VU13" s="99"/>
      <c r="VV13" s="99"/>
      <c r="VW13" s="99"/>
      <c r="VX13" s="99"/>
      <c r="VY13" s="99"/>
      <c r="VZ13" s="99"/>
      <c r="WA13" s="99"/>
      <c r="WB13" s="99"/>
      <c r="WC13" s="99"/>
      <c r="WD13" s="99"/>
      <c r="WE13" s="99"/>
      <c r="WF13" s="99"/>
      <c r="WG13" s="99"/>
      <c r="WH13" s="99"/>
      <c r="WI13" s="99"/>
      <c r="WJ13" s="99"/>
      <c r="WK13" s="99"/>
      <c r="WL13" s="99"/>
      <c r="WM13" s="99"/>
      <c r="WN13" s="99"/>
      <c r="WO13" s="99"/>
      <c r="WP13" s="99"/>
      <c r="WQ13" s="99"/>
      <c r="WR13" s="99"/>
      <c r="WS13" s="99"/>
      <c r="WT13" s="99"/>
      <c r="WU13" s="99"/>
      <c r="WV13" s="99"/>
      <c r="WW13" s="99"/>
      <c r="WX13" s="99"/>
      <c r="WY13" s="99"/>
      <c r="WZ13" s="99"/>
      <c r="XA13" s="99"/>
      <c r="XB13" s="99"/>
      <c r="XC13" s="99"/>
      <c r="XD13" s="99"/>
      <c r="XE13" s="99"/>
      <c r="XF13" s="99"/>
      <c r="XG13" s="99"/>
      <c r="XH13" s="99"/>
      <c r="XI13" s="99"/>
      <c r="XJ13" s="99"/>
      <c r="XK13" s="99"/>
      <c r="XL13" s="99"/>
      <c r="XM13" s="99"/>
      <c r="XN13" s="99"/>
      <c r="XO13" s="99"/>
      <c r="XP13" s="99"/>
      <c r="XQ13" s="99"/>
      <c r="XR13" s="99"/>
      <c r="XS13" s="99"/>
      <c r="XT13" s="99"/>
      <c r="XU13" s="99"/>
      <c r="XV13" s="99"/>
      <c r="XW13" s="99"/>
      <c r="XX13" s="99"/>
      <c r="XY13" s="99"/>
      <c r="XZ13" s="99"/>
      <c r="YA13" s="99"/>
      <c r="YB13" s="99"/>
      <c r="YC13" s="99"/>
      <c r="YD13" s="99"/>
      <c r="YE13" s="99"/>
      <c r="YF13" s="99"/>
      <c r="YG13" s="99"/>
      <c r="YH13" s="99"/>
      <c r="YI13" s="99"/>
      <c r="YJ13" s="99"/>
      <c r="YK13" s="99"/>
      <c r="YL13" s="99"/>
      <c r="YM13" s="99"/>
      <c r="YN13" s="99"/>
      <c r="YO13" s="99"/>
      <c r="YP13" s="99"/>
      <c r="YQ13" s="99"/>
      <c r="YR13" s="99"/>
      <c r="YS13" s="99"/>
      <c r="YT13" s="99"/>
      <c r="YU13" s="99"/>
      <c r="YV13" s="99"/>
      <c r="YW13" s="99"/>
      <c r="YX13" s="99"/>
      <c r="YY13" s="99"/>
      <c r="YZ13" s="99"/>
      <c r="ZA13" s="99"/>
      <c r="ZB13" s="99"/>
      <c r="ZC13" s="99"/>
      <c r="ZD13" s="99"/>
      <c r="ZE13" s="99"/>
      <c r="ZF13" s="99"/>
      <c r="ZG13" s="99"/>
      <c r="ZH13" s="99"/>
      <c r="ZI13" s="99"/>
      <c r="ZJ13" s="99"/>
      <c r="ZK13" s="99"/>
      <c r="ZL13" s="99"/>
      <c r="ZM13" s="99"/>
      <c r="ZN13" s="99"/>
      <c r="ZO13" s="99"/>
      <c r="ZP13" s="99"/>
      <c r="ZQ13" s="99"/>
      <c r="ZR13" s="99"/>
      <c r="ZS13" s="99"/>
      <c r="ZT13" s="99"/>
      <c r="ZU13" s="99"/>
      <c r="ZV13" s="99"/>
      <c r="ZW13" s="99"/>
      <c r="ZX13" s="99"/>
      <c r="ZY13" s="99"/>
      <c r="ZZ13" s="99"/>
      <c r="AAA13" s="99"/>
      <c r="AAB13" s="99"/>
      <c r="AAC13" s="99"/>
      <c r="AAD13" s="99"/>
      <c r="AAE13" s="99"/>
      <c r="AAF13" s="99"/>
      <c r="AAG13" s="99"/>
      <c r="AAH13" s="99"/>
      <c r="AAI13" s="99"/>
      <c r="AAJ13" s="99"/>
      <c r="AAK13" s="99"/>
      <c r="AAL13" s="99"/>
      <c r="AAM13" s="99"/>
      <c r="AAN13" s="99"/>
      <c r="AAO13" s="99"/>
      <c r="AAP13" s="99"/>
      <c r="AAQ13" s="99"/>
      <c r="AAR13" s="99"/>
      <c r="AAS13" s="99"/>
      <c r="AAT13" s="99"/>
      <c r="AAU13" s="99"/>
      <c r="AAV13" s="99"/>
      <c r="AAW13" s="99"/>
      <c r="AAX13" s="99"/>
      <c r="AAY13" s="99"/>
      <c r="AAZ13" s="99"/>
      <c r="ABA13" s="99"/>
      <c r="ABB13" s="99"/>
      <c r="ABC13" s="99"/>
      <c r="ABD13" s="99"/>
      <c r="ABE13" s="99"/>
      <c r="ABF13" s="99"/>
      <c r="ABG13" s="99"/>
      <c r="ABH13" s="99"/>
      <c r="ABI13" s="99"/>
      <c r="ABJ13" s="99"/>
      <c r="ABK13" s="99"/>
      <c r="ABL13" s="99"/>
      <c r="ABM13" s="99"/>
      <c r="ABN13" s="99"/>
      <c r="ABO13" s="99"/>
      <c r="ABP13" s="99"/>
      <c r="ABQ13" s="99"/>
      <c r="ABR13" s="99"/>
      <c r="ABS13" s="99"/>
      <c r="ABT13" s="99"/>
      <c r="ABU13" s="99"/>
      <c r="ABV13" s="99"/>
      <c r="ABW13" s="99"/>
      <c r="ABX13" s="99"/>
      <c r="ABY13" s="99"/>
      <c r="ABZ13" s="99"/>
      <c r="ACA13" s="99"/>
      <c r="ACB13" s="99"/>
      <c r="ACC13" s="99"/>
      <c r="ACD13" s="99"/>
      <c r="ACE13" s="99"/>
      <c r="ACF13" s="99"/>
      <c r="ACG13" s="99"/>
      <c r="ACH13" s="99"/>
      <c r="ACI13" s="99"/>
      <c r="ACJ13" s="99"/>
      <c r="ACK13" s="99"/>
      <c r="ACL13" s="99"/>
      <c r="ACM13" s="99"/>
      <c r="ACN13" s="99"/>
      <c r="ACO13" s="99"/>
      <c r="ACP13" s="99"/>
      <c r="ACQ13" s="99"/>
      <c r="ACR13" s="99"/>
      <c r="ACS13" s="99"/>
      <c r="ACT13" s="99"/>
      <c r="ACU13" s="99"/>
      <c r="ACV13" s="99"/>
      <c r="ACW13" s="99"/>
      <c r="ACX13" s="99"/>
      <c r="ACY13" s="99"/>
      <c r="ACZ13" s="99"/>
      <c r="ADA13" s="99"/>
      <c r="ADB13" s="99"/>
      <c r="ADC13" s="99"/>
      <c r="ADD13" s="99"/>
      <c r="ADE13" s="99"/>
      <c r="ADF13" s="99"/>
      <c r="ADG13" s="99"/>
      <c r="ADH13" s="99"/>
      <c r="ADI13" s="99"/>
      <c r="ADJ13" s="99"/>
      <c r="ADK13" s="99"/>
      <c r="ADL13" s="99"/>
      <c r="ADM13" s="99"/>
      <c r="ADN13" s="99"/>
      <c r="ADO13" s="99"/>
      <c r="ADP13" s="99"/>
      <c r="ADQ13" s="99"/>
      <c r="ADR13" s="99"/>
      <c r="ADS13" s="99"/>
      <c r="ADT13" s="99"/>
      <c r="ADU13" s="99"/>
      <c r="ADV13" s="99"/>
      <c r="ADW13" s="99"/>
      <c r="ADX13" s="99"/>
      <c r="ADY13" s="99"/>
      <c r="ADZ13" s="99"/>
      <c r="AEA13" s="99"/>
      <c r="AEB13" s="99"/>
      <c r="AEC13" s="99"/>
      <c r="AED13" s="99"/>
      <c r="AEE13" s="99"/>
      <c r="AEF13" s="99"/>
      <c r="AEG13" s="99"/>
      <c r="AEH13" s="99"/>
      <c r="AEI13" s="99"/>
      <c r="AEJ13" s="99"/>
      <c r="AEK13" s="99"/>
      <c r="AEL13" s="99"/>
      <c r="AEM13" s="99"/>
      <c r="AEN13" s="99"/>
      <c r="AEO13" s="99"/>
      <c r="AEP13" s="99"/>
      <c r="AEQ13" s="99"/>
      <c r="AER13" s="99"/>
      <c r="AES13" s="99"/>
      <c r="AET13" s="99"/>
      <c r="AEU13" s="99"/>
      <c r="AEV13" s="99"/>
      <c r="AEW13" s="99"/>
      <c r="AEX13" s="99"/>
      <c r="AEY13" s="99"/>
      <c r="AEZ13" s="99"/>
      <c r="AFA13" s="99"/>
      <c r="AFB13" s="99"/>
      <c r="AFC13" s="99"/>
      <c r="AFD13" s="99"/>
      <c r="AFE13" s="99"/>
      <c r="AFF13" s="99"/>
      <c r="AFG13" s="99"/>
      <c r="AFH13" s="99"/>
      <c r="AFI13" s="99"/>
      <c r="AFJ13" s="99"/>
      <c r="AFK13" s="99"/>
      <c r="AFL13" s="99"/>
      <c r="AFM13" s="99"/>
      <c r="AFN13" s="99"/>
      <c r="AFO13" s="99"/>
      <c r="AFP13" s="99"/>
      <c r="AFQ13" s="99"/>
      <c r="AFR13" s="99"/>
      <c r="AFS13" s="99"/>
      <c r="AFT13" s="99"/>
      <c r="AFU13" s="99"/>
      <c r="AFV13" s="99"/>
      <c r="AFW13" s="99"/>
      <c r="AFX13" s="99"/>
      <c r="AFY13" s="99"/>
      <c r="AFZ13" s="99"/>
      <c r="AGA13" s="99"/>
      <c r="AGB13" s="99"/>
      <c r="AGC13" s="99"/>
      <c r="AGD13" s="99"/>
      <c r="AGE13" s="99"/>
      <c r="AGF13" s="99"/>
      <c r="AGG13" s="99"/>
      <c r="AGH13" s="99"/>
      <c r="AGI13" s="99"/>
      <c r="AGJ13" s="99"/>
      <c r="AGK13" s="99"/>
      <c r="AGL13" s="99"/>
      <c r="AGM13" s="99"/>
      <c r="AGN13" s="99"/>
      <c r="AGO13" s="99"/>
      <c r="AGP13" s="99"/>
      <c r="AGQ13" s="99"/>
      <c r="AGR13" s="99"/>
      <c r="AGS13" s="99"/>
      <c r="AGT13" s="99"/>
      <c r="AGU13" s="99"/>
      <c r="AGV13" s="99"/>
      <c r="AGW13" s="99"/>
      <c r="AGX13" s="99"/>
      <c r="AGY13" s="99"/>
      <c r="AGZ13" s="99"/>
      <c r="AHA13" s="99"/>
      <c r="AHB13" s="99"/>
      <c r="AHC13" s="99"/>
      <c r="AHD13" s="99"/>
      <c r="AHE13" s="99"/>
      <c r="AHF13" s="99"/>
      <c r="AHG13" s="99"/>
      <c r="AHH13" s="99"/>
      <c r="AHI13" s="99"/>
      <c r="AHJ13" s="99"/>
      <c r="AHK13" s="99"/>
      <c r="AHL13" s="99"/>
      <c r="AHM13" s="99"/>
      <c r="AHN13" s="99"/>
      <c r="AHO13" s="99"/>
      <c r="AHP13" s="99"/>
      <c r="AHQ13" s="99"/>
      <c r="AHR13" s="99"/>
      <c r="AHS13" s="99"/>
      <c r="AHT13" s="99"/>
      <c r="AHU13" s="99"/>
      <c r="AHV13" s="99"/>
      <c r="AHW13" s="99"/>
      <c r="AHX13" s="99"/>
      <c r="AHY13" s="99"/>
      <c r="AHZ13" s="99"/>
      <c r="AIA13" s="99"/>
      <c r="AIB13" s="99"/>
      <c r="AIC13" s="99"/>
      <c r="AID13" s="99"/>
      <c r="AIE13" s="99"/>
      <c r="AIF13" s="99"/>
      <c r="AIG13" s="99"/>
      <c r="AIH13" s="99"/>
      <c r="AII13" s="99"/>
      <c r="AIJ13" s="99"/>
      <c r="AIK13" s="99"/>
      <c r="AIL13" s="99"/>
      <c r="AIM13" s="99"/>
      <c r="AIN13" s="99"/>
      <c r="AIO13" s="99"/>
      <c r="AIP13" s="99"/>
      <c r="AIQ13" s="99"/>
      <c r="AIR13" s="99"/>
      <c r="AIS13" s="99"/>
      <c r="AIT13" s="99"/>
      <c r="AIU13" s="99"/>
      <c r="AIV13" s="99"/>
      <c r="AIW13" s="99"/>
      <c r="AIX13" s="99"/>
      <c r="AIY13" s="99"/>
      <c r="AIZ13" s="99"/>
      <c r="AJA13" s="99"/>
      <c r="AJB13" s="99"/>
      <c r="AJC13" s="99"/>
      <c r="AJD13" s="99"/>
      <c r="AJE13" s="99"/>
      <c r="AJF13" s="99"/>
      <c r="AJG13" s="99"/>
      <c r="AJH13" s="99"/>
      <c r="AJI13" s="99"/>
      <c r="AJJ13" s="99"/>
      <c r="AJK13" s="99"/>
      <c r="AJL13" s="99"/>
      <c r="AJM13" s="99"/>
      <c r="AJN13" s="99"/>
      <c r="AJO13" s="99"/>
      <c r="AJP13" s="99"/>
      <c r="AJQ13" s="99"/>
      <c r="AJR13" s="99"/>
      <c r="AJS13" s="99"/>
      <c r="AJT13" s="99"/>
      <c r="AJU13" s="99"/>
      <c r="AJV13" s="99"/>
      <c r="AJW13" s="99"/>
      <c r="AJX13" s="99"/>
      <c r="AJY13" s="99"/>
      <c r="AJZ13" s="99"/>
      <c r="AKA13" s="99"/>
      <c r="AKB13" s="99"/>
      <c r="AKC13" s="99"/>
      <c r="AKD13" s="99"/>
      <c r="AKE13" s="99"/>
      <c r="AKF13" s="99"/>
      <c r="AKG13" s="99"/>
      <c r="AKH13" s="99"/>
      <c r="AKI13" s="99"/>
      <c r="AKJ13" s="99"/>
      <c r="AKK13" s="99"/>
      <c r="AKL13" s="99"/>
      <c r="AKM13" s="99"/>
      <c r="AKN13" s="99"/>
      <c r="AKO13" s="99"/>
      <c r="AKP13" s="99"/>
      <c r="AKQ13" s="99"/>
      <c r="AKR13" s="99"/>
      <c r="AKS13" s="99"/>
      <c r="AKT13" s="99"/>
      <c r="AKU13" s="99"/>
      <c r="AKV13" s="99"/>
      <c r="AKW13" s="99"/>
      <c r="AKX13" s="99"/>
      <c r="AKY13" s="99"/>
      <c r="AKZ13" s="99"/>
      <c r="ALA13" s="99"/>
      <c r="ALB13" s="99"/>
      <c r="ALC13" s="99"/>
      <c r="ALD13" s="99"/>
      <c r="ALE13" s="99"/>
      <c r="ALF13" s="99"/>
      <c r="ALG13" s="99"/>
      <c r="ALH13" s="99"/>
      <c r="ALI13" s="99"/>
      <c r="ALJ13" s="99"/>
      <c r="ALK13" s="99"/>
      <c r="ALL13" s="99"/>
      <c r="ALM13" s="99"/>
      <c r="ALN13" s="99"/>
      <c r="ALO13" s="99"/>
      <c r="ALP13" s="99"/>
      <c r="ALQ13" s="99"/>
      <c r="ALR13" s="99"/>
      <c r="ALS13" s="99"/>
      <c r="ALT13" s="99"/>
      <c r="ALU13" s="99"/>
      <c r="ALV13" s="99"/>
      <c r="ALW13" s="99"/>
      <c r="ALX13" s="99"/>
      <c r="ALY13" s="99"/>
      <c r="ALZ13" s="99"/>
      <c r="AMA13" s="99"/>
      <c r="AMB13" s="99"/>
      <c r="AMC13" s="99"/>
      <c r="AMD13" s="99"/>
      <c r="AME13" s="99"/>
      <c r="AMF13" s="99"/>
      <c r="AMG13" s="99"/>
      <c r="AMH13" s="99"/>
      <c r="AMI13" s="99"/>
      <c r="AMJ13" s="99"/>
      <c r="AMK13" s="99"/>
      <c r="AML13" s="99"/>
      <c r="AMM13" s="99"/>
      <c r="AMN13" s="99"/>
      <c r="AMO13" s="99"/>
      <c r="AMP13" s="99"/>
      <c r="AMQ13" s="99"/>
      <c r="AMR13" s="99"/>
      <c r="AMS13" s="99"/>
      <c r="AMT13" s="99"/>
      <c r="AMU13" s="99"/>
      <c r="AMV13" s="99"/>
      <c r="AMW13" s="99"/>
      <c r="AMX13" s="99"/>
      <c r="AMY13" s="99"/>
      <c r="AMZ13" s="99"/>
      <c r="ANA13" s="99"/>
      <c r="ANB13" s="99"/>
      <c r="ANC13" s="99"/>
      <c r="AND13" s="99"/>
      <c r="ANE13" s="99"/>
      <c r="ANF13" s="99"/>
      <c r="ANG13" s="99"/>
      <c r="ANH13" s="99"/>
      <c r="ANI13" s="99"/>
      <c r="ANJ13" s="99"/>
      <c r="ANK13" s="99"/>
      <c r="ANL13" s="99"/>
      <c r="ANM13" s="99"/>
      <c r="ANN13" s="99"/>
      <c r="ANO13" s="99"/>
      <c r="ANP13" s="99"/>
      <c r="ANQ13" s="99"/>
      <c r="ANR13" s="99"/>
      <c r="ANS13" s="99"/>
      <c r="ANT13" s="99"/>
      <c r="ANU13" s="99"/>
      <c r="ANV13" s="99"/>
      <c r="ANW13" s="99"/>
      <c r="ANX13" s="99"/>
      <c r="ANY13" s="99"/>
      <c r="ANZ13" s="99"/>
      <c r="AOA13" s="99"/>
      <c r="AOB13" s="99"/>
      <c r="AOC13" s="99"/>
      <c r="AOD13" s="99"/>
      <c r="AOE13" s="99"/>
      <c r="AOF13" s="99"/>
      <c r="AOG13" s="99"/>
      <c r="AOH13" s="99"/>
      <c r="AOI13" s="99"/>
      <c r="AOJ13" s="99"/>
      <c r="AOK13" s="99"/>
      <c r="AOL13" s="99"/>
      <c r="AOM13" s="99"/>
      <c r="AON13" s="99"/>
      <c r="AOO13" s="99"/>
      <c r="AOP13" s="99"/>
      <c r="AOQ13" s="99"/>
      <c r="AOR13" s="99"/>
      <c r="AOS13" s="99"/>
      <c r="AOT13" s="99"/>
      <c r="AOU13" s="99"/>
      <c r="AOV13" s="99"/>
      <c r="AOW13" s="99"/>
      <c r="AOX13" s="99"/>
      <c r="AOY13" s="99"/>
      <c r="AOZ13" s="99"/>
      <c r="APA13" s="99"/>
      <c r="APB13" s="99"/>
      <c r="APC13" s="99"/>
      <c r="APD13" s="99"/>
      <c r="APE13" s="99"/>
      <c r="APF13" s="99"/>
      <c r="APG13" s="99"/>
      <c r="APH13" s="99"/>
      <c r="API13" s="99"/>
      <c r="APJ13" s="99"/>
      <c r="APK13" s="99"/>
      <c r="APL13" s="99"/>
      <c r="APM13" s="99"/>
      <c r="APN13" s="99"/>
      <c r="APO13" s="99"/>
      <c r="APP13" s="99"/>
      <c r="APQ13" s="99"/>
      <c r="APR13" s="99"/>
      <c r="APS13" s="99"/>
      <c r="APT13" s="99"/>
      <c r="APU13" s="99"/>
      <c r="APV13" s="99"/>
      <c r="APW13" s="99"/>
      <c r="APX13" s="99"/>
      <c r="APY13" s="99"/>
      <c r="APZ13" s="99"/>
      <c r="AQA13" s="99"/>
      <c r="AQB13" s="99"/>
      <c r="AQC13" s="99"/>
      <c r="AQD13" s="99"/>
      <c r="AQE13" s="99"/>
      <c r="AQF13" s="99"/>
      <c r="AQG13" s="99"/>
      <c r="AQH13" s="99"/>
      <c r="AQI13" s="99"/>
      <c r="AQJ13" s="99"/>
      <c r="AQK13" s="99"/>
      <c r="AQL13" s="99"/>
      <c r="AQM13" s="99"/>
      <c r="AQN13" s="99"/>
      <c r="AQO13" s="99"/>
      <c r="AQP13" s="99"/>
      <c r="AQQ13" s="99"/>
      <c r="AQR13" s="99"/>
      <c r="AQS13" s="99"/>
      <c r="AQT13" s="99"/>
      <c r="AQU13" s="99"/>
      <c r="AQV13" s="99"/>
      <c r="AQW13" s="99"/>
      <c r="AQX13" s="99"/>
      <c r="AQY13" s="99"/>
      <c r="AQZ13" s="99"/>
      <c r="ARA13" s="99"/>
      <c r="ARB13" s="99"/>
      <c r="ARC13" s="99"/>
      <c r="ARD13" s="99"/>
      <c r="ARE13" s="99"/>
      <c r="ARF13" s="99"/>
      <c r="ARG13" s="99"/>
      <c r="ARH13" s="99"/>
      <c r="ARI13" s="99"/>
      <c r="ARJ13" s="99"/>
      <c r="ARK13" s="99"/>
      <c r="ARL13" s="99"/>
      <c r="ARM13" s="99"/>
      <c r="ARN13" s="99"/>
      <c r="ARO13" s="99"/>
      <c r="ARP13" s="99"/>
      <c r="ARQ13" s="99"/>
      <c r="ARR13" s="99"/>
      <c r="ARS13" s="99"/>
      <c r="ART13" s="99"/>
      <c r="ARU13" s="99"/>
      <c r="ARV13" s="99"/>
      <c r="ARW13" s="99"/>
      <c r="ARX13" s="99"/>
      <c r="ARY13" s="99"/>
      <c r="ARZ13" s="99"/>
      <c r="ASA13" s="99"/>
      <c r="ASB13" s="99"/>
      <c r="ASC13" s="99"/>
      <c r="ASD13" s="99"/>
      <c r="ASE13" s="99"/>
      <c r="ASF13" s="99"/>
      <c r="ASG13" s="99"/>
      <c r="ASH13" s="99"/>
      <c r="ASI13" s="99"/>
      <c r="ASJ13" s="99"/>
      <c r="ASK13" s="99"/>
      <c r="ASL13" s="99"/>
      <c r="ASM13" s="99"/>
      <c r="ASN13" s="99"/>
      <c r="ASO13" s="99"/>
      <c r="ASP13" s="99"/>
      <c r="ASQ13" s="99"/>
      <c r="ASR13" s="99"/>
      <c r="ASS13" s="99"/>
      <c r="AST13" s="99"/>
      <c r="ASU13" s="99"/>
      <c r="ASV13" s="99"/>
      <c r="ASW13" s="99"/>
      <c r="ASX13" s="99"/>
      <c r="ASY13" s="99"/>
      <c r="ASZ13" s="99"/>
      <c r="ATA13" s="99"/>
      <c r="ATB13" s="99"/>
      <c r="ATC13" s="99"/>
      <c r="ATD13" s="99"/>
      <c r="ATE13" s="99"/>
      <c r="ATF13" s="99"/>
      <c r="ATG13" s="99"/>
      <c r="ATH13" s="99"/>
      <c r="ATI13" s="99"/>
      <c r="ATJ13" s="99"/>
      <c r="ATK13" s="99"/>
      <c r="ATL13" s="99"/>
      <c r="ATM13" s="99"/>
      <c r="ATN13" s="99"/>
      <c r="ATO13" s="99"/>
      <c r="ATP13" s="99"/>
      <c r="ATQ13" s="99"/>
      <c r="ATR13" s="99"/>
      <c r="ATS13" s="99"/>
      <c r="ATT13" s="99"/>
      <c r="ATU13" s="99"/>
      <c r="ATV13" s="99"/>
      <c r="ATW13" s="99"/>
      <c r="ATX13" s="99"/>
      <c r="ATY13" s="99"/>
      <c r="ATZ13" s="99"/>
      <c r="AUA13" s="99"/>
      <c r="AUB13" s="99"/>
      <c r="AUC13" s="99"/>
      <c r="AUD13" s="99"/>
      <c r="AUE13" s="99"/>
      <c r="AUF13" s="99"/>
      <c r="AUG13" s="99"/>
      <c r="AUH13" s="99"/>
      <c r="AUI13" s="99"/>
      <c r="AUJ13" s="99"/>
      <c r="AUK13" s="99"/>
      <c r="AUL13" s="99"/>
      <c r="AUM13" s="99"/>
      <c r="AUN13" s="99"/>
      <c r="AUO13" s="99"/>
      <c r="AUP13" s="99"/>
      <c r="AUQ13" s="99"/>
      <c r="AUR13" s="99"/>
      <c r="AUS13" s="99"/>
      <c r="AUT13" s="99"/>
      <c r="AUU13" s="99"/>
      <c r="AUV13" s="99"/>
      <c r="AUW13" s="99"/>
      <c r="AUX13" s="99"/>
      <c r="AUY13" s="99"/>
      <c r="AUZ13" s="99"/>
      <c r="AVA13" s="99"/>
      <c r="AVB13" s="99"/>
      <c r="AVC13" s="99"/>
      <c r="AVD13" s="99"/>
      <c r="AVE13" s="99"/>
      <c r="AVF13" s="99"/>
    </row>
    <row r="14" spans="1:1254" x14ac:dyDescent="0.25">
      <c r="A14">
        <v>202212</v>
      </c>
      <c r="B14">
        <v>50540</v>
      </c>
      <c r="C14" t="s">
        <v>2680</v>
      </c>
      <c r="D14" t="s">
        <v>1533</v>
      </c>
      <c r="E14">
        <v>0</v>
      </c>
      <c r="F14">
        <v>145</v>
      </c>
      <c r="G14">
        <v>0</v>
      </c>
      <c r="H14">
        <v>0</v>
      </c>
      <c r="I14">
        <v>31505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31505</v>
      </c>
      <c r="Q14">
        <v>0</v>
      </c>
      <c r="R14">
        <v>31505</v>
      </c>
      <c r="S14">
        <v>0</v>
      </c>
      <c r="T14">
        <v>0</v>
      </c>
      <c r="U14">
        <v>0</v>
      </c>
      <c r="V14">
        <v>0</v>
      </c>
      <c r="W14">
        <v>31795</v>
      </c>
      <c r="X14">
        <v>0</v>
      </c>
      <c r="Y14">
        <v>144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</v>
      </c>
      <c r="AL14">
        <v>0</v>
      </c>
      <c r="AM14">
        <v>1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289</v>
      </c>
      <c r="AU14">
        <v>0</v>
      </c>
      <c r="AV14">
        <v>500</v>
      </c>
      <c r="AW14">
        <v>0</v>
      </c>
      <c r="AX14">
        <v>0</v>
      </c>
      <c r="AY14">
        <v>27323</v>
      </c>
      <c r="BA14">
        <v>0</v>
      </c>
      <c r="BB14">
        <v>0</v>
      </c>
      <c r="BC14">
        <v>0</v>
      </c>
      <c r="BD14">
        <v>1348</v>
      </c>
      <c r="BE14">
        <v>0</v>
      </c>
      <c r="BF14">
        <v>0</v>
      </c>
      <c r="BG14">
        <v>1897</v>
      </c>
      <c r="BH14">
        <v>4272</v>
      </c>
      <c r="BI14">
        <v>0</v>
      </c>
      <c r="BJ14">
        <v>0</v>
      </c>
      <c r="BK14">
        <v>0</v>
      </c>
      <c r="BL14">
        <v>200</v>
      </c>
      <c r="BM14">
        <v>0</v>
      </c>
      <c r="BN14">
        <v>0</v>
      </c>
      <c r="BO14">
        <v>0</v>
      </c>
      <c r="BP14">
        <v>0</v>
      </c>
      <c r="BQ14">
        <v>-2757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29580</v>
      </c>
      <c r="BY14">
        <v>29580</v>
      </c>
      <c r="BZ14">
        <v>31795</v>
      </c>
      <c r="CA14">
        <v>0</v>
      </c>
      <c r="CB14">
        <v>200</v>
      </c>
      <c r="CC14">
        <v>0</v>
      </c>
      <c r="CD14">
        <v>0</v>
      </c>
      <c r="CE14">
        <v>1027</v>
      </c>
      <c r="CF14">
        <v>0</v>
      </c>
      <c r="CG14">
        <v>0</v>
      </c>
      <c r="CH14">
        <v>-1227</v>
      </c>
      <c r="CI14">
        <v>0</v>
      </c>
      <c r="CJ14">
        <v>0</v>
      </c>
      <c r="CK14">
        <v>0</v>
      </c>
      <c r="CM14">
        <v>0</v>
      </c>
      <c r="CN14">
        <v>-1227</v>
      </c>
      <c r="CO14">
        <v>-6120</v>
      </c>
      <c r="CP14">
        <v>0</v>
      </c>
      <c r="CQ14">
        <v>0</v>
      </c>
      <c r="CR14">
        <v>0</v>
      </c>
      <c r="CS14">
        <v>-5572</v>
      </c>
      <c r="CT14">
        <v>186</v>
      </c>
      <c r="CU14">
        <v>0</v>
      </c>
      <c r="CV14">
        <v>0</v>
      </c>
      <c r="CW14">
        <v>0</v>
      </c>
      <c r="CX14">
        <v>-4890</v>
      </c>
      <c r="CY14">
        <v>0</v>
      </c>
      <c r="CZ14">
        <v>0</v>
      </c>
      <c r="DA14">
        <v>-1041</v>
      </c>
      <c r="DB14">
        <v>0</v>
      </c>
      <c r="DC14">
        <v>0</v>
      </c>
      <c r="DD14">
        <v>0</v>
      </c>
      <c r="DE14">
        <v>0</v>
      </c>
      <c r="DF14">
        <v>186</v>
      </c>
      <c r="DG14">
        <v>0</v>
      </c>
      <c r="DH14">
        <v>538</v>
      </c>
      <c r="DJ14">
        <v>186</v>
      </c>
      <c r="DK14">
        <v>186</v>
      </c>
      <c r="DL14">
        <v>1230</v>
      </c>
      <c r="DM14">
        <v>0</v>
      </c>
      <c r="DN14">
        <v>0</v>
      </c>
      <c r="DO14">
        <v>0</v>
      </c>
      <c r="DP14">
        <v>-5079</v>
      </c>
      <c r="DQ14">
        <v>0</v>
      </c>
      <c r="DR14">
        <v>-13</v>
      </c>
      <c r="DS14">
        <v>-32</v>
      </c>
      <c r="DT14">
        <v>-5079</v>
      </c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99"/>
      <c r="SL14" s="99"/>
      <c r="SM14" s="99"/>
      <c r="SN14" s="99"/>
      <c r="SO14" s="99"/>
      <c r="SP14" s="99"/>
      <c r="SQ14" s="99"/>
      <c r="SR14" s="99"/>
      <c r="SS14" s="99"/>
      <c r="ST14" s="99"/>
      <c r="SU14" s="99"/>
      <c r="SV14" s="99"/>
      <c r="SW14" s="99"/>
      <c r="SX14" s="99"/>
      <c r="SY14" s="99"/>
      <c r="SZ14" s="99"/>
      <c r="TA14" s="99"/>
      <c r="TB14" s="99"/>
      <c r="TC14" s="99"/>
      <c r="TD14" s="99"/>
      <c r="TE14" s="99"/>
      <c r="TF14" s="99"/>
      <c r="TG14" s="99"/>
      <c r="TH14" s="99"/>
      <c r="TI14" s="99"/>
      <c r="TJ14" s="99"/>
      <c r="TK14" s="99"/>
      <c r="TL14" s="99"/>
      <c r="TM14" s="99"/>
      <c r="TN14" s="99"/>
      <c r="TO14" s="99"/>
      <c r="TP14" s="99"/>
      <c r="TQ14" s="99"/>
      <c r="TR14" s="99"/>
      <c r="TS14" s="99"/>
      <c r="TT14" s="99"/>
      <c r="TU14" s="99"/>
      <c r="TV14" s="99"/>
      <c r="TW14" s="99"/>
      <c r="TX14" s="99"/>
      <c r="TY14" s="99"/>
      <c r="TZ14" s="99"/>
      <c r="UA14" s="99"/>
      <c r="UB14" s="99"/>
      <c r="UC14" s="99"/>
      <c r="UD14" s="99"/>
      <c r="UE14" s="99"/>
      <c r="UF14" s="99"/>
      <c r="UG14" s="99"/>
      <c r="UH14" s="99"/>
      <c r="UI14" s="99"/>
      <c r="UJ14" s="99"/>
      <c r="UK14" s="99"/>
      <c r="UL14" s="99"/>
      <c r="UM14" s="99"/>
      <c r="UN14" s="99"/>
      <c r="UO14" s="99"/>
      <c r="UP14" s="99"/>
      <c r="UQ14" s="99"/>
      <c r="UR14" s="99"/>
      <c r="US14" s="99"/>
      <c r="UT14" s="99"/>
      <c r="UU14" s="99"/>
      <c r="UV14" s="99"/>
      <c r="UW14" s="99"/>
      <c r="UX14" s="99"/>
      <c r="UY14" s="99"/>
      <c r="UZ14" s="99"/>
      <c r="VA14" s="99"/>
      <c r="VB14" s="99"/>
      <c r="VC14" s="99"/>
      <c r="VD14" s="99"/>
      <c r="VE14" s="99"/>
      <c r="VF14" s="99"/>
      <c r="VG14" s="99"/>
      <c r="VH14" s="99"/>
      <c r="VI14" s="99"/>
      <c r="VJ14" s="99"/>
      <c r="VK14" s="99"/>
      <c r="VL14" s="99"/>
      <c r="VM14" s="99"/>
      <c r="VN14" s="99"/>
      <c r="VO14" s="99"/>
      <c r="VP14" s="99"/>
      <c r="VQ14" s="99"/>
      <c r="VR14" s="99"/>
      <c r="VS14" s="99"/>
      <c r="VT14" s="99"/>
      <c r="VU14" s="99"/>
      <c r="VV14" s="99"/>
      <c r="VW14" s="99"/>
      <c r="VX14" s="99"/>
      <c r="VY14" s="99"/>
      <c r="VZ14" s="99"/>
      <c r="WA14" s="99"/>
      <c r="WB14" s="99"/>
      <c r="WC14" s="99"/>
      <c r="WD14" s="99"/>
      <c r="WE14" s="99"/>
      <c r="WF14" s="99"/>
      <c r="WG14" s="99"/>
      <c r="WH14" s="99"/>
      <c r="WI14" s="99"/>
      <c r="WJ14" s="99"/>
      <c r="WK14" s="99"/>
      <c r="WL14" s="99"/>
      <c r="WM14" s="99"/>
      <c r="WN14" s="99"/>
      <c r="WO14" s="99"/>
      <c r="WP14" s="99"/>
      <c r="WQ14" s="99"/>
      <c r="WR14" s="99"/>
      <c r="WS14" s="99"/>
      <c r="WT14" s="99"/>
      <c r="WU14" s="99"/>
      <c r="WV14" s="99"/>
      <c r="WW14" s="99"/>
      <c r="WX14" s="99"/>
      <c r="WY14" s="99"/>
      <c r="WZ14" s="99"/>
      <c r="XA14" s="99"/>
      <c r="XB14" s="99"/>
      <c r="XC14" s="99"/>
      <c r="XD14" s="99"/>
      <c r="XE14" s="99"/>
      <c r="XF14" s="99"/>
      <c r="XG14" s="99"/>
      <c r="XH14" s="99"/>
      <c r="XI14" s="99"/>
      <c r="XJ14" s="99"/>
      <c r="XK14" s="99"/>
      <c r="XL14" s="99"/>
      <c r="XM14" s="99"/>
      <c r="XN14" s="99"/>
      <c r="XO14" s="99"/>
      <c r="XP14" s="99"/>
      <c r="XQ14" s="99"/>
      <c r="XR14" s="99"/>
      <c r="XS14" s="99"/>
      <c r="XT14" s="99"/>
      <c r="XU14" s="99"/>
      <c r="XV14" s="99"/>
      <c r="XW14" s="99"/>
      <c r="XX14" s="99"/>
      <c r="XY14" s="99"/>
      <c r="XZ14" s="99"/>
      <c r="YA14" s="99"/>
      <c r="YB14" s="99"/>
      <c r="YC14" s="99"/>
      <c r="YD14" s="99"/>
      <c r="YE14" s="99"/>
      <c r="YF14" s="99"/>
      <c r="YG14" s="99"/>
      <c r="YH14" s="99"/>
      <c r="YI14" s="99"/>
      <c r="YJ14" s="99"/>
      <c r="YK14" s="99"/>
      <c r="YL14" s="99"/>
      <c r="YM14" s="99"/>
      <c r="YN14" s="99"/>
      <c r="YO14" s="99"/>
      <c r="YP14" s="99"/>
      <c r="YQ14" s="99"/>
      <c r="YR14" s="99"/>
      <c r="YS14" s="99"/>
      <c r="YT14" s="99"/>
      <c r="YU14" s="99"/>
      <c r="YV14" s="99"/>
      <c r="YW14" s="99"/>
      <c r="YX14" s="99"/>
      <c r="YY14" s="99"/>
      <c r="YZ14" s="99"/>
      <c r="ZA14" s="99"/>
      <c r="ZB14" s="99"/>
      <c r="ZC14" s="99"/>
      <c r="ZD14" s="99"/>
      <c r="ZE14" s="99"/>
      <c r="ZF14" s="99"/>
      <c r="ZG14" s="99"/>
      <c r="ZH14" s="99"/>
      <c r="ZI14" s="99"/>
      <c r="ZJ14" s="99"/>
      <c r="ZK14" s="99"/>
      <c r="ZL14" s="99"/>
      <c r="ZM14" s="99"/>
      <c r="ZN14" s="99"/>
      <c r="ZO14" s="99"/>
      <c r="ZP14" s="99"/>
      <c r="ZQ14" s="99"/>
      <c r="ZR14" s="99"/>
      <c r="ZS14" s="99"/>
      <c r="ZT14" s="99"/>
      <c r="ZU14" s="99"/>
      <c r="ZV14" s="99"/>
      <c r="ZW14" s="99"/>
      <c r="ZX14" s="99"/>
      <c r="ZY14" s="99"/>
      <c r="ZZ14" s="99"/>
      <c r="AAA14" s="99"/>
      <c r="AAB14" s="99"/>
      <c r="AAC14" s="99"/>
      <c r="AAD14" s="99"/>
      <c r="AAE14" s="99"/>
      <c r="AAF14" s="99"/>
      <c r="AAG14" s="99"/>
      <c r="AAH14" s="99"/>
      <c r="AAI14" s="99"/>
      <c r="AAJ14" s="99"/>
      <c r="AAK14" s="99"/>
      <c r="AAL14" s="99"/>
      <c r="AAM14" s="99"/>
      <c r="AAN14" s="99"/>
      <c r="AAO14" s="99"/>
      <c r="AAP14" s="99"/>
      <c r="AAQ14" s="99"/>
      <c r="AAR14" s="99"/>
      <c r="AAS14" s="99"/>
      <c r="AAT14" s="99"/>
      <c r="AAU14" s="99"/>
      <c r="AAV14" s="99"/>
      <c r="AAW14" s="99"/>
      <c r="AAX14" s="99"/>
      <c r="AAY14" s="99"/>
      <c r="AAZ14" s="99"/>
      <c r="ABA14" s="99"/>
      <c r="ABB14" s="99"/>
      <c r="ABC14" s="99"/>
      <c r="ABD14" s="99"/>
      <c r="ABE14" s="99"/>
      <c r="ABF14" s="99"/>
      <c r="ABG14" s="99"/>
      <c r="ABH14" s="99"/>
      <c r="ABI14" s="99"/>
      <c r="ABJ14" s="99"/>
      <c r="ABK14" s="99"/>
      <c r="ABL14" s="99"/>
      <c r="ABM14" s="99"/>
      <c r="ABN14" s="99"/>
      <c r="ABO14" s="99"/>
      <c r="ABP14" s="99"/>
      <c r="ABQ14" s="99"/>
      <c r="ABR14" s="99"/>
      <c r="ABS14" s="99"/>
      <c r="ABT14" s="99"/>
      <c r="ABU14" s="99"/>
      <c r="ABV14" s="99"/>
      <c r="ABW14" s="99"/>
      <c r="ABX14" s="99"/>
      <c r="ABY14" s="99"/>
      <c r="ABZ14" s="99"/>
      <c r="ACA14" s="99"/>
      <c r="ACB14" s="99"/>
      <c r="ACC14" s="99"/>
      <c r="ACD14" s="99"/>
      <c r="ACE14" s="99"/>
      <c r="ACF14" s="99"/>
      <c r="ACG14" s="99"/>
      <c r="ACH14" s="99"/>
      <c r="ACI14" s="99"/>
      <c r="ACJ14" s="99"/>
      <c r="ACK14" s="99"/>
      <c r="ACL14" s="99"/>
      <c r="ACM14" s="99"/>
      <c r="ACN14" s="99"/>
      <c r="ACO14" s="99"/>
      <c r="ACP14" s="99"/>
      <c r="ACQ14" s="99"/>
      <c r="ACR14" s="99"/>
      <c r="ACS14" s="99"/>
      <c r="ACT14" s="99"/>
      <c r="ACU14" s="99"/>
      <c r="ACV14" s="99"/>
      <c r="ACW14" s="99"/>
      <c r="ACX14" s="99"/>
      <c r="ACY14" s="99"/>
      <c r="ACZ14" s="99"/>
      <c r="ADA14" s="99"/>
      <c r="ADB14" s="99"/>
      <c r="ADC14" s="99"/>
      <c r="ADD14" s="99"/>
      <c r="ADE14" s="99"/>
      <c r="ADF14" s="99"/>
      <c r="ADG14" s="99"/>
      <c r="ADH14" s="99"/>
      <c r="ADI14" s="99"/>
      <c r="ADJ14" s="99"/>
      <c r="ADK14" s="99"/>
      <c r="ADL14" s="99"/>
      <c r="ADM14" s="99"/>
      <c r="ADN14" s="99"/>
      <c r="ADO14" s="99"/>
      <c r="ADP14" s="99"/>
      <c r="ADQ14" s="99"/>
      <c r="ADR14" s="99"/>
      <c r="ADS14" s="99"/>
      <c r="ADT14" s="99"/>
      <c r="ADU14" s="99"/>
      <c r="ADV14" s="99"/>
      <c r="ADW14" s="99"/>
      <c r="ADX14" s="99"/>
      <c r="ADY14" s="99"/>
      <c r="ADZ14" s="99"/>
      <c r="AEA14" s="99"/>
      <c r="AEB14" s="99"/>
      <c r="AEC14" s="99"/>
      <c r="AED14" s="99"/>
      <c r="AEE14" s="99"/>
      <c r="AEF14" s="99"/>
      <c r="AEG14" s="99"/>
      <c r="AEH14" s="99"/>
      <c r="AEI14" s="99"/>
      <c r="AEJ14" s="99"/>
      <c r="AEK14" s="99"/>
      <c r="AEL14" s="99"/>
      <c r="AEM14" s="99"/>
      <c r="AEN14" s="99"/>
      <c r="AEO14" s="99"/>
      <c r="AEP14" s="99"/>
      <c r="AEQ14" s="99"/>
      <c r="AER14" s="99"/>
      <c r="AES14" s="99"/>
      <c r="AET14" s="99"/>
      <c r="AEU14" s="99"/>
      <c r="AEV14" s="99"/>
      <c r="AEW14" s="99"/>
      <c r="AEX14" s="99"/>
      <c r="AEY14" s="99"/>
      <c r="AEZ14" s="99"/>
      <c r="AFA14" s="99"/>
      <c r="AFB14" s="99"/>
      <c r="AFC14" s="99"/>
      <c r="AFD14" s="99"/>
      <c r="AFE14" s="99"/>
      <c r="AFF14" s="99"/>
      <c r="AFG14" s="99"/>
      <c r="AFH14" s="99"/>
      <c r="AFI14" s="99"/>
      <c r="AFJ14" s="99"/>
      <c r="AFK14" s="99"/>
      <c r="AFL14" s="99"/>
      <c r="AFM14" s="99"/>
      <c r="AFN14" s="99"/>
      <c r="AFO14" s="99"/>
      <c r="AFP14" s="99"/>
      <c r="AFQ14" s="99"/>
      <c r="AFR14" s="99"/>
      <c r="AFS14" s="99"/>
      <c r="AFT14" s="99"/>
      <c r="AFU14" s="99"/>
      <c r="AFV14" s="99"/>
      <c r="AFW14" s="99"/>
      <c r="AFX14" s="99"/>
      <c r="AFY14" s="99"/>
      <c r="AFZ14" s="99"/>
      <c r="AGA14" s="99"/>
      <c r="AGB14" s="99"/>
      <c r="AGC14" s="99"/>
      <c r="AGD14" s="99"/>
      <c r="AGE14" s="99"/>
      <c r="AGF14" s="99"/>
      <c r="AGG14" s="99"/>
      <c r="AGH14" s="99"/>
      <c r="AGI14" s="99"/>
      <c r="AGJ14" s="99"/>
      <c r="AGK14" s="99"/>
      <c r="AGL14" s="99"/>
      <c r="AGM14" s="99"/>
      <c r="AGN14" s="99"/>
      <c r="AGO14" s="99"/>
      <c r="AGP14" s="99"/>
      <c r="AGQ14" s="99"/>
      <c r="AGR14" s="99"/>
      <c r="AGS14" s="99"/>
      <c r="AGT14" s="99"/>
      <c r="AGU14" s="99"/>
      <c r="AGV14" s="99"/>
      <c r="AGW14" s="99"/>
      <c r="AGX14" s="99"/>
      <c r="AGY14" s="99"/>
      <c r="AGZ14" s="99"/>
      <c r="AHA14" s="99"/>
      <c r="AHB14" s="99"/>
      <c r="AHC14" s="99"/>
      <c r="AHD14" s="99"/>
      <c r="AHE14" s="99"/>
      <c r="AHF14" s="99"/>
      <c r="AHG14" s="99"/>
      <c r="AHH14" s="99"/>
      <c r="AHI14" s="99"/>
      <c r="AHJ14" s="99"/>
      <c r="AHK14" s="99"/>
      <c r="AHL14" s="99"/>
      <c r="AHM14" s="99"/>
      <c r="AHN14" s="99"/>
      <c r="AHO14" s="99"/>
      <c r="AHP14" s="99"/>
      <c r="AHQ14" s="99"/>
      <c r="AHR14" s="99"/>
      <c r="AHS14" s="99"/>
      <c r="AHT14" s="99"/>
      <c r="AHU14" s="99"/>
      <c r="AHV14" s="99"/>
      <c r="AHW14" s="99"/>
      <c r="AHX14" s="99"/>
      <c r="AHY14" s="99"/>
      <c r="AHZ14" s="99"/>
      <c r="AIA14" s="99"/>
      <c r="AIB14" s="99"/>
      <c r="AIC14" s="99"/>
      <c r="AID14" s="99"/>
      <c r="AIE14" s="99"/>
      <c r="AIF14" s="99"/>
      <c r="AIG14" s="99"/>
      <c r="AIH14" s="99"/>
      <c r="AII14" s="99"/>
      <c r="AIJ14" s="99"/>
      <c r="AIK14" s="99"/>
      <c r="AIL14" s="99"/>
      <c r="AIM14" s="99"/>
      <c r="AIN14" s="99"/>
      <c r="AIO14" s="99"/>
      <c r="AIP14" s="99"/>
      <c r="AIQ14" s="99"/>
      <c r="AIR14" s="99"/>
      <c r="AIS14" s="99"/>
      <c r="AIT14" s="99"/>
      <c r="AIU14" s="99"/>
      <c r="AIV14" s="99"/>
      <c r="AIW14" s="99"/>
      <c r="AIX14" s="99"/>
      <c r="AIY14" s="99"/>
      <c r="AIZ14" s="99"/>
      <c r="AJA14" s="99"/>
      <c r="AJB14" s="99"/>
      <c r="AJC14" s="99"/>
      <c r="AJD14" s="99"/>
      <c r="AJE14" s="99"/>
      <c r="AJF14" s="99"/>
      <c r="AJG14" s="99"/>
      <c r="AJH14" s="99"/>
      <c r="AJI14" s="99"/>
      <c r="AJJ14" s="99"/>
      <c r="AJK14" s="99"/>
      <c r="AJL14" s="99"/>
      <c r="AJM14" s="99"/>
      <c r="AJN14" s="99"/>
      <c r="AJO14" s="99"/>
      <c r="AJP14" s="99"/>
      <c r="AJQ14" s="99"/>
      <c r="AJR14" s="99"/>
      <c r="AJS14" s="99"/>
      <c r="AJT14" s="99"/>
      <c r="AJU14" s="99"/>
      <c r="AJV14" s="99"/>
      <c r="AJW14" s="99"/>
      <c r="AJX14" s="99"/>
      <c r="AJY14" s="99"/>
      <c r="AJZ14" s="99"/>
      <c r="AKA14" s="99"/>
      <c r="AKB14" s="99"/>
      <c r="AKC14" s="99"/>
      <c r="AKD14" s="99"/>
      <c r="AKE14" s="99"/>
      <c r="AKF14" s="99"/>
      <c r="AKG14" s="99"/>
      <c r="AKH14" s="99"/>
      <c r="AKI14" s="99"/>
      <c r="AKJ14" s="99"/>
      <c r="AKK14" s="99"/>
      <c r="AKL14" s="99"/>
      <c r="AKM14" s="99"/>
      <c r="AKN14" s="99"/>
      <c r="AKO14" s="99"/>
      <c r="AKP14" s="99"/>
      <c r="AKQ14" s="99"/>
      <c r="AKR14" s="99"/>
      <c r="AKS14" s="99"/>
      <c r="AKT14" s="99"/>
      <c r="AKU14" s="99"/>
      <c r="AKV14" s="99"/>
      <c r="AKW14" s="99"/>
      <c r="AKX14" s="99"/>
      <c r="AKY14" s="99"/>
      <c r="AKZ14" s="99"/>
      <c r="ALA14" s="99"/>
      <c r="ALB14" s="99"/>
      <c r="ALC14" s="99"/>
      <c r="ALD14" s="99"/>
      <c r="ALE14" s="99"/>
      <c r="ALF14" s="99"/>
      <c r="ALG14" s="99"/>
      <c r="ALH14" s="99"/>
      <c r="ALI14" s="99"/>
      <c r="ALJ14" s="99"/>
      <c r="ALK14" s="99"/>
      <c r="ALL14" s="99"/>
      <c r="ALM14" s="99"/>
      <c r="ALN14" s="99"/>
      <c r="ALO14" s="99"/>
      <c r="ALP14" s="99"/>
      <c r="ALQ14" s="99"/>
      <c r="ALR14" s="99"/>
      <c r="ALS14" s="99"/>
      <c r="ALT14" s="99"/>
      <c r="ALU14" s="99"/>
      <c r="ALV14" s="99"/>
      <c r="ALW14" s="99"/>
      <c r="ALX14" s="99"/>
      <c r="ALY14" s="99"/>
      <c r="ALZ14" s="99"/>
      <c r="AMA14" s="99"/>
      <c r="AMB14" s="99"/>
      <c r="AMC14" s="99"/>
      <c r="AMD14" s="99"/>
      <c r="AME14" s="99"/>
      <c r="AMF14" s="99"/>
      <c r="AMG14" s="99"/>
      <c r="AMH14" s="99"/>
      <c r="AMI14" s="99"/>
      <c r="AMJ14" s="99"/>
      <c r="AMK14" s="99"/>
      <c r="AML14" s="99"/>
      <c r="AMM14" s="99"/>
      <c r="AMN14" s="99"/>
      <c r="AMO14" s="99"/>
      <c r="AMP14" s="99"/>
      <c r="AMQ14" s="99"/>
      <c r="AMR14" s="99"/>
      <c r="AMS14" s="99"/>
      <c r="AMT14" s="99"/>
      <c r="AMU14" s="99"/>
      <c r="AMV14" s="99"/>
      <c r="AMW14" s="99"/>
      <c r="AMX14" s="99"/>
      <c r="AMY14" s="99"/>
      <c r="AMZ14" s="99"/>
      <c r="ANA14" s="99"/>
      <c r="ANB14" s="99"/>
      <c r="ANC14" s="99"/>
      <c r="AND14" s="99"/>
      <c r="ANE14" s="99"/>
      <c r="ANF14" s="99"/>
      <c r="ANG14" s="99"/>
      <c r="ANH14" s="99"/>
      <c r="ANI14" s="99"/>
      <c r="ANJ14" s="99"/>
      <c r="ANK14" s="99"/>
      <c r="ANL14" s="99"/>
      <c r="ANM14" s="99"/>
      <c r="ANN14" s="99"/>
      <c r="ANO14" s="99"/>
      <c r="ANP14" s="99"/>
      <c r="ANQ14" s="99"/>
      <c r="ANR14" s="99"/>
      <c r="ANS14" s="99"/>
      <c r="ANT14" s="99"/>
      <c r="ANU14" s="99"/>
      <c r="ANV14" s="99"/>
      <c r="ANW14" s="99"/>
      <c r="ANX14" s="99"/>
      <c r="ANY14" s="99"/>
      <c r="ANZ14" s="99"/>
      <c r="AOA14" s="99"/>
      <c r="AOB14" s="99"/>
      <c r="AOC14" s="99"/>
      <c r="AOD14" s="99"/>
      <c r="AOE14" s="99"/>
      <c r="AOF14" s="99"/>
      <c r="AOG14" s="99"/>
      <c r="AOH14" s="99"/>
      <c r="AOI14" s="99"/>
      <c r="AOJ14" s="99"/>
      <c r="AOK14" s="99"/>
      <c r="AOL14" s="99"/>
      <c r="AOM14" s="99"/>
      <c r="AON14" s="99"/>
      <c r="AOO14" s="99"/>
      <c r="AOP14" s="99"/>
      <c r="AOQ14" s="99"/>
      <c r="AOR14" s="99"/>
      <c r="AOS14" s="99"/>
      <c r="AOT14" s="99"/>
      <c r="AOU14" s="99"/>
      <c r="AOV14" s="99"/>
      <c r="AOW14" s="99"/>
      <c r="AOX14" s="99"/>
      <c r="AOY14" s="99"/>
      <c r="AOZ14" s="99"/>
      <c r="APA14" s="99"/>
      <c r="APB14" s="99"/>
      <c r="APC14" s="99"/>
      <c r="APD14" s="99"/>
      <c r="APE14" s="99"/>
      <c r="APF14" s="99"/>
      <c r="APG14" s="99"/>
      <c r="APH14" s="99"/>
      <c r="API14" s="99"/>
      <c r="APJ14" s="99"/>
      <c r="APK14" s="99"/>
      <c r="APL14" s="99"/>
      <c r="APM14" s="99"/>
      <c r="APN14" s="99"/>
      <c r="APO14" s="99"/>
      <c r="APP14" s="99"/>
      <c r="APQ14" s="99"/>
      <c r="APR14" s="99"/>
      <c r="APS14" s="99"/>
      <c r="APT14" s="99"/>
      <c r="APU14" s="99"/>
      <c r="APV14" s="99"/>
      <c r="APW14" s="99"/>
      <c r="APX14" s="99"/>
      <c r="APY14" s="99"/>
      <c r="APZ14" s="99"/>
      <c r="AQA14" s="99"/>
      <c r="AQB14" s="99"/>
      <c r="AQC14" s="99"/>
      <c r="AQD14" s="99"/>
      <c r="AQE14" s="99"/>
      <c r="AQF14" s="99"/>
      <c r="AQG14" s="99"/>
      <c r="AQH14" s="99"/>
      <c r="AQI14" s="99"/>
      <c r="AQJ14" s="99"/>
      <c r="AQK14" s="99"/>
      <c r="AQL14" s="99"/>
      <c r="AQM14" s="99"/>
      <c r="AQN14" s="99"/>
      <c r="AQO14" s="99"/>
      <c r="AQP14" s="99"/>
      <c r="AQQ14" s="99"/>
      <c r="AQR14" s="99"/>
      <c r="AQS14" s="99"/>
      <c r="AQT14" s="99"/>
      <c r="AQU14" s="99"/>
      <c r="AQV14" s="99"/>
      <c r="AQW14" s="99"/>
      <c r="AQX14" s="99"/>
      <c r="AQY14" s="99"/>
      <c r="AQZ14" s="99"/>
      <c r="ARA14" s="99"/>
      <c r="ARB14" s="99"/>
      <c r="ARC14" s="99"/>
      <c r="ARD14" s="99"/>
      <c r="ARE14" s="99"/>
      <c r="ARF14" s="99"/>
      <c r="ARG14" s="99"/>
      <c r="ARH14" s="99"/>
      <c r="ARI14" s="99"/>
      <c r="ARJ14" s="99"/>
      <c r="ARK14" s="99"/>
      <c r="ARL14" s="99"/>
      <c r="ARM14" s="99"/>
      <c r="ARN14" s="99"/>
      <c r="ARO14" s="99"/>
      <c r="ARP14" s="99"/>
      <c r="ARQ14" s="99"/>
      <c r="ARR14" s="99"/>
      <c r="ARS14" s="99"/>
      <c r="ART14" s="99"/>
      <c r="ARU14" s="99"/>
      <c r="ARV14" s="99"/>
      <c r="ARW14" s="99"/>
      <c r="ARX14" s="99"/>
      <c r="ARY14" s="99"/>
      <c r="ARZ14" s="99"/>
      <c r="ASA14" s="99"/>
      <c r="ASB14" s="99"/>
      <c r="ASC14" s="99"/>
      <c r="ASD14" s="99"/>
      <c r="ASE14" s="99"/>
      <c r="ASF14" s="99"/>
      <c r="ASG14" s="99"/>
      <c r="ASH14" s="99"/>
      <c r="ASI14" s="99"/>
      <c r="ASJ14" s="99"/>
      <c r="ASK14" s="99"/>
      <c r="ASL14" s="99"/>
      <c r="ASM14" s="99"/>
      <c r="ASN14" s="99"/>
      <c r="ASO14" s="99"/>
      <c r="ASP14" s="99"/>
      <c r="ASQ14" s="99"/>
      <c r="ASR14" s="99"/>
      <c r="ASS14" s="99"/>
      <c r="AST14" s="99"/>
      <c r="ASU14" s="99"/>
      <c r="ASV14" s="99"/>
      <c r="ASW14" s="99"/>
      <c r="ASX14" s="99"/>
      <c r="ASY14" s="99"/>
      <c r="ASZ14" s="99"/>
      <c r="ATA14" s="99"/>
      <c r="ATB14" s="99"/>
      <c r="ATC14" s="99"/>
      <c r="ATD14" s="99"/>
      <c r="ATE14" s="99"/>
      <c r="ATF14" s="99"/>
      <c r="ATG14" s="99"/>
      <c r="ATH14" s="99"/>
      <c r="ATI14" s="99"/>
      <c r="ATJ14" s="99"/>
      <c r="ATK14" s="99"/>
      <c r="ATL14" s="99"/>
      <c r="ATM14" s="99"/>
      <c r="ATN14" s="99"/>
      <c r="ATO14" s="99"/>
      <c r="ATP14" s="99"/>
      <c r="ATQ14" s="99"/>
      <c r="ATR14" s="99"/>
      <c r="ATS14" s="99"/>
      <c r="ATT14" s="99"/>
      <c r="ATU14" s="99"/>
      <c r="ATV14" s="99"/>
      <c r="ATW14" s="99"/>
      <c r="ATX14" s="99"/>
      <c r="ATY14" s="99"/>
      <c r="ATZ14" s="99"/>
      <c r="AUA14" s="99"/>
      <c r="AUB14" s="99"/>
      <c r="AUC14" s="99"/>
      <c r="AUD14" s="99"/>
      <c r="AUE14" s="99"/>
      <c r="AUF14" s="99"/>
      <c r="AUG14" s="99"/>
      <c r="AUH14" s="99"/>
      <c r="AUI14" s="99"/>
      <c r="AUJ14" s="99"/>
      <c r="AUK14" s="99"/>
      <c r="AUL14" s="99"/>
      <c r="AUM14" s="99"/>
      <c r="AUN14" s="99"/>
      <c r="AUO14" s="99"/>
      <c r="AUP14" s="99"/>
      <c r="AUQ14" s="99"/>
      <c r="AUR14" s="99"/>
      <c r="AUS14" s="99"/>
      <c r="AUT14" s="99"/>
      <c r="AUU14" s="99"/>
      <c r="AUV14" s="99"/>
      <c r="AUW14" s="99"/>
      <c r="AUX14" s="99"/>
      <c r="AUY14" s="99"/>
      <c r="AUZ14" s="99"/>
      <c r="AVA14" s="99"/>
      <c r="AVB14" s="99"/>
      <c r="AVC14" s="99"/>
      <c r="AVD14" s="99"/>
      <c r="AVE14" s="99"/>
      <c r="AVF14" s="99"/>
    </row>
    <row r="15" spans="1:1254" x14ac:dyDescent="0.25">
      <c r="A15">
        <v>202212</v>
      </c>
      <c r="B15">
        <v>53095</v>
      </c>
      <c r="C15" t="s">
        <v>661</v>
      </c>
      <c r="D15" t="s">
        <v>1533</v>
      </c>
      <c r="E15">
        <v>0</v>
      </c>
      <c r="F15">
        <v>0</v>
      </c>
      <c r="H15">
        <v>0</v>
      </c>
      <c r="I15">
        <v>11158</v>
      </c>
      <c r="K15">
        <v>0</v>
      </c>
      <c r="L15">
        <v>0</v>
      </c>
      <c r="M15">
        <v>0</v>
      </c>
      <c r="N15">
        <v>0</v>
      </c>
      <c r="P15">
        <v>11158</v>
      </c>
      <c r="R15">
        <v>0</v>
      </c>
      <c r="S15">
        <v>0</v>
      </c>
      <c r="U15">
        <v>0</v>
      </c>
      <c r="W15">
        <v>11562</v>
      </c>
      <c r="Y15">
        <v>358</v>
      </c>
      <c r="Z15">
        <v>0</v>
      </c>
      <c r="AA15">
        <v>0</v>
      </c>
      <c r="AB15">
        <v>11158</v>
      </c>
      <c r="AC15">
        <v>44</v>
      </c>
      <c r="AD15">
        <v>0</v>
      </c>
      <c r="AE15">
        <v>0</v>
      </c>
      <c r="AF15">
        <v>2</v>
      </c>
      <c r="AG15">
        <v>0</v>
      </c>
      <c r="AH15">
        <v>2</v>
      </c>
      <c r="AI15">
        <v>0</v>
      </c>
      <c r="AJ15">
        <v>44</v>
      </c>
      <c r="AK15">
        <v>2</v>
      </c>
      <c r="AL15">
        <v>0</v>
      </c>
      <c r="AM15">
        <v>0</v>
      </c>
      <c r="AO15">
        <v>0</v>
      </c>
      <c r="AQ15">
        <v>0</v>
      </c>
      <c r="AR15">
        <v>0</v>
      </c>
      <c r="AS15">
        <v>0</v>
      </c>
      <c r="AT15">
        <v>358</v>
      </c>
      <c r="AU15">
        <v>0</v>
      </c>
      <c r="AV15">
        <v>2000</v>
      </c>
      <c r="AW15">
        <v>0</v>
      </c>
      <c r="AX15">
        <v>0</v>
      </c>
      <c r="AY15">
        <v>10140</v>
      </c>
      <c r="AZ15">
        <v>615</v>
      </c>
      <c r="BA15">
        <v>0</v>
      </c>
      <c r="BH15">
        <v>773</v>
      </c>
      <c r="BK15">
        <v>649</v>
      </c>
      <c r="BL15">
        <v>0</v>
      </c>
      <c r="BQ15">
        <v>8140</v>
      </c>
      <c r="BV15">
        <v>0</v>
      </c>
      <c r="BW15">
        <v>0</v>
      </c>
      <c r="BX15">
        <v>34</v>
      </c>
      <c r="BZ15">
        <v>11562</v>
      </c>
      <c r="CB15">
        <v>0</v>
      </c>
      <c r="CE15">
        <v>773</v>
      </c>
      <c r="CG15">
        <v>0</v>
      </c>
      <c r="CH15">
        <v>-3750</v>
      </c>
      <c r="CI15">
        <v>0</v>
      </c>
      <c r="CJ15">
        <v>0</v>
      </c>
      <c r="CK15">
        <v>0</v>
      </c>
      <c r="CL15">
        <v>7198</v>
      </c>
      <c r="CM15">
        <v>0</v>
      </c>
      <c r="CN15">
        <v>-3750</v>
      </c>
      <c r="CO15">
        <v>-1425</v>
      </c>
      <c r="CP15">
        <v>0</v>
      </c>
      <c r="CQ15">
        <v>0</v>
      </c>
      <c r="CR15">
        <v>0</v>
      </c>
      <c r="CS15">
        <v>-1828</v>
      </c>
      <c r="CT15">
        <v>-2893</v>
      </c>
      <c r="CU15">
        <v>0</v>
      </c>
      <c r="CV15">
        <v>0</v>
      </c>
      <c r="CW15">
        <v>0</v>
      </c>
      <c r="CX15">
        <v>-1425</v>
      </c>
      <c r="CY15">
        <v>0</v>
      </c>
      <c r="CZ15">
        <v>-180</v>
      </c>
      <c r="DA15">
        <v>389</v>
      </c>
      <c r="DB15">
        <v>-5</v>
      </c>
      <c r="DC15">
        <v>0</v>
      </c>
      <c r="DD15">
        <v>14</v>
      </c>
      <c r="DE15">
        <v>0</v>
      </c>
      <c r="DF15">
        <v>-88</v>
      </c>
      <c r="DG15">
        <v>0</v>
      </c>
      <c r="DH15">
        <v>127</v>
      </c>
      <c r="DJ15">
        <v>233</v>
      </c>
      <c r="DK15">
        <v>233</v>
      </c>
      <c r="DL15">
        <v>0</v>
      </c>
      <c r="DM15">
        <v>7018</v>
      </c>
      <c r="DN15">
        <v>-14</v>
      </c>
      <c r="DO15">
        <v>0</v>
      </c>
      <c r="DP15">
        <v>-1814</v>
      </c>
      <c r="DQ15">
        <v>-2800</v>
      </c>
      <c r="DR15">
        <v>-81</v>
      </c>
      <c r="DS15">
        <v>-18</v>
      </c>
      <c r="DT15">
        <v>-1800</v>
      </c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  <c r="IW15" s="99"/>
      <c r="IX15" s="99"/>
      <c r="IY15" s="99"/>
      <c r="IZ15" s="99"/>
      <c r="JA15" s="99"/>
      <c r="JB15" s="99"/>
      <c r="JC15" s="99"/>
      <c r="JD15" s="99"/>
      <c r="JE15" s="99"/>
      <c r="JF15" s="99"/>
      <c r="JG15" s="99"/>
      <c r="JH15" s="99"/>
      <c r="JI15" s="99"/>
      <c r="JJ15" s="99"/>
      <c r="JK15" s="99"/>
      <c r="JL15" s="99"/>
      <c r="JM15" s="99"/>
      <c r="JN15" s="99"/>
      <c r="JO15" s="99"/>
      <c r="JP15" s="99"/>
      <c r="JQ15" s="99"/>
      <c r="JR15" s="99"/>
      <c r="JS15" s="99"/>
      <c r="JT15" s="99"/>
      <c r="JU15" s="99"/>
      <c r="JV15" s="99"/>
      <c r="JW15" s="99"/>
      <c r="JX15" s="99"/>
      <c r="JY15" s="99"/>
      <c r="JZ15" s="99"/>
      <c r="KA15" s="99"/>
      <c r="KB15" s="99"/>
      <c r="KC15" s="99"/>
      <c r="KD15" s="99"/>
      <c r="KE15" s="99"/>
      <c r="KF15" s="99"/>
      <c r="KG15" s="99"/>
      <c r="KH15" s="99"/>
      <c r="KI15" s="99"/>
      <c r="KJ15" s="99"/>
      <c r="KK15" s="99"/>
      <c r="KL15" s="99"/>
      <c r="KM15" s="99"/>
      <c r="KN15" s="99"/>
      <c r="KO15" s="99"/>
      <c r="KP15" s="99"/>
      <c r="KQ15" s="99"/>
      <c r="KR15" s="99"/>
      <c r="KS15" s="99"/>
      <c r="KT15" s="99"/>
      <c r="KU15" s="99"/>
      <c r="KV15" s="99"/>
      <c r="KW15" s="99"/>
      <c r="KX15" s="99"/>
      <c r="KY15" s="99"/>
      <c r="KZ15" s="99"/>
      <c r="LA15" s="99"/>
      <c r="LB15" s="99"/>
      <c r="LC15" s="99"/>
      <c r="LD15" s="99"/>
      <c r="LE15" s="99"/>
      <c r="LF15" s="99"/>
      <c r="LG15" s="99"/>
      <c r="LH15" s="99"/>
      <c r="LI15" s="99"/>
      <c r="LJ15" s="99"/>
      <c r="LK15" s="99"/>
      <c r="LL15" s="99"/>
      <c r="LM15" s="99"/>
      <c r="LN15" s="99"/>
      <c r="LO15" s="99"/>
      <c r="LP15" s="99"/>
      <c r="LQ15" s="99"/>
      <c r="LR15" s="99"/>
      <c r="LS15" s="99"/>
      <c r="LT15" s="99"/>
      <c r="LU15" s="99"/>
      <c r="LV15" s="99"/>
      <c r="LW15" s="99"/>
      <c r="LX15" s="99"/>
      <c r="LY15" s="99"/>
      <c r="LZ15" s="99"/>
      <c r="MA15" s="99"/>
      <c r="MB15" s="99"/>
      <c r="MC15" s="99"/>
      <c r="MD15" s="99"/>
      <c r="ME15" s="99"/>
      <c r="MF15" s="99"/>
      <c r="MG15" s="99"/>
      <c r="MH15" s="99"/>
      <c r="MI15" s="99"/>
      <c r="MJ15" s="99"/>
      <c r="MK15" s="99"/>
      <c r="ML15" s="99"/>
      <c r="MM15" s="99"/>
      <c r="MN15" s="99"/>
      <c r="MO15" s="99"/>
      <c r="MP15" s="99"/>
      <c r="MQ15" s="99"/>
      <c r="MR15" s="99"/>
      <c r="MS15" s="99"/>
      <c r="MT15" s="99"/>
      <c r="MU15" s="99"/>
      <c r="MV15" s="99"/>
      <c r="MW15" s="99"/>
      <c r="MX15" s="99"/>
      <c r="MY15" s="99"/>
      <c r="MZ15" s="99"/>
      <c r="NA15" s="99"/>
      <c r="NB15" s="99"/>
      <c r="NC15" s="99"/>
      <c r="ND15" s="99"/>
      <c r="NE15" s="99"/>
      <c r="NF15" s="99"/>
      <c r="NG15" s="99"/>
      <c r="NH15" s="99"/>
      <c r="NI15" s="9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  <c r="NY15" s="99"/>
      <c r="NZ15" s="99"/>
      <c r="OA15" s="99"/>
      <c r="OB15" s="99"/>
      <c r="OC15" s="99"/>
      <c r="OD15" s="99"/>
      <c r="OE15" s="99"/>
      <c r="OF15" s="99"/>
      <c r="OG15" s="99"/>
      <c r="OH15" s="99"/>
      <c r="OI15" s="99"/>
      <c r="OJ15" s="99"/>
      <c r="OK15" s="99"/>
      <c r="OL15" s="99"/>
      <c r="OM15" s="99"/>
      <c r="ON15" s="99"/>
      <c r="OO15" s="99"/>
      <c r="OP15" s="99"/>
      <c r="OQ15" s="99"/>
      <c r="OR15" s="99"/>
      <c r="OS15" s="99"/>
      <c r="OT15" s="99"/>
      <c r="OU15" s="99"/>
      <c r="OV15" s="99"/>
      <c r="OW15" s="99"/>
      <c r="OX15" s="99"/>
      <c r="OY15" s="99"/>
      <c r="OZ15" s="99"/>
      <c r="PA15" s="99"/>
      <c r="PB15" s="99"/>
      <c r="PC15" s="99"/>
      <c r="PD15" s="99"/>
      <c r="PE15" s="99"/>
      <c r="PF15" s="99"/>
      <c r="PG15" s="99"/>
      <c r="PH15" s="99"/>
      <c r="PI15" s="99"/>
      <c r="PJ15" s="99"/>
      <c r="PK15" s="99"/>
      <c r="PL15" s="99"/>
      <c r="PM15" s="99"/>
      <c r="PN15" s="99"/>
      <c r="PO15" s="99"/>
      <c r="PP15" s="99"/>
      <c r="PQ15" s="99"/>
      <c r="PR15" s="99"/>
      <c r="PS15" s="99"/>
      <c r="PT15" s="99"/>
      <c r="PU15" s="99"/>
      <c r="PV15" s="99"/>
      <c r="PW15" s="99"/>
      <c r="PX15" s="99"/>
      <c r="PY15" s="99"/>
      <c r="PZ15" s="99"/>
      <c r="QA15" s="99"/>
      <c r="QB15" s="99"/>
      <c r="QC15" s="99"/>
      <c r="QD15" s="99"/>
      <c r="QE15" s="99"/>
      <c r="QF15" s="99"/>
      <c r="QG15" s="99"/>
      <c r="QH15" s="99"/>
      <c r="QI15" s="99"/>
      <c r="QJ15" s="99"/>
      <c r="QK15" s="99"/>
      <c r="QL15" s="99"/>
      <c r="QM15" s="99"/>
      <c r="QN15" s="99"/>
      <c r="QO15" s="99"/>
      <c r="QP15" s="99"/>
      <c r="QQ15" s="99"/>
      <c r="QR15" s="99"/>
      <c r="QS15" s="99"/>
      <c r="QT15" s="99"/>
      <c r="QU15" s="99"/>
      <c r="QV15" s="99"/>
      <c r="QW15" s="99"/>
      <c r="QX15" s="99"/>
      <c r="QY15" s="99"/>
      <c r="QZ15" s="99"/>
      <c r="RA15" s="99"/>
      <c r="RB15" s="99"/>
      <c r="RC15" s="99"/>
      <c r="RD15" s="99"/>
      <c r="RE15" s="99"/>
      <c r="RF15" s="99"/>
      <c r="RG15" s="99"/>
      <c r="RH15" s="99"/>
      <c r="RI15" s="99"/>
      <c r="RJ15" s="99"/>
      <c r="RK15" s="99"/>
      <c r="RL15" s="99"/>
      <c r="RM15" s="99"/>
      <c r="RN15" s="99"/>
      <c r="RO15" s="99"/>
      <c r="RP15" s="99"/>
      <c r="RQ15" s="99"/>
      <c r="RR15" s="99"/>
      <c r="RS15" s="99"/>
      <c r="RT15" s="99"/>
      <c r="RU15" s="99"/>
      <c r="RV15" s="99"/>
      <c r="RW15" s="99"/>
      <c r="RX15" s="99"/>
      <c r="RY15" s="99"/>
      <c r="RZ15" s="99"/>
      <c r="SA15" s="99"/>
      <c r="SB15" s="99"/>
      <c r="SC15" s="99"/>
      <c r="SD15" s="99"/>
      <c r="SE15" s="99"/>
      <c r="SF15" s="99"/>
      <c r="SG15" s="99"/>
      <c r="SH15" s="99"/>
      <c r="SI15" s="99"/>
      <c r="SJ15" s="99"/>
      <c r="SK15" s="99"/>
      <c r="SL15" s="99"/>
      <c r="SM15" s="99"/>
      <c r="SN15" s="99"/>
      <c r="SO15" s="99"/>
      <c r="SP15" s="99"/>
      <c r="SQ15" s="99"/>
      <c r="SR15" s="99"/>
      <c r="SS15" s="99"/>
      <c r="ST15" s="99"/>
      <c r="SU15" s="99"/>
      <c r="SV15" s="99"/>
      <c r="SW15" s="99"/>
      <c r="SX15" s="99"/>
      <c r="SY15" s="99"/>
      <c r="SZ15" s="99"/>
      <c r="TA15" s="99"/>
      <c r="TB15" s="99"/>
      <c r="TC15" s="99"/>
      <c r="TD15" s="99"/>
      <c r="TE15" s="99"/>
      <c r="TF15" s="99"/>
      <c r="TG15" s="99"/>
      <c r="TH15" s="99"/>
      <c r="TI15" s="99"/>
      <c r="TJ15" s="99"/>
      <c r="TK15" s="99"/>
      <c r="TL15" s="99"/>
      <c r="TM15" s="99"/>
      <c r="TN15" s="99"/>
      <c r="TO15" s="99"/>
      <c r="TP15" s="99"/>
      <c r="TQ15" s="99"/>
      <c r="TR15" s="99"/>
      <c r="TS15" s="99"/>
      <c r="TT15" s="99"/>
      <c r="TU15" s="99"/>
      <c r="TV15" s="99"/>
      <c r="TW15" s="99"/>
      <c r="TX15" s="99"/>
      <c r="TY15" s="99"/>
      <c r="TZ15" s="99"/>
      <c r="UA15" s="99"/>
      <c r="UB15" s="99"/>
      <c r="UC15" s="99"/>
      <c r="UD15" s="99"/>
      <c r="UE15" s="99"/>
      <c r="UF15" s="99"/>
      <c r="UG15" s="99"/>
      <c r="UH15" s="99"/>
      <c r="UI15" s="99"/>
      <c r="UJ15" s="99"/>
      <c r="UK15" s="99"/>
      <c r="UL15" s="99"/>
      <c r="UM15" s="99"/>
      <c r="UN15" s="99"/>
      <c r="UO15" s="99"/>
      <c r="UP15" s="99"/>
      <c r="UQ15" s="99"/>
      <c r="UR15" s="99"/>
      <c r="US15" s="99"/>
      <c r="UT15" s="99"/>
      <c r="UU15" s="99"/>
      <c r="UV15" s="99"/>
      <c r="UW15" s="99"/>
      <c r="UX15" s="99"/>
      <c r="UY15" s="99"/>
      <c r="UZ15" s="99"/>
      <c r="VA15" s="99"/>
      <c r="VB15" s="99"/>
      <c r="VC15" s="99"/>
      <c r="VD15" s="99"/>
      <c r="VE15" s="99"/>
      <c r="VF15" s="99"/>
      <c r="VG15" s="99"/>
      <c r="VH15" s="99"/>
      <c r="VI15" s="99"/>
      <c r="VJ15" s="99"/>
      <c r="VK15" s="99"/>
      <c r="VL15" s="99"/>
      <c r="VM15" s="99"/>
      <c r="VN15" s="99"/>
      <c r="VO15" s="99"/>
      <c r="VP15" s="99"/>
      <c r="VQ15" s="99"/>
      <c r="VR15" s="99"/>
      <c r="VS15" s="99"/>
      <c r="VT15" s="99"/>
      <c r="VU15" s="99"/>
      <c r="VV15" s="99"/>
      <c r="VW15" s="99"/>
      <c r="VX15" s="99"/>
      <c r="VY15" s="99"/>
      <c r="VZ15" s="99"/>
      <c r="WA15" s="99"/>
      <c r="WB15" s="99"/>
      <c r="WC15" s="99"/>
      <c r="WD15" s="99"/>
      <c r="WE15" s="99"/>
      <c r="WF15" s="99"/>
      <c r="WG15" s="99"/>
      <c r="WH15" s="99"/>
      <c r="WI15" s="99"/>
      <c r="WJ15" s="99"/>
      <c r="WK15" s="99"/>
      <c r="WL15" s="99"/>
      <c r="WM15" s="99"/>
      <c r="WN15" s="99"/>
      <c r="WO15" s="99"/>
      <c r="WP15" s="99"/>
      <c r="WQ15" s="99"/>
      <c r="WR15" s="99"/>
      <c r="WS15" s="99"/>
      <c r="WT15" s="99"/>
      <c r="WU15" s="99"/>
      <c r="WV15" s="99"/>
      <c r="WW15" s="99"/>
      <c r="WX15" s="99"/>
      <c r="WY15" s="99"/>
      <c r="WZ15" s="99"/>
      <c r="XA15" s="99"/>
      <c r="XB15" s="99"/>
      <c r="XC15" s="99"/>
      <c r="XD15" s="99"/>
      <c r="XE15" s="99"/>
      <c r="XF15" s="99"/>
      <c r="XG15" s="99"/>
      <c r="XH15" s="99"/>
      <c r="XI15" s="99"/>
      <c r="XJ15" s="99"/>
      <c r="XK15" s="99"/>
      <c r="XL15" s="99"/>
      <c r="XM15" s="99"/>
      <c r="XN15" s="99"/>
      <c r="XO15" s="99"/>
      <c r="XP15" s="99"/>
      <c r="XQ15" s="99"/>
      <c r="XR15" s="99"/>
      <c r="XS15" s="99"/>
      <c r="XT15" s="99"/>
      <c r="XU15" s="99"/>
      <c r="XV15" s="99"/>
      <c r="XW15" s="99"/>
      <c r="XX15" s="99"/>
      <c r="XY15" s="99"/>
      <c r="XZ15" s="99"/>
      <c r="YA15" s="99"/>
      <c r="YB15" s="99"/>
      <c r="YC15" s="99"/>
      <c r="YD15" s="99"/>
      <c r="YE15" s="99"/>
      <c r="YF15" s="99"/>
      <c r="YG15" s="99"/>
      <c r="YH15" s="99"/>
      <c r="YI15" s="99"/>
      <c r="YJ15" s="99"/>
      <c r="YK15" s="99"/>
      <c r="YL15" s="99"/>
      <c r="YM15" s="99"/>
      <c r="YN15" s="99"/>
      <c r="YO15" s="99"/>
      <c r="YP15" s="99"/>
      <c r="YQ15" s="99"/>
      <c r="YR15" s="99"/>
      <c r="YS15" s="99"/>
      <c r="YT15" s="99"/>
      <c r="YU15" s="99"/>
      <c r="YV15" s="99"/>
      <c r="YW15" s="99"/>
      <c r="YX15" s="99"/>
      <c r="YY15" s="99"/>
      <c r="YZ15" s="99"/>
      <c r="ZA15" s="99"/>
      <c r="ZB15" s="99"/>
      <c r="ZC15" s="99"/>
      <c r="ZD15" s="99"/>
      <c r="ZE15" s="99"/>
      <c r="ZF15" s="99"/>
      <c r="ZG15" s="99"/>
      <c r="ZH15" s="99"/>
      <c r="ZI15" s="99"/>
      <c r="ZJ15" s="99"/>
      <c r="ZK15" s="99"/>
      <c r="ZL15" s="99"/>
      <c r="ZM15" s="99"/>
      <c r="ZN15" s="99"/>
      <c r="ZO15" s="99"/>
      <c r="ZP15" s="99"/>
      <c r="ZQ15" s="99"/>
      <c r="ZR15" s="99"/>
      <c r="ZS15" s="99"/>
      <c r="ZT15" s="99"/>
      <c r="ZU15" s="99"/>
      <c r="ZV15" s="99"/>
      <c r="ZW15" s="99"/>
      <c r="ZX15" s="99"/>
      <c r="ZY15" s="99"/>
      <c r="ZZ15" s="99"/>
      <c r="AAA15" s="99"/>
      <c r="AAB15" s="99"/>
      <c r="AAC15" s="99"/>
      <c r="AAD15" s="99"/>
      <c r="AAE15" s="99"/>
      <c r="AAF15" s="99"/>
      <c r="AAG15" s="99"/>
      <c r="AAH15" s="99"/>
      <c r="AAI15" s="99"/>
      <c r="AAJ15" s="99"/>
      <c r="AAK15" s="99"/>
      <c r="AAL15" s="99"/>
      <c r="AAM15" s="99"/>
      <c r="AAN15" s="99"/>
      <c r="AAO15" s="99"/>
      <c r="AAP15" s="99"/>
      <c r="AAQ15" s="99"/>
      <c r="AAR15" s="99"/>
      <c r="AAS15" s="99"/>
      <c r="AAT15" s="99"/>
      <c r="AAU15" s="99"/>
      <c r="AAV15" s="99"/>
      <c r="AAW15" s="99"/>
      <c r="AAX15" s="99"/>
      <c r="AAY15" s="99"/>
      <c r="AAZ15" s="99"/>
      <c r="ABA15" s="99"/>
      <c r="ABB15" s="99"/>
      <c r="ABC15" s="99"/>
      <c r="ABD15" s="99"/>
      <c r="ABE15" s="99"/>
      <c r="ABF15" s="99"/>
      <c r="ABG15" s="99"/>
      <c r="ABH15" s="99"/>
      <c r="ABI15" s="99"/>
      <c r="ABJ15" s="99"/>
      <c r="ABK15" s="99"/>
      <c r="ABL15" s="99"/>
      <c r="ABM15" s="99"/>
      <c r="ABN15" s="99"/>
      <c r="ABO15" s="99"/>
      <c r="ABP15" s="99"/>
      <c r="ABQ15" s="99"/>
      <c r="ABR15" s="99"/>
      <c r="ABS15" s="99"/>
      <c r="ABT15" s="99"/>
      <c r="ABU15" s="99"/>
      <c r="ABV15" s="99"/>
      <c r="ABW15" s="99"/>
      <c r="ABX15" s="99"/>
      <c r="ABY15" s="99"/>
      <c r="ABZ15" s="99"/>
      <c r="ACA15" s="99"/>
      <c r="ACB15" s="99"/>
      <c r="ACC15" s="99"/>
      <c r="ACD15" s="99"/>
      <c r="ACE15" s="99"/>
      <c r="ACF15" s="99"/>
      <c r="ACG15" s="99"/>
      <c r="ACH15" s="99"/>
      <c r="ACI15" s="99"/>
      <c r="ACJ15" s="99"/>
      <c r="ACK15" s="99"/>
      <c r="ACL15" s="99"/>
      <c r="ACM15" s="99"/>
      <c r="ACN15" s="99"/>
      <c r="ACO15" s="99"/>
      <c r="ACP15" s="99"/>
      <c r="ACQ15" s="99"/>
      <c r="ACR15" s="99"/>
      <c r="ACS15" s="99"/>
      <c r="ACT15" s="99"/>
      <c r="ACU15" s="99"/>
      <c r="ACV15" s="99"/>
      <c r="ACW15" s="99"/>
      <c r="ACX15" s="99"/>
      <c r="ACY15" s="99"/>
      <c r="ACZ15" s="99"/>
      <c r="ADA15" s="99"/>
      <c r="ADB15" s="99"/>
      <c r="ADC15" s="99"/>
      <c r="ADD15" s="99"/>
      <c r="ADE15" s="99"/>
      <c r="ADF15" s="99"/>
      <c r="ADG15" s="99"/>
      <c r="ADH15" s="99"/>
      <c r="ADI15" s="99"/>
      <c r="ADJ15" s="99"/>
      <c r="ADK15" s="99"/>
      <c r="ADL15" s="99"/>
      <c r="ADM15" s="99"/>
      <c r="ADN15" s="99"/>
      <c r="ADO15" s="99"/>
      <c r="ADP15" s="99"/>
      <c r="ADQ15" s="99"/>
      <c r="ADR15" s="99"/>
      <c r="ADS15" s="99"/>
      <c r="ADT15" s="99"/>
      <c r="ADU15" s="99"/>
      <c r="ADV15" s="99"/>
      <c r="ADW15" s="99"/>
      <c r="ADX15" s="99"/>
      <c r="ADY15" s="99"/>
      <c r="ADZ15" s="99"/>
      <c r="AEA15" s="99"/>
      <c r="AEB15" s="99"/>
      <c r="AEC15" s="99"/>
      <c r="AED15" s="99"/>
      <c r="AEE15" s="99"/>
      <c r="AEF15" s="99"/>
      <c r="AEG15" s="99"/>
      <c r="AEH15" s="99"/>
      <c r="AEI15" s="99"/>
      <c r="AEJ15" s="99"/>
      <c r="AEK15" s="99"/>
      <c r="AEL15" s="99"/>
      <c r="AEM15" s="99"/>
      <c r="AEN15" s="99"/>
      <c r="AEO15" s="99"/>
      <c r="AEP15" s="99"/>
      <c r="AEQ15" s="99"/>
      <c r="AER15" s="99"/>
      <c r="AES15" s="99"/>
      <c r="AET15" s="99"/>
      <c r="AEU15" s="99"/>
      <c r="AEV15" s="99"/>
      <c r="AEW15" s="99"/>
      <c r="AEX15" s="99"/>
      <c r="AEY15" s="99"/>
      <c r="AEZ15" s="99"/>
      <c r="AFA15" s="99"/>
      <c r="AFB15" s="99"/>
      <c r="AFC15" s="99"/>
      <c r="AFD15" s="99"/>
      <c r="AFE15" s="99"/>
      <c r="AFF15" s="99"/>
      <c r="AFG15" s="99"/>
      <c r="AFH15" s="99"/>
      <c r="AFI15" s="99"/>
      <c r="AFJ15" s="99"/>
      <c r="AFK15" s="99"/>
      <c r="AFL15" s="99"/>
      <c r="AFM15" s="99"/>
      <c r="AFN15" s="99"/>
      <c r="AFO15" s="99"/>
      <c r="AFP15" s="99"/>
      <c r="AFQ15" s="99"/>
      <c r="AFR15" s="99"/>
      <c r="AFS15" s="99"/>
      <c r="AFT15" s="99"/>
      <c r="AFU15" s="99"/>
      <c r="AFV15" s="99"/>
      <c r="AFW15" s="99"/>
      <c r="AFX15" s="99"/>
      <c r="AFY15" s="99"/>
      <c r="AFZ15" s="99"/>
      <c r="AGA15" s="99"/>
      <c r="AGB15" s="99"/>
      <c r="AGC15" s="99"/>
      <c r="AGD15" s="99"/>
      <c r="AGE15" s="99"/>
      <c r="AGF15" s="99"/>
      <c r="AGG15" s="99"/>
      <c r="AGH15" s="99"/>
      <c r="AGI15" s="99"/>
      <c r="AGJ15" s="99"/>
      <c r="AGK15" s="99"/>
      <c r="AGL15" s="99"/>
      <c r="AGM15" s="99"/>
      <c r="AGN15" s="99"/>
      <c r="AGO15" s="99"/>
      <c r="AGP15" s="99"/>
      <c r="AGQ15" s="99"/>
      <c r="AGR15" s="99"/>
      <c r="AGS15" s="99"/>
      <c r="AGT15" s="99"/>
      <c r="AGU15" s="99"/>
      <c r="AGV15" s="99"/>
      <c r="AGW15" s="99"/>
      <c r="AGX15" s="99"/>
      <c r="AGY15" s="99"/>
      <c r="AGZ15" s="99"/>
      <c r="AHA15" s="99"/>
      <c r="AHB15" s="99"/>
      <c r="AHC15" s="99"/>
      <c r="AHD15" s="99"/>
      <c r="AHE15" s="99"/>
      <c r="AHF15" s="99"/>
      <c r="AHG15" s="99"/>
      <c r="AHH15" s="99"/>
      <c r="AHI15" s="99"/>
      <c r="AHJ15" s="99"/>
      <c r="AHK15" s="99"/>
      <c r="AHL15" s="99"/>
      <c r="AHM15" s="99"/>
      <c r="AHN15" s="99"/>
      <c r="AHO15" s="99"/>
      <c r="AHP15" s="99"/>
      <c r="AHQ15" s="99"/>
      <c r="AHR15" s="99"/>
      <c r="AHS15" s="99"/>
      <c r="AHT15" s="99"/>
      <c r="AHU15" s="99"/>
      <c r="AHV15" s="99"/>
      <c r="AHW15" s="99"/>
      <c r="AHX15" s="99"/>
      <c r="AHY15" s="99"/>
      <c r="AHZ15" s="99"/>
      <c r="AIA15" s="99"/>
      <c r="AIB15" s="99"/>
      <c r="AIC15" s="99"/>
      <c r="AID15" s="99"/>
      <c r="AIE15" s="99"/>
      <c r="AIF15" s="99"/>
      <c r="AIG15" s="99"/>
      <c r="AIH15" s="99"/>
      <c r="AII15" s="99"/>
      <c r="AIJ15" s="99"/>
      <c r="AIK15" s="99"/>
      <c r="AIL15" s="99"/>
      <c r="AIM15" s="99"/>
      <c r="AIN15" s="99"/>
      <c r="AIO15" s="99"/>
      <c r="AIP15" s="99"/>
      <c r="AIQ15" s="99"/>
      <c r="AIR15" s="99"/>
      <c r="AIS15" s="99"/>
      <c r="AIT15" s="99"/>
      <c r="AIU15" s="99"/>
      <c r="AIV15" s="99"/>
      <c r="AIW15" s="99"/>
      <c r="AIX15" s="99"/>
      <c r="AIY15" s="99"/>
      <c r="AIZ15" s="99"/>
      <c r="AJA15" s="99"/>
      <c r="AJB15" s="99"/>
      <c r="AJC15" s="99"/>
      <c r="AJD15" s="99"/>
      <c r="AJE15" s="99"/>
      <c r="AJF15" s="99"/>
      <c r="AJG15" s="99"/>
      <c r="AJH15" s="99"/>
      <c r="AJI15" s="99"/>
      <c r="AJJ15" s="99"/>
      <c r="AJK15" s="99"/>
      <c r="AJL15" s="99"/>
      <c r="AJM15" s="99"/>
      <c r="AJN15" s="99"/>
      <c r="AJO15" s="99"/>
      <c r="AJP15" s="99"/>
      <c r="AJQ15" s="99"/>
      <c r="AJR15" s="99"/>
      <c r="AJS15" s="99"/>
      <c r="AJT15" s="99"/>
      <c r="AJU15" s="99"/>
      <c r="AJV15" s="99"/>
      <c r="AJW15" s="99"/>
      <c r="AJX15" s="99"/>
      <c r="AJY15" s="99"/>
      <c r="AJZ15" s="99"/>
      <c r="AKA15" s="99"/>
      <c r="AKB15" s="99"/>
      <c r="AKC15" s="99"/>
      <c r="AKD15" s="99"/>
      <c r="AKE15" s="99"/>
      <c r="AKF15" s="99"/>
      <c r="AKG15" s="99"/>
      <c r="AKH15" s="99"/>
      <c r="AKI15" s="99"/>
      <c r="AKJ15" s="99"/>
      <c r="AKK15" s="99"/>
      <c r="AKL15" s="99"/>
      <c r="AKM15" s="99"/>
      <c r="AKN15" s="99"/>
      <c r="AKO15" s="99"/>
      <c r="AKP15" s="99"/>
      <c r="AKQ15" s="99"/>
      <c r="AKR15" s="99"/>
      <c r="AKS15" s="99"/>
      <c r="AKT15" s="99"/>
      <c r="AKU15" s="99"/>
      <c r="AKV15" s="99"/>
      <c r="AKW15" s="99"/>
      <c r="AKX15" s="99"/>
      <c r="AKY15" s="99"/>
      <c r="AKZ15" s="99"/>
      <c r="ALA15" s="99"/>
      <c r="ALB15" s="99"/>
      <c r="ALC15" s="99"/>
      <c r="ALD15" s="99"/>
      <c r="ALE15" s="99"/>
      <c r="ALF15" s="99"/>
      <c r="ALG15" s="99"/>
      <c r="ALH15" s="99"/>
      <c r="ALI15" s="99"/>
      <c r="ALJ15" s="99"/>
      <c r="ALK15" s="99"/>
      <c r="ALL15" s="99"/>
      <c r="ALM15" s="99"/>
      <c r="ALN15" s="99"/>
      <c r="ALO15" s="99"/>
      <c r="ALP15" s="99"/>
      <c r="ALQ15" s="99"/>
      <c r="ALR15" s="99"/>
      <c r="ALS15" s="99"/>
      <c r="ALT15" s="99"/>
      <c r="ALU15" s="99"/>
      <c r="ALV15" s="99"/>
      <c r="ALW15" s="99"/>
      <c r="ALX15" s="99"/>
      <c r="ALY15" s="99"/>
      <c r="ALZ15" s="99"/>
      <c r="AMA15" s="99"/>
      <c r="AMB15" s="99"/>
      <c r="AMC15" s="99"/>
      <c r="AMD15" s="99"/>
      <c r="AME15" s="99"/>
      <c r="AMF15" s="99"/>
      <c r="AMG15" s="99"/>
      <c r="AMH15" s="99"/>
      <c r="AMI15" s="99"/>
      <c r="AMJ15" s="99"/>
      <c r="AMK15" s="99"/>
      <c r="AML15" s="99"/>
      <c r="AMM15" s="99"/>
      <c r="AMN15" s="99"/>
      <c r="AMO15" s="99"/>
      <c r="AMP15" s="99"/>
      <c r="AMQ15" s="99"/>
      <c r="AMR15" s="99"/>
      <c r="AMS15" s="99"/>
      <c r="AMT15" s="99"/>
      <c r="AMU15" s="99"/>
      <c r="AMV15" s="99"/>
      <c r="AMW15" s="99"/>
      <c r="AMX15" s="99"/>
      <c r="AMY15" s="99"/>
      <c r="AMZ15" s="99"/>
      <c r="ANA15" s="99"/>
      <c r="ANB15" s="99"/>
      <c r="ANC15" s="99"/>
      <c r="AND15" s="99"/>
      <c r="ANE15" s="99"/>
      <c r="ANF15" s="99"/>
      <c r="ANG15" s="99"/>
      <c r="ANH15" s="99"/>
      <c r="ANI15" s="99"/>
      <c r="ANJ15" s="99"/>
      <c r="ANK15" s="99"/>
      <c r="ANL15" s="99"/>
      <c r="ANM15" s="99"/>
      <c r="ANN15" s="99"/>
      <c r="ANO15" s="99"/>
      <c r="ANP15" s="99"/>
      <c r="ANQ15" s="99"/>
      <c r="ANR15" s="99"/>
      <c r="ANS15" s="99"/>
      <c r="ANT15" s="99"/>
      <c r="ANU15" s="99"/>
      <c r="ANV15" s="99"/>
      <c r="ANW15" s="99"/>
      <c r="ANX15" s="99"/>
      <c r="ANY15" s="99"/>
      <c r="ANZ15" s="99"/>
      <c r="AOA15" s="99"/>
      <c r="AOB15" s="99"/>
      <c r="AOC15" s="99"/>
      <c r="AOD15" s="99"/>
      <c r="AOE15" s="99"/>
      <c r="AOF15" s="99"/>
      <c r="AOG15" s="99"/>
      <c r="AOH15" s="99"/>
      <c r="AOI15" s="99"/>
      <c r="AOJ15" s="99"/>
      <c r="AOK15" s="99"/>
      <c r="AOL15" s="99"/>
      <c r="AOM15" s="99"/>
      <c r="AON15" s="99"/>
      <c r="AOO15" s="99"/>
      <c r="AOP15" s="99"/>
      <c r="AOQ15" s="99"/>
      <c r="AOR15" s="99"/>
      <c r="AOS15" s="99"/>
      <c r="AOT15" s="99"/>
      <c r="AOU15" s="99"/>
      <c r="AOV15" s="99"/>
      <c r="AOW15" s="99"/>
      <c r="AOX15" s="99"/>
      <c r="AOY15" s="99"/>
      <c r="AOZ15" s="99"/>
      <c r="APA15" s="99"/>
      <c r="APB15" s="99"/>
      <c r="APC15" s="99"/>
      <c r="APD15" s="99"/>
      <c r="APE15" s="99"/>
      <c r="APF15" s="99"/>
      <c r="APG15" s="99"/>
      <c r="APH15" s="99"/>
      <c r="API15" s="99"/>
      <c r="APJ15" s="99"/>
      <c r="APK15" s="99"/>
      <c r="APL15" s="99"/>
      <c r="APM15" s="99"/>
      <c r="APN15" s="99"/>
      <c r="APO15" s="99"/>
      <c r="APP15" s="99"/>
      <c r="APQ15" s="99"/>
      <c r="APR15" s="99"/>
      <c r="APS15" s="99"/>
      <c r="APT15" s="99"/>
      <c r="APU15" s="99"/>
      <c r="APV15" s="99"/>
      <c r="APW15" s="99"/>
      <c r="APX15" s="99"/>
      <c r="APY15" s="99"/>
      <c r="APZ15" s="99"/>
      <c r="AQA15" s="99"/>
      <c r="AQB15" s="99"/>
      <c r="AQC15" s="99"/>
      <c r="AQD15" s="99"/>
      <c r="AQE15" s="99"/>
      <c r="AQF15" s="99"/>
      <c r="AQG15" s="99"/>
      <c r="AQH15" s="99"/>
      <c r="AQI15" s="99"/>
      <c r="AQJ15" s="99"/>
      <c r="AQK15" s="99"/>
      <c r="AQL15" s="99"/>
      <c r="AQM15" s="99"/>
      <c r="AQN15" s="99"/>
      <c r="AQO15" s="99"/>
      <c r="AQP15" s="99"/>
      <c r="AQQ15" s="99"/>
      <c r="AQR15" s="99"/>
      <c r="AQS15" s="99"/>
      <c r="AQT15" s="99"/>
      <c r="AQU15" s="99"/>
      <c r="AQV15" s="99"/>
      <c r="AQW15" s="99"/>
      <c r="AQX15" s="99"/>
      <c r="AQY15" s="99"/>
      <c r="AQZ15" s="99"/>
      <c r="ARA15" s="99"/>
      <c r="ARB15" s="99"/>
      <c r="ARC15" s="99"/>
      <c r="ARD15" s="99"/>
      <c r="ARE15" s="99"/>
      <c r="ARF15" s="99"/>
      <c r="ARG15" s="99"/>
      <c r="ARH15" s="99"/>
      <c r="ARI15" s="99"/>
      <c r="ARJ15" s="99"/>
      <c r="ARK15" s="99"/>
      <c r="ARL15" s="99"/>
      <c r="ARM15" s="99"/>
      <c r="ARN15" s="99"/>
      <c r="ARO15" s="99"/>
      <c r="ARP15" s="99"/>
      <c r="ARQ15" s="99"/>
      <c r="ARR15" s="99"/>
      <c r="ARS15" s="99"/>
      <c r="ART15" s="99"/>
      <c r="ARU15" s="99"/>
      <c r="ARV15" s="99"/>
      <c r="ARW15" s="99"/>
      <c r="ARX15" s="99"/>
      <c r="ARY15" s="99"/>
      <c r="ARZ15" s="99"/>
      <c r="ASA15" s="99"/>
      <c r="ASB15" s="99"/>
      <c r="ASC15" s="99"/>
      <c r="ASD15" s="99"/>
      <c r="ASE15" s="99"/>
      <c r="ASF15" s="99"/>
      <c r="ASG15" s="99"/>
      <c r="ASH15" s="99"/>
      <c r="ASI15" s="99"/>
      <c r="ASJ15" s="99"/>
      <c r="ASK15" s="99"/>
      <c r="ASL15" s="99"/>
      <c r="ASM15" s="99"/>
      <c r="ASN15" s="99"/>
      <c r="ASO15" s="99"/>
      <c r="ASP15" s="99"/>
      <c r="ASQ15" s="99"/>
      <c r="ASR15" s="99"/>
      <c r="ASS15" s="99"/>
      <c r="AST15" s="99"/>
      <c r="ASU15" s="99"/>
      <c r="ASV15" s="99"/>
      <c r="ASW15" s="99"/>
      <c r="ASX15" s="99"/>
      <c r="ASY15" s="99"/>
      <c r="ASZ15" s="99"/>
      <c r="ATA15" s="99"/>
      <c r="ATB15" s="99"/>
      <c r="ATC15" s="99"/>
      <c r="ATD15" s="99"/>
      <c r="ATE15" s="99"/>
      <c r="ATF15" s="99"/>
      <c r="ATG15" s="99"/>
      <c r="ATH15" s="99"/>
      <c r="ATI15" s="99"/>
      <c r="ATJ15" s="99"/>
      <c r="ATK15" s="99"/>
      <c r="ATL15" s="99"/>
      <c r="ATM15" s="99"/>
      <c r="ATN15" s="99"/>
      <c r="ATO15" s="99"/>
      <c r="ATP15" s="99"/>
      <c r="ATQ15" s="99"/>
      <c r="ATR15" s="99"/>
      <c r="ATS15" s="99"/>
      <c r="ATT15" s="99"/>
      <c r="ATU15" s="99"/>
      <c r="ATV15" s="99"/>
      <c r="ATW15" s="99"/>
      <c r="ATX15" s="99"/>
      <c r="ATY15" s="99"/>
      <c r="ATZ15" s="99"/>
      <c r="AUA15" s="99"/>
      <c r="AUB15" s="99"/>
      <c r="AUC15" s="99"/>
      <c r="AUD15" s="99"/>
      <c r="AUE15" s="99"/>
      <c r="AUF15" s="99"/>
      <c r="AUG15" s="99"/>
      <c r="AUH15" s="99"/>
      <c r="AUI15" s="99"/>
      <c r="AUJ15" s="99"/>
      <c r="AUK15" s="99"/>
      <c r="AUL15" s="99"/>
      <c r="AUM15" s="99"/>
      <c r="AUN15" s="99"/>
      <c r="AUO15" s="99"/>
      <c r="AUP15" s="99"/>
      <c r="AUQ15" s="99"/>
      <c r="AUR15" s="99"/>
      <c r="AUS15" s="99"/>
      <c r="AUT15" s="99"/>
      <c r="AUU15" s="99"/>
      <c r="AUV15" s="99"/>
      <c r="AUW15" s="99"/>
      <c r="AUX15" s="99"/>
      <c r="AUY15" s="99"/>
      <c r="AUZ15" s="99"/>
      <c r="AVA15" s="99"/>
      <c r="AVB15" s="99"/>
      <c r="AVC15" s="99"/>
      <c r="AVD15" s="99"/>
      <c r="AVE15" s="99"/>
      <c r="AVF15" s="99"/>
    </row>
    <row r="16" spans="1:1254" x14ac:dyDescent="0.25">
      <c r="A16">
        <v>202212</v>
      </c>
      <c r="B16">
        <v>50580</v>
      </c>
      <c r="C16" t="s">
        <v>662</v>
      </c>
      <c r="D16" t="s">
        <v>1533</v>
      </c>
      <c r="K16">
        <v>4652</v>
      </c>
      <c r="M16">
        <v>4652</v>
      </c>
      <c r="W16">
        <v>22210</v>
      </c>
      <c r="Y16">
        <v>17558</v>
      </c>
      <c r="AK16">
        <v>4652</v>
      </c>
      <c r="AT16">
        <v>17558</v>
      </c>
      <c r="AW16">
        <v>8500</v>
      </c>
      <c r="AY16">
        <v>6447</v>
      </c>
      <c r="AZ16">
        <v>4962</v>
      </c>
      <c r="BK16">
        <v>5334</v>
      </c>
      <c r="BL16">
        <v>1929</v>
      </c>
      <c r="BQ16">
        <v>-829</v>
      </c>
      <c r="BW16">
        <v>7276</v>
      </c>
      <c r="BX16">
        <v>372</v>
      </c>
      <c r="BY16">
        <v>2000</v>
      </c>
      <c r="BZ16">
        <v>22210</v>
      </c>
      <c r="CD16">
        <v>8500</v>
      </c>
      <c r="CF16">
        <v>5276</v>
      </c>
      <c r="CG16">
        <v>1929</v>
      </c>
      <c r="CH16">
        <v>-663</v>
      </c>
      <c r="CN16">
        <v>-663</v>
      </c>
      <c r="CO16">
        <v>-829</v>
      </c>
      <c r="CR16">
        <v>-71</v>
      </c>
      <c r="CT16">
        <v>222</v>
      </c>
      <c r="CW16">
        <v>175</v>
      </c>
      <c r="CX16">
        <v>-829</v>
      </c>
      <c r="DA16">
        <v>-441</v>
      </c>
      <c r="DB16">
        <v>13</v>
      </c>
      <c r="DF16">
        <v>186</v>
      </c>
      <c r="DP16">
        <v>-388</v>
      </c>
      <c r="DQ16">
        <v>-81</v>
      </c>
      <c r="DR16">
        <v>-388</v>
      </c>
      <c r="DT16">
        <v>-388</v>
      </c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  <c r="IW16" s="99"/>
      <c r="IX16" s="99"/>
      <c r="IY16" s="99"/>
      <c r="IZ16" s="99"/>
      <c r="JA16" s="99"/>
      <c r="JB16" s="99"/>
      <c r="JC16" s="99"/>
      <c r="JD16" s="99"/>
      <c r="JE16" s="99"/>
      <c r="JF16" s="99"/>
      <c r="JG16" s="99"/>
      <c r="JH16" s="99"/>
      <c r="JI16" s="99"/>
      <c r="JJ16" s="99"/>
      <c r="JK16" s="99"/>
      <c r="JL16" s="99"/>
      <c r="JM16" s="99"/>
      <c r="JN16" s="99"/>
      <c r="JO16" s="99"/>
      <c r="JP16" s="99"/>
      <c r="JQ16" s="99"/>
      <c r="JR16" s="99"/>
      <c r="JS16" s="99"/>
      <c r="JT16" s="99"/>
      <c r="JU16" s="99"/>
      <c r="JV16" s="99"/>
      <c r="JW16" s="99"/>
      <c r="JX16" s="99"/>
      <c r="JY16" s="99"/>
      <c r="JZ16" s="99"/>
      <c r="KA16" s="99"/>
      <c r="KB16" s="99"/>
      <c r="KC16" s="99"/>
      <c r="KD16" s="99"/>
      <c r="KE16" s="99"/>
      <c r="KF16" s="99"/>
      <c r="KG16" s="99"/>
      <c r="KH16" s="99"/>
      <c r="KI16" s="99"/>
      <c r="KJ16" s="99"/>
      <c r="KK16" s="99"/>
      <c r="KL16" s="99"/>
      <c r="KM16" s="99"/>
      <c r="KN16" s="99"/>
      <c r="KO16" s="99"/>
      <c r="KP16" s="99"/>
      <c r="KQ16" s="99"/>
      <c r="KR16" s="99"/>
      <c r="KS16" s="99"/>
      <c r="KT16" s="99"/>
      <c r="KU16" s="99"/>
      <c r="KV16" s="99"/>
      <c r="KW16" s="99"/>
      <c r="KX16" s="99"/>
      <c r="KY16" s="99"/>
      <c r="KZ16" s="99"/>
      <c r="LA16" s="99"/>
      <c r="LB16" s="99"/>
      <c r="LC16" s="99"/>
      <c r="LD16" s="99"/>
      <c r="LE16" s="99"/>
      <c r="LF16" s="99"/>
      <c r="LG16" s="99"/>
      <c r="LH16" s="99"/>
      <c r="LI16" s="99"/>
      <c r="LJ16" s="99"/>
      <c r="LK16" s="99"/>
      <c r="LL16" s="99"/>
      <c r="LM16" s="99"/>
      <c r="LN16" s="99"/>
      <c r="LO16" s="99"/>
      <c r="LP16" s="99"/>
      <c r="LQ16" s="99"/>
      <c r="LR16" s="99"/>
      <c r="LS16" s="99"/>
      <c r="LT16" s="99"/>
      <c r="LU16" s="99"/>
      <c r="LV16" s="99"/>
      <c r="LW16" s="99"/>
      <c r="LX16" s="99"/>
      <c r="LY16" s="99"/>
      <c r="LZ16" s="99"/>
      <c r="MA16" s="99"/>
      <c r="MB16" s="99"/>
      <c r="MC16" s="99"/>
      <c r="MD16" s="99"/>
      <c r="ME16" s="99"/>
      <c r="MF16" s="99"/>
      <c r="MG16" s="99"/>
      <c r="MH16" s="99"/>
      <c r="MI16" s="99"/>
      <c r="MJ16" s="99"/>
      <c r="MK16" s="99"/>
      <c r="ML16" s="99"/>
      <c r="MM16" s="99"/>
      <c r="MN16" s="99"/>
      <c r="MO16" s="99"/>
      <c r="MP16" s="99"/>
      <c r="MQ16" s="99"/>
      <c r="MR16" s="99"/>
      <c r="MS16" s="99"/>
      <c r="MT16" s="99"/>
      <c r="MU16" s="99"/>
      <c r="MV16" s="99"/>
      <c r="MW16" s="99"/>
      <c r="MX16" s="99"/>
      <c r="MY16" s="99"/>
      <c r="MZ16" s="99"/>
      <c r="NA16" s="99"/>
      <c r="NB16" s="99"/>
      <c r="NC16" s="99"/>
      <c r="ND16" s="99"/>
      <c r="NE16" s="99"/>
      <c r="NF16" s="99"/>
      <c r="NG16" s="99"/>
      <c r="NH16" s="99"/>
      <c r="NI16" s="99"/>
      <c r="NJ16" s="99"/>
      <c r="NK16" s="99"/>
      <c r="NL16" s="99"/>
      <c r="NM16" s="99"/>
      <c r="NN16" s="99"/>
      <c r="NO16" s="99"/>
      <c r="NP16" s="99"/>
      <c r="NQ16" s="99"/>
      <c r="NR16" s="99"/>
      <c r="NS16" s="99"/>
      <c r="NT16" s="99"/>
      <c r="NU16" s="99"/>
      <c r="NV16" s="99"/>
      <c r="NW16" s="99"/>
      <c r="NX16" s="99"/>
      <c r="NY16" s="99"/>
      <c r="NZ16" s="99"/>
      <c r="OA16" s="99"/>
      <c r="OB16" s="99"/>
      <c r="OC16" s="99"/>
      <c r="OD16" s="99"/>
      <c r="OE16" s="99"/>
      <c r="OF16" s="99"/>
      <c r="OG16" s="99"/>
      <c r="OH16" s="99"/>
      <c r="OI16" s="99"/>
      <c r="OJ16" s="99"/>
      <c r="OK16" s="99"/>
      <c r="OL16" s="99"/>
      <c r="OM16" s="99"/>
      <c r="ON16" s="99"/>
      <c r="OO16" s="99"/>
      <c r="OP16" s="99"/>
      <c r="OQ16" s="99"/>
      <c r="OR16" s="99"/>
      <c r="OS16" s="99"/>
      <c r="OT16" s="99"/>
      <c r="OU16" s="99"/>
      <c r="OV16" s="99"/>
      <c r="OW16" s="99"/>
      <c r="OX16" s="99"/>
      <c r="OY16" s="99"/>
      <c r="OZ16" s="99"/>
      <c r="PA16" s="99"/>
      <c r="PB16" s="99"/>
      <c r="PC16" s="99"/>
      <c r="PD16" s="99"/>
      <c r="PE16" s="99"/>
      <c r="PF16" s="99"/>
      <c r="PG16" s="99"/>
      <c r="PH16" s="99"/>
      <c r="PI16" s="99"/>
      <c r="PJ16" s="99"/>
      <c r="PK16" s="99"/>
      <c r="PL16" s="99"/>
      <c r="PM16" s="99"/>
      <c r="PN16" s="99"/>
      <c r="PO16" s="99"/>
      <c r="PP16" s="99"/>
      <c r="PQ16" s="99"/>
      <c r="PR16" s="99"/>
      <c r="PS16" s="99"/>
      <c r="PT16" s="99"/>
      <c r="PU16" s="99"/>
      <c r="PV16" s="99"/>
      <c r="PW16" s="99"/>
      <c r="PX16" s="99"/>
      <c r="PY16" s="99"/>
      <c r="PZ16" s="99"/>
      <c r="QA16" s="99"/>
      <c r="QB16" s="99"/>
      <c r="QC16" s="99"/>
      <c r="QD16" s="99"/>
      <c r="QE16" s="99"/>
      <c r="QF16" s="99"/>
      <c r="QG16" s="99"/>
      <c r="QH16" s="99"/>
      <c r="QI16" s="99"/>
      <c r="QJ16" s="99"/>
      <c r="QK16" s="99"/>
      <c r="QL16" s="99"/>
      <c r="QM16" s="99"/>
      <c r="QN16" s="99"/>
      <c r="QO16" s="99"/>
      <c r="QP16" s="99"/>
      <c r="QQ16" s="99"/>
      <c r="QR16" s="99"/>
      <c r="QS16" s="99"/>
      <c r="QT16" s="99"/>
      <c r="QU16" s="99"/>
      <c r="QV16" s="99"/>
      <c r="QW16" s="99"/>
      <c r="QX16" s="99"/>
      <c r="QY16" s="99"/>
      <c r="QZ16" s="99"/>
      <c r="RA16" s="99"/>
      <c r="RB16" s="99"/>
      <c r="RC16" s="99"/>
      <c r="RD16" s="99"/>
      <c r="RE16" s="99"/>
      <c r="RF16" s="99"/>
      <c r="RG16" s="99"/>
      <c r="RH16" s="99"/>
      <c r="RI16" s="99"/>
      <c r="RJ16" s="99"/>
      <c r="RK16" s="99"/>
      <c r="RL16" s="99"/>
      <c r="RM16" s="99"/>
      <c r="RN16" s="99"/>
      <c r="RO16" s="99"/>
      <c r="RP16" s="99"/>
      <c r="RQ16" s="99"/>
      <c r="RR16" s="99"/>
      <c r="RS16" s="99"/>
      <c r="RT16" s="99"/>
      <c r="RU16" s="99"/>
      <c r="RV16" s="99"/>
      <c r="RW16" s="99"/>
      <c r="RX16" s="99"/>
      <c r="RY16" s="99"/>
      <c r="RZ16" s="99"/>
      <c r="SA16" s="99"/>
      <c r="SB16" s="99"/>
      <c r="SC16" s="99"/>
      <c r="SD16" s="99"/>
      <c r="SE16" s="99"/>
      <c r="SF16" s="99"/>
      <c r="SG16" s="99"/>
      <c r="SH16" s="99"/>
      <c r="SI16" s="99"/>
      <c r="SJ16" s="99"/>
      <c r="SK16" s="99"/>
      <c r="SL16" s="99"/>
      <c r="SM16" s="99"/>
      <c r="SN16" s="99"/>
      <c r="SO16" s="99"/>
      <c r="SP16" s="99"/>
      <c r="SQ16" s="99"/>
      <c r="SR16" s="99"/>
      <c r="SS16" s="99"/>
      <c r="ST16" s="99"/>
      <c r="SU16" s="99"/>
      <c r="SV16" s="99"/>
      <c r="SW16" s="99"/>
      <c r="SX16" s="99"/>
      <c r="SY16" s="99"/>
      <c r="SZ16" s="99"/>
      <c r="TA16" s="99"/>
      <c r="TB16" s="99"/>
      <c r="TC16" s="99"/>
      <c r="TD16" s="99"/>
      <c r="TE16" s="99"/>
      <c r="TF16" s="99"/>
      <c r="TG16" s="99"/>
      <c r="TH16" s="99"/>
      <c r="TI16" s="99"/>
      <c r="TJ16" s="99"/>
      <c r="TK16" s="99"/>
      <c r="TL16" s="99"/>
      <c r="TM16" s="99"/>
      <c r="TN16" s="99"/>
      <c r="TO16" s="99"/>
      <c r="TP16" s="99"/>
      <c r="TQ16" s="99"/>
      <c r="TR16" s="99"/>
      <c r="TS16" s="99"/>
      <c r="TT16" s="99"/>
      <c r="TU16" s="99"/>
      <c r="TV16" s="99"/>
      <c r="TW16" s="99"/>
      <c r="TX16" s="99"/>
      <c r="TY16" s="99"/>
      <c r="TZ16" s="99"/>
      <c r="UA16" s="99"/>
      <c r="UB16" s="99"/>
      <c r="UC16" s="99"/>
      <c r="UD16" s="99"/>
      <c r="UE16" s="99"/>
      <c r="UF16" s="99"/>
      <c r="UG16" s="99"/>
      <c r="UH16" s="99"/>
      <c r="UI16" s="99"/>
      <c r="UJ16" s="99"/>
      <c r="UK16" s="99"/>
      <c r="UL16" s="99"/>
      <c r="UM16" s="99"/>
      <c r="UN16" s="99"/>
      <c r="UO16" s="99"/>
      <c r="UP16" s="99"/>
      <c r="UQ16" s="99"/>
      <c r="UR16" s="99"/>
      <c r="US16" s="99"/>
      <c r="UT16" s="99"/>
      <c r="UU16" s="99"/>
      <c r="UV16" s="99"/>
      <c r="UW16" s="99"/>
      <c r="UX16" s="99"/>
      <c r="UY16" s="99"/>
      <c r="UZ16" s="99"/>
      <c r="VA16" s="99"/>
      <c r="VB16" s="99"/>
      <c r="VC16" s="99"/>
      <c r="VD16" s="99"/>
      <c r="VE16" s="99"/>
      <c r="VF16" s="99"/>
      <c r="VG16" s="99"/>
      <c r="VH16" s="99"/>
      <c r="VI16" s="99"/>
      <c r="VJ16" s="99"/>
      <c r="VK16" s="99"/>
      <c r="VL16" s="99"/>
      <c r="VM16" s="99"/>
      <c r="VN16" s="99"/>
      <c r="VO16" s="99"/>
      <c r="VP16" s="99"/>
      <c r="VQ16" s="99"/>
      <c r="VR16" s="99"/>
      <c r="VS16" s="99"/>
      <c r="VT16" s="99"/>
      <c r="VU16" s="99"/>
      <c r="VV16" s="99"/>
      <c r="VW16" s="99"/>
      <c r="VX16" s="99"/>
      <c r="VY16" s="99"/>
      <c r="VZ16" s="99"/>
      <c r="WA16" s="99"/>
      <c r="WB16" s="99"/>
      <c r="WC16" s="99"/>
      <c r="WD16" s="99"/>
      <c r="WE16" s="99"/>
      <c r="WF16" s="99"/>
      <c r="WG16" s="99"/>
      <c r="WH16" s="99"/>
      <c r="WI16" s="99"/>
      <c r="WJ16" s="99"/>
      <c r="WK16" s="99"/>
      <c r="WL16" s="99"/>
      <c r="WM16" s="99"/>
      <c r="WN16" s="99"/>
      <c r="WO16" s="99"/>
      <c r="WP16" s="99"/>
      <c r="WQ16" s="99"/>
      <c r="WR16" s="99"/>
      <c r="WS16" s="99"/>
      <c r="WT16" s="99"/>
      <c r="WU16" s="99"/>
      <c r="WV16" s="99"/>
      <c r="WW16" s="99"/>
      <c r="WX16" s="99"/>
      <c r="WY16" s="99"/>
      <c r="WZ16" s="99"/>
      <c r="XA16" s="99"/>
      <c r="XB16" s="99"/>
      <c r="XC16" s="99"/>
      <c r="XD16" s="99"/>
      <c r="XE16" s="99"/>
      <c r="XF16" s="99"/>
      <c r="XG16" s="99"/>
      <c r="XH16" s="99"/>
      <c r="XI16" s="99"/>
      <c r="XJ16" s="99"/>
      <c r="XK16" s="99"/>
      <c r="XL16" s="99"/>
      <c r="XM16" s="99"/>
      <c r="XN16" s="99"/>
      <c r="XO16" s="99"/>
      <c r="XP16" s="99"/>
      <c r="XQ16" s="99"/>
      <c r="XR16" s="99"/>
      <c r="XS16" s="99"/>
      <c r="XT16" s="99"/>
      <c r="XU16" s="99"/>
      <c r="XV16" s="99"/>
      <c r="XW16" s="99"/>
      <c r="XX16" s="99"/>
      <c r="XY16" s="99"/>
      <c r="XZ16" s="99"/>
      <c r="YA16" s="99"/>
      <c r="YB16" s="99"/>
      <c r="YC16" s="99"/>
      <c r="YD16" s="99"/>
      <c r="YE16" s="99"/>
      <c r="YF16" s="99"/>
      <c r="YG16" s="99"/>
      <c r="YH16" s="99"/>
      <c r="YI16" s="99"/>
      <c r="YJ16" s="99"/>
      <c r="YK16" s="99"/>
      <c r="YL16" s="99"/>
      <c r="YM16" s="99"/>
      <c r="YN16" s="99"/>
      <c r="YO16" s="99"/>
      <c r="YP16" s="99"/>
      <c r="YQ16" s="99"/>
      <c r="YR16" s="99"/>
      <c r="YS16" s="99"/>
      <c r="YT16" s="99"/>
      <c r="YU16" s="99"/>
      <c r="YV16" s="99"/>
      <c r="YW16" s="99"/>
      <c r="YX16" s="99"/>
      <c r="YY16" s="99"/>
      <c r="YZ16" s="99"/>
      <c r="ZA16" s="99"/>
      <c r="ZB16" s="99"/>
      <c r="ZC16" s="99"/>
      <c r="ZD16" s="99"/>
      <c r="ZE16" s="99"/>
      <c r="ZF16" s="99"/>
      <c r="ZG16" s="99"/>
      <c r="ZH16" s="99"/>
      <c r="ZI16" s="99"/>
      <c r="ZJ16" s="99"/>
      <c r="ZK16" s="99"/>
      <c r="ZL16" s="99"/>
      <c r="ZM16" s="99"/>
      <c r="ZN16" s="99"/>
      <c r="ZO16" s="99"/>
      <c r="ZP16" s="99"/>
      <c r="ZQ16" s="99"/>
      <c r="ZR16" s="99"/>
      <c r="ZS16" s="99"/>
      <c r="ZT16" s="99"/>
      <c r="ZU16" s="99"/>
      <c r="ZV16" s="99"/>
      <c r="ZW16" s="99"/>
      <c r="ZX16" s="99"/>
      <c r="ZY16" s="99"/>
      <c r="ZZ16" s="99"/>
      <c r="AAA16" s="99"/>
      <c r="AAB16" s="99"/>
      <c r="AAC16" s="99"/>
      <c r="AAD16" s="99"/>
      <c r="AAE16" s="99"/>
      <c r="AAF16" s="99"/>
      <c r="AAG16" s="99"/>
      <c r="AAH16" s="99"/>
      <c r="AAI16" s="99"/>
      <c r="AAJ16" s="99"/>
      <c r="AAK16" s="99"/>
      <c r="AAL16" s="99"/>
      <c r="AAM16" s="99"/>
      <c r="AAN16" s="99"/>
      <c r="AAO16" s="99"/>
      <c r="AAP16" s="99"/>
      <c r="AAQ16" s="99"/>
      <c r="AAR16" s="99"/>
      <c r="AAS16" s="99"/>
      <c r="AAT16" s="99"/>
      <c r="AAU16" s="99"/>
      <c r="AAV16" s="99"/>
      <c r="AAW16" s="99"/>
      <c r="AAX16" s="99"/>
      <c r="AAY16" s="99"/>
      <c r="AAZ16" s="99"/>
      <c r="ABA16" s="99"/>
      <c r="ABB16" s="99"/>
      <c r="ABC16" s="99"/>
      <c r="ABD16" s="99"/>
      <c r="ABE16" s="99"/>
      <c r="ABF16" s="99"/>
      <c r="ABG16" s="99"/>
      <c r="ABH16" s="99"/>
      <c r="ABI16" s="99"/>
      <c r="ABJ16" s="99"/>
      <c r="ABK16" s="99"/>
      <c r="ABL16" s="99"/>
      <c r="ABM16" s="99"/>
      <c r="ABN16" s="99"/>
      <c r="ABO16" s="99"/>
      <c r="ABP16" s="99"/>
      <c r="ABQ16" s="99"/>
      <c r="ABR16" s="99"/>
      <c r="ABS16" s="99"/>
      <c r="ABT16" s="99"/>
      <c r="ABU16" s="99"/>
      <c r="ABV16" s="99"/>
      <c r="ABW16" s="99"/>
      <c r="ABX16" s="99"/>
      <c r="ABY16" s="99"/>
      <c r="ABZ16" s="99"/>
      <c r="ACA16" s="99"/>
      <c r="ACB16" s="99"/>
      <c r="ACC16" s="99"/>
      <c r="ACD16" s="99"/>
      <c r="ACE16" s="99"/>
      <c r="ACF16" s="99"/>
      <c r="ACG16" s="99"/>
      <c r="ACH16" s="99"/>
      <c r="ACI16" s="99"/>
      <c r="ACJ16" s="99"/>
      <c r="ACK16" s="99"/>
      <c r="ACL16" s="99"/>
      <c r="ACM16" s="99"/>
      <c r="ACN16" s="99"/>
      <c r="ACO16" s="99"/>
      <c r="ACP16" s="99"/>
      <c r="ACQ16" s="99"/>
      <c r="ACR16" s="99"/>
      <c r="ACS16" s="99"/>
      <c r="ACT16" s="99"/>
      <c r="ACU16" s="99"/>
      <c r="ACV16" s="99"/>
      <c r="ACW16" s="99"/>
      <c r="ACX16" s="99"/>
      <c r="ACY16" s="99"/>
      <c r="ACZ16" s="99"/>
      <c r="ADA16" s="99"/>
      <c r="ADB16" s="99"/>
      <c r="ADC16" s="99"/>
      <c r="ADD16" s="99"/>
      <c r="ADE16" s="99"/>
      <c r="ADF16" s="99"/>
      <c r="ADG16" s="99"/>
      <c r="ADH16" s="99"/>
      <c r="ADI16" s="99"/>
      <c r="ADJ16" s="99"/>
      <c r="ADK16" s="99"/>
      <c r="ADL16" s="99"/>
      <c r="ADM16" s="99"/>
      <c r="ADN16" s="99"/>
      <c r="ADO16" s="99"/>
      <c r="ADP16" s="99"/>
      <c r="ADQ16" s="99"/>
      <c r="ADR16" s="99"/>
      <c r="ADS16" s="99"/>
      <c r="ADT16" s="99"/>
      <c r="ADU16" s="99"/>
      <c r="ADV16" s="99"/>
      <c r="ADW16" s="99"/>
      <c r="ADX16" s="99"/>
      <c r="ADY16" s="99"/>
      <c r="ADZ16" s="99"/>
      <c r="AEA16" s="99"/>
      <c r="AEB16" s="99"/>
      <c r="AEC16" s="99"/>
      <c r="AED16" s="99"/>
      <c r="AEE16" s="99"/>
      <c r="AEF16" s="99"/>
      <c r="AEG16" s="99"/>
      <c r="AEH16" s="99"/>
      <c r="AEI16" s="99"/>
      <c r="AEJ16" s="99"/>
      <c r="AEK16" s="99"/>
      <c r="AEL16" s="99"/>
      <c r="AEM16" s="99"/>
      <c r="AEN16" s="99"/>
      <c r="AEO16" s="99"/>
      <c r="AEP16" s="99"/>
      <c r="AEQ16" s="99"/>
      <c r="AER16" s="99"/>
      <c r="AES16" s="99"/>
      <c r="AET16" s="99"/>
      <c r="AEU16" s="99"/>
      <c r="AEV16" s="99"/>
      <c r="AEW16" s="99"/>
      <c r="AEX16" s="99"/>
      <c r="AEY16" s="99"/>
      <c r="AEZ16" s="99"/>
      <c r="AFA16" s="99"/>
      <c r="AFB16" s="99"/>
      <c r="AFC16" s="99"/>
      <c r="AFD16" s="99"/>
      <c r="AFE16" s="99"/>
      <c r="AFF16" s="99"/>
      <c r="AFG16" s="99"/>
      <c r="AFH16" s="99"/>
      <c r="AFI16" s="99"/>
      <c r="AFJ16" s="99"/>
      <c r="AFK16" s="99"/>
      <c r="AFL16" s="99"/>
      <c r="AFM16" s="99"/>
      <c r="AFN16" s="99"/>
      <c r="AFO16" s="99"/>
      <c r="AFP16" s="99"/>
      <c r="AFQ16" s="99"/>
      <c r="AFR16" s="99"/>
      <c r="AFS16" s="99"/>
      <c r="AFT16" s="99"/>
      <c r="AFU16" s="99"/>
      <c r="AFV16" s="99"/>
      <c r="AFW16" s="99"/>
      <c r="AFX16" s="99"/>
      <c r="AFY16" s="99"/>
      <c r="AFZ16" s="99"/>
      <c r="AGA16" s="99"/>
      <c r="AGB16" s="99"/>
      <c r="AGC16" s="99"/>
      <c r="AGD16" s="99"/>
      <c r="AGE16" s="99"/>
      <c r="AGF16" s="99"/>
      <c r="AGG16" s="99"/>
      <c r="AGH16" s="99"/>
      <c r="AGI16" s="99"/>
      <c r="AGJ16" s="99"/>
      <c r="AGK16" s="99"/>
      <c r="AGL16" s="99"/>
      <c r="AGM16" s="99"/>
      <c r="AGN16" s="99"/>
      <c r="AGO16" s="99"/>
      <c r="AGP16" s="99"/>
      <c r="AGQ16" s="99"/>
      <c r="AGR16" s="99"/>
      <c r="AGS16" s="99"/>
      <c r="AGT16" s="99"/>
      <c r="AGU16" s="99"/>
      <c r="AGV16" s="99"/>
      <c r="AGW16" s="99"/>
      <c r="AGX16" s="99"/>
      <c r="AGY16" s="99"/>
      <c r="AGZ16" s="99"/>
      <c r="AHA16" s="99"/>
      <c r="AHB16" s="99"/>
      <c r="AHC16" s="99"/>
      <c r="AHD16" s="99"/>
      <c r="AHE16" s="99"/>
      <c r="AHF16" s="99"/>
      <c r="AHG16" s="99"/>
      <c r="AHH16" s="99"/>
      <c r="AHI16" s="99"/>
      <c r="AHJ16" s="99"/>
      <c r="AHK16" s="99"/>
      <c r="AHL16" s="99"/>
      <c r="AHM16" s="99"/>
      <c r="AHN16" s="99"/>
      <c r="AHO16" s="99"/>
      <c r="AHP16" s="99"/>
      <c r="AHQ16" s="99"/>
      <c r="AHR16" s="99"/>
      <c r="AHS16" s="99"/>
      <c r="AHT16" s="99"/>
      <c r="AHU16" s="99"/>
      <c r="AHV16" s="99"/>
      <c r="AHW16" s="99"/>
      <c r="AHX16" s="99"/>
      <c r="AHY16" s="99"/>
      <c r="AHZ16" s="99"/>
      <c r="AIA16" s="99"/>
      <c r="AIB16" s="99"/>
      <c r="AIC16" s="99"/>
      <c r="AID16" s="99"/>
      <c r="AIE16" s="99"/>
      <c r="AIF16" s="99"/>
      <c r="AIG16" s="99"/>
      <c r="AIH16" s="99"/>
      <c r="AII16" s="99"/>
      <c r="AIJ16" s="99"/>
      <c r="AIK16" s="99"/>
      <c r="AIL16" s="99"/>
      <c r="AIM16" s="99"/>
      <c r="AIN16" s="99"/>
      <c r="AIO16" s="99"/>
      <c r="AIP16" s="99"/>
      <c r="AIQ16" s="99"/>
      <c r="AIR16" s="99"/>
      <c r="AIS16" s="99"/>
      <c r="AIT16" s="99"/>
      <c r="AIU16" s="99"/>
      <c r="AIV16" s="99"/>
      <c r="AIW16" s="99"/>
      <c r="AIX16" s="99"/>
      <c r="AIY16" s="99"/>
      <c r="AIZ16" s="99"/>
      <c r="AJA16" s="99"/>
      <c r="AJB16" s="99"/>
      <c r="AJC16" s="99"/>
      <c r="AJD16" s="99"/>
      <c r="AJE16" s="99"/>
      <c r="AJF16" s="99"/>
      <c r="AJG16" s="99"/>
      <c r="AJH16" s="99"/>
      <c r="AJI16" s="99"/>
      <c r="AJJ16" s="99"/>
      <c r="AJK16" s="99"/>
      <c r="AJL16" s="99"/>
      <c r="AJM16" s="99"/>
      <c r="AJN16" s="99"/>
      <c r="AJO16" s="99"/>
      <c r="AJP16" s="99"/>
      <c r="AJQ16" s="99"/>
      <c r="AJR16" s="99"/>
      <c r="AJS16" s="99"/>
      <c r="AJT16" s="99"/>
      <c r="AJU16" s="99"/>
      <c r="AJV16" s="99"/>
      <c r="AJW16" s="99"/>
      <c r="AJX16" s="99"/>
      <c r="AJY16" s="99"/>
      <c r="AJZ16" s="99"/>
      <c r="AKA16" s="99"/>
      <c r="AKB16" s="99"/>
      <c r="AKC16" s="99"/>
      <c r="AKD16" s="99"/>
      <c r="AKE16" s="99"/>
      <c r="AKF16" s="99"/>
      <c r="AKG16" s="99"/>
      <c r="AKH16" s="99"/>
      <c r="AKI16" s="99"/>
      <c r="AKJ16" s="99"/>
      <c r="AKK16" s="99"/>
      <c r="AKL16" s="99"/>
      <c r="AKM16" s="99"/>
      <c r="AKN16" s="99"/>
      <c r="AKO16" s="99"/>
      <c r="AKP16" s="99"/>
      <c r="AKQ16" s="99"/>
      <c r="AKR16" s="99"/>
      <c r="AKS16" s="99"/>
      <c r="AKT16" s="99"/>
      <c r="AKU16" s="99"/>
      <c r="AKV16" s="99"/>
      <c r="AKW16" s="99"/>
      <c r="AKX16" s="99"/>
      <c r="AKY16" s="99"/>
      <c r="AKZ16" s="99"/>
      <c r="ALA16" s="99"/>
      <c r="ALB16" s="99"/>
      <c r="ALC16" s="99"/>
      <c r="ALD16" s="99"/>
      <c r="ALE16" s="99"/>
      <c r="ALF16" s="99"/>
      <c r="ALG16" s="99"/>
      <c r="ALH16" s="99"/>
      <c r="ALI16" s="99"/>
      <c r="ALJ16" s="99"/>
      <c r="ALK16" s="99"/>
      <c r="ALL16" s="99"/>
      <c r="ALM16" s="99"/>
      <c r="ALN16" s="99"/>
      <c r="ALO16" s="99"/>
      <c r="ALP16" s="99"/>
      <c r="ALQ16" s="99"/>
      <c r="ALR16" s="99"/>
      <c r="ALS16" s="99"/>
      <c r="ALT16" s="99"/>
      <c r="ALU16" s="99"/>
      <c r="ALV16" s="99"/>
      <c r="ALW16" s="99"/>
      <c r="ALX16" s="99"/>
      <c r="ALY16" s="99"/>
      <c r="ALZ16" s="99"/>
      <c r="AMA16" s="99"/>
      <c r="AMB16" s="99"/>
      <c r="AMC16" s="99"/>
      <c r="AMD16" s="99"/>
      <c r="AME16" s="99"/>
      <c r="AMF16" s="99"/>
      <c r="AMG16" s="99"/>
      <c r="AMH16" s="99"/>
      <c r="AMI16" s="99"/>
      <c r="AMJ16" s="99"/>
      <c r="AMK16" s="99"/>
      <c r="AML16" s="99"/>
      <c r="AMM16" s="99"/>
      <c r="AMN16" s="99"/>
      <c r="AMO16" s="99"/>
      <c r="AMP16" s="99"/>
      <c r="AMQ16" s="99"/>
      <c r="AMR16" s="99"/>
      <c r="AMS16" s="99"/>
      <c r="AMT16" s="99"/>
      <c r="AMU16" s="99"/>
      <c r="AMV16" s="99"/>
      <c r="AMW16" s="99"/>
      <c r="AMX16" s="99"/>
      <c r="AMY16" s="99"/>
      <c r="AMZ16" s="99"/>
      <c r="ANA16" s="99"/>
      <c r="ANB16" s="99"/>
      <c r="ANC16" s="99"/>
      <c r="AND16" s="99"/>
      <c r="ANE16" s="99"/>
      <c r="ANF16" s="99"/>
      <c r="ANG16" s="99"/>
      <c r="ANH16" s="99"/>
      <c r="ANI16" s="99"/>
      <c r="ANJ16" s="99"/>
      <c r="ANK16" s="99"/>
      <c r="ANL16" s="99"/>
      <c r="ANM16" s="99"/>
      <c r="ANN16" s="99"/>
      <c r="ANO16" s="99"/>
      <c r="ANP16" s="99"/>
      <c r="ANQ16" s="99"/>
      <c r="ANR16" s="99"/>
      <c r="ANS16" s="99"/>
      <c r="ANT16" s="99"/>
      <c r="ANU16" s="99"/>
      <c r="ANV16" s="99"/>
      <c r="ANW16" s="99"/>
      <c r="ANX16" s="99"/>
      <c r="ANY16" s="99"/>
      <c r="ANZ16" s="99"/>
      <c r="AOA16" s="99"/>
      <c r="AOB16" s="99"/>
      <c r="AOC16" s="99"/>
      <c r="AOD16" s="99"/>
      <c r="AOE16" s="99"/>
      <c r="AOF16" s="99"/>
      <c r="AOG16" s="99"/>
      <c r="AOH16" s="99"/>
      <c r="AOI16" s="99"/>
      <c r="AOJ16" s="99"/>
      <c r="AOK16" s="99"/>
      <c r="AOL16" s="99"/>
      <c r="AOM16" s="99"/>
      <c r="AON16" s="99"/>
      <c r="AOO16" s="99"/>
      <c r="AOP16" s="99"/>
      <c r="AOQ16" s="99"/>
      <c r="AOR16" s="99"/>
      <c r="AOS16" s="99"/>
      <c r="AOT16" s="99"/>
      <c r="AOU16" s="99"/>
      <c r="AOV16" s="99"/>
      <c r="AOW16" s="99"/>
      <c r="AOX16" s="99"/>
      <c r="AOY16" s="99"/>
      <c r="AOZ16" s="99"/>
      <c r="APA16" s="99"/>
      <c r="APB16" s="99"/>
      <c r="APC16" s="99"/>
      <c r="APD16" s="99"/>
      <c r="APE16" s="99"/>
      <c r="APF16" s="99"/>
      <c r="APG16" s="99"/>
      <c r="APH16" s="99"/>
      <c r="API16" s="99"/>
      <c r="APJ16" s="99"/>
      <c r="APK16" s="99"/>
      <c r="APL16" s="99"/>
      <c r="APM16" s="99"/>
      <c r="APN16" s="99"/>
      <c r="APO16" s="99"/>
      <c r="APP16" s="99"/>
      <c r="APQ16" s="99"/>
      <c r="APR16" s="99"/>
      <c r="APS16" s="99"/>
      <c r="APT16" s="99"/>
      <c r="APU16" s="99"/>
      <c r="APV16" s="99"/>
      <c r="APW16" s="99"/>
      <c r="APX16" s="99"/>
      <c r="APY16" s="99"/>
      <c r="APZ16" s="99"/>
      <c r="AQA16" s="99"/>
      <c r="AQB16" s="99"/>
      <c r="AQC16" s="99"/>
      <c r="AQD16" s="99"/>
      <c r="AQE16" s="99"/>
      <c r="AQF16" s="99"/>
      <c r="AQG16" s="99"/>
      <c r="AQH16" s="99"/>
      <c r="AQI16" s="99"/>
      <c r="AQJ16" s="99"/>
      <c r="AQK16" s="99"/>
      <c r="AQL16" s="99"/>
      <c r="AQM16" s="99"/>
      <c r="AQN16" s="99"/>
      <c r="AQO16" s="99"/>
      <c r="AQP16" s="99"/>
      <c r="AQQ16" s="99"/>
      <c r="AQR16" s="99"/>
      <c r="AQS16" s="99"/>
      <c r="AQT16" s="99"/>
      <c r="AQU16" s="99"/>
      <c r="AQV16" s="99"/>
      <c r="AQW16" s="99"/>
      <c r="AQX16" s="99"/>
      <c r="AQY16" s="99"/>
      <c r="AQZ16" s="99"/>
      <c r="ARA16" s="99"/>
      <c r="ARB16" s="99"/>
      <c r="ARC16" s="99"/>
      <c r="ARD16" s="99"/>
      <c r="ARE16" s="99"/>
      <c r="ARF16" s="99"/>
      <c r="ARG16" s="99"/>
      <c r="ARH16" s="99"/>
      <c r="ARI16" s="99"/>
      <c r="ARJ16" s="99"/>
      <c r="ARK16" s="99"/>
      <c r="ARL16" s="99"/>
      <c r="ARM16" s="99"/>
      <c r="ARN16" s="99"/>
      <c r="ARO16" s="99"/>
      <c r="ARP16" s="99"/>
      <c r="ARQ16" s="99"/>
      <c r="ARR16" s="99"/>
      <c r="ARS16" s="99"/>
      <c r="ART16" s="99"/>
      <c r="ARU16" s="99"/>
      <c r="ARV16" s="99"/>
      <c r="ARW16" s="99"/>
      <c r="ARX16" s="99"/>
      <c r="ARY16" s="99"/>
      <c r="ARZ16" s="99"/>
      <c r="ASA16" s="99"/>
      <c r="ASB16" s="99"/>
      <c r="ASC16" s="99"/>
      <c r="ASD16" s="99"/>
      <c r="ASE16" s="99"/>
      <c r="ASF16" s="99"/>
      <c r="ASG16" s="99"/>
      <c r="ASH16" s="99"/>
      <c r="ASI16" s="99"/>
      <c r="ASJ16" s="99"/>
      <c r="ASK16" s="99"/>
      <c r="ASL16" s="99"/>
      <c r="ASM16" s="99"/>
      <c r="ASN16" s="99"/>
      <c r="ASO16" s="99"/>
      <c r="ASP16" s="99"/>
      <c r="ASQ16" s="99"/>
      <c r="ASR16" s="99"/>
      <c r="ASS16" s="99"/>
      <c r="AST16" s="99"/>
      <c r="ASU16" s="99"/>
      <c r="ASV16" s="99"/>
      <c r="ASW16" s="99"/>
      <c r="ASX16" s="99"/>
      <c r="ASY16" s="99"/>
      <c r="ASZ16" s="99"/>
      <c r="ATA16" s="99"/>
      <c r="ATB16" s="99"/>
      <c r="ATC16" s="99"/>
      <c r="ATD16" s="99"/>
      <c r="ATE16" s="99"/>
      <c r="ATF16" s="99"/>
      <c r="ATG16" s="99"/>
      <c r="ATH16" s="99"/>
      <c r="ATI16" s="99"/>
      <c r="ATJ16" s="99"/>
      <c r="ATK16" s="99"/>
      <c r="ATL16" s="99"/>
      <c r="ATM16" s="99"/>
      <c r="ATN16" s="99"/>
      <c r="ATO16" s="99"/>
      <c r="ATP16" s="99"/>
      <c r="ATQ16" s="99"/>
      <c r="ATR16" s="99"/>
      <c r="ATS16" s="99"/>
      <c r="ATT16" s="99"/>
      <c r="ATU16" s="99"/>
      <c r="ATV16" s="99"/>
      <c r="ATW16" s="99"/>
      <c r="ATX16" s="99"/>
      <c r="ATY16" s="99"/>
      <c r="ATZ16" s="99"/>
      <c r="AUA16" s="99"/>
      <c r="AUB16" s="99"/>
      <c r="AUC16" s="99"/>
      <c r="AUD16" s="99"/>
      <c r="AUE16" s="99"/>
      <c r="AUF16" s="99"/>
      <c r="AUG16" s="99"/>
      <c r="AUH16" s="99"/>
      <c r="AUI16" s="99"/>
      <c r="AUJ16" s="99"/>
      <c r="AUK16" s="99"/>
      <c r="AUL16" s="99"/>
      <c r="AUM16" s="99"/>
      <c r="AUN16" s="99"/>
      <c r="AUO16" s="99"/>
      <c r="AUP16" s="99"/>
      <c r="AUQ16" s="99"/>
      <c r="AUR16" s="99"/>
      <c r="AUS16" s="99"/>
      <c r="AUT16" s="99"/>
      <c r="AUU16" s="99"/>
      <c r="AUV16" s="99"/>
      <c r="AUW16" s="99"/>
      <c r="AUX16" s="99"/>
      <c r="AUY16" s="99"/>
      <c r="AUZ16" s="99"/>
      <c r="AVA16" s="99"/>
      <c r="AVB16" s="99"/>
      <c r="AVC16" s="99"/>
      <c r="AVD16" s="99"/>
      <c r="AVE16" s="99"/>
      <c r="AVF16" s="99"/>
    </row>
    <row r="17" spans="1:1254" x14ac:dyDescent="0.25">
      <c r="A17">
        <v>202212</v>
      </c>
      <c r="B17">
        <v>50568</v>
      </c>
      <c r="C17" t="s">
        <v>663</v>
      </c>
      <c r="D17" t="s">
        <v>1533</v>
      </c>
      <c r="F17">
        <v>0</v>
      </c>
      <c r="I17">
        <v>76984</v>
      </c>
      <c r="M17">
        <v>0</v>
      </c>
      <c r="P17">
        <v>76984</v>
      </c>
      <c r="T17">
        <v>0</v>
      </c>
      <c r="W17">
        <v>77501</v>
      </c>
      <c r="Y17">
        <v>128</v>
      </c>
      <c r="Z17">
        <v>0</v>
      </c>
      <c r="AB17">
        <v>76984</v>
      </c>
      <c r="AC17">
        <v>207</v>
      </c>
      <c r="AF17">
        <v>0</v>
      </c>
      <c r="AJ17">
        <v>195</v>
      </c>
      <c r="AK17">
        <v>182</v>
      </c>
      <c r="AM17">
        <v>182</v>
      </c>
      <c r="AO17">
        <v>0</v>
      </c>
      <c r="AS17">
        <v>12</v>
      </c>
      <c r="AT17">
        <v>128</v>
      </c>
      <c r="AW17">
        <v>0</v>
      </c>
      <c r="AX17">
        <v>0</v>
      </c>
      <c r="AY17">
        <v>67918</v>
      </c>
      <c r="AZ17">
        <v>7404</v>
      </c>
      <c r="BH17">
        <v>439</v>
      </c>
      <c r="BK17">
        <v>9144</v>
      </c>
      <c r="BL17">
        <v>0</v>
      </c>
      <c r="BQ17">
        <v>67918</v>
      </c>
      <c r="BV17">
        <v>0</v>
      </c>
      <c r="BW17">
        <v>0</v>
      </c>
      <c r="BX17">
        <v>1740</v>
      </c>
      <c r="BZ17">
        <v>77501</v>
      </c>
      <c r="CE17">
        <v>439</v>
      </c>
      <c r="CH17">
        <v>-1613</v>
      </c>
      <c r="CL17">
        <v>11595</v>
      </c>
      <c r="CN17">
        <v>-1613</v>
      </c>
      <c r="CO17">
        <v>-4392</v>
      </c>
      <c r="CS17">
        <v>-9801</v>
      </c>
      <c r="CT17">
        <v>-1305</v>
      </c>
      <c r="CW17">
        <v>0</v>
      </c>
      <c r="CX17">
        <v>-5096</v>
      </c>
      <c r="CZ17">
        <v>-3947</v>
      </c>
      <c r="DA17">
        <v>4840</v>
      </c>
      <c r="DB17">
        <v>383</v>
      </c>
      <c r="DD17">
        <v>110</v>
      </c>
      <c r="DF17">
        <v>931</v>
      </c>
      <c r="DH17">
        <v>829</v>
      </c>
      <c r="DI17">
        <v>-450</v>
      </c>
      <c r="DJ17">
        <v>-450</v>
      </c>
      <c r="DK17">
        <v>-450</v>
      </c>
      <c r="DL17">
        <v>-704</v>
      </c>
      <c r="DM17">
        <v>7648</v>
      </c>
      <c r="DN17">
        <v>-110</v>
      </c>
      <c r="DP17">
        <v>-9232</v>
      </c>
      <c r="DQ17">
        <v>-2619</v>
      </c>
      <c r="DR17">
        <v>-21</v>
      </c>
      <c r="DS17">
        <v>-129</v>
      </c>
      <c r="DT17">
        <v>-9122</v>
      </c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99"/>
      <c r="NF17" s="99"/>
      <c r="NG17" s="99"/>
      <c r="NH17" s="99"/>
      <c r="NI17" s="99"/>
      <c r="NJ17" s="99"/>
      <c r="NK17" s="99"/>
      <c r="NL17" s="99"/>
      <c r="NM17" s="99"/>
      <c r="NN17" s="99"/>
      <c r="NO17" s="99"/>
      <c r="NP17" s="99"/>
      <c r="NQ17" s="99"/>
      <c r="NR17" s="99"/>
      <c r="NS17" s="99"/>
      <c r="NT17" s="99"/>
      <c r="NU17" s="99"/>
      <c r="NV17" s="99"/>
      <c r="NW17" s="99"/>
      <c r="NX17" s="99"/>
      <c r="NY17" s="99"/>
      <c r="NZ17" s="99"/>
      <c r="OA17" s="99"/>
      <c r="OB17" s="99"/>
      <c r="OC17" s="99"/>
      <c r="OD17" s="99"/>
      <c r="OE17" s="99"/>
      <c r="OF17" s="99"/>
      <c r="OG17" s="99"/>
      <c r="OH17" s="99"/>
      <c r="OI17" s="99"/>
      <c r="OJ17" s="99"/>
      <c r="OK17" s="99"/>
      <c r="OL17" s="99"/>
      <c r="OM17" s="99"/>
      <c r="ON17" s="99"/>
      <c r="OO17" s="99"/>
      <c r="OP17" s="99"/>
      <c r="OQ17" s="99"/>
      <c r="OR17" s="99"/>
      <c r="OS17" s="99"/>
      <c r="OT17" s="99"/>
      <c r="OU17" s="99"/>
      <c r="OV17" s="99"/>
      <c r="OW17" s="99"/>
      <c r="OX17" s="99"/>
      <c r="OY17" s="99"/>
      <c r="OZ17" s="99"/>
      <c r="PA17" s="99"/>
      <c r="PB17" s="99"/>
      <c r="PC17" s="99"/>
      <c r="PD17" s="99"/>
      <c r="PE17" s="99"/>
      <c r="PF17" s="99"/>
      <c r="PG17" s="99"/>
      <c r="PH17" s="99"/>
      <c r="PI17" s="99"/>
      <c r="PJ17" s="99"/>
      <c r="PK17" s="99"/>
      <c r="PL17" s="99"/>
      <c r="PM17" s="99"/>
      <c r="PN17" s="99"/>
      <c r="PO17" s="99"/>
      <c r="PP17" s="99"/>
      <c r="PQ17" s="99"/>
      <c r="PR17" s="99"/>
      <c r="PS17" s="99"/>
      <c r="PT17" s="99"/>
      <c r="PU17" s="99"/>
      <c r="PV17" s="99"/>
      <c r="PW17" s="99"/>
      <c r="PX17" s="99"/>
      <c r="PY17" s="99"/>
      <c r="PZ17" s="99"/>
      <c r="QA17" s="99"/>
      <c r="QB17" s="99"/>
      <c r="QC17" s="99"/>
      <c r="QD17" s="99"/>
      <c r="QE17" s="99"/>
      <c r="QF17" s="99"/>
      <c r="QG17" s="99"/>
      <c r="QH17" s="99"/>
      <c r="QI17" s="99"/>
      <c r="QJ17" s="99"/>
      <c r="QK17" s="99"/>
      <c r="QL17" s="99"/>
      <c r="QM17" s="99"/>
      <c r="QN17" s="99"/>
      <c r="QO17" s="99"/>
      <c r="QP17" s="99"/>
      <c r="QQ17" s="99"/>
      <c r="QR17" s="99"/>
      <c r="QS17" s="99"/>
      <c r="QT17" s="99"/>
      <c r="QU17" s="99"/>
      <c r="QV17" s="99"/>
      <c r="QW17" s="99"/>
      <c r="QX17" s="99"/>
      <c r="QY17" s="99"/>
      <c r="QZ17" s="99"/>
      <c r="RA17" s="99"/>
      <c r="RB17" s="99"/>
      <c r="RC17" s="99"/>
      <c r="RD17" s="99"/>
      <c r="RE17" s="99"/>
      <c r="RF17" s="99"/>
      <c r="RG17" s="99"/>
      <c r="RH17" s="99"/>
      <c r="RI17" s="99"/>
      <c r="RJ17" s="99"/>
      <c r="RK17" s="99"/>
      <c r="RL17" s="99"/>
      <c r="RM17" s="99"/>
      <c r="RN17" s="99"/>
      <c r="RO17" s="99"/>
      <c r="RP17" s="99"/>
      <c r="RQ17" s="99"/>
      <c r="RR17" s="99"/>
      <c r="RS17" s="99"/>
      <c r="RT17" s="99"/>
      <c r="RU17" s="99"/>
      <c r="RV17" s="99"/>
      <c r="RW17" s="99"/>
      <c r="RX17" s="99"/>
      <c r="RY17" s="99"/>
      <c r="RZ17" s="99"/>
      <c r="SA17" s="99"/>
      <c r="SB17" s="99"/>
      <c r="SC17" s="99"/>
      <c r="SD17" s="99"/>
      <c r="SE17" s="99"/>
      <c r="SF17" s="99"/>
      <c r="SG17" s="99"/>
      <c r="SH17" s="99"/>
      <c r="SI17" s="99"/>
      <c r="SJ17" s="99"/>
      <c r="SK17" s="99"/>
      <c r="SL17" s="99"/>
      <c r="SM17" s="99"/>
      <c r="SN17" s="99"/>
      <c r="SO17" s="99"/>
      <c r="SP17" s="99"/>
      <c r="SQ17" s="99"/>
      <c r="SR17" s="99"/>
      <c r="SS17" s="99"/>
      <c r="ST17" s="99"/>
      <c r="SU17" s="99"/>
      <c r="SV17" s="99"/>
      <c r="SW17" s="99"/>
      <c r="SX17" s="99"/>
      <c r="SY17" s="99"/>
      <c r="SZ17" s="99"/>
      <c r="TA17" s="99"/>
      <c r="TB17" s="99"/>
      <c r="TC17" s="99"/>
      <c r="TD17" s="99"/>
      <c r="TE17" s="99"/>
      <c r="TF17" s="99"/>
      <c r="TG17" s="99"/>
      <c r="TH17" s="99"/>
      <c r="TI17" s="99"/>
      <c r="TJ17" s="99"/>
      <c r="TK17" s="99"/>
      <c r="TL17" s="99"/>
      <c r="TM17" s="99"/>
      <c r="TN17" s="99"/>
      <c r="TO17" s="99"/>
      <c r="TP17" s="99"/>
      <c r="TQ17" s="99"/>
      <c r="TR17" s="99"/>
      <c r="TS17" s="99"/>
      <c r="TT17" s="99"/>
      <c r="TU17" s="99"/>
      <c r="TV17" s="99"/>
      <c r="TW17" s="99"/>
      <c r="TX17" s="99"/>
      <c r="TY17" s="99"/>
      <c r="TZ17" s="99"/>
      <c r="UA17" s="99"/>
      <c r="UB17" s="99"/>
      <c r="UC17" s="99"/>
      <c r="UD17" s="99"/>
      <c r="UE17" s="99"/>
      <c r="UF17" s="99"/>
      <c r="UG17" s="99"/>
      <c r="UH17" s="99"/>
      <c r="UI17" s="99"/>
      <c r="UJ17" s="99"/>
      <c r="UK17" s="99"/>
      <c r="UL17" s="99"/>
      <c r="UM17" s="99"/>
      <c r="UN17" s="99"/>
      <c r="UO17" s="99"/>
      <c r="UP17" s="99"/>
      <c r="UQ17" s="99"/>
      <c r="UR17" s="99"/>
      <c r="US17" s="99"/>
      <c r="UT17" s="99"/>
      <c r="UU17" s="99"/>
      <c r="UV17" s="99"/>
      <c r="UW17" s="99"/>
      <c r="UX17" s="99"/>
      <c r="UY17" s="99"/>
      <c r="UZ17" s="99"/>
      <c r="VA17" s="99"/>
      <c r="VB17" s="99"/>
      <c r="VC17" s="99"/>
      <c r="VD17" s="99"/>
      <c r="VE17" s="99"/>
      <c r="VF17" s="99"/>
      <c r="VG17" s="99"/>
      <c r="VH17" s="99"/>
      <c r="VI17" s="99"/>
      <c r="VJ17" s="99"/>
      <c r="VK17" s="99"/>
      <c r="VL17" s="99"/>
      <c r="VM17" s="99"/>
      <c r="VN17" s="99"/>
      <c r="VO17" s="99"/>
      <c r="VP17" s="99"/>
      <c r="VQ17" s="99"/>
      <c r="VR17" s="99"/>
      <c r="VS17" s="99"/>
      <c r="VT17" s="99"/>
      <c r="VU17" s="99"/>
      <c r="VV17" s="99"/>
      <c r="VW17" s="99"/>
      <c r="VX17" s="99"/>
      <c r="VY17" s="99"/>
      <c r="VZ17" s="99"/>
      <c r="WA17" s="99"/>
      <c r="WB17" s="99"/>
      <c r="WC17" s="99"/>
      <c r="WD17" s="99"/>
      <c r="WE17" s="99"/>
      <c r="WF17" s="99"/>
      <c r="WG17" s="99"/>
      <c r="WH17" s="99"/>
      <c r="WI17" s="99"/>
      <c r="WJ17" s="99"/>
      <c r="WK17" s="99"/>
      <c r="WL17" s="99"/>
      <c r="WM17" s="99"/>
      <c r="WN17" s="99"/>
      <c r="WO17" s="99"/>
      <c r="WP17" s="99"/>
      <c r="WQ17" s="99"/>
      <c r="WR17" s="99"/>
      <c r="WS17" s="99"/>
      <c r="WT17" s="99"/>
      <c r="WU17" s="99"/>
      <c r="WV17" s="99"/>
      <c r="WW17" s="99"/>
      <c r="WX17" s="99"/>
      <c r="WY17" s="99"/>
      <c r="WZ17" s="99"/>
      <c r="XA17" s="99"/>
      <c r="XB17" s="99"/>
      <c r="XC17" s="99"/>
      <c r="XD17" s="99"/>
      <c r="XE17" s="99"/>
      <c r="XF17" s="99"/>
      <c r="XG17" s="99"/>
      <c r="XH17" s="99"/>
      <c r="XI17" s="99"/>
      <c r="XJ17" s="99"/>
      <c r="XK17" s="99"/>
      <c r="XL17" s="99"/>
      <c r="XM17" s="99"/>
      <c r="XN17" s="99"/>
      <c r="XO17" s="99"/>
      <c r="XP17" s="99"/>
      <c r="XQ17" s="99"/>
      <c r="XR17" s="99"/>
      <c r="XS17" s="99"/>
      <c r="XT17" s="99"/>
      <c r="XU17" s="99"/>
      <c r="XV17" s="99"/>
      <c r="XW17" s="99"/>
      <c r="XX17" s="99"/>
      <c r="XY17" s="99"/>
      <c r="XZ17" s="99"/>
      <c r="YA17" s="99"/>
      <c r="YB17" s="99"/>
      <c r="YC17" s="99"/>
      <c r="YD17" s="99"/>
      <c r="YE17" s="99"/>
      <c r="YF17" s="99"/>
      <c r="YG17" s="99"/>
      <c r="YH17" s="99"/>
      <c r="YI17" s="99"/>
      <c r="YJ17" s="99"/>
      <c r="YK17" s="99"/>
      <c r="YL17" s="99"/>
      <c r="YM17" s="99"/>
      <c r="YN17" s="99"/>
      <c r="YO17" s="99"/>
      <c r="YP17" s="99"/>
      <c r="YQ17" s="99"/>
      <c r="YR17" s="99"/>
      <c r="YS17" s="99"/>
      <c r="YT17" s="99"/>
      <c r="YU17" s="99"/>
      <c r="YV17" s="99"/>
      <c r="YW17" s="99"/>
      <c r="YX17" s="99"/>
      <c r="YY17" s="99"/>
      <c r="YZ17" s="99"/>
      <c r="ZA17" s="99"/>
      <c r="ZB17" s="99"/>
      <c r="ZC17" s="99"/>
      <c r="ZD17" s="99"/>
      <c r="ZE17" s="99"/>
      <c r="ZF17" s="99"/>
      <c r="ZG17" s="99"/>
      <c r="ZH17" s="99"/>
      <c r="ZI17" s="99"/>
      <c r="ZJ17" s="99"/>
      <c r="ZK17" s="99"/>
      <c r="ZL17" s="99"/>
      <c r="ZM17" s="99"/>
      <c r="ZN17" s="99"/>
      <c r="ZO17" s="99"/>
      <c r="ZP17" s="99"/>
      <c r="ZQ17" s="99"/>
      <c r="ZR17" s="99"/>
      <c r="ZS17" s="99"/>
      <c r="ZT17" s="99"/>
      <c r="ZU17" s="99"/>
      <c r="ZV17" s="99"/>
      <c r="ZW17" s="99"/>
      <c r="ZX17" s="99"/>
      <c r="ZY17" s="99"/>
      <c r="ZZ17" s="99"/>
      <c r="AAA17" s="99"/>
      <c r="AAB17" s="99"/>
      <c r="AAC17" s="99"/>
      <c r="AAD17" s="99"/>
      <c r="AAE17" s="99"/>
      <c r="AAF17" s="99"/>
      <c r="AAG17" s="99"/>
      <c r="AAH17" s="99"/>
      <c r="AAI17" s="99"/>
      <c r="AAJ17" s="99"/>
      <c r="AAK17" s="99"/>
      <c r="AAL17" s="99"/>
      <c r="AAM17" s="99"/>
      <c r="AAN17" s="99"/>
      <c r="AAO17" s="99"/>
      <c r="AAP17" s="99"/>
      <c r="AAQ17" s="99"/>
      <c r="AAR17" s="99"/>
      <c r="AAS17" s="99"/>
      <c r="AAT17" s="99"/>
      <c r="AAU17" s="99"/>
      <c r="AAV17" s="99"/>
      <c r="AAW17" s="99"/>
      <c r="AAX17" s="99"/>
      <c r="AAY17" s="99"/>
      <c r="AAZ17" s="99"/>
      <c r="ABA17" s="99"/>
      <c r="ABB17" s="99"/>
      <c r="ABC17" s="99"/>
      <c r="ABD17" s="99"/>
      <c r="ABE17" s="99"/>
      <c r="ABF17" s="99"/>
      <c r="ABG17" s="99"/>
      <c r="ABH17" s="99"/>
      <c r="ABI17" s="99"/>
      <c r="ABJ17" s="99"/>
      <c r="ABK17" s="99"/>
      <c r="ABL17" s="99"/>
      <c r="ABM17" s="99"/>
      <c r="ABN17" s="99"/>
      <c r="ABO17" s="99"/>
      <c r="ABP17" s="99"/>
      <c r="ABQ17" s="99"/>
      <c r="ABR17" s="99"/>
      <c r="ABS17" s="99"/>
      <c r="ABT17" s="99"/>
      <c r="ABU17" s="99"/>
      <c r="ABV17" s="99"/>
      <c r="ABW17" s="99"/>
      <c r="ABX17" s="99"/>
      <c r="ABY17" s="99"/>
      <c r="ABZ17" s="99"/>
      <c r="ACA17" s="99"/>
      <c r="ACB17" s="99"/>
      <c r="ACC17" s="99"/>
      <c r="ACD17" s="99"/>
      <c r="ACE17" s="99"/>
      <c r="ACF17" s="99"/>
      <c r="ACG17" s="99"/>
      <c r="ACH17" s="99"/>
      <c r="ACI17" s="99"/>
      <c r="ACJ17" s="99"/>
      <c r="ACK17" s="99"/>
      <c r="ACL17" s="99"/>
      <c r="ACM17" s="99"/>
      <c r="ACN17" s="99"/>
      <c r="ACO17" s="99"/>
      <c r="ACP17" s="99"/>
      <c r="ACQ17" s="99"/>
      <c r="ACR17" s="99"/>
      <c r="ACS17" s="99"/>
      <c r="ACT17" s="99"/>
      <c r="ACU17" s="99"/>
      <c r="ACV17" s="99"/>
      <c r="ACW17" s="99"/>
      <c r="ACX17" s="99"/>
      <c r="ACY17" s="99"/>
      <c r="ACZ17" s="99"/>
      <c r="ADA17" s="99"/>
      <c r="ADB17" s="99"/>
      <c r="ADC17" s="99"/>
      <c r="ADD17" s="99"/>
      <c r="ADE17" s="99"/>
      <c r="ADF17" s="99"/>
      <c r="ADG17" s="99"/>
      <c r="ADH17" s="99"/>
      <c r="ADI17" s="99"/>
      <c r="ADJ17" s="99"/>
      <c r="ADK17" s="99"/>
      <c r="ADL17" s="99"/>
      <c r="ADM17" s="99"/>
      <c r="ADN17" s="99"/>
      <c r="ADO17" s="99"/>
      <c r="ADP17" s="99"/>
      <c r="ADQ17" s="99"/>
      <c r="ADR17" s="99"/>
      <c r="ADS17" s="99"/>
      <c r="ADT17" s="99"/>
      <c r="ADU17" s="99"/>
      <c r="ADV17" s="99"/>
      <c r="ADW17" s="99"/>
      <c r="ADX17" s="99"/>
      <c r="ADY17" s="99"/>
      <c r="ADZ17" s="99"/>
      <c r="AEA17" s="99"/>
      <c r="AEB17" s="99"/>
      <c r="AEC17" s="99"/>
      <c r="AED17" s="99"/>
      <c r="AEE17" s="99"/>
      <c r="AEF17" s="99"/>
      <c r="AEG17" s="99"/>
      <c r="AEH17" s="99"/>
      <c r="AEI17" s="99"/>
      <c r="AEJ17" s="99"/>
      <c r="AEK17" s="99"/>
      <c r="AEL17" s="99"/>
      <c r="AEM17" s="99"/>
      <c r="AEN17" s="99"/>
      <c r="AEO17" s="99"/>
      <c r="AEP17" s="99"/>
      <c r="AEQ17" s="99"/>
      <c r="AER17" s="99"/>
      <c r="AES17" s="99"/>
      <c r="AET17" s="99"/>
      <c r="AEU17" s="99"/>
      <c r="AEV17" s="99"/>
      <c r="AEW17" s="99"/>
      <c r="AEX17" s="99"/>
      <c r="AEY17" s="99"/>
      <c r="AEZ17" s="99"/>
      <c r="AFA17" s="99"/>
      <c r="AFB17" s="99"/>
      <c r="AFC17" s="99"/>
      <c r="AFD17" s="99"/>
      <c r="AFE17" s="99"/>
      <c r="AFF17" s="99"/>
      <c r="AFG17" s="99"/>
      <c r="AFH17" s="99"/>
      <c r="AFI17" s="99"/>
      <c r="AFJ17" s="99"/>
      <c r="AFK17" s="99"/>
      <c r="AFL17" s="99"/>
      <c r="AFM17" s="99"/>
      <c r="AFN17" s="99"/>
      <c r="AFO17" s="99"/>
      <c r="AFP17" s="99"/>
      <c r="AFQ17" s="99"/>
      <c r="AFR17" s="99"/>
      <c r="AFS17" s="99"/>
      <c r="AFT17" s="99"/>
      <c r="AFU17" s="99"/>
      <c r="AFV17" s="99"/>
      <c r="AFW17" s="99"/>
      <c r="AFX17" s="99"/>
      <c r="AFY17" s="99"/>
      <c r="AFZ17" s="99"/>
      <c r="AGA17" s="99"/>
      <c r="AGB17" s="99"/>
      <c r="AGC17" s="99"/>
      <c r="AGD17" s="99"/>
      <c r="AGE17" s="99"/>
      <c r="AGF17" s="99"/>
      <c r="AGG17" s="99"/>
      <c r="AGH17" s="99"/>
      <c r="AGI17" s="99"/>
      <c r="AGJ17" s="99"/>
      <c r="AGK17" s="99"/>
      <c r="AGL17" s="99"/>
      <c r="AGM17" s="99"/>
      <c r="AGN17" s="99"/>
      <c r="AGO17" s="99"/>
      <c r="AGP17" s="99"/>
      <c r="AGQ17" s="99"/>
      <c r="AGR17" s="99"/>
      <c r="AGS17" s="99"/>
      <c r="AGT17" s="99"/>
      <c r="AGU17" s="99"/>
      <c r="AGV17" s="99"/>
      <c r="AGW17" s="99"/>
      <c r="AGX17" s="99"/>
      <c r="AGY17" s="99"/>
      <c r="AGZ17" s="99"/>
      <c r="AHA17" s="99"/>
      <c r="AHB17" s="99"/>
      <c r="AHC17" s="99"/>
      <c r="AHD17" s="99"/>
      <c r="AHE17" s="99"/>
      <c r="AHF17" s="99"/>
      <c r="AHG17" s="99"/>
      <c r="AHH17" s="99"/>
      <c r="AHI17" s="99"/>
      <c r="AHJ17" s="99"/>
      <c r="AHK17" s="99"/>
      <c r="AHL17" s="99"/>
      <c r="AHM17" s="99"/>
      <c r="AHN17" s="99"/>
      <c r="AHO17" s="99"/>
      <c r="AHP17" s="99"/>
      <c r="AHQ17" s="99"/>
      <c r="AHR17" s="99"/>
      <c r="AHS17" s="99"/>
      <c r="AHT17" s="99"/>
      <c r="AHU17" s="99"/>
      <c r="AHV17" s="99"/>
      <c r="AHW17" s="99"/>
      <c r="AHX17" s="99"/>
      <c r="AHY17" s="99"/>
      <c r="AHZ17" s="99"/>
      <c r="AIA17" s="99"/>
      <c r="AIB17" s="99"/>
      <c r="AIC17" s="99"/>
      <c r="AID17" s="99"/>
      <c r="AIE17" s="99"/>
      <c r="AIF17" s="99"/>
      <c r="AIG17" s="99"/>
      <c r="AIH17" s="99"/>
      <c r="AII17" s="99"/>
      <c r="AIJ17" s="99"/>
      <c r="AIK17" s="99"/>
      <c r="AIL17" s="99"/>
      <c r="AIM17" s="99"/>
      <c r="AIN17" s="99"/>
      <c r="AIO17" s="99"/>
      <c r="AIP17" s="99"/>
      <c r="AIQ17" s="99"/>
      <c r="AIR17" s="99"/>
      <c r="AIS17" s="99"/>
      <c r="AIT17" s="99"/>
      <c r="AIU17" s="99"/>
      <c r="AIV17" s="99"/>
      <c r="AIW17" s="99"/>
      <c r="AIX17" s="99"/>
      <c r="AIY17" s="99"/>
      <c r="AIZ17" s="99"/>
      <c r="AJA17" s="99"/>
      <c r="AJB17" s="99"/>
      <c r="AJC17" s="99"/>
      <c r="AJD17" s="99"/>
      <c r="AJE17" s="99"/>
      <c r="AJF17" s="99"/>
      <c r="AJG17" s="99"/>
      <c r="AJH17" s="99"/>
      <c r="AJI17" s="99"/>
      <c r="AJJ17" s="99"/>
      <c r="AJK17" s="99"/>
      <c r="AJL17" s="99"/>
      <c r="AJM17" s="99"/>
      <c r="AJN17" s="99"/>
      <c r="AJO17" s="99"/>
      <c r="AJP17" s="99"/>
      <c r="AJQ17" s="99"/>
      <c r="AJR17" s="99"/>
      <c r="AJS17" s="99"/>
      <c r="AJT17" s="99"/>
      <c r="AJU17" s="99"/>
      <c r="AJV17" s="99"/>
      <c r="AJW17" s="99"/>
      <c r="AJX17" s="99"/>
      <c r="AJY17" s="99"/>
      <c r="AJZ17" s="99"/>
      <c r="AKA17" s="99"/>
      <c r="AKB17" s="99"/>
      <c r="AKC17" s="99"/>
      <c r="AKD17" s="99"/>
      <c r="AKE17" s="99"/>
      <c r="AKF17" s="99"/>
      <c r="AKG17" s="99"/>
      <c r="AKH17" s="99"/>
      <c r="AKI17" s="99"/>
      <c r="AKJ17" s="99"/>
      <c r="AKK17" s="99"/>
      <c r="AKL17" s="99"/>
      <c r="AKM17" s="99"/>
      <c r="AKN17" s="99"/>
      <c r="AKO17" s="99"/>
      <c r="AKP17" s="99"/>
      <c r="AKQ17" s="99"/>
      <c r="AKR17" s="99"/>
      <c r="AKS17" s="99"/>
      <c r="AKT17" s="99"/>
      <c r="AKU17" s="99"/>
      <c r="AKV17" s="99"/>
      <c r="AKW17" s="99"/>
      <c r="AKX17" s="99"/>
      <c r="AKY17" s="99"/>
      <c r="AKZ17" s="99"/>
      <c r="ALA17" s="99"/>
      <c r="ALB17" s="99"/>
      <c r="ALC17" s="99"/>
      <c r="ALD17" s="99"/>
      <c r="ALE17" s="99"/>
      <c r="ALF17" s="99"/>
      <c r="ALG17" s="99"/>
      <c r="ALH17" s="99"/>
      <c r="ALI17" s="99"/>
      <c r="ALJ17" s="99"/>
      <c r="ALK17" s="99"/>
      <c r="ALL17" s="99"/>
      <c r="ALM17" s="99"/>
      <c r="ALN17" s="99"/>
      <c r="ALO17" s="99"/>
      <c r="ALP17" s="99"/>
      <c r="ALQ17" s="99"/>
      <c r="ALR17" s="99"/>
      <c r="ALS17" s="99"/>
      <c r="ALT17" s="99"/>
      <c r="ALU17" s="99"/>
      <c r="ALV17" s="99"/>
      <c r="ALW17" s="99"/>
      <c r="ALX17" s="99"/>
      <c r="ALY17" s="99"/>
      <c r="ALZ17" s="99"/>
      <c r="AMA17" s="99"/>
      <c r="AMB17" s="99"/>
      <c r="AMC17" s="99"/>
      <c r="AMD17" s="99"/>
      <c r="AME17" s="99"/>
      <c r="AMF17" s="99"/>
      <c r="AMG17" s="99"/>
      <c r="AMH17" s="99"/>
      <c r="AMI17" s="99"/>
      <c r="AMJ17" s="99"/>
      <c r="AMK17" s="99"/>
      <c r="AML17" s="99"/>
      <c r="AMM17" s="99"/>
      <c r="AMN17" s="99"/>
      <c r="AMO17" s="99"/>
      <c r="AMP17" s="99"/>
      <c r="AMQ17" s="99"/>
      <c r="AMR17" s="99"/>
      <c r="AMS17" s="99"/>
      <c r="AMT17" s="99"/>
      <c r="AMU17" s="99"/>
      <c r="AMV17" s="99"/>
      <c r="AMW17" s="99"/>
      <c r="AMX17" s="99"/>
      <c r="AMY17" s="99"/>
      <c r="AMZ17" s="99"/>
      <c r="ANA17" s="99"/>
      <c r="ANB17" s="99"/>
      <c r="ANC17" s="99"/>
      <c r="AND17" s="99"/>
      <c r="ANE17" s="99"/>
      <c r="ANF17" s="99"/>
      <c r="ANG17" s="99"/>
      <c r="ANH17" s="99"/>
      <c r="ANI17" s="99"/>
      <c r="ANJ17" s="99"/>
      <c r="ANK17" s="99"/>
      <c r="ANL17" s="99"/>
      <c r="ANM17" s="99"/>
      <c r="ANN17" s="99"/>
      <c r="ANO17" s="99"/>
      <c r="ANP17" s="99"/>
      <c r="ANQ17" s="99"/>
      <c r="ANR17" s="99"/>
      <c r="ANS17" s="99"/>
      <c r="ANT17" s="99"/>
      <c r="ANU17" s="99"/>
      <c r="ANV17" s="99"/>
      <c r="ANW17" s="99"/>
      <c r="ANX17" s="99"/>
      <c r="ANY17" s="99"/>
      <c r="ANZ17" s="99"/>
      <c r="AOA17" s="99"/>
      <c r="AOB17" s="99"/>
      <c r="AOC17" s="99"/>
      <c r="AOD17" s="99"/>
      <c r="AOE17" s="99"/>
      <c r="AOF17" s="99"/>
      <c r="AOG17" s="99"/>
      <c r="AOH17" s="99"/>
      <c r="AOI17" s="99"/>
      <c r="AOJ17" s="99"/>
      <c r="AOK17" s="99"/>
      <c r="AOL17" s="99"/>
      <c r="AOM17" s="99"/>
      <c r="AON17" s="99"/>
      <c r="AOO17" s="99"/>
      <c r="AOP17" s="99"/>
      <c r="AOQ17" s="99"/>
      <c r="AOR17" s="99"/>
      <c r="AOS17" s="99"/>
      <c r="AOT17" s="99"/>
      <c r="AOU17" s="99"/>
      <c r="AOV17" s="99"/>
      <c r="AOW17" s="99"/>
      <c r="AOX17" s="99"/>
      <c r="AOY17" s="99"/>
      <c r="AOZ17" s="99"/>
      <c r="APA17" s="99"/>
      <c r="APB17" s="99"/>
      <c r="APC17" s="99"/>
      <c r="APD17" s="99"/>
      <c r="APE17" s="99"/>
      <c r="APF17" s="99"/>
      <c r="APG17" s="99"/>
      <c r="APH17" s="99"/>
      <c r="API17" s="99"/>
      <c r="APJ17" s="99"/>
      <c r="APK17" s="99"/>
      <c r="APL17" s="99"/>
      <c r="APM17" s="99"/>
      <c r="APN17" s="99"/>
      <c r="APO17" s="99"/>
      <c r="APP17" s="99"/>
      <c r="APQ17" s="99"/>
      <c r="APR17" s="99"/>
      <c r="APS17" s="99"/>
      <c r="APT17" s="99"/>
      <c r="APU17" s="99"/>
      <c r="APV17" s="99"/>
      <c r="APW17" s="99"/>
      <c r="APX17" s="99"/>
      <c r="APY17" s="99"/>
      <c r="APZ17" s="99"/>
      <c r="AQA17" s="99"/>
      <c r="AQB17" s="99"/>
      <c r="AQC17" s="99"/>
      <c r="AQD17" s="99"/>
      <c r="AQE17" s="99"/>
      <c r="AQF17" s="99"/>
      <c r="AQG17" s="99"/>
      <c r="AQH17" s="99"/>
      <c r="AQI17" s="99"/>
      <c r="AQJ17" s="99"/>
      <c r="AQK17" s="99"/>
      <c r="AQL17" s="99"/>
      <c r="AQM17" s="99"/>
      <c r="AQN17" s="99"/>
      <c r="AQO17" s="99"/>
      <c r="AQP17" s="99"/>
      <c r="AQQ17" s="99"/>
      <c r="AQR17" s="99"/>
      <c r="AQS17" s="99"/>
      <c r="AQT17" s="99"/>
      <c r="AQU17" s="99"/>
      <c r="AQV17" s="99"/>
      <c r="AQW17" s="99"/>
      <c r="AQX17" s="99"/>
      <c r="AQY17" s="99"/>
      <c r="AQZ17" s="99"/>
      <c r="ARA17" s="99"/>
      <c r="ARB17" s="99"/>
      <c r="ARC17" s="99"/>
      <c r="ARD17" s="99"/>
      <c r="ARE17" s="99"/>
      <c r="ARF17" s="99"/>
      <c r="ARG17" s="99"/>
      <c r="ARH17" s="99"/>
      <c r="ARI17" s="99"/>
      <c r="ARJ17" s="99"/>
      <c r="ARK17" s="99"/>
      <c r="ARL17" s="99"/>
      <c r="ARM17" s="99"/>
      <c r="ARN17" s="99"/>
      <c r="ARO17" s="99"/>
      <c r="ARP17" s="99"/>
      <c r="ARQ17" s="99"/>
      <c r="ARR17" s="99"/>
      <c r="ARS17" s="99"/>
      <c r="ART17" s="99"/>
      <c r="ARU17" s="99"/>
      <c r="ARV17" s="99"/>
      <c r="ARW17" s="99"/>
      <c r="ARX17" s="99"/>
      <c r="ARY17" s="99"/>
      <c r="ARZ17" s="99"/>
      <c r="ASA17" s="99"/>
      <c r="ASB17" s="99"/>
      <c r="ASC17" s="99"/>
      <c r="ASD17" s="99"/>
      <c r="ASE17" s="99"/>
      <c r="ASF17" s="99"/>
      <c r="ASG17" s="99"/>
      <c r="ASH17" s="99"/>
      <c r="ASI17" s="99"/>
      <c r="ASJ17" s="99"/>
      <c r="ASK17" s="99"/>
      <c r="ASL17" s="99"/>
      <c r="ASM17" s="99"/>
      <c r="ASN17" s="99"/>
      <c r="ASO17" s="99"/>
      <c r="ASP17" s="99"/>
      <c r="ASQ17" s="99"/>
      <c r="ASR17" s="99"/>
      <c r="ASS17" s="99"/>
      <c r="AST17" s="99"/>
      <c r="ASU17" s="99"/>
      <c r="ASV17" s="99"/>
      <c r="ASW17" s="99"/>
      <c r="ASX17" s="99"/>
      <c r="ASY17" s="99"/>
      <c r="ASZ17" s="99"/>
      <c r="ATA17" s="99"/>
      <c r="ATB17" s="99"/>
      <c r="ATC17" s="99"/>
      <c r="ATD17" s="99"/>
      <c r="ATE17" s="99"/>
      <c r="ATF17" s="99"/>
      <c r="ATG17" s="99"/>
      <c r="ATH17" s="99"/>
      <c r="ATI17" s="99"/>
      <c r="ATJ17" s="99"/>
      <c r="ATK17" s="99"/>
      <c r="ATL17" s="99"/>
      <c r="ATM17" s="99"/>
      <c r="ATN17" s="99"/>
      <c r="ATO17" s="99"/>
      <c r="ATP17" s="99"/>
      <c r="ATQ17" s="99"/>
      <c r="ATR17" s="99"/>
      <c r="ATS17" s="99"/>
      <c r="ATT17" s="99"/>
      <c r="ATU17" s="99"/>
      <c r="ATV17" s="99"/>
      <c r="ATW17" s="99"/>
      <c r="ATX17" s="99"/>
      <c r="ATY17" s="99"/>
      <c r="ATZ17" s="99"/>
      <c r="AUA17" s="99"/>
      <c r="AUB17" s="99"/>
      <c r="AUC17" s="99"/>
      <c r="AUD17" s="99"/>
      <c r="AUE17" s="99"/>
      <c r="AUF17" s="99"/>
      <c r="AUG17" s="99"/>
      <c r="AUH17" s="99"/>
      <c r="AUI17" s="99"/>
      <c r="AUJ17" s="99"/>
      <c r="AUK17" s="99"/>
      <c r="AUL17" s="99"/>
      <c r="AUM17" s="99"/>
      <c r="AUN17" s="99"/>
      <c r="AUO17" s="99"/>
      <c r="AUP17" s="99"/>
      <c r="AUQ17" s="99"/>
      <c r="AUR17" s="99"/>
      <c r="AUS17" s="99"/>
      <c r="AUT17" s="99"/>
      <c r="AUU17" s="99"/>
      <c r="AUV17" s="99"/>
      <c r="AUW17" s="99"/>
      <c r="AUX17" s="99"/>
      <c r="AUY17" s="99"/>
      <c r="AUZ17" s="99"/>
      <c r="AVA17" s="99"/>
      <c r="AVB17" s="99"/>
      <c r="AVC17" s="99"/>
      <c r="AVD17" s="99"/>
      <c r="AVE17" s="99"/>
      <c r="AVF17" s="99"/>
    </row>
    <row r="18" spans="1:1254" x14ac:dyDescent="0.25">
      <c r="A18">
        <v>202212</v>
      </c>
      <c r="B18">
        <v>50421</v>
      </c>
      <c r="C18" t="s">
        <v>664</v>
      </c>
      <c r="D18" t="s">
        <v>1533</v>
      </c>
      <c r="F18">
        <v>271</v>
      </c>
      <c r="G18">
        <v>0</v>
      </c>
      <c r="I18">
        <v>52349</v>
      </c>
      <c r="M18">
        <v>0</v>
      </c>
      <c r="P18">
        <v>52349</v>
      </c>
      <c r="R18">
        <v>50024</v>
      </c>
      <c r="S18">
        <v>99</v>
      </c>
      <c r="T18">
        <v>0</v>
      </c>
      <c r="W18">
        <v>52620</v>
      </c>
      <c r="Z18">
        <v>0</v>
      </c>
      <c r="AB18">
        <v>2226</v>
      </c>
      <c r="AC18">
        <v>0</v>
      </c>
      <c r="AF18">
        <v>0</v>
      </c>
      <c r="AJ18">
        <v>0</v>
      </c>
      <c r="AK18">
        <v>0</v>
      </c>
      <c r="AT18">
        <v>271</v>
      </c>
      <c r="AV18">
        <v>2000</v>
      </c>
      <c r="AY18">
        <v>52243</v>
      </c>
      <c r="AZ18">
        <v>25</v>
      </c>
      <c r="BH18">
        <v>350</v>
      </c>
      <c r="BK18">
        <v>27</v>
      </c>
      <c r="BL18">
        <v>0</v>
      </c>
      <c r="BQ18">
        <v>50243</v>
      </c>
      <c r="BV18">
        <v>0</v>
      </c>
      <c r="BW18">
        <v>0</v>
      </c>
      <c r="BX18">
        <v>2</v>
      </c>
      <c r="BZ18">
        <v>52620</v>
      </c>
      <c r="CE18">
        <v>350</v>
      </c>
      <c r="CH18">
        <v>-1032</v>
      </c>
      <c r="CL18">
        <v>926</v>
      </c>
      <c r="CN18">
        <v>-1047</v>
      </c>
      <c r="CO18">
        <v>-4805</v>
      </c>
      <c r="CS18">
        <v>-5143</v>
      </c>
      <c r="CT18">
        <v>14</v>
      </c>
      <c r="CV18">
        <v>-15</v>
      </c>
      <c r="CX18">
        <v>-4805</v>
      </c>
      <c r="DA18">
        <v>-107</v>
      </c>
      <c r="DB18">
        <v>6</v>
      </c>
      <c r="DF18">
        <v>130</v>
      </c>
      <c r="DG18">
        <v>0</v>
      </c>
      <c r="DH18">
        <v>1281</v>
      </c>
      <c r="DM18">
        <v>926</v>
      </c>
      <c r="DP18">
        <v>-4698</v>
      </c>
      <c r="DQ18">
        <v>-122</v>
      </c>
      <c r="DR18">
        <v>-17</v>
      </c>
      <c r="DS18">
        <v>-819</v>
      </c>
      <c r="DT18">
        <v>-4698</v>
      </c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  <c r="IW18" s="99"/>
      <c r="IX18" s="99"/>
      <c r="IY18" s="99"/>
      <c r="IZ18" s="99"/>
      <c r="JA18" s="99"/>
      <c r="JB18" s="99"/>
      <c r="JC18" s="99"/>
      <c r="JD18" s="99"/>
      <c r="JE18" s="99"/>
      <c r="JF18" s="99"/>
      <c r="JG18" s="99"/>
      <c r="JH18" s="99"/>
      <c r="JI18" s="99"/>
      <c r="JJ18" s="99"/>
      <c r="JK18" s="99"/>
      <c r="JL18" s="99"/>
      <c r="JM18" s="99"/>
      <c r="JN18" s="99"/>
      <c r="JO18" s="99"/>
      <c r="JP18" s="99"/>
      <c r="JQ18" s="99"/>
      <c r="JR18" s="99"/>
      <c r="JS18" s="99"/>
      <c r="JT18" s="99"/>
      <c r="JU18" s="99"/>
      <c r="JV18" s="99"/>
      <c r="JW18" s="99"/>
      <c r="JX18" s="99"/>
      <c r="JY18" s="99"/>
      <c r="JZ18" s="99"/>
      <c r="KA18" s="99"/>
      <c r="KB18" s="99"/>
      <c r="KC18" s="99"/>
      <c r="KD18" s="99"/>
      <c r="KE18" s="99"/>
      <c r="KF18" s="99"/>
      <c r="KG18" s="99"/>
      <c r="KH18" s="99"/>
      <c r="KI18" s="99"/>
      <c r="KJ18" s="99"/>
      <c r="KK18" s="99"/>
      <c r="KL18" s="99"/>
      <c r="KM18" s="99"/>
      <c r="KN18" s="99"/>
      <c r="KO18" s="99"/>
      <c r="KP18" s="99"/>
      <c r="KQ18" s="99"/>
      <c r="KR18" s="99"/>
      <c r="KS18" s="99"/>
      <c r="KT18" s="99"/>
      <c r="KU18" s="99"/>
      <c r="KV18" s="99"/>
      <c r="KW18" s="99"/>
      <c r="KX18" s="99"/>
      <c r="KY18" s="99"/>
      <c r="KZ18" s="99"/>
      <c r="LA18" s="99"/>
      <c r="LB18" s="99"/>
      <c r="LC18" s="99"/>
      <c r="LD18" s="99"/>
      <c r="LE18" s="99"/>
      <c r="LF18" s="99"/>
      <c r="LG18" s="99"/>
      <c r="LH18" s="99"/>
      <c r="LI18" s="99"/>
      <c r="LJ18" s="99"/>
      <c r="LK18" s="99"/>
      <c r="LL18" s="99"/>
      <c r="LM18" s="99"/>
      <c r="LN18" s="99"/>
      <c r="LO18" s="99"/>
      <c r="LP18" s="99"/>
      <c r="LQ18" s="99"/>
      <c r="LR18" s="99"/>
      <c r="LS18" s="99"/>
      <c r="LT18" s="99"/>
      <c r="LU18" s="99"/>
      <c r="LV18" s="99"/>
      <c r="LW18" s="99"/>
      <c r="LX18" s="99"/>
      <c r="LY18" s="99"/>
      <c r="LZ18" s="99"/>
      <c r="MA18" s="99"/>
      <c r="MB18" s="99"/>
      <c r="MC18" s="99"/>
      <c r="MD18" s="99"/>
      <c r="ME18" s="99"/>
      <c r="MF18" s="99"/>
      <c r="MG18" s="99"/>
      <c r="MH18" s="99"/>
      <c r="MI18" s="99"/>
      <c r="MJ18" s="99"/>
      <c r="MK18" s="99"/>
      <c r="ML18" s="99"/>
      <c r="MM18" s="99"/>
      <c r="MN18" s="99"/>
      <c r="MO18" s="99"/>
      <c r="MP18" s="99"/>
      <c r="MQ18" s="99"/>
      <c r="MR18" s="99"/>
      <c r="MS18" s="99"/>
      <c r="MT18" s="99"/>
      <c r="MU18" s="99"/>
      <c r="MV18" s="99"/>
      <c r="MW18" s="99"/>
      <c r="MX18" s="99"/>
      <c r="MY18" s="99"/>
      <c r="MZ18" s="99"/>
      <c r="NA18" s="99"/>
      <c r="NB18" s="99"/>
      <c r="NC18" s="99"/>
      <c r="ND18" s="99"/>
      <c r="NE18" s="99"/>
      <c r="NF18" s="99"/>
      <c r="NG18" s="99"/>
      <c r="NH18" s="99"/>
      <c r="NI18" s="99"/>
      <c r="NJ18" s="99"/>
      <c r="NK18" s="99"/>
      <c r="NL18" s="99"/>
      <c r="NM18" s="99"/>
      <c r="NN18" s="99"/>
      <c r="NO18" s="99"/>
      <c r="NP18" s="99"/>
      <c r="NQ18" s="99"/>
      <c r="NR18" s="99"/>
      <c r="NS18" s="99"/>
      <c r="NT18" s="99"/>
      <c r="NU18" s="99"/>
      <c r="NV18" s="99"/>
      <c r="NW18" s="99"/>
      <c r="NX18" s="99"/>
      <c r="NY18" s="99"/>
      <c r="NZ18" s="99"/>
      <c r="OA18" s="99"/>
      <c r="OB18" s="99"/>
      <c r="OC18" s="99"/>
      <c r="OD18" s="99"/>
      <c r="OE18" s="99"/>
      <c r="OF18" s="99"/>
      <c r="OG18" s="99"/>
      <c r="OH18" s="99"/>
      <c r="OI18" s="99"/>
      <c r="OJ18" s="99"/>
      <c r="OK18" s="99"/>
      <c r="OL18" s="99"/>
      <c r="OM18" s="99"/>
      <c r="ON18" s="99"/>
      <c r="OO18" s="99"/>
      <c r="OP18" s="99"/>
      <c r="OQ18" s="99"/>
      <c r="OR18" s="99"/>
      <c r="OS18" s="99"/>
      <c r="OT18" s="99"/>
      <c r="OU18" s="99"/>
      <c r="OV18" s="99"/>
      <c r="OW18" s="99"/>
      <c r="OX18" s="99"/>
      <c r="OY18" s="99"/>
      <c r="OZ18" s="99"/>
      <c r="PA18" s="99"/>
      <c r="PB18" s="99"/>
      <c r="PC18" s="99"/>
      <c r="PD18" s="99"/>
      <c r="PE18" s="99"/>
      <c r="PF18" s="99"/>
      <c r="PG18" s="99"/>
      <c r="PH18" s="99"/>
      <c r="PI18" s="99"/>
      <c r="PJ18" s="99"/>
      <c r="PK18" s="99"/>
      <c r="PL18" s="99"/>
      <c r="PM18" s="99"/>
      <c r="PN18" s="99"/>
      <c r="PO18" s="99"/>
      <c r="PP18" s="99"/>
      <c r="PQ18" s="99"/>
      <c r="PR18" s="99"/>
      <c r="PS18" s="99"/>
      <c r="PT18" s="99"/>
      <c r="PU18" s="99"/>
      <c r="PV18" s="99"/>
      <c r="PW18" s="99"/>
      <c r="PX18" s="99"/>
      <c r="PY18" s="99"/>
      <c r="PZ18" s="99"/>
      <c r="QA18" s="99"/>
      <c r="QB18" s="99"/>
      <c r="QC18" s="99"/>
      <c r="QD18" s="99"/>
      <c r="QE18" s="99"/>
      <c r="QF18" s="99"/>
      <c r="QG18" s="99"/>
      <c r="QH18" s="99"/>
      <c r="QI18" s="99"/>
      <c r="QJ18" s="99"/>
      <c r="QK18" s="99"/>
      <c r="QL18" s="99"/>
      <c r="QM18" s="99"/>
      <c r="QN18" s="99"/>
      <c r="QO18" s="99"/>
      <c r="QP18" s="99"/>
      <c r="QQ18" s="99"/>
      <c r="QR18" s="99"/>
      <c r="QS18" s="99"/>
      <c r="QT18" s="99"/>
      <c r="QU18" s="99"/>
      <c r="QV18" s="99"/>
      <c r="QW18" s="99"/>
      <c r="QX18" s="99"/>
      <c r="QY18" s="99"/>
      <c r="QZ18" s="99"/>
      <c r="RA18" s="99"/>
      <c r="RB18" s="99"/>
      <c r="RC18" s="99"/>
      <c r="RD18" s="99"/>
      <c r="RE18" s="99"/>
      <c r="RF18" s="99"/>
      <c r="RG18" s="99"/>
      <c r="RH18" s="99"/>
      <c r="RI18" s="99"/>
      <c r="RJ18" s="99"/>
      <c r="RK18" s="99"/>
      <c r="RL18" s="99"/>
      <c r="RM18" s="99"/>
      <c r="RN18" s="99"/>
      <c r="RO18" s="99"/>
      <c r="RP18" s="99"/>
      <c r="RQ18" s="99"/>
      <c r="RR18" s="99"/>
      <c r="RS18" s="99"/>
      <c r="RT18" s="99"/>
      <c r="RU18" s="99"/>
      <c r="RV18" s="99"/>
      <c r="RW18" s="99"/>
      <c r="RX18" s="99"/>
      <c r="RY18" s="99"/>
      <c r="RZ18" s="99"/>
      <c r="SA18" s="99"/>
      <c r="SB18" s="99"/>
      <c r="SC18" s="99"/>
      <c r="SD18" s="99"/>
      <c r="SE18" s="99"/>
      <c r="SF18" s="99"/>
      <c r="SG18" s="99"/>
      <c r="SH18" s="99"/>
      <c r="SI18" s="99"/>
      <c r="SJ18" s="99"/>
      <c r="SK18" s="99"/>
      <c r="SL18" s="99"/>
      <c r="SM18" s="99"/>
      <c r="SN18" s="99"/>
      <c r="SO18" s="99"/>
      <c r="SP18" s="99"/>
      <c r="SQ18" s="99"/>
      <c r="SR18" s="99"/>
      <c r="SS18" s="99"/>
      <c r="ST18" s="99"/>
      <c r="SU18" s="99"/>
      <c r="SV18" s="99"/>
      <c r="SW18" s="99"/>
      <c r="SX18" s="99"/>
      <c r="SY18" s="99"/>
      <c r="SZ18" s="99"/>
      <c r="TA18" s="99"/>
      <c r="TB18" s="99"/>
      <c r="TC18" s="99"/>
      <c r="TD18" s="99"/>
      <c r="TE18" s="99"/>
      <c r="TF18" s="99"/>
      <c r="TG18" s="99"/>
      <c r="TH18" s="99"/>
      <c r="TI18" s="99"/>
      <c r="TJ18" s="99"/>
      <c r="TK18" s="99"/>
      <c r="TL18" s="99"/>
      <c r="TM18" s="99"/>
      <c r="TN18" s="99"/>
      <c r="TO18" s="99"/>
      <c r="TP18" s="99"/>
      <c r="TQ18" s="99"/>
      <c r="TR18" s="99"/>
      <c r="TS18" s="99"/>
      <c r="TT18" s="99"/>
      <c r="TU18" s="99"/>
      <c r="TV18" s="99"/>
      <c r="TW18" s="99"/>
      <c r="TX18" s="99"/>
      <c r="TY18" s="99"/>
      <c r="TZ18" s="99"/>
      <c r="UA18" s="99"/>
      <c r="UB18" s="99"/>
      <c r="UC18" s="99"/>
      <c r="UD18" s="99"/>
      <c r="UE18" s="99"/>
      <c r="UF18" s="99"/>
      <c r="UG18" s="99"/>
      <c r="UH18" s="99"/>
      <c r="UI18" s="99"/>
      <c r="UJ18" s="99"/>
      <c r="UK18" s="99"/>
      <c r="UL18" s="99"/>
      <c r="UM18" s="99"/>
      <c r="UN18" s="99"/>
      <c r="UO18" s="99"/>
      <c r="UP18" s="99"/>
      <c r="UQ18" s="99"/>
      <c r="UR18" s="99"/>
      <c r="US18" s="99"/>
      <c r="UT18" s="99"/>
      <c r="UU18" s="99"/>
      <c r="UV18" s="99"/>
      <c r="UW18" s="99"/>
      <c r="UX18" s="99"/>
      <c r="UY18" s="99"/>
      <c r="UZ18" s="99"/>
      <c r="VA18" s="99"/>
      <c r="VB18" s="99"/>
      <c r="VC18" s="99"/>
      <c r="VD18" s="99"/>
      <c r="VE18" s="99"/>
      <c r="VF18" s="99"/>
      <c r="VG18" s="99"/>
      <c r="VH18" s="99"/>
      <c r="VI18" s="99"/>
      <c r="VJ18" s="99"/>
      <c r="VK18" s="99"/>
      <c r="VL18" s="99"/>
      <c r="VM18" s="99"/>
      <c r="VN18" s="99"/>
      <c r="VO18" s="99"/>
      <c r="VP18" s="99"/>
      <c r="VQ18" s="99"/>
      <c r="VR18" s="99"/>
      <c r="VS18" s="99"/>
      <c r="VT18" s="99"/>
      <c r="VU18" s="99"/>
      <c r="VV18" s="99"/>
      <c r="VW18" s="99"/>
      <c r="VX18" s="99"/>
      <c r="VY18" s="99"/>
      <c r="VZ18" s="99"/>
      <c r="WA18" s="99"/>
      <c r="WB18" s="99"/>
      <c r="WC18" s="99"/>
      <c r="WD18" s="99"/>
      <c r="WE18" s="99"/>
      <c r="WF18" s="99"/>
      <c r="WG18" s="99"/>
      <c r="WH18" s="99"/>
      <c r="WI18" s="99"/>
      <c r="WJ18" s="99"/>
      <c r="WK18" s="99"/>
      <c r="WL18" s="99"/>
      <c r="WM18" s="99"/>
      <c r="WN18" s="99"/>
      <c r="WO18" s="99"/>
      <c r="WP18" s="99"/>
      <c r="WQ18" s="99"/>
      <c r="WR18" s="99"/>
      <c r="WS18" s="99"/>
      <c r="WT18" s="99"/>
      <c r="WU18" s="99"/>
      <c r="WV18" s="99"/>
      <c r="WW18" s="99"/>
      <c r="WX18" s="99"/>
      <c r="WY18" s="99"/>
      <c r="WZ18" s="99"/>
      <c r="XA18" s="99"/>
      <c r="XB18" s="99"/>
      <c r="XC18" s="99"/>
      <c r="XD18" s="99"/>
      <c r="XE18" s="99"/>
      <c r="XF18" s="99"/>
      <c r="XG18" s="99"/>
      <c r="XH18" s="99"/>
      <c r="XI18" s="99"/>
      <c r="XJ18" s="99"/>
      <c r="XK18" s="99"/>
      <c r="XL18" s="99"/>
      <c r="XM18" s="99"/>
      <c r="XN18" s="99"/>
      <c r="XO18" s="99"/>
      <c r="XP18" s="99"/>
      <c r="XQ18" s="99"/>
      <c r="XR18" s="99"/>
      <c r="XS18" s="99"/>
      <c r="XT18" s="99"/>
      <c r="XU18" s="99"/>
      <c r="XV18" s="99"/>
      <c r="XW18" s="99"/>
      <c r="XX18" s="99"/>
      <c r="XY18" s="99"/>
      <c r="XZ18" s="99"/>
      <c r="YA18" s="99"/>
      <c r="YB18" s="99"/>
      <c r="YC18" s="99"/>
      <c r="YD18" s="99"/>
      <c r="YE18" s="99"/>
      <c r="YF18" s="99"/>
      <c r="YG18" s="99"/>
      <c r="YH18" s="99"/>
      <c r="YI18" s="99"/>
      <c r="YJ18" s="99"/>
      <c r="YK18" s="99"/>
      <c r="YL18" s="99"/>
      <c r="YM18" s="99"/>
      <c r="YN18" s="99"/>
      <c r="YO18" s="99"/>
      <c r="YP18" s="99"/>
      <c r="YQ18" s="99"/>
      <c r="YR18" s="99"/>
      <c r="YS18" s="99"/>
      <c r="YT18" s="99"/>
      <c r="YU18" s="99"/>
      <c r="YV18" s="99"/>
      <c r="YW18" s="99"/>
      <c r="YX18" s="99"/>
      <c r="YY18" s="99"/>
      <c r="YZ18" s="99"/>
      <c r="ZA18" s="99"/>
      <c r="ZB18" s="99"/>
      <c r="ZC18" s="99"/>
      <c r="ZD18" s="99"/>
      <c r="ZE18" s="99"/>
      <c r="ZF18" s="99"/>
      <c r="ZG18" s="99"/>
      <c r="ZH18" s="99"/>
      <c r="ZI18" s="99"/>
      <c r="ZJ18" s="99"/>
      <c r="ZK18" s="99"/>
      <c r="ZL18" s="99"/>
      <c r="ZM18" s="99"/>
      <c r="ZN18" s="99"/>
      <c r="ZO18" s="99"/>
      <c r="ZP18" s="99"/>
      <c r="ZQ18" s="99"/>
      <c r="ZR18" s="99"/>
      <c r="ZS18" s="99"/>
      <c r="ZT18" s="99"/>
      <c r="ZU18" s="99"/>
      <c r="ZV18" s="99"/>
      <c r="ZW18" s="99"/>
      <c r="ZX18" s="99"/>
      <c r="ZY18" s="99"/>
      <c r="ZZ18" s="99"/>
      <c r="AAA18" s="99"/>
      <c r="AAB18" s="99"/>
      <c r="AAC18" s="99"/>
      <c r="AAD18" s="99"/>
      <c r="AAE18" s="99"/>
      <c r="AAF18" s="99"/>
      <c r="AAG18" s="99"/>
      <c r="AAH18" s="99"/>
      <c r="AAI18" s="99"/>
      <c r="AAJ18" s="99"/>
      <c r="AAK18" s="99"/>
      <c r="AAL18" s="99"/>
      <c r="AAM18" s="99"/>
      <c r="AAN18" s="99"/>
      <c r="AAO18" s="99"/>
      <c r="AAP18" s="99"/>
      <c r="AAQ18" s="99"/>
      <c r="AAR18" s="99"/>
      <c r="AAS18" s="99"/>
      <c r="AAT18" s="99"/>
      <c r="AAU18" s="99"/>
      <c r="AAV18" s="99"/>
      <c r="AAW18" s="99"/>
      <c r="AAX18" s="99"/>
      <c r="AAY18" s="99"/>
      <c r="AAZ18" s="99"/>
      <c r="ABA18" s="99"/>
      <c r="ABB18" s="99"/>
      <c r="ABC18" s="99"/>
      <c r="ABD18" s="99"/>
      <c r="ABE18" s="99"/>
      <c r="ABF18" s="99"/>
      <c r="ABG18" s="99"/>
      <c r="ABH18" s="99"/>
      <c r="ABI18" s="99"/>
      <c r="ABJ18" s="99"/>
      <c r="ABK18" s="99"/>
      <c r="ABL18" s="99"/>
      <c r="ABM18" s="99"/>
      <c r="ABN18" s="99"/>
      <c r="ABO18" s="99"/>
      <c r="ABP18" s="99"/>
      <c r="ABQ18" s="99"/>
      <c r="ABR18" s="99"/>
      <c r="ABS18" s="99"/>
      <c r="ABT18" s="99"/>
      <c r="ABU18" s="99"/>
      <c r="ABV18" s="99"/>
      <c r="ABW18" s="99"/>
      <c r="ABX18" s="99"/>
      <c r="ABY18" s="99"/>
      <c r="ABZ18" s="99"/>
      <c r="ACA18" s="99"/>
      <c r="ACB18" s="99"/>
      <c r="ACC18" s="99"/>
      <c r="ACD18" s="99"/>
      <c r="ACE18" s="99"/>
      <c r="ACF18" s="99"/>
      <c r="ACG18" s="99"/>
      <c r="ACH18" s="99"/>
      <c r="ACI18" s="99"/>
      <c r="ACJ18" s="99"/>
      <c r="ACK18" s="99"/>
      <c r="ACL18" s="99"/>
      <c r="ACM18" s="99"/>
      <c r="ACN18" s="99"/>
      <c r="ACO18" s="99"/>
      <c r="ACP18" s="99"/>
      <c r="ACQ18" s="99"/>
      <c r="ACR18" s="99"/>
      <c r="ACS18" s="99"/>
      <c r="ACT18" s="99"/>
      <c r="ACU18" s="99"/>
      <c r="ACV18" s="99"/>
      <c r="ACW18" s="99"/>
      <c r="ACX18" s="99"/>
      <c r="ACY18" s="99"/>
      <c r="ACZ18" s="99"/>
      <c r="ADA18" s="99"/>
      <c r="ADB18" s="99"/>
      <c r="ADC18" s="99"/>
      <c r="ADD18" s="99"/>
      <c r="ADE18" s="99"/>
      <c r="ADF18" s="99"/>
      <c r="ADG18" s="99"/>
      <c r="ADH18" s="99"/>
      <c r="ADI18" s="99"/>
      <c r="ADJ18" s="99"/>
      <c r="ADK18" s="99"/>
      <c r="ADL18" s="99"/>
      <c r="ADM18" s="99"/>
      <c r="ADN18" s="99"/>
      <c r="ADO18" s="99"/>
      <c r="ADP18" s="99"/>
      <c r="ADQ18" s="99"/>
      <c r="ADR18" s="99"/>
      <c r="ADS18" s="99"/>
      <c r="ADT18" s="99"/>
      <c r="ADU18" s="99"/>
      <c r="ADV18" s="99"/>
      <c r="ADW18" s="99"/>
      <c r="ADX18" s="99"/>
      <c r="ADY18" s="99"/>
      <c r="ADZ18" s="99"/>
      <c r="AEA18" s="99"/>
      <c r="AEB18" s="99"/>
      <c r="AEC18" s="99"/>
      <c r="AED18" s="99"/>
      <c r="AEE18" s="99"/>
      <c r="AEF18" s="99"/>
      <c r="AEG18" s="99"/>
      <c r="AEH18" s="99"/>
      <c r="AEI18" s="99"/>
      <c r="AEJ18" s="99"/>
      <c r="AEK18" s="99"/>
      <c r="AEL18" s="99"/>
      <c r="AEM18" s="99"/>
      <c r="AEN18" s="99"/>
      <c r="AEO18" s="99"/>
      <c r="AEP18" s="99"/>
      <c r="AEQ18" s="99"/>
      <c r="AER18" s="99"/>
      <c r="AES18" s="99"/>
      <c r="AET18" s="99"/>
      <c r="AEU18" s="99"/>
      <c r="AEV18" s="99"/>
      <c r="AEW18" s="99"/>
      <c r="AEX18" s="99"/>
      <c r="AEY18" s="99"/>
      <c r="AEZ18" s="99"/>
      <c r="AFA18" s="99"/>
      <c r="AFB18" s="99"/>
      <c r="AFC18" s="99"/>
      <c r="AFD18" s="99"/>
      <c r="AFE18" s="99"/>
      <c r="AFF18" s="99"/>
      <c r="AFG18" s="99"/>
      <c r="AFH18" s="99"/>
      <c r="AFI18" s="99"/>
      <c r="AFJ18" s="99"/>
      <c r="AFK18" s="99"/>
      <c r="AFL18" s="99"/>
      <c r="AFM18" s="99"/>
      <c r="AFN18" s="99"/>
      <c r="AFO18" s="99"/>
      <c r="AFP18" s="99"/>
      <c r="AFQ18" s="99"/>
      <c r="AFR18" s="99"/>
      <c r="AFS18" s="99"/>
      <c r="AFT18" s="99"/>
      <c r="AFU18" s="99"/>
      <c r="AFV18" s="99"/>
      <c r="AFW18" s="99"/>
      <c r="AFX18" s="99"/>
      <c r="AFY18" s="99"/>
      <c r="AFZ18" s="99"/>
      <c r="AGA18" s="99"/>
      <c r="AGB18" s="99"/>
      <c r="AGC18" s="99"/>
      <c r="AGD18" s="99"/>
      <c r="AGE18" s="99"/>
      <c r="AGF18" s="99"/>
      <c r="AGG18" s="99"/>
      <c r="AGH18" s="99"/>
      <c r="AGI18" s="99"/>
      <c r="AGJ18" s="99"/>
      <c r="AGK18" s="99"/>
      <c r="AGL18" s="99"/>
      <c r="AGM18" s="99"/>
      <c r="AGN18" s="99"/>
      <c r="AGO18" s="99"/>
      <c r="AGP18" s="99"/>
      <c r="AGQ18" s="99"/>
      <c r="AGR18" s="99"/>
      <c r="AGS18" s="99"/>
      <c r="AGT18" s="99"/>
      <c r="AGU18" s="99"/>
      <c r="AGV18" s="99"/>
      <c r="AGW18" s="99"/>
      <c r="AGX18" s="99"/>
      <c r="AGY18" s="99"/>
      <c r="AGZ18" s="99"/>
      <c r="AHA18" s="99"/>
      <c r="AHB18" s="99"/>
      <c r="AHC18" s="99"/>
      <c r="AHD18" s="99"/>
      <c r="AHE18" s="99"/>
      <c r="AHF18" s="99"/>
      <c r="AHG18" s="99"/>
      <c r="AHH18" s="99"/>
      <c r="AHI18" s="99"/>
      <c r="AHJ18" s="99"/>
      <c r="AHK18" s="99"/>
      <c r="AHL18" s="99"/>
      <c r="AHM18" s="99"/>
      <c r="AHN18" s="99"/>
      <c r="AHO18" s="99"/>
      <c r="AHP18" s="99"/>
      <c r="AHQ18" s="99"/>
      <c r="AHR18" s="99"/>
      <c r="AHS18" s="99"/>
      <c r="AHT18" s="99"/>
      <c r="AHU18" s="99"/>
      <c r="AHV18" s="99"/>
      <c r="AHW18" s="99"/>
      <c r="AHX18" s="99"/>
      <c r="AHY18" s="99"/>
      <c r="AHZ18" s="99"/>
      <c r="AIA18" s="99"/>
      <c r="AIB18" s="99"/>
      <c r="AIC18" s="99"/>
      <c r="AID18" s="99"/>
      <c r="AIE18" s="99"/>
      <c r="AIF18" s="99"/>
      <c r="AIG18" s="99"/>
      <c r="AIH18" s="99"/>
      <c r="AII18" s="99"/>
      <c r="AIJ18" s="99"/>
      <c r="AIK18" s="99"/>
      <c r="AIL18" s="99"/>
      <c r="AIM18" s="99"/>
      <c r="AIN18" s="99"/>
      <c r="AIO18" s="99"/>
      <c r="AIP18" s="99"/>
      <c r="AIQ18" s="99"/>
      <c r="AIR18" s="99"/>
      <c r="AIS18" s="99"/>
      <c r="AIT18" s="99"/>
      <c r="AIU18" s="99"/>
      <c r="AIV18" s="99"/>
      <c r="AIW18" s="99"/>
      <c r="AIX18" s="99"/>
      <c r="AIY18" s="99"/>
      <c r="AIZ18" s="99"/>
      <c r="AJA18" s="99"/>
      <c r="AJB18" s="99"/>
      <c r="AJC18" s="99"/>
      <c r="AJD18" s="99"/>
      <c r="AJE18" s="99"/>
      <c r="AJF18" s="99"/>
      <c r="AJG18" s="99"/>
      <c r="AJH18" s="99"/>
      <c r="AJI18" s="99"/>
      <c r="AJJ18" s="99"/>
      <c r="AJK18" s="99"/>
      <c r="AJL18" s="99"/>
      <c r="AJM18" s="99"/>
      <c r="AJN18" s="99"/>
      <c r="AJO18" s="99"/>
      <c r="AJP18" s="99"/>
      <c r="AJQ18" s="99"/>
      <c r="AJR18" s="99"/>
      <c r="AJS18" s="99"/>
      <c r="AJT18" s="99"/>
      <c r="AJU18" s="99"/>
      <c r="AJV18" s="99"/>
      <c r="AJW18" s="99"/>
      <c r="AJX18" s="99"/>
      <c r="AJY18" s="99"/>
      <c r="AJZ18" s="99"/>
      <c r="AKA18" s="99"/>
      <c r="AKB18" s="99"/>
      <c r="AKC18" s="99"/>
      <c r="AKD18" s="99"/>
      <c r="AKE18" s="99"/>
      <c r="AKF18" s="99"/>
      <c r="AKG18" s="99"/>
      <c r="AKH18" s="99"/>
      <c r="AKI18" s="99"/>
      <c r="AKJ18" s="99"/>
      <c r="AKK18" s="99"/>
      <c r="AKL18" s="99"/>
      <c r="AKM18" s="99"/>
      <c r="AKN18" s="99"/>
      <c r="AKO18" s="99"/>
      <c r="AKP18" s="99"/>
      <c r="AKQ18" s="99"/>
      <c r="AKR18" s="99"/>
      <c r="AKS18" s="99"/>
      <c r="AKT18" s="99"/>
      <c r="AKU18" s="99"/>
      <c r="AKV18" s="99"/>
      <c r="AKW18" s="99"/>
      <c r="AKX18" s="99"/>
      <c r="AKY18" s="99"/>
      <c r="AKZ18" s="99"/>
      <c r="ALA18" s="99"/>
      <c r="ALB18" s="99"/>
      <c r="ALC18" s="99"/>
      <c r="ALD18" s="99"/>
      <c r="ALE18" s="99"/>
      <c r="ALF18" s="99"/>
      <c r="ALG18" s="99"/>
      <c r="ALH18" s="99"/>
      <c r="ALI18" s="99"/>
      <c r="ALJ18" s="99"/>
      <c r="ALK18" s="99"/>
      <c r="ALL18" s="99"/>
      <c r="ALM18" s="99"/>
      <c r="ALN18" s="99"/>
      <c r="ALO18" s="99"/>
      <c r="ALP18" s="99"/>
      <c r="ALQ18" s="99"/>
      <c r="ALR18" s="99"/>
      <c r="ALS18" s="99"/>
      <c r="ALT18" s="99"/>
      <c r="ALU18" s="99"/>
      <c r="ALV18" s="99"/>
      <c r="ALW18" s="99"/>
      <c r="ALX18" s="99"/>
      <c r="ALY18" s="99"/>
      <c r="ALZ18" s="99"/>
      <c r="AMA18" s="99"/>
      <c r="AMB18" s="99"/>
      <c r="AMC18" s="99"/>
      <c r="AMD18" s="99"/>
      <c r="AME18" s="99"/>
      <c r="AMF18" s="99"/>
      <c r="AMG18" s="99"/>
      <c r="AMH18" s="99"/>
      <c r="AMI18" s="99"/>
      <c r="AMJ18" s="99"/>
      <c r="AMK18" s="99"/>
      <c r="AML18" s="99"/>
      <c r="AMM18" s="99"/>
      <c r="AMN18" s="99"/>
      <c r="AMO18" s="99"/>
      <c r="AMP18" s="99"/>
      <c r="AMQ18" s="99"/>
      <c r="AMR18" s="99"/>
      <c r="AMS18" s="99"/>
      <c r="AMT18" s="99"/>
      <c r="AMU18" s="99"/>
      <c r="AMV18" s="99"/>
      <c r="AMW18" s="99"/>
      <c r="AMX18" s="99"/>
      <c r="AMY18" s="99"/>
      <c r="AMZ18" s="99"/>
      <c r="ANA18" s="99"/>
      <c r="ANB18" s="99"/>
      <c r="ANC18" s="99"/>
      <c r="AND18" s="99"/>
      <c r="ANE18" s="99"/>
      <c r="ANF18" s="99"/>
      <c r="ANG18" s="99"/>
      <c r="ANH18" s="99"/>
      <c r="ANI18" s="99"/>
      <c r="ANJ18" s="99"/>
      <c r="ANK18" s="99"/>
      <c r="ANL18" s="99"/>
      <c r="ANM18" s="99"/>
      <c r="ANN18" s="99"/>
      <c r="ANO18" s="99"/>
      <c r="ANP18" s="99"/>
      <c r="ANQ18" s="99"/>
      <c r="ANR18" s="99"/>
      <c r="ANS18" s="99"/>
      <c r="ANT18" s="99"/>
      <c r="ANU18" s="99"/>
      <c r="ANV18" s="99"/>
      <c r="ANW18" s="99"/>
      <c r="ANX18" s="99"/>
      <c r="ANY18" s="99"/>
      <c r="ANZ18" s="99"/>
      <c r="AOA18" s="99"/>
      <c r="AOB18" s="99"/>
      <c r="AOC18" s="99"/>
      <c r="AOD18" s="99"/>
      <c r="AOE18" s="99"/>
      <c r="AOF18" s="99"/>
      <c r="AOG18" s="99"/>
      <c r="AOH18" s="99"/>
      <c r="AOI18" s="99"/>
      <c r="AOJ18" s="99"/>
      <c r="AOK18" s="99"/>
      <c r="AOL18" s="99"/>
      <c r="AOM18" s="99"/>
      <c r="AON18" s="99"/>
      <c r="AOO18" s="99"/>
      <c r="AOP18" s="99"/>
      <c r="AOQ18" s="99"/>
      <c r="AOR18" s="99"/>
      <c r="AOS18" s="99"/>
      <c r="AOT18" s="99"/>
      <c r="AOU18" s="99"/>
      <c r="AOV18" s="99"/>
      <c r="AOW18" s="99"/>
      <c r="AOX18" s="99"/>
      <c r="AOY18" s="99"/>
      <c r="AOZ18" s="99"/>
      <c r="APA18" s="99"/>
      <c r="APB18" s="99"/>
      <c r="APC18" s="99"/>
      <c r="APD18" s="99"/>
      <c r="APE18" s="99"/>
      <c r="APF18" s="99"/>
      <c r="APG18" s="99"/>
      <c r="APH18" s="99"/>
      <c r="API18" s="99"/>
      <c r="APJ18" s="99"/>
      <c r="APK18" s="99"/>
      <c r="APL18" s="99"/>
      <c r="APM18" s="99"/>
      <c r="APN18" s="99"/>
      <c r="APO18" s="99"/>
      <c r="APP18" s="99"/>
      <c r="APQ18" s="99"/>
      <c r="APR18" s="99"/>
      <c r="APS18" s="99"/>
      <c r="APT18" s="99"/>
      <c r="APU18" s="99"/>
      <c r="APV18" s="99"/>
      <c r="APW18" s="99"/>
      <c r="APX18" s="99"/>
      <c r="APY18" s="99"/>
      <c r="APZ18" s="99"/>
      <c r="AQA18" s="99"/>
      <c r="AQB18" s="99"/>
      <c r="AQC18" s="99"/>
      <c r="AQD18" s="99"/>
      <c r="AQE18" s="99"/>
      <c r="AQF18" s="99"/>
      <c r="AQG18" s="99"/>
      <c r="AQH18" s="99"/>
      <c r="AQI18" s="99"/>
      <c r="AQJ18" s="99"/>
      <c r="AQK18" s="99"/>
      <c r="AQL18" s="99"/>
      <c r="AQM18" s="99"/>
      <c r="AQN18" s="99"/>
      <c r="AQO18" s="99"/>
      <c r="AQP18" s="99"/>
      <c r="AQQ18" s="99"/>
      <c r="AQR18" s="99"/>
      <c r="AQS18" s="99"/>
      <c r="AQT18" s="99"/>
      <c r="AQU18" s="99"/>
      <c r="AQV18" s="99"/>
      <c r="AQW18" s="99"/>
      <c r="AQX18" s="99"/>
      <c r="AQY18" s="99"/>
      <c r="AQZ18" s="99"/>
      <c r="ARA18" s="99"/>
      <c r="ARB18" s="99"/>
      <c r="ARC18" s="99"/>
      <c r="ARD18" s="99"/>
      <c r="ARE18" s="99"/>
      <c r="ARF18" s="99"/>
      <c r="ARG18" s="99"/>
      <c r="ARH18" s="99"/>
      <c r="ARI18" s="99"/>
      <c r="ARJ18" s="99"/>
      <c r="ARK18" s="99"/>
      <c r="ARL18" s="99"/>
      <c r="ARM18" s="99"/>
      <c r="ARN18" s="99"/>
      <c r="ARO18" s="99"/>
      <c r="ARP18" s="99"/>
      <c r="ARQ18" s="99"/>
      <c r="ARR18" s="99"/>
      <c r="ARS18" s="99"/>
      <c r="ART18" s="99"/>
      <c r="ARU18" s="99"/>
      <c r="ARV18" s="99"/>
      <c r="ARW18" s="99"/>
      <c r="ARX18" s="99"/>
      <c r="ARY18" s="99"/>
      <c r="ARZ18" s="99"/>
      <c r="ASA18" s="99"/>
      <c r="ASB18" s="99"/>
      <c r="ASC18" s="99"/>
      <c r="ASD18" s="99"/>
      <c r="ASE18" s="99"/>
      <c r="ASF18" s="99"/>
      <c r="ASG18" s="99"/>
      <c r="ASH18" s="99"/>
      <c r="ASI18" s="99"/>
      <c r="ASJ18" s="99"/>
      <c r="ASK18" s="99"/>
      <c r="ASL18" s="99"/>
      <c r="ASM18" s="99"/>
      <c r="ASN18" s="99"/>
      <c r="ASO18" s="99"/>
      <c r="ASP18" s="99"/>
      <c r="ASQ18" s="99"/>
      <c r="ASR18" s="99"/>
      <c r="ASS18" s="99"/>
      <c r="AST18" s="99"/>
      <c r="ASU18" s="99"/>
      <c r="ASV18" s="99"/>
      <c r="ASW18" s="99"/>
      <c r="ASX18" s="99"/>
      <c r="ASY18" s="99"/>
      <c r="ASZ18" s="99"/>
      <c r="ATA18" s="99"/>
      <c r="ATB18" s="99"/>
      <c r="ATC18" s="99"/>
      <c r="ATD18" s="99"/>
      <c r="ATE18" s="99"/>
      <c r="ATF18" s="99"/>
      <c r="ATG18" s="99"/>
      <c r="ATH18" s="99"/>
      <c r="ATI18" s="99"/>
      <c r="ATJ18" s="99"/>
      <c r="ATK18" s="99"/>
      <c r="ATL18" s="99"/>
      <c r="ATM18" s="99"/>
      <c r="ATN18" s="99"/>
      <c r="ATO18" s="99"/>
      <c r="ATP18" s="99"/>
      <c r="ATQ18" s="99"/>
      <c r="ATR18" s="99"/>
      <c r="ATS18" s="99"/>
      <c r="ATT18" s="99"/>
      <c r="ATU18" s="99"/>
      <c r="ATV18" s="99"/>
      <c r="ATW18" s="99"/>
      <c r="ATX18" s="99"/>
      <c r="ATY18" s="99"/>
      <c r="ATZ18" s="99"/>
      <c r="AUA18" s="99"/>
      <c r="AUB18" s="99"/>
      <c r="AUC18" s="99"/>
      <c r="AUD18" s="99"/>
      <c r="AUE18" s="99"/>
      <c r="AUF18" s="99"/>
      <c r="AUG18" s="99"/>
      <c r="AUH18" s="99"/>
      <c r="AUI18" s="99"/>
      <c r="AUJ18" s="99"/>
      <c r="AUK18" s="99"/>
      <c r="AUL18" s="99"/>
      <c r="AUM18" s="99"/>
      <c r="AUN18" s="99"/>
      <c r="AUO18" s="99"/>
      <c r="AUP18" s="99"/>
      <c r="AUQ18" s="99"/>
      <c r="AUR18" s="99"/>
      <c r="AUS18" s="99"/>
      <c r="AUT18" s="99"/>
      <c r="AUU18" s="99"/>
      <c r="AUV18" s="99"/>
      <c r="AUW18" s="99"/>
      <c r="AUX18" s="99"/>
      <c r="AUY18" s="99"/>
      <c r="AUZ18" s="99"/>
      <c r="AVA18" s="99"/>
      <c r="AVB18" s="99"/>
      <c r="AVC18" s="99"/>
      <c r="AVD18" s="99"/>
      <c r="AVE18" s="99"/>
      <c r="AVF18" s="99"/>
    </row>
    <row r="19" spans="1:1254" x14ac:dyDescent="0.25">
      <c r="A19">
        <v>202212</v>
      </c>
      <c r="B19">
        <v>53119</v>
      </c>
      <c r="C19" t="s">
        <v>2708</v>
      </c>
      <c r="D19" t="s">
        <v>1533</v>
      </c>
      <c r="CH19">
        <v>-15023</v>
      </c>
      <c r="CI19">
        <v>0</v>
      </c>
      <c r="CJ19">
        <v>0</v>
      </c>
      <c r="CK19">
        <v>0</v>
      </c>
      <c r="CL19">
        <v>147921</v>
      </c>
      <c r="CM19">
        <v>0</v>
      </c>
      <c r="CN19">
        <v>-27988</v>
      </c>
      <c r="CO19">
        <v>-10493</v>
      </c>
      <c r="CP19">
        <v>14971</v>
      </c>
      <c r="CQ19">
        <v>0</v>
      </c>
      <c r="CR19">
        <v>3055</v>
      </c>
      <c r="CS19">
        <v>-4460</v>
      </c>
      <c r="CT19">
        <v>-95045</v>
      </c>
      <c r="CU19">
        <v>0</v>
      </c>
      <c r="CV19">
        <v>-27936</v>
      </c>
      <c r="CW19">
        <v>24901</v>
      </c>
      <c r="CX19">
        <v>-10493</v>
      </c>
      <c r="CY19">
        <v>0</v>
      </c>
      <c r="CZ19">
        <v>-53576</v>
      </c>
      <c r="DA19">
        <v>-5224</v>
      </c>
      <c r="DB19">
        <v>-22</v>
      </c>
      <c r="DC19">
        <v>-1855</v>
      </c>
      <c r="DD19">
        <v>0</v>
      </c>
      <c r="DE19">
        <v>0</v>
      </c>
      <c r="DF19">
        <v>-2254</v>
      </c>
      <c r="DG19">
        <v>44528</v>
      </c>
      <c r="DH19">
        <v>1519</v>
      </c>
      <c r="DJ19">
        <v>-9342</v>
      </c>
      <c r="DK19">
        <v>-13059</v>
      </c>
      <c r="DL19">
        <v>0</v>
      </c>
      <c r="DM19">
        <v>117809</v>
      </c>
      <c r="DN19">
        <v>0</v>
      </c>
      <c r="DO19">
        <v>-19210</v>
      </c>
      <c r="DP19">
        <v>-5269</v>
      </c>
      <c r="DQ19">
        <v>-120725</v>
      </c>
      <c r="DR19">
        <v>-2325</v>
      </c>
      <c r="DS19">
        <v>-3</v>
      </c>
      <c r="DT19">
        <v>-5269</v>
      </c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99"/>
      <c r="JW19" s="99"/>
      <c r="JX19" s="99"/>
      <c r="JY19" s="99"/>
      <c r="JZ19" s="99"/>
      <c r="KA19" s="99"/>
      <c r="KB19" s="99"/>
      <c r="KC19" s="99"/>
      <c r="KD19" s="99"/>
      <c r="KE19" s="99"/>
      <c r="KF19" s="99"/>
      <c r="KG19" s="99"/>
      <c r="KH19" s="99"/>
      <c r="KI19" s="99"/>
      <c r="KJ19" s="99"/>
      <c r="KK19" s="99"/>
      <c r="KL19" s="99"/>
      <c r="KM19" s="99"/>
      <c r="KN19" s="99"/>
      <c r="KO19" s="99"/>
      <c r="KP19" s="99"/>
      <c r="KQ19" s="99"/>
      <c r="KR19" s="99"/>
      <c r="KS19" s="99"/>
      <c r="KT19" s="99"/>
      <c r="KU19" s="99"/>
      <c r="KV19" s="99"/>
      <c r="KW19" s="99"/>
      <c r="KX19" s="99"/>
      <c r="KY19" s="99"/>
      <c r="KZ19" s="99"/>
      <c r="LA19" s="99"/>
      <c r="LB19" s="99"/>
      <c r="LC19" s="99"/>
      <c r="LD19" s="99"/>
      <c r="LE19" s="99"/>
      <c r="LF19" s="99"/>
      <c r="LG19" s="99"/>
      <c r="LH19" s="99"/>
      <c r="LI19" s="99"/>
      <c r="LJ19" s="99"/>
      <c r="LK19" s="99"/>
      <c r="LL19" s="99"/>
      <c r="LM19" s="99"/>
      <c r="LN19" s="99"/>
      <c r="LO19" s="99"/>
      <c r="LP19" s="99"/>
      <c r="LQ19" s="99"/>
      <c r="LR19" s="99"/>
      <c r="LS19" s="99"/>
      <c r="LT19" s="99"/>
      <c r="LU19" s="99"/>
      <c r="LV19" s="99"/>
      <c r="LW19" s="99"/>
      <c r="LX19" s="99"/>
      <c r="LY19" s="99"/>
      <c r="LZ19" s="99"/>
      <c r="MA19" s="99"/>
      <c r="MB19" s="99"/>
      <c r="MC19" s="99"/>
      <c r="MD19" s="99"/>
      <c r="ME19" s="99"/>
      <c r="MF19" s="99"/>
      <c r="MG19" s="99"/>
      <c r="MH19" s="99"/>
      <c r="MI19" s="99"/>
      <c r="MJ19" s="99"/>
      <c r="MK19" s="99"/>
      <c r="ML19" s="99"/>
      <c r="MM19" s="99"/>
      <c r="MN19" s="99"/>
      <c r="MO19" s="99"/>
      <c r="MP19" s="99"/>
      <c r="MQ19" s="99"/>
      <c r="MR19" s="99"/>
      <c r="MS19" s="99"/>
      <c r="MT19" s="99"/>
      <c r="MU19" s="99"/>
      <c r="MV19" s="99"/>
      <c r="MW19" s="99"/>
      <c r="MX19" s="99"/>
      <c r="MY19" s="99"/>
      <c r="MZ19" s="99"/>
      <c r="NA19" s="99"/>
      <c r="NB19" s="99"/>
      <c r="NC19" s="99"/>
      <c r="ND19" s="99"/>
      <c r="NE19" s="99"/>
      <c r="NF19" s="99"/>
      <c r="NG19" s="99"/>
      <c r="NH19" s="99"/>
      <c r="NI19" s="99"/>
      <c r="NJ19" s="99"/>
      <c r="NK19" s="99"/>
      <c r="NL19" s="99"/>
      <c r="NM19" s="99"/>
      <c r="NN19" s="99"/>
      <c r="NO19" s="99"/>
      <c r="NP19" s="99"/>
      <c r="NQ19" s="99"/>
      <c r="NR19" s="99"/>
      <c r="NS19" s="99"/>
      <c r="NT19" s="99"/>
      <c r="NU19" s="99"/>
      <c r="NV19" s="99"/>
      <c r="NW19" s="99"/>
      <c r="NX19" s="99"/>
      <c r="NY19" s="99"/>
      <c r="NZ19" s="99"/>
      <c r="OA19" s="99"/>
      <c r="OB19" s="99"/>
      <c r="OC19" s="99"/>
      <c r="OD19" s="99"/>
      <c r="OE19" s="99"/>
      <c r="OF19" s="99"/>
      <c r="OG19" s="99"/>
      <c r="OH19" s="99"/>
      <c r="OI19" s="99"/>
      <c r="OJ19" s="99"/>
      <c r="OK19" s="99"/>
      <c r="OL19" s="99"/>
      <c r="OM19" s="99"/>
      <c r="ON19" s="99"/>
      <c r="OO19" s="99"/>
      <c r="OP19" s="99"/>
      <c r="OQ19" s="99"/>
      <c r="OR19" s="99"/>
      <c r="OS19" s="99"/>
      <c r="OT19" s="99"/>
      <c r="OU19" s="99"/>
      <c r="OV19" s="99"/>
      <c r="OW19" s="99"/>
      <c r="OX19" s="99"/>
      <c r="OY19" s="99"/>
      <c r="OZ19" s="99"/>
      <c r="PA19" s="99"/>
      <c r="PB19" s="99"/>
      <c r="PC19" s="99"/>
      <c r="PD19" s="99"/>
      <c r="PE19" s="99"/>
      <c r="PF19" s="99"/>
      <c r="PG19" s="99"/>
      <c r="PH19" s="99"/>
      <c r="PI19" s="99"/>
      <c r="PJ19" s="99"/>
      <c r="PK19" s="99"/>
      <c r="PL19" s="99"/>
      <c r="PM19" s="99"/>
      <c r="PN19" s="99"/>
      <c r="PO19" s="99"/>
      <c r="PP19" s="99"/>
      <c r="PQ19" s="99"/>
      <c r="PR19" s="99"/>
      <c r="PS19" s="99"/>
      <c r="PT19" s="99"/>
      <c r="PU19" s="99"/>
      <c r="PV19" s="99"/>
      <c r="PW19" s="99"/>
      <c r="PX19" s="99"/>
      <c r="PY19" s="99"/>
      <c r="PZ19" s="99"/>
      <c r="QA19" s="99"/>
      <c r="QB19" s="99"/>
      <c r="QC19" s="99"/>
      <c r="QD19" s="99"/>
      <c r="QE19" s="99"/>
      <c r="QF19" s="99"/>
      <c r="QG19" s="99"/>
      <c r="QH19" s="99"/>
      <c r="QI19" s="99"/>
      <c r="QJ19" s="99"/>
      <c r="QK19" s="99"/>
      <c r="QL19" s="99"/>
      <c r="QM19" s="99"/>
      <c r="QN19" s="99"/>
      <c r="QO19" s="99"/>
      <c r="QP19" s="99"/>
      <c r="QQ19" s="99"/>
      <c r="QR19" s="99"/>
      <c r="QS19" s="99"/>
      <c r="QT19" s="99"/>
      <c r="QU19" s="99"/>
      <c r="QV19" s="99"/>
      <c r="QW19" s="99"/>
      <c r="QX19" s="99"/>
      <c r="QY19" s="99"/>
      <c r="QZ19" s="99"/>
      <c r="RA19" s="99"/>
      <c r="RB19" s="99"/>
      <c r="RC19" s="99"/>
      <c r="RD19" s="99"/>
      <c r="RE19" s="99"/>
      <c r="RF19" s="99"/>
      <c r="RG19" s="99"/>
      <c r="RH19" s="99"/>
      <c r="RI19" s="99"/>
      <c r="RJ19" s="99"/>
      <c r="RK19" s="99"/>
      <c r="RL19" s="99"/>
      <c r="RM19" s="99"/>
      <c r="RN19" s="99"/>
      <c r="RO19" s="99"/>
      <c r="RP19" s="99"/>
      <c r="RQ19" s="99"/>
      <c r="RR19" s="99"/>
      <c r="RS19" s="99"/>
      <c r="RT19" s="99"/>
      <c r="RU19" s="99"/>
      <c r="RV19" s="99"/>
      <c r="RW19" s="99"/>
      <c r="RX19" s="99"/>
      <c r="RY19" s="99"/>
      <c r="RZ19" s="99"/>
      <c r="SA19" s="99"/>
      <c r="SB19" s="99"/>
      <c r="SC19" s="99"/>
      <c r="SD19" s="99"/>
      <c r="SE19" s="99"/>
      <c r="SF19" s="99"/>
      <c r="SG19" s="99"/>
      <c r="SH19" s="99"/>
      <c r="SI19" s="99"/>
      <c r="SJ19" s="99"/>
      <c r="SK19" s="99"/>
      <c r="SL19" s="99"/>
      <c r="SM19" s="99"/>
      <c r="SN19" s="99"/>
      <c r="SO19" s="99"/>
      <c r="SP19" s="99"/>
      <c r="SQ19" s="99"/>
      <c r="SR19" s="99"/>
      <c r="SS19" s="99"/>
      <c r="ST19" s="99"/>
      <c r="SU19" s="99"/>
      <c r="SV19" s="99"/>
      <c r="SW19" s="99"/>
      <c r="SX19" s="99"/>
      <c r="SY19" s="99"/>
      <c r="SZ19" s="99"/>
      <c r="TA19" s="99"/>
      <c r="TB19" s="99"/>
      <c r="TC19" s="99"/>
      <c r="TD19" s="99"/>
      <c r="TE19" s="99"/>
      <c r="TF19" s="99"/>
      <c r="TG19" s="99"/>
      <c r="TH19" s="99"/>
      <c r="TI19" s="99"/>
      <c r="TJ19" s="99"/>
      <c r="TK19" s="99"/>
      <c r="TL19" s="99"/>
      <c r="TM19" s="99"/>
      <c r="TN19" s="99"/>
      <c r="TO19" s="99"/>
      <c r="TP19" s="99"/>
      <c r="TQ19" s="99"/>
      <c r="TR19" s="99"/>
      <c r="TS19" s="99"/>
      <c r="TT19" s="99"/>
      <c r="TU19" s="99"/>
      <c r="TV19" s="99"/>
      <c r="TW19" s="99"/>
      <c r="TX19" s="99"/>
      <c r="TY19" s="99"/>
      <c r="TZ19" s="99"/>
      <c r="UA19" s="99"/>
      <c r="UB19" s="99"/>
      <c r="UC19" s="99"/>
      <c r="UD19" s="99"/>
      <c r="UE19" s="99"/>
      <c r="UF19" s="99"/>
      <c r="UG19" s="99"/>
      <c r="UH19" s="99"/>
      <c r="UI19" s="99"/>
      <c r="UJ19" s="99"/>
      <c r="UK19" s="99"/>
      <c r="UL19" s="99"/>
      <c r="UM19" s="99"/>
      <c r="UN19" s="99"/>
      <c r="UO19" s="99"/>
      <c r="UP19" s="99"/>
      <c r="UQ19" s="99"/>
      <c r="UR19" s="99"/>
      <c r="US19" s="99"/>
      <c r="UT19" s="99"/>
      <c r="UU19" s="99"/>
      <c r="UV19" s="99"/>
      <c r="UW19" s="99"/>
      <c r="UX19" s="99"/>
      <c r="UY19" s="99"/>
      <c r="UZ19" s="99"/>
      <c r="VA19" s="99"/>
      <c r="VB19" s="99"/>
      <c r="VC19" s="99"/>
      <c r="VD19" s="99"/>
      <c r="VE19" s="99"/>
      <c r="VF19" s="99"/>
      <c r="VG19" s="99"/>
      <c r="VH19" s="99"/>
      <c r="VI19" s="99"/>
      <c r="VJ19" s="99"/>
      <c r="VK19" s="99"/>
      <c r="VL19" s="99"/>
      <c r="VM19" s="99"/>
      <c r="VN19" s="99"/>
      <c r="VO19" s="99"/>
      <c r="VP19" s="99"/>
      <c r="VQ19" s="99"/>
      <c r="VR19" s="99"/>
      <c r="VS19" s="99"/>
      <c r="VT19" s="99"/>
      <c r="VU19" s="99"/>
      <c r="VV19" s="99"/>
      <c r="VW19" s="99"/>
      <c r="VX19" s="99"/>
      <c r="VY19" s="99"/>
      <c r="VZ19" s="99"/>
      <c r="WA19" s="99"/>
      <c r="WB19" s="99"/>
      <c r="WC19" s="99"/>
      <c r="WD19" s="99"/>
      <c r="WE19" s="99"/>
      <c r="WF19" s="99"/>
      <c r="WG19" s="99"/>
      <c r="WH19" s="99"/>
      <c r="WI19" s="99"/>
      <c r="WJ19" s="99"/>
      <c r="WK19" s="99"/>
      <c r="WL19" s="99"/>
      <c r="WM19" s="99"/>
      <c r="WN19" s="99"/>
      <c r="WO19" s="99"/>
      <c r="WP19" s="99"/>
      <c r="WQ19" s="99"/>
      <c r="WR19" s="99"/>
      <c r="WS19" s="99"/>
      <c r="WT19" s="99"/>
      <c r="WU19" s="99"/>
      <c r="WV19" s="99"/>
      <c r="WW19" s="99"/>
      <c r="WX19" s="99"/>
      <c r="WY19" s="99"/>
      <c r="WZ19" s="99"/>
      <c r="XA19" s="99"/>
      <c r="XB19" s="99"/>
      <c r="XC19" s="99"/>
      <c r="XD19" s="99"/>
      <c r="XE19" s="99"/>
      <c r="XF19" s="99"/>
      <c r="XG19" s="99"/>
      <c r="XH19" s="99"/>
      <c r="XI19" s="99"/>
      <c r="XJ19" s="99"/>
      <c r="XK19" s="99"/>
      <c r="XL19" s="99"/>
      <c r="XM19" s="99"/>
      <c r="XN19" s="99"/>
      <c r="XO19" s="99"/>
      <c r="XP19" s="99"/>
      <c r="XQ19" s="99"/>
      <c r="XR19" s="99"/>
      <c r="XS19" s="99"/>
      <c r="XT19" s="99"/>
      <c r="XU19" s="99"/>
      <c r="XV19" s="99"/>
      <c r="XW19" s="99"/>
      <c r="XX19" s="99"/>
      <c r="XY19" s="99"/>
      <c r="XZ19" s="99"/>
      <c r="YA19" s="99"/>
      <c r="YB19" s="99"/>
      <c r="YC19" s="99"/>
      <c r="YD19" s="99"/>
      <c r="YE19" s="99"/>
      <c r="YF19" s="99"/>
      <c r="YG19" s="99"/>
      <c r="YH19" s="99"/>
      <c r="YI19" s="99"/>
      <c r="YJ19" s="99"/>
      <c r="YK19" s="99"/>
      <c r="YL19" s="99"/>
      <c r="YM19" s="99"/>
      <c r="YN19" s="99"/>
      <c r="YO19" s="99"/>
      <c r="YP19" s="99"/>
      <c r="YQ19" s="99"/>
      <c r="YR19" s="99"/>
      <c r="YS19" s="99"/>
      <c r="YT19" s="99"/>
      <c r="YU19" s="99"/>
      <c r="YV19" s="99"/>
      <c r="YW19" s="99"/>
      <c r="YX19" s="99"/>
      <c r="YY19" s="99"/>
      <c r="YZ19" s="99"/>
      <c r="ZA19" s="99"/>
      <c r="ZB19" s="99"/>
      <c r="ZC19" s="99"/>
      <c r="ZD19" s="99"/>
      <c r="ZE19" s="99"/>
      <c r="ZF19" s="99"/>
      <c r="ZG19" s="99"/>
      <c r="ZH19" s="99"/>
      <c r="ZI19" s="99"/>
      <c r="ZJ19" s="99"/>
      <c r="ZK19" s="99"/>
      <c r="ZL19" s="99"/>
      <c r="ZM19" s="99"/>
      <c r="ZN19" s="99"/>
      <c r="ZO19" s="99"/>
      <c r="ZP19" s="99"/>
      <c r="ZQ19" s="99"/>
      <c r="ZR19" s="99"/>
      <c r="ZS19" s="99"/>
      <c r="ZT19" s="99"/>
      <c r="ZU19" s="99"/>
      <c r="ZV19" s="99"/>
      <c r="ZW19" s="99"/>
      <c r="ZX19" s="99"/>
      <c r="ZY19" s="99"/>
      <c r="ZZ19" s="99"/>
      <c r="AAA19" s="99"/>
      <c r="AAB19" s="99"/>
      <c r="AAC19" s="99"/>
      <c r="AAD19" s="99"/>
      <c r="AAE19" s="99"/>
      <c r="AAF19" s="99"/>
      <c r="AAG19" s="99"/>
      <c r="AAH19" s="99"/>
      <c r="AAI19" s="99"/>
      <c r="AAJ19" s="99"/>
      <c r="AAK19" s="99"/>
      <c r="AAL19" s="99"/>
      <c r="AAM19" s="99"/>
      <c r="AAN19" s="99"/>
      <c r="AAO19" s="99"/>
      <c r="AAP19" s="99"/>
      <c r="AAQ19" s="99"/>
      <c r="AAR19" s="99"/>
      <c r="AAS19" s="99"/>
      <c r="AAT19" s="99"/>
      <c r="AAU19" s="99"/>
      <c r="AAV19" s="99"/>
      <c r="AAW19" s="99"/>
      <c r="AAX19" s="99"/>
      <c r="AAY19" s="99"/>
      <c r="AAZ19" s="99"/>
      <c r="ABA19" s="99"/>
      <c r="ABB19" s="99"/>
      <c r="ABC19" s="99"/>
      <c r="ABD19" s="99"/>
      <c r="ABE19" s="99"/>
      <c r="ABF19" s="99"/>
      <c r="ABG19" s="99"/>
      <c r="ABH19" s="99"/>
      <c r="ABI19" s="99"/>
      <c r="ABJ19" s="99"/>
      <c r="ABK19" s="99"/>
      <c r="ABL19" s="99"/>
      <c r="ABM19" s="99"/>
      <c r="ABN19" s="99"/>
      <c r="ABO19" s="99"/>
      <c r="ABP19" s="99"/>
      <c r="ABQ19" s="99"/>
      <c r="ABR19" s="99"/>
      <c r="ABS19" s="99"/>
      <c r="ABT19" s="99"/>
      <c r="ABU19" s="99"/>
      <c r="ABV19" s="99"/>
      <c r="ABW19" s="99"/>
      <c r="ABX19" s="99"/>
      <c r="ABY19" s="99"/>
      <c r="ABZ19" s="99"/>
      <c r="ACA19" s="99"/>
      <c r="ACB19" s="99"/>
      <c r="ACC19" s="99"/>
      <c r="ACD19" s="99"/>
      <c r="ACE19" s="99"/>
      <c r="ACF19" s="99"/>
      <c r="ACG19" s="99"/>
      <c r="ACH19" s="99"/>
      <c r="ACI19" s="99"/>
      <c r="ACJ19" s="99"/>
      <c r="ACK19" s="99"/>
      <c r="ACL19" s="99"/>
      <c r="ACM19" s="99"/>
      <c r="ACN19" s="99"/>
      <c r="ACO19" s="99"/>
      <c r="ACP19" s="99"/>
      <c r="ACQ19" s="99"/>
      <c r="ACR19" s="99"/>
      <c r="ACS19" s="99"/>
      <c r="ACT19" s="99"/>
      <c r="ACU19" s="99"/>
      <c r="ACV19" s="99"/>
      <c r="ACW19" s="99"/>
      <c r="ACX19" s="99"/>
      <c r="ACY19" s="99"/>
      <c r="ACZ19" s="99"/>
      <c r="ADA19" s="99"/>
      <c r="ADB19" s="99"/>
      <c r="ADC19" s="99"/>
      <c r="ADD19" s="99"/>
      <c r="ADE19" s="99"/>
      <c r="ADF19" s="99"/>
      <c r="ADG19" s="99"/>
      <c r="ADH19" s="99"/>
      <c r="ADI19" s="99"/>
      <c r="ADJ19" s="99"/>
      <c r="ADK19" s="99"/>
      <c r="ADL19" s="99"/>
      <c r="ADM19" s="99"/>
      <c r="ADN19" s="99"/>
      <c r="ADO19" s="99"/>
      <c r="ADP19" s="99"/>
      <c r="ADQ19" s="99"/>
      <c r="ADR19" s="99"/>
      <c r="ADS19" s="99"/>
      <c r="ADT19" s="99"/>
      <c r="ADU19" s="99"/>
      <c r="ADV19" s="99"/>
      <c r="ADW19" s="99"/>
      <c r="ADX19" s="99"/>
      <c r="ADY19" s="99"/>
      <c r="ADZ19" s="99"/>
      <c r="AEA19" s="99"/>
      <c r="AEB19" s="99"/>
      <c r="AEC19" s="99"/>
      <c r="AED19" s="99"/>
      <c r="AEE19" s="99"/>
      <c r="AEF19" s="99"/>
      <c r="AEG19" s="99"/>
      <c r="AEH19" s="99"/>
      <c r="AEI19" s="99"/>
      <c r="AEJ19" s="99"/>
      <c r="AEK19" s="99"/>
      <c r="AEL19" s="99"/>
      <c r="AEM19" s="99"/>
      <c r="AEN19" s="99"/>
      <c r="AEO19" s="99"/>
      <c r="AEP19" s="99"/>
      <c r="AEQ19" s="99"/>
      <c r="AER19" s="99"/>
      <c r="AES19" s="99"/>
      <c r="AET19" s="99"/>
      <c r="AEU19" s="99"/>
      <c r="AEV19" s="99"/>
      <c r="AEW19" s="99"/>
      <c r="AEX19" s="99"/>
      <c r="AEY19" s="99"/>
      <c r="AEZ19" s="99"/>
      <c r="AFA19" s="99"/>
      <c r="AFB19" s="99"/>
      <c r="AFC19" s="99"/>
      <c r="AFD19" s="99"/>
      <c r="AFE19" s="99"/>
      <c r="AFF19" s="99"/>
      <c r="AFG19" s="99"/>
      <c r="AFH19" s="99"/>
      <c r="AFI19" s="99"/>
      <c r="AFJ19" s="99"/>
      <c r="AFK19" s="99"/>
      <c r="AFL19" s="99"/>
      <c r="AFM19" s="99"/>
      <c r="AFN19" s="99"/>
      <c r="AFO19" s="99"/>
      <c r="AFP19" s="99"/>
      <c r="AFQ19" s="99"/>
      <c r="AFR19" s="99"/>
      <c r="AFS19" s="99"/>
      <c r="AFT19" s="99"/>
      <c r="AFU19" s="99"/>
      <c r="AFV19" s="99"/>
      <c r="AFW19" s="99"/>
      <c r="AFX19" s="99"/>
      <c r="AFY19" s="99"/>
      <c r="AFZ19" s="99"/>
      <c r="AGA19" s="99"/>
      <c r="AGB19" s="99"/>
      <c r="AGC19" s="99"/>
      <c r="AGD19" s="99"/>
      <c r="AGE19" s="99"/>
      <c r="AGF19" s="99"/>
      <c r="AGG19" s="99"/>
      <c r="AGH19" s="99"/>
      <c r="AGI19" s="99"/>
      <c r="AGJ19" s="99"/>
      <c r="AGK19" s="99"/>
      <c r="AGL19" s="99"/>
      <c r="AGM19" s="99"/>
      <c r="AGN19" s="99"/>
      <c r="AGO19" s="99"/>
      <c r="AGP19" s="99"/>
      <c r="AGQ19" s="99"/>
      <c r="AGR19" s="99"/>
      <c r="AGS19" s="99"/>
      <c r="AGT19" s="99"/>
      <c r="AGU19" s="99"/>
      <c r="AGV19" s="99"/>
      <c r="AGW19" s="99"/>
      <c r="AGX19" s="99"/>
      <c r="AGY19" s="99"/>
      <c r="AGZ19" s="99"/>
      <c r="AHA19" s="99"/>
      <c r="AHB19" s="99"/>
      <c r="AHC19" s="99"/>
      <c r="AHD19" s="99"/>
      <c r="AHE19" s="99"/>
      <c r="AHF19" s="99"/>
      <c r="AHG19" s="99"/>
      <c r="AHH19" s="99"/>
      <c r="AHI19" s="99"/>
      <c r="AHJ19" s="99"/>
      <c r="AHK19" s="99"/>
      <c r="AHL19" s="99"/>
      <c r="AHM19" s="99"/>
      <c r="AHN19" s="99"/>
      <c r="AHO19" s="99"/>
      <c r="AHP19" s="99"/>
      <c r="AHQ19" s="99"/>
      <c r="AHR19" s="99"/>
      <c r="AHS19" s="99"/>
      <c r="AHT19" s="99"/>
      <c r="AHU19" s="99"/>
      <c r="AHV19" s="99"/>
      <c r="AHW19" s="99"/>
      <c r="AHX19" s="99"/>
      <c r="AHY19" s="99"/>
      <c r="AHZ19" s="99"/>
      <c r="AIA19" s="99"/>
      <c r="AIB19" s="99"/>
      <c r="AIC19" s="99"/>
      <c r="AID19" s="99"/>
      <c r="AIE19" s="99"/>
      <c r="AIF19" s="99"/>
      <c r="AIG19" s="99"/>
      <c r="AIH19" s="99"/>
      <c r="AII19" s="99"/>
      <c r="AIJ19" s="99"/>
      <c r="AIK19" s="99"/>
      <c r="AIL19" s="99"/>
      <c r="AIM19" s="99"/>
      <c r="AIN19" s="99"/>
      <c r="AIO19" s="99"/>
      <c r="AIP19" s="99"/>
      <c r="AIQ19" s="99"/>
      <c r="AIR19" s="99"/>
      <c r="AIS19" s="99"/>
      <c r="AIT19" s="99"/>
      <c r="AIU19" s="99"/>
      <c r="AIV19" s="99"/>
      <c r="AIW19" s="99"/>
      <c r="AIX19" s="99"/>
      <c r="AIY19" s="99"/>
      <c r="AIZ19" s="99"/>
      <c r="AJA19" s="99"/>
      <c r="AJB19" s="99"/>
      <c r="AJC19" s="99"/>
      <c r="AJD19" s="99"/>
      <c r="AJE19" s="99"/>
      <c r="AJF19" s="99"/>
      <c r="AJG19" s="99"/>
      <c r="AJH19" s="99"/>
      <c r="AJI19" s="99"/>
      <c r="AJJ19" s="99"/>
      <c r="AJK19" s="99"/>
      <c r="AJL19" s="99"/>
      <c r="AJM19" s="99"/>
      <c r="AJN19" s="99"/>
      <c r="AJO19" s="99"/>
      <c r="AJP19" s="99"/>
      <c r="AJQ19" s="99"/>
      <c r="AJR19" s="99"/>
      <c r="AJS19" s="99"/>
      <c r="AJT19" s="99"/>
      <c r="AJU19" s="99"/>
      <c r="AJV19" s="99"/>
      <c r="AJW19" s="99"/>
      <c r="AJX19" s="99"/>
      <c r="AJY19" s="99"/>
      <c r="AJZ19" s="99"/>
      <c r="AKA19" s="99"/>
      <c r="AKB19" s="99"/>
      <c r="AKC19" s="99"/>
      <c r="AKD19" s="99"/>
      <c r="AKE19" s="99"/>
      <c r="AKF19" s="99"/>
      <c r="AKG19" s="99"/>
      <c r="AKH19" s="99"/>
      <c r="AKI19" s="99"/>
      <c r="AKJ19" s="99"/>
      <c r="AKK19" s="99"/>
      <c r="AKL19" s="99"/>
      <c r="AKM19" s="99"/>
      <c r="AKN19" s="99"/>
      <c r="AKO19" s="99"/>
      <c r="AKP19" s="99"/>
      <c r="AKQ19" s="99"/>
      <c r="AKR19" s="99"/>
      <c r="AKS19" s="99"/>
      <c r="AKT19" s="99"/>
      <c r="AKU19" s="99"/>
      <c r="AKV19" s="99"/>
      <c r="AKW19" s="99"/>
      <c r="AKX19" s="99"/>
      <c r="AKY19" s="99"/>
      <c r="AKZ19" s="99"/>
      <c r="ALA19" s="99"/>
      <c r="ALB19" s="99"/>
      <c r="ALC19" s="99"/>
      <c r="ALD19" s="99"/>
      <c r="ALE19" s="99"/>
      <c r="ALF19" s="99"/>
      <c r="ALG19" s="99"/>
      <c r="ALH19" s="99"/>
      <c r="ALI19" s="99"/>
      <c r="ALJ19" s="99"/>
      <c r="ALK19" s="99"/>
      <c r="ALL19" s="99"/>
      <c r="ALM19" s="99"/>
      <c r="ALN19" s="99"/>
      <c r="ALO19" s="99"/>
      <c r="ALP19" s="99"/>
      <c r="ALQ19" s="99"/>
      <c r="ALR19" s="99"/>
      <c r="ALS19" s="99"/>
      <c r="ALT19" s="99"/>
      <c r="ALU19" s="99"/>
      <c r="ALV19" s="99"/>
      <c r="ALW19" s="99"/>
      <c r="ALX19" s="99"/>
      <c r="ALY19" s="99"/>
      <c r="ALZ19" s="99"/>
      <c r="AMA19" s="99"/>
      <c r="AMB19" s="99"/>
      <c r="AMC19" s="99"/>
      <c r="AMD19" s="99"/>
      <c r="AME19" s="99"/>
      <c r="AMF19" s="99"/>
      <c r="AMG19" s="99"/>
      <c r="AMH19" s="99"/>
      <c r="AMI19" s="99"/>
      <c r="AMJ19" s="99"/>
      <c r="AMK19" s="99"/>
      <c r="AML19" s="99"/>
      <c r="AMM19" s="99"/>
      <c r="AMN19" s="99"/>
      <c r="AMO19" s="99"/>
      <c r="AMP19" s="99"/>
      <c r="AMQ19" s="99"/>
      <c r="AMR19" s="99"/>
      <c r="AMS19" s="99"/>
      <c r="AMT19" s="99"/>
      <c r="AMU19" s="99"/>
      <c r="AMV19" s="99"/>
      <c r="AMW19" s="99"/>
      <c r="AMX19" s="99"/>
      <c r="AMY19" s="99"/>
      <c r="AMZ19" s="99"/>
      <c r="ANA19" s="99"/>
      <c r="ANB19" s="99"/>
      <c r="ANC19" s="99"/>
      <c r="AND19" s="99"/>
      <c r="ANE19" s="99"/>
      <c r="ANF19" s="99"/>
      <c r="ANG19" s="99"/>
      <c r="ANH19" s="99"/>
      <c r="ANI19" s="99"/>
      <c r="ANJ19" s="99"/>
      <c r="ANK19" s="99"/>
      <c r="ANL19" s="99"/>
      <c r="ANM19" s="99"/>
      <c r="ANN19" s="99"/>
      <c r="ANO19" s="99"/>
      <c r="ANP19" s="99"/>
      <c r="ANQ19" s="99"/>
      <c r="ANR19" s="99"/>
      <c r="ANS19" s="99"/>
      <c r="ANT19" s="99"/>
      <c r="ANU19" s="99"/>
      <c r="ANV19" s="99"/>
      <c r="ANW19" s="99"/>
      <c r="ANX19" s="99"/>
      <c r="ANY19" s="99"/>
      <c r="ANZ19" s="99"/>
      <c r="AOA19" s="99"/>
      <c r="AOB19" s="99"/>
      <c r="AOC19" s="99"/>
      <c r="AOD19" s="99"/>
      <c r="AOE19" s="99"/>
      <c r="AOF19" s="99"/>
      <c r="AOG19" s="99"/>
      <c r="AOH19" s="99"/>
      <c r="AOI19" s="99"/>
      <c r="AOJ19" s="99"/>
      <c r="AOK19" s="99"/>
      <c r="AOL19" s="99"/>
      <c r="AOM19" s="99"/>
      <c r="AON19" s="99"/>
      <c r="AOO19" s="99"/>
      <c r="AOP19" s="99"/>
      <c r="AOQ19" s="99"/>
      <c r="AOR19" s="99"/>
      <c r="AOS19" s="99"/>
      <c r="AOT19" s="99"/>
      <c r="AOU19" s="99"/>
      <c r="AOV19" s="99"/>
      <c r="AOW19" s="99"/>
      <c r="AOX19" s="99"/>
      <c r="AOY19" s="99"/>
      <c r="AOZ19" s="99"/>
      <c r="APA19" s="99"/>
      <c r="APB19" s="99"/>
      <c r="APC19" s="99"/>
      <c r="APD19" s="99"/>
      <c r="APE19" s="99"/>
      <c r="APF19" s="99"/>
      <c r="APG19" s="99"/>
      <c r="APH19" s="99"/>
      <c r="API19" s="99"/>
      <c r="APJ19" s="99"/>
      <c r="APK19" s="99"/>
      <c r="APL19" s="99"/>
      <c r="APM19" s="99"/>
      <c r="APN19" s="99"/>
      <c r="APO19" s="99"/>
      <c r="APP19" s="99"/>
      <c r="APQ19" s="99"/>
      <c r="APR19" s="99"/>
      <c r="APS19" s="99"/>
      <c r="APT19" s="99"/>
      <c r="APU19" s="99"/>
      <c r="APV19" s="99"/>
      <c r="APW19" s="99"/>
      <c r="APX19" s="99"/>
      <c r="APY19" s="99"/>
      <c r="APZ19" s="99"/>
      <c r="AQA19" s="99"/>
      <c r="AQB19" s="99"/>
      <c r="AQC19" s="99"/>
      <c r="AQD19" s="99"/>
      <c r="AQE19" s="99"/>
      <c r="AQF19" s="99"/>
      <c r="AQG19" s="99"/>
      <c r="AQH19" s="99"/>
      <c r="AQI19" s="99"/>
      <c r="AQJ19" s="99"/>
      <c r="AQK19" s="99"/>
      <c r="AQL19" s="99"/>
      <c r="AQM19" s="99"/>
      <c r="AQN19" s="99"/>
      <c r="AQO19" s="99"/>
      <c r="AQP19" s="99"/>
      <c r="AQQ19" s="99"/>
      <c r="AQR19" s="99"/>
      <c r="AQS19" s="99"/>
      <c r="AQT19" s="99"/>
      <c r="AQU19" s="99"/>
      <c r="AQV19" s="99"/>
      <c r="AQW19" s="99"/>
      <c r="AQX19" s="99"/>
      <c r="AQY19" s="99"/>
      <c r="AQZ19" s="99"/>
      <c r="ARA19" s="99"/>
      <c r="ARB19" s="99"/>
      <c r="ARC19" s="99"/>
      <c r="ARD19" s="99"/>
      <c r="ARE19" s="99"/>
      <c r="ARF19" s="99"/>
      <c r="ARG19" s="99"/>
      <c r="ARH19" s="99"/>
      <c r="ARI19" s="99"/>
      <c r="ARJ19" s="99"/>
      <c r="ARK19" s="99"/>
      <c r="ARL19" s="99"/>
      <c r="ARM19" s="99"/>
      <c r="ARN19" s="99"/>
      <c r="ARO19" s="99"/>
      <c r="ARP19" s="99"/>
      <c r="ARQ19" s="99"/>
      <c r="ARR19" s="99"/>
      <c r="ARS19" s="99"/>
      <c r="ART19" s="99"/>
      <c r="ARU19" s="99"/>
      <c r="ARV19" s="99"/>
      <c r="ARW19" s="99"/>
      <c r="ARX19" s="99"/>
      <c r="ARY19" s="99"/>
      <c r="ARZ19" s="99"/>
      <c r="ASA19" s="99"/>
      <c r="ASB19" s="99"/>
      <c r="ASC19" s="99"/>
      <c r="ASD19" s="99"/>
      <c r="ASE19" s="99"/>
      <c r="ASF19" s="99"/>
      <c r="ASG19" s="99"/>
      <c r="ASH19" s="99"/>
      <c r="ASI19" s="99"/>
      <c r="ASJ19" s="99"/>
      <c r="ASK19" s="99"/>
      <c r="ASL19" s="99"/>
      <c r="ASM19" s="99"/>
      <c r="ASN19" s="99"/>
      <c r="ASO19" s="99"/>
      <c r="ASP19" s="99"/>
      <c r="ASQ19" s="99"/>
      <c r="ASR19" s="99"/>
      <c r="ASS19" s="99"/>
      <c r="AST19" s="99"/>
      <c r="ASU19" s="99"/>
      <c r="ASV19" s="99"/>
      <c r="ASW19" s="99"/>
      <c r="ASX19" s="99"/>
      <c r="ASY19" s="99"/>
      <c r="ASZ19" s="99"/>
      <c r="ATA19" s="99"/>
      <c r="ATB19" s="99"/>
      <c r="ATC19" s="99"/>
      <c r="ATD19" s="99"/>
      <c r="ATE19" s="99"/>
      <c r="ATF19" s="99"/>
      <c r="ATG19" s="99"/>
      <c r="ATH19" s="99"/>
      <c r="ATI19" s="99"/>
      <c r="ATJ19" s="99"/>
      <c r="ATK19" s="99"/>
      <c r="ATL19" s="99"/>
      <c r="ATM19" s="99"/>
      <c r="ATN19" s="99"/>
      <c r="ATO19" s="99"/>
      <c r="ATP19" s="99"/>
      <c r="ATQ19" s="99"/>
      <c r="ATR19" s="99"/>
      <c r="ATS19" s="99"/>
      <c r="ATT19" s="99"/>
      <c r="ATU19" s="99"/>
      <c r="ATV19" s="99"/>
      <c r="ATW19" s="99"/>
      <c r="ATX19" s="99"/>
      <c r="ATY19" s="99"/>
      <c r="ATZ19" s="99"/>
      <c r="AUA19" s="99"/>
      <c r="AUB19" s="99"/>
      <c r="AUC19" s="99"/>
      <c r="AUD19" s="99"/>
      <c r="AUE19" s="99"/>
      <c r="AUF19" s="99"/>
      <c r="AUG19" s="99"/>
      <c r="AUH19" s="99"/>
      <c r="AUI19" s="99"/>
      <c r="AUJ19" s="99"/>
      <c r="AUK19" s="99"/>
      <c r="AUL19" s="99"/>
      <c r="AUM19" s="99"/>
      <c r="AUN19" s="99"/>
      <c r="AUO19" s="99"/>
      <c r="AUP19" s="99"/>
      <c r="AUQ19" s="99"/>
      <c r="AUR19" s="99"/>
      <c r="AUS19" s="99"/>
      <c r="AUT19" s="99"/>
      <c r="AUU19" s="99"/>
      <c r="AUV19" s="99"/>
      <c r="AUW19" s="99"/>
      <c r="AUX19" s="99"/>
      <c r="AUY19" s="99"/>
      <c r="AUZ19" s="99"/>
      <c r="AVA19" s="99"/>
      <c r="AVB19" s="99"/>
      <c r="AVC19" s="99"/>
      <c r="AVD19" s="99"/>
      <c r="AVE19" s="99"/>
      <c r="AVF19" s="99"/>
    </row>
    <row r="20" spans="1:1254" x14ac:dyDescent="0.25">
      <c r="A20">
        <v>202212</v>
      </c>
      <c r="B20">
        <v>53110</v>
      </c>
      <c r="C20" t="s">
        <v>2703</v>
      </c>
      <c r="D20" t="s">
        <v>1533</v>
      </c>
      <c r="I20">
        <v>308361</v>
      </c>
      <c r="K20">
        <v>40223</v>
      </c>
      <c r="M20">
        <v>40223</v>
      </c>
      <c r="P20">
        <v>362361</v>
      </c>
      <c r="R20">
        <v>52448</v>
      </c>
      <c r="T20">
        <v>54000</v>
      </c>
      <c r="W20">
        <v>531049</v>
      </c>
      <c r="Y20">
        <v>15367</v>
      </c>
      <c r="AB20">
        <v>255913</v>
      </c>
      <c r="AC20">
        <v>4543</v>
      </c>
      <c r="AF20">
        <v>53</v>
      </c>
      <c r="AH20">
        <v>53</v>
      </c>
      <c r="AI20">
        <v>104835</v>
      </c>
      <c r="AJ20">
        <v>2057</v>
      </c>
      <c r="AK20">
        <v>145110</v>
      </c>
      <c r="AO20">
        <v>3667</v>
      </c>
      <c r="AP20">
        <v>54000</v>
      </c>
      <c r="AS20">
        <v>2486</v>
      </c>
      <c r="AT20">
        <v>19035</v>
      </c>
      <c r="AV20">
        <v>25000</v>
      </c>
      <c r="AX20">
        <v>26637</v>
      </c>
      <c r="AY20">
        <v>239663</v>
      </c>
      <c r="AZ20">
        <v>231947</v>
      </c>
      <c r="BH20">
        <v>46347</v>
      </c>
      <c r="BI20">
        <v>2711</v>
      </c>
      <c r="BK20">
        <v>245039</v>
      </c>
      <c r="BQ20">
        <v>214663</v>
      </c>
      <c r="BX20">
        <v>13092</v>
      </c>
      <c r="BZ20">
        <v>531049</v>
      </c>
      <c r="CE20">
        <v>17000</v>
      </c>
      <c r="CH20">
        <v>-31440</v>
      </c>
      <c r="CI20">
        <v>18881</v>
      </c>
      <c r="CJ20">
        <v>0</v>
      </c>
      <c r="CK20">
        <v>-12764</v>
      </c>
      <c r="CL20">
        <v>416390</v>
      </c>
      <c r="CM20">
        <v>0</v>
      </c>
      <c r="CN20">
        <v>-48317</v>
      </c>
      <c r="CO20">
        <v>117312</v>
      </c>
      <c r="CP20">
        <v>0</v>
      </c>
      <c r="CQ20">
        <v>0</v>
      </c>
      <c r="CR20">
        <v>5340</v>
      </c>
      <c r="CS20">
        <v>-7629</v>
      </c>
      <c r="CT20">
        <v>-155526</v>
      </c>
      <c r="CU20">
        <v>-10000</v>
      </c>
      <c r="CV20">
        <v>-16877</v>
      </c>
      <c r="CW20">
        <v>0</v>
      </c>
      <c r="CX20">
        <v>92001</v>
      </c>
      <c r="CY20">
        <v>0</v>
      </c>
      <c r="CZ20">
        <v>-83845</v>
      </c>
      <c r="DA20">
        <v>118702</v>
      </c>
      <c r="DB20">
        <v>-3687</v>
      </c>
      <c r="DC20">
        <v>0</v>
      </c>
      <c r="DD20">
        <v>0</v>
      </c>
      <c r="DE20">
        <v>0</v>
      </c>
      <c r="DF20">
        <v>-90541</v>
      </c>
      <c r="DG20">
        <v>0</v>
      </c>
      <c r="DH20">
        <v>852</v>
      </c>
      <c r="DJ20">
        <v>-3584</v>
      </c>
      <c r="DK20">
        <v>-8924</v>
      </c>
      <c r="DL20">
        <v>-25311</v>
      </c>
      <c r="DM20">
        <v>332545</v>
      </c>
      <c r="DN20">
        <v>0</v>
      </c>
      <c r="DO20">
        <v>0</v>
      </c>
      <c r="DP20">
        <v>-7508</v>
      </c>
      <c r="DQ20">
        <v>-66638</v>
      </c>
      <c r="DR20">
        <v>-582</v>
      </c>
      <c r="DS20">
        <v>-149</v>
      </c>
      <c r="DT20">
        <v>-7508</v>
      </c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  <c r="IX20" s="99"/>
      <c r="IY20" s="99"/>
      <c r="IZ20" s="99"/>
      <c r="JA20" s="99"/>
      <c r="JB20" s="99"/>
      <c r="JC20" s="99"/>
      <c r="JD20" s="99"/>
      <c r="JE20" s="99"/>
      <c r="JF20" s="99"/>
      <c r="JG20" s="99"/>
      <c r="JH20" s="99"/>
      <c r="JI20" s="99"/>
      <c r="JJ20" s="99"/>
      <c r="JK20" s="99"/>
      <c r="JL20" s="99"/>
      <c r="JM20" s="99"/>
      <c r="JN20" s="99"/>
      <c r="JO20" s="99"/>
      <c r="JP20" s="99"/>
      <c r="JQ20" s="99"/>
      <c r="JR20" s="99"/>
      <c r="JS20" s="99"/>
      <c r="JT20" s="99"/>
      <c r="JU20" s="99"/>
      <c r="JV20" s="99"/>
      <c r="JW20" s="99"/>
      <c r="JX20" s="99"/>
      <c r="JY20" s="99"/>
      <c r="JZ20" s="99"/>
      <c r="KA20" s="99"/>
      <c r="KB20" s="99"/>
      <c r="KC20" s="99"/>
      <c r="KD20" s="99"/>
      <c r="KE20" s="99"/>
      <c r="KF20" s="99"/>
      <c r="KG20" s="99"/>
      <c r="KH20" s="99"/>
      <c r="KI20" s="99"/>
      <c r="KJ20" s="99"/>
      <c r="KK20" s="99"/>
      <c r="KL20" s="99"/>
      <c r="KM20" s="99"/>
      <c r="KN20" s="99"/>
      <c r="KO20" s="99"/>
      <c r="KP20" s="99"/>
      <c r="KQ20" s="99"/>
      <c r="KR20" s="99"/>
      <c r="KS20" s="99"/>
      <c r="KT20" s="99"/>
      <c r="KU20" s="99"/>
      <c r="KV20" s="99"/>
      <c r="KW20" s="99"/>
      <c r="KX20" s="99"/>
      <c r="KY20" s="99"/>
      <c r="KZ20" s="99"/>
      <c r="LA20" s="99"/>
      <c r="LB20" s="99"/>
      <c r="LC20" s="99"/>
      <c r="LD20" s="99"/>
      <c r="LE20" s="99"/>
      <c r="LF20" s="99"/>
      <c r="LG20" s="99"/>
      <c r="LH20" s="99"/>
      <c r="LI20" s="99"/>
      <c r="LJ20" s="99"/>
      <c r="LK20" s="99"/>
      <c r="LL20" s="99"/>
      <c r="LM20" s="99"/>
      <c r="LN20" s="99"/>
      <c r="LO20" s="99"/>
      <c r="LP20" s="99"/>
      <c r="LQ20" s="99"/>
      <c r="LR20" s="99"/>
      <c r="LS20" s="99"/>
      <c r="LT20" s="99"/>
      <c r="LU20" s="99"/>
      <c r="LV20" s="99"/>
      <c r="LW20" s="99"/>
      <c r="LX20" s="99"/>
      <c r="LY20" s="99"/>
      <c r="LZ20" s="99"/>
      <c r="MA20" s="99"/>
      <c r="MB20" s="99"/>
      <c r="MC20" s="99"/>
      <c r="MD20" s="99"/>
      <c r="ME20" s="99"/>
      <c r="MF20" s="99"/>
      <c r="MG20" s="99"/>
      <c r="MH20" s="99"/>
      <c r="MI20" s="99"/>
      <c r="MJ20" s="99"/>
      <c r="MK20" s="99"/>
      <c r="ML20" s="99"/>
      <c r="MM20" s="99"/>
      <c r="MN20" s="99"/>
      <c r="MO20" s="99"/>
      <c r="MP20" s="99"/>
      <c r="MQ20" s="99"/>
      <c r="MR20" s="99"/>
      <c r="MS20" s="99"/>
      <c r="MT20" s="99"/>
      <c r="MU20" s="99"/>
      <c r="MV20" s="99"/>
      <c r="MW20" s="99"/>
      <c r="MX20" s="99"/>
      <c r="MY20" s="99"/>
      <c r="MZ20" s="99"/>
      <c r="NA20" s="99"/>
      <c r="NB20" s="99"/>
      <c r="NC20" s="99"/>
      <c r="ND20" s="99"/>
      <c r="NE20" s="99"/>
      <c r="NF20" s="99"/>
      <c r="NG20" s="99"/>
      <c r="NH20" s="99"/>
      <c r="NI20" s="99"/>
      <c r="NJ20" s="99"/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NY20" s="99"/>
      <c r="NZ20" s="99"/>
      <c r="OA20" s="99"/>
      <c r="OB20" s="99"/>
      <c r="OC20" s="99"/>
      <c r="OD20" s="99"/>
      <c r="OE20" s="99"/>
      <c r="OF20" s="99"/>
      <c r="OG20" s="99"/>
      <c r="OH20" s="99"/>
      <c r="OI20" s="99"/>
      <c r="OJ20" s="99"/>
      <c r="OK20" s="99"/>
      <c r="OL20" s="99"/>
      <c r="OM20" s="99"/>
      <c r="ON20" s="99"/>
      <c r="OO20" s="99"/>
      <c r="OP20" s="99"/>
      <c r="OQ20" s="99"/>
      <c r="OR20" s="99"/>
      <c r="OS20" s="99"/>
      <c r="OT20" s="99"/>
      <c r="OU20" s="99"/>
      <c r="OV20" s="99"/>
      <c r="OW20" s="99"/>
      <c r="OX20" s="99"/>
      <c r="OY20" s="99"/>
      <c r="OZ20" s="99"/>
      <c r="PA20" s="99"/>
      <c r="PB20" s="99"/>
      <c r="PC20" s="99"/>
      <c r="PD20" s="99"/>
      <c r="PE20" s="99"/>
      <c r="PF20" s="99"/>
      <c r="PG20" s="99"/>
      <c r="PH20" s="99"/>
      <c r="PI20" s="99"/>
      <c r="PJ20" s="99"/>
      <c r="PK20" s="99"/>
      <c r="PL20" s="99"/>
      <c r="PM20" s="99"/>
      <c r="PN20" s="99"/>
      <c r="PO20" s="99"/>
      <c r="PP20" s="99"/>
      <c r="PQ20" s="99"/>
      <c r="PR20" s="99"/>
      <c r="PS20" s="99"/>
      <c r="PT20" s="99"/>
      <c r="PU20" s="99"/>
      <c r="PV20" s="99"/>
      <c r="PW20" s="99"/>
      <c r="PX20" s="99"/>
      <c r="PY20" s="99"/>
      <c r="PZ20" s="99"/>
      <c r="QA20" s="99"/>
      <c r="QB20" s="99"/>
      <c r="QC20" s="99"/>
      <c r="QD20" s="99"/>
      <c r="QE20" s="99"/>
      <c r="QF20" s="99"/>
      <c r="QG20" s="99"/>
      <c r="QH20" s="99"/>
      <c r="QI20" s="99"/>
      <c r="QJ20" s="99"/>
      <c r="QK20" s="99"/>
      <c r="QL20" s="99"/>
      <c r="QM20" s="99"/>
      <c r="QN20" s="99"/>
      <c r="QO20" s="99"/>
      <c r="QP20" s="99"/>
      <c r="QQ20" s="99"/>
      <c r="QR20" s="99"/>
      <c r="QS20" s="99"/>
      <c r="QT20" s="99"/>
      <c r="QU20" s="99"/>
      <c r="QV20" s="99"/>
      <c r="QW20" s="99"/>
      <c r="QX20" s="99"/>
      <c r="QY20" s="99"/>
      <c r="QZ20" s="99"/>
      <c r="RA20" s="99"/>
      <c r="RB20" s="99"/>
      <c r="RC20" s="99"/>
      <c r="RD20" s="99"/>
      <c r="RE20" s="99"/>
      <c r="RF20" s="99"/>
      <c r="RG20" s="99"/>
      <c r="RH20" s="99"/>
      <c r="RI20" s="99"/>
      <c r="RJ20" s="99"/>
      <c r="RK20" s="99"/>
      <c r="RL20" s="99"/>
      <c r="RM20" s="99"/>
      <c r="RN20" s="99"/>
      <c r="RO20" s="99"/>
      <c r="RP20" s="99"/>
      <c r="RQ20" s="99"/>
      <c r="RR20" s="99"/>
      <c r="RS20" s="99"/>
      <c r="RT20" s="99"/>
      <c r="RU20" s="99"/>
      <c r="RV20" s="99"/>
      <c r="RW20" s="99"/>
      <c r="RX20" s="99"/>
      <c r="RY20" s="99"/>
      <c r="RZ20" s="99"/>
      <c r="SA20" s="99"/>
      <c r="SB20" s="99"/>
      <c r="SC20" s="99"/>
      <c r="SD20" s="99"/>
      <c r="SE20" s="99"/>
      <c r="SF20" s="99"/>
      <c r="SG20" s="99"/>
      <c r="SH20" s="99"/>
      <c r="SI20" s="99"/>
      <c r="SJ20" s="99"/>
      <c r="SK20" s="99"/>
      <c r="SL20" s="99"/>
      <c r="SM20" s="99"/>
      <c r="SN20" s="99"/>
      <c r="SO20" s="99"/>
      <c r="SP20" s="99"/>
      <c r="SQ20" s="99"/>
      <c r="SR20" s="99"/>
      <c r="SS20" s="99"/>
      <c r="ST20" s="99"/>
      <c r="SU20" s="99"/>
      <c r="SV20" s="99"/>
      <c r="SW20" s="99"/>
      <c r="SX20" s="99"/>
      <c r="SY20" s="99"/>
      <c r="SZ20" s="99"/>
      <c r="TA20" s="99"/>
      <c r="TB20" s="99"/>
      <c r="TC20" s="99"/>
      <c r="TD20" s="99"/>
      <c r="TE20" s="99"/>
      <c r="TF20" s="99"/>
      <c r="TG20" s="99"/>
      <c r="TH20" s="99"/>
      <c r="TI20" s="99"/>
      <c r="TJ20" s="99"/>
      <c r="TK20" s="99"/>
      <c r="TL20" s="99"/>
      <c r="TM20" s="99"/>
      <c r="TN20" s="99"/>
      <c r="TO20" s="99"/>
      <c r="TP20" s="99"/>
      <c r="TQ20" s="99"/>
      <c r="TR20" s="99"/>
      <c r="TS20" s="99"/>
      <c r="TT20" s="99"/>
      <c r="TU20" s="99"/>
      <c r="TV20" s="99"/>
      <c r="TW20" s="99"/>
      <c r="TX20" s="99"/>
      <c r="TY20" s="99"/>
      <c r="TZ20" s="99"/>
      <c r="UA20" s="99"/>
      <c r="UB20" s="99"/>
      <c r="UC20" s="99"/>
      <c r="UD20" s="99"/>
      <c r="UE20" s="99"/>
      <c r="UF20" s="99"/>
      <c r="UG20" s="99"/>
      <c r="UH20" s="99"/>
      <c r="UI20" s="99"/>
      <c r="UJ20" s="99"/>
      <c r="UK20" s="99"/>
      <c r="UL20" s="99"/>
      <c r="UM20" s="99"/>
      <c r="UN20" s="99"/>
      <c r="UO20" s="99"/>
      <c r="UP20" s="99"/>
      <c r="UQ20" s="99"/>
      <c r="UR20" s="99"/>
      <c r="US20" s="99"/>
      <c r="UT20" s="99"/>
      <c r="UU20" s="99"/>
      <c r="UV20" s="99"/>
      <c r="UW20" s="99"/>
      <c r="UX20" s="99"/>
      <c r="UY20" s="99"/>
      <c r="UZ20" s="99"/>
      <c r="VA20" s="99"/>
      <c r="VB20" s="99"/>
      <c r="VC20" s="99"/>
      <c r="VD20" s="99"/>
      <c r="VE20" s="99"/>
      <c r="VF20" s="99"/>
      <c r="VG20" s="99"/>
      <c r="VH20" s="99"/>
      <c r="VI20" s="99"/>
      <c r="VJ20" s="99"/>
      <c r="VK20" s="99"/>
      <c r="VL20" s="99"/>
      <c r="VM20" s="99"/>
      <c r="VN20" s="99"/>
      <c r="VO20" s="99"/>
      <c r="VP20" s="99"/>
      <c r="VQ20" s="99"/>
      <c r="VR20" s="99"/>
      <c r="VS20" s="99"/>
      <c r="VT20" s="99"/>
      <c r="VU20" s="99"/>
      <c r="VV20" s="99"/>
      <c r="VW20" s="99"/>
      <c r="VX20" s="99"/>
      <c r="VY20" s="99"/>
      <c r="VZ20" s="99"/>
      <c r="WA20" s="99"/>
      <c r="WB20" s="99"/>
      <c r="WC20" s="99"/>
      <c r="WD20" s="99"/>
      <c r="WE20" s="99"/>
      <c r="WF20" s="99"/>
      <c r="WG20" s="99"/>
      <c r="WH20" s="99"/>
      <c r="WI20" s="99"/>
      <c r="WJ20" s="99"/>
      <c r="WK20" s="99"/>
      <c r="WL20" s="99"/>
      <c r="WM20" s="99"/>
      <c r="WN20" s="99"/>
      <c r="WO20" s="99"/>
      <c r="WP20" s="99"/>
      <c r="WQ20" s="99"/>
      <c r="WR20" s="99"/>
      <c r="WS20" s="99"/>
      <c r="WT20" s="99"/>
      <c r="WU20" s="99"/>
      <c r="WV20" s="99"/>
      <c r="WW20" s="99"/>
      <c r="WX20" s="99"/>
      <c r="WY20" s="99"/>
      <c r="WZ20" s="99"/>
      <c r="XA20" s="99"/>
      <c r="XB20" s="99"/>
      <c r="XC20" s="99"/>
      <c r="XD20" s="99"/>
      <c r="XE20" s="99"/>
      <c r="XF20" s="99"/>
      <c r="XG20" s="99"/>
      <c r="XH20" s="99"/>
      <c r="XI20" s="99"/>
      <c r="XJ20" s="99"/>
      <c r="XK20" s="99"/>
      <c r="XL20" s="99"/>
      <c r="XM20" s="99"/>
      <c r="XN20" s="99"/>
      <c r="XO20" s="99"/>
      <c r="XP20" s="99"/>
      <c r="XQ20" s="99"/>
      <c r="XR20" s="99"/>
      <c r="XS20" s="99"/>
      <c r="XT20" s="99"/>
      <c r="XU20" s="99"/>
      <c r="XV20" s="99"/>
      <c r="XW20" s="99"/>
      <c r="XX20" s="99"/>
      <c r="XY20" s="99"/>
      <c r="XZ20" s="99"/>
      <c r="YA20" s="99"/>
      <c r="YB20" s="99"/>
      <c r="YC20" s="99"/>
      <c r="YD20" s="99"/>
      <c r="YE20" s="99"/>
      <c r="YF20" s="99"/>
      <c r="YG20" s="99"/>
      <c r="YH20" s="99"/>
      <c r="YI20" s="99"/>
      <c r="YJ20" s="99"/>
      <c r="YK20" s="99"/>
      <c r="YL20" s="99"/>
      <c r="YM20" s="99"/>
      <c r="YN20" s="99"/>
      <c r="YO20" s="99"/>
      <c r="YP20" s="99"/>
      <c r="YQ20" s="99"/>
      <c r="YR20" s="99"/>
      <c r="YS20" s="99"/>
      <c r="YT20" s="99"/>
      <c r="YU20" s="99"/>
      <c r="YV20" s="99"/>
      <c r="YW20" s="99"/>
      <c r="YX20" s="99"/>
      <c r="YY20" s="99"/>
      <c r="YZ20" s="99"/>
      <c r="ZA20" s="99"/>
      <c r="ZB20" s="99"/>
      <c r="ZC20" s="99"/>
      <c r="ZD20" s="99"/>
      <c r="ZE20" s="99"/>
      <c r="ZF20" s="99"/>
      <c r="ZG20" s="99"/>
      <c r="ZH20" s="99"/>
      <c r="ZI20" s="99"/>
      <c r="ZJ20" s="99"/>
      <c r="ZK20" s="99"/>
      <c r="ZL20" s="99"/>
      <c r="ZM20" s="99"/>
      <c r="ZN20" s="99"/>
      <c r="ZO20" s="99"/>
      <c r="ZP20" s="99"/>
      <c r="ZQ20" s="99"/>
      <c r="ZR20" s="99"/>
      <c r="ZS20" s="99"/>
      <c r="ZT20" s="99"/>
      <c r="ZU20" s="99"/>
      <c r="ZV20" s="99"/>
      <c r="ZW20" s="99"/>
      <c r="ZX20" s="99"/>
      <c r="ZY20" s="99"/>
      <c r="ZZ20" s="99"/>
      <c r="AAA20" s="99"/>
      <c r="AAB20" s="99"/>
      <c r="AAC20" s="99"/>
      <c r="AAD20" s="99"/>
      <c r="AAE20" s="99"/>
      <c r="AAF20" s="99"/>
      <c r="AAG20" s="99"/>
      <c r="AAH20" s="99"/>
      <c r="AAI20" s="99"/>
      <c r="AAJ20" s="99"/>
      <c r="AAK20" s="99"/>
      <c r="AAL20" s="99"/>
      <c r="AAM20" s="99"/>
      <c r="AAN20" s="99"/>
      <c r="AAO20" s="99"/>
      <c r="AAP20" s="99"/>
      <c r="AAQ20" s="99"/>
      <c r="AAR20" s="99"/>
      <c r="AAS20" s="99"/>
      <c r="AAT20" s="99"/>
      <c r="AAU20" s="99"/>
      <c r="AAV20" s="99"/>
      <c r="AAW20" s="99"/>
      <c r="AAX20" s="99"/>
      <c r="AAY20" s="99"/>
      <c r="AAZ20" s="99"/>
      <c r="ABA20" s="99"/>
      <c r="ABB20" s="99"/>
      <c r="ABC20" s="99"/>
      <c r="ABD20" s="99"/>
      <c r="ABE20" s="99"/>
      <c r="ABF20" s="99"/>
      <c r="ABG20" s="99"/>
      <c r="ABH20" s="99"/>
      <c r="ABI20" s="99"/>
      <c r="ABJ20" s="99"/>
      <c r="ABK20" s="99"/>
      <c r="ABL20" s="99"/>
      <c r="ABM20" s="99"/>
      <c r="ABN20" s="99"/>
      <c r="ABO20" s="99"/>
      <c r="ABP20" s="99"/>
      <c r="ABQ20" s="99"/>
      <c r="ABR20" s="99"/>
      <c r="ABS20" s="99"/>
      <c r="ABT20" s="99"/>
      <c r="ABU20" s="99"/>
      <c r="ABV20" s="99"/>
      <c r="ABW20" s="99"/>
      <c r="ABX20" s="99"/>
      <c r="ABY20" s="99"/>
      <c r="ABZ20" s="99"/>
      <c r="ACA20" s="99"/>
      <c r="ACB20" s="99"/>
      <c r="ACC20" s="99"/>
      <c r="ACD20" s="99"/>
      <c r="ACE20" s="99"/>
      <c r="ACF20" s="99"/>
      <c r="ACG20" s="99"/>
      <c r="ACH20" s="99"/>
      <c r="ACI20" s="99"/>
      <c r="ACJ20" s="99"/>
      <c r="ACK20" s="99"/>
      <c r="ACL20" s="99"/>
      <c r="ACM20" s="99"/>
      <c r="ACN20" s="99"/>
      <c r="ACO20" s="99"/>
      <c r="ACP20" s="99"/>
      <c r="ACQ20" s="99"/>
      <c r="ACR20" s="99"/>
      <c r="ACS20" s="99"/>
      <c r="ACT20" s="99"/>
      <c r="ACU20" s="99"/>
      <c r="ACV20" s="99"/>
      <c r="ACW20" s="99"/>
      <c r="ACX20" s="99"/>
      <c r="ACY20" s="99"/>
      <c r="ACZ20" s="99"/>
      <c r="ADA20" s="99"/>
      <c r="ADB20" s="99"/>
      <c r="ADC20" s="99"/>
      <c r="ADD20" s="99"/>
      <c r="ADE20" s="99"/>
      <c r="ADF20" s="99"/>
      <c r="ADG20" s="99"/>
      <c r="ADH20" s="99"/>
      <c r="ADI20" s="99"/>
      <c r="ADJ20" s="99"/>
      <c r="ADK20" s="99"/>
      <c r="ADL20" s="99"/>
      <c r="ADM20" s="99"/>
      <c r="ADN20" s="99"/>
      <c r="ADO20" s="99"/>
      <c r="ADP20" s="99"/>
      <c r="ADQ20" s="99"/>
      <c r="ADR20" s="99"/>
      <c r="ADS20" s="99"/>
      <c r="ADT20" s="99"/>
      <c r="ADU20" s="99"/>
      <c r="ADV20" s="99"/>
      <c r="ADW20" s="99"/>
      <c r="ADX20" s="99"/>
      <c r="ADY20" s="99"/>
      <c r="ADZ20" s="99"/>
      <c r="AEA20" s="99"/>
      <c r="AEB20" s="99"/>
      <c r="AEC20" s="99"/>
      <c r="AED20" s="99"/>
      <c r="AEE20" s="99"/>
      <c r="AEF20" s="99"/>
      <c r="AEG20" s="99"/>
      <c r="AEH20" s="99"/>
      <c r="AEI20" s="99"/>
      <c r="AEJ20" s="99"/>
      <c r="AEK20" s="99"/>
      <c r="AEL20" s="99"/>
      <c r="AEM20" s="99"/>
      <c r="AEN20" s="99"/>
      <c r="AEO20" s="99"/>
      <c r="AEP20" s="99"/>
      <c r="AEQ20" s="99"/>
      <c r="AER20" s="99"/>
      <c r="AES20" s="99"/>
      <c r="AET20" s="99"/>
      <c r="AEU20" s="99"/>
      <c r="AEV20" s="99"/>
      <c r="AEW20" s="99"/>
      <c r="AEX20" s="99"/>
      <c r="AEY20" s="99"/>
      <c r="AEZ20" s="99"/>
      <c r="AFA20" s="99"/>
      <c r="AFB20" s="99"/>
      <c r="AFC20" s="99"/>
      <c r="AFD20" s="99"/>
      <c r="AFE20" s="99"/>
      <c r="AFF20" s="99"/>
      <c r="AFG20" s="99"/>
      <c r="AFH20" s="99"/>
      <c r="AFI20" s="99"/>
      <c r="AFJ20" s="99"/>
      <c r="AFK20" s="99"/>
      <c r="AFL20" s="99"/>
      <c r="AFM20" s="99"/>
      <c r="AFN20" s="99"/>
      <c r="AFO20" s="99"/>
      <c r="AFP20" s="99"/>
      <c r="AFQ20" s="99"/>
      <c r="AFR20" s="99"/>
      <c r="AFS20" s="99"/>
      <c r="AFT20" s="99"/>
      <c r="AFU20" s="99"/>
      <c r="AFV20" s="99"/>
      <c r="AFW20" s="99"/>
      <c r="AFX20" s="99"/>
      <c r="AFY20" s="99"/>
      <c r="AFZ20" s="99"/>
      <c r="AGA20" s="99"/>
      <c r="AGB20" s="99"/>
      <c r="AGC20" s="99"/>
      <c r="AGD20" s="99"/>
      <c r="AGE20" s="99"/>
      <c r="AGF20" s="99"/>
      <c r="AGG20" s="99"/>
      <c r="AGH20" s="99"/>
      <c r="AGI20" s="99"/>
      <c r="AGJ20" s="99"/>
      <c r="AGK20" s="99"/>
      <c r="AGL20" s="99"/>
      <c r="AGM20" s="99"/>
      <c r="AGN20" s="99"/>
      <c r="AGO20" s="99"/>
      <c r="AGP20" s="99"/>
      <c r="AGQ20" s="99"/>
      <c r="AGR20" s="99"/>
      <c r="AGS20" s="99"/>
      <c r="AGT20" s="99"/>
      <c r="AGU20" s="99"/>
      <c r="AGV20" s="99"/>
      <c r="AGW20" s="99"/>
      <c r="AGX20" s="99"/>
      <c r="AGY20" s="99"/>
      <c r="AGZ20" s="99"/>
      <c r="AHA20" s="99"/>
      <c r="AHB20" s="99"/>
      <c r="AHC20" s="99"/>
      <c r="AHD20" s="99"/>
      <c r="AHE20" s="99"/>
      <c r="AHF20" s="99"/>
      <c r="AHG20" s="99"/>
      <c r="AHH20" s="99"/>
      <c r="AHI20" s="99"/>
      <c r="AHJ20" s="99"/>
      <c r="AHK20" s="99"/>
      <c r="AHL20" s="99"/>
      <c r="AHM20" s="99"/>
      <c r="AHN20" s="99"/>
      <c r="AHO20" s="99"/>
      <c r="AHP20" s="99"/>
      <c r="AHQ20" s="99"/>
      <c r="AHR20" s="99"/>
      <c r="AHS20" s="99"/>
      <c r="AHT20" s="99"/>
      <c r="AHU20" s="99"/>
      <c r="AHV20" s="99"/>
      <c r="AHW20" s="99"/>
      <c r="AHX20" s="99"/>
      <c r="AHY20" s="99"/>
      <c r="AHZ20" s="99"/>
      <c r="AIA20" s="99"/>
      <c r="AIB20" s="99"/>
      <c r="AIC20" s="99"/>
      <c r="AID20" s="99"/>
      <c r="AIE20" s="99"/>
      <c r="AIF20" s="99"/>
      <c r="AIG20" s="99"/>
      <c r="AIH20" s="99"/>
      <c r="AII20" s="99"/>
      <c r="AIJ20" s="99"/>
      <c r="AIK20" s="99"/>
      <c r="AIL20" s="99"/>
      <c r="AIM20" s="99"/>
      <c r="AIN20" s="99"/>
      <c r="AIO20" s="99"/>
      <c r="AIP20" s="99"/>
      <c r="AIQ20" s="99"/>
      <c r="AIR20" s="99"/>
      <c r="AIS20" s="99"/>
      <c r="AIT20" s="99"/>
      <c r="AIU20" s="99"/>
      <c r="AIV20" s="99"/>
      <c r="AIW20" s="99"/>
      <c r="AIX20" s="99"/>
      <c r="AIY20" s="99"/>
      <c r="AIZ20" s="99"/>
      <c r="AJA20" s="99"/>
      <c r="AJB20" s="99"/>
      <c r="AJC20" s="99"/>
      <c r="AJD20" s="99"/>
      <c r="AJE20" s="99"/>
      <c r="AJF20" s="99"/>
      <c r="AJG20" s="99"/>
      <c r="AJH20" s="99"/>
      <c r="AJI20" s="99"/>
      <c r="AJJ20" s="99"/>
      <c r="AJK20" s="99"/>
      <c r="AJL20" s="99"/>
      <c r="AJM20" s="99"/>
      <c r="AJN20" s="99"/>
      <c r="AJO20" s="99"/>
      <c r="AJP20" s="99"/>
      <c r="AJQ20" s="99"/>
      <c r="AJR20" s="99"/>
      <c r="AJS20" s="99"/>
      <c r="AJT20" s="99"/>
      <c r="AJU20" s="99"/>
      <c r="AJV20" s="99"/>
      <c r="AJW20" s="99"/>
      <c r="AJX20" s="99"/>
      <c r="AJY20" s="99"/>
      <c r="AJZ20" s="99"/>
      <c r="AKA20" s="99"/>
      <c r="AKB20" s="99"/>
      <c r="AKC20" s="99"/>
      <c r="AKD20" s="99"/>
      <c r="AKE20" s="99"/>
      <c r="AKF20" s="99"/>
      <c r="AKG20" s="99"/>
      <c r="AKH20" s="99"/>
      <c r="AKI20" s="99"/>
      <c r="AKJ20" s="99"/>
      <c r="AKK20" s="99"/>
      <c r="AKL20" s="99"/>
      <c r="AKM20" s="99"/>
      <c r="AKN20" s="99"/>
      <c r="AKO20" s="99"/>
      <c r="AKP20" s="99"/>
      <c r="AKQ20" s="99"/>
      <c r="AKR20" s="99"/>
      <c r="AKS20" s="99"/>
      <c r="AKT20" s="99"/>
      <c r="AKU20" s="99"/>
      <c r="AKV20" s="99"/>
      <c r="AKW20" s="99"/>
      <c r="AKX20" s="99"/>
      <c r="AKY20" s="99"/>
      <c r="AKZ20" s="99"/>
      <c r="ALA20" s="99"/>
      <c r="ALB20" s="99"/>
      <c r="ALC20" s="99"/>
      <c r="ALD20" s="99"/>
      <c r="ALE20" s="99"/>
      <c r="ALF20" s="99"/>
      <c r="ALG20" s="99"/>
      <c r="ALH20" s="99"/>
      <c r="ALI20" s="99"/>
      <c r="ALJ20" s="99"/>
      <c r="ALK20" s="99"/>
      <c r="ALL20" s="99"/>
      <c r="ALM20" s="99"/>
      <c r="ALN20" s="99"/>
      <c r="ALO20" s="99"/>
      <c r="ALP20" s="99"/>
      <c r="ALQ20" s="99"/>
      <c r="ALR20" s="99"/>
      <c r="ALS20" s="99"/>
      <c r="ALT20" s="99"/>
      <c r="ALU20" s="99"/>
      <c r="ALV20" s="99"/>
      <c r="ALW20" s="99"/>
      <c r="ALX20" s="99"/>
      <c r="ALY20" s="99"/>
      <c r="ALZ20" s="99"/>
      <c r="AMA20" s="99"/>
      <c r="AMB20" s="99"/>
      <c r="AMC20" s="99"/>
      <c r="AMD20" s="99"/>
      <c r="AME20" s="99"/>
      <c r="AMF20" s="99"/>
      <c r="AMG20" s="99"/>
      <c r="AMH20" s="99"/>
      <c r="AMI20" s="99"/>
      <c r="AMJ20" s="99"/>
      <c r="AMK20" s="99"/>
      <c r="AML20" s="99"/>
      <c r="AMM20" s="99"/>
      <c r="AMN20" s="99"/>
      <c r="AMO20" s="99"/>
      <c r="AMP20" s="99"/>
      <c r="AMQ20" s="99"/>
      <c r="AMR20" s="99"/>
      <c r="AMS20" s="99"/>
      <c r="AMT20" s="99"/>
      <c r="AMU20" s="99"/>
      <c r="AMV20" s="99"/>
      <c r="AMW20" s="99"/>
      <c r="AMX20" s="99"/>
      <c r="AMY20" s="99"/>
      <c r="AMZ20" s="99"/>
      <c r="ANA20" s="99"/>
      <c r="ANB20" s="99"/>
      <c r="ANC20" s="99"/>
      <c r="AND20" s="99"/>
      <c r="ANE20" s="99"/>
      <c r="ANF20" s="99"/>
      <c r="ANG20" s="99"/>
      <c r="ANH20" s="99"/>
      <c r="ANI20" s="99"/>
      <c r="ANJ20" s="99"/>
      <c r="ANK20" s="99"/>
      <c r="ANL20" s="99"/>
      <c r="ANM20" s="99"/>
      <c r="ANN20" s="99"/>
      <c r="ANO20" s="99"/>
      <c r="ANP20" s="99"/>
      <c r="ANQ20" s="99"/>
      <c r="ANR20" s="99"/>
      <c r="ANS20" s="99"/>
      <c r="ANT20" s="99"/>
      <c r="ANU20" s="99"/>
      <c r="ANV20" s="99"/>
      <c r="ANW20" s="99"/>
      <c r="ANX20" s="99"/>
      <c r="ANY20" s="99"/>
      <c r="ANZ20" s="99"/>
      <c r="AOA20" s="99"/>
      <c r="AOB20" s="99"/>
      <c r="AOC20" s="99"/>
      <c r="AOD20" s="99"/>
      <c r="AOE20" s="99"/>
      <c r="AOF20" s="99"/>
      <c r="AOG20" s="99"/>
      <c r="AOH20" s="99"/>
      <c r="AOI20" s="99"/>
      <c r="AOJ20" s="99"/>
      <c r="AOK20" s="99"/>
      <c r="AOL20" s="99"/>
      <c r="AOM20" s="99"/>
      <c r="AON20" s="99"/>
      <c r="AOO20" s="99"/>
      <c r="AOP20" s="99"/>
      <c r="AOQ20" s="99"/>
      <c r="AOR20" s="99"/>
      <c r="AOS20" s="99"/>
      <c r="AOT20" s="99"/>
      <c r="AOU20" s="99"/>
      <c r="AOV20" s="99"/>
      <c r="AOW20" s="99"/>
      <c r="AOX20" s="99"/>
      <c r="AOY20" s="99"/>
      <c r="AOZ20" s="99"/>
      <c r="APA20" s="99"/>
      <c r="APB20" s="99"/>
      <c r="APC20" s="99"/>
      <c r="APD20" s="99"/>
      <c r="APE20" s="99"/>
      <c r="APF20" s="99"/>
      <c r="APG20" s="99"/>
      <c r="APH20" s="99"/>
      <c r="API20" s="99"/>
      <c r="APJ20" s="99"/>
      <c r="APK20" s="99"/>
      <c r="APL20" s="99"/>
      <c r="APM20" s="99"/>
      <c r="APN20" s="99"/>
      <c r="APO20" s="99"/>
      <c r="APP20" s="99"/>
      <c r="APQ20" s="99"/>
      <c r="APR20" s="99"/>
      <c r="APS20" s="99"/>
      <c r="APT20" s="99"/>
      <c r="APU20" s="99"/>
      <c r="APV20" s="99"/>
      <c r="APW20" s="99"/>
      <c r="APX20" s="99"/>
      <c r="APY20" s="99"/>
      <c r="APZ20" s="99"/>
      <c r="AQA20" s="99"/>
      <c r="AQB20" s="99"/>
      <c r="AQC20" s="99"/>
      <c r="AQD20" s="99"/>
      <c r="AQE20" s="99"/>
      <c r="AQF20" s="99"/>
      <c r="AQG20" s="99"/>
      <c r="AQH20" s="99"/>
      <c r="AQI20" s="99"/>
      <c r="AQJ20" s="99"/>
      <c r="AQK20" s="99"/>
      <c r="AQL20" s="99"/>
      <c r="AQM20" s="99"/>
      <c r="AQN20" s="99"/>
      <c r="AQO20" s="99"/>
      <c r="AQP20" s="99"/>
      <c r="AQQ20" s="99"/>
      <c r="AQR20" s="99"/>
      <c r="AQS20" s="99"/>
      <c r="AQT20" s="99"/>
      <c r="AQU20" s="99"/>
      <c r="AQV20" s="99"/>
      <c r="AQW20" s="99"/>
      <c r="AQX20" s="99"/>
      <c r="AQY20" s="99"/>
      <c r="AQZ20" s="99"/>
      <c r="ARA20" s="99"/>
      <c r="ARB20" s="99"/>
      <c r="ARC20" s="99"/>
      <c r="ARD20" s="99"/>
      <c r="ARE20" s="99"/>
      <c r="ARF20" s="99"/>
      <c r="ARG20" s="99"/>
      <c r="ARH20" s="99"/>
      <c r="ARI20" s="99"/>
      <c r="ARJ20" s="99"/>
      <c r="ARK20" s="99"/>
      <c r="ARL20" s="99"/>
      <c r="ARM20" s="99"/>
      <c r="ARN20" s="99"/>
      <c r="ARO20" s="99"/>
      <c r="ARP20" s="99"/>
      <c r="ARQ20" s="99"/>
      <c r="ARR20" s="99"/>
      <c r="ARS20" s="99"/>
      <c r="ART20" s="99"/>
      <c r="ARU20" s="99"/>
      <c r="ARV20" s="99"/>
      <c r="ARW20" s="99"/>
      <c r="ARX20" s="99"/>
      <c r="ARY20" s="99"/>
      <c r="ARZ20" s="99"/>
      <c r="ASA20" s="99"/>
      <c r="ASB20" s="99"/>
      <c r="ASC20" s="99"/>
      <c r="ASD20" s="99"/>
      <c r="ASE20" s="99"/>
      <c r="ASF20" s="99"/>
      <c r="ASG20" s="99"/>
      <c r="ASH20" s="99"/>
      <c r="ASI20" s="99"/>
      <c r="ASJ20" s="99"/>
      <c r="ASK20" s="99"/>
      <c r="ASL20" s="99"/>
      <c r="ASM20" s="99"/>
      <c r="ASN20" s="99"/>
      <c r="ASO20" s="99"/>
      <c r="ASP20" s="99"/>
      <c r="ASQ20" s="99"/>
      <c r="ASR20" s="99"/>
      <c r="ASS20" s="99"/>
      <c r="AST20" s="99"/>
      <c r="ASU20" s="99"/>
      <c r="ASV20" s="99"/>
      <c r="ASW20" s="99"/>
      <c r="ASX20" s="99"/>
      <c r="ASY20" s="99"/>
      <c r="ASZ20" s="99"/>
      <c r="ATA20" s="99"/>
      <c r="ATB20" s="99"/>
      <c r="ATC20" s="99"/>
      <c r="ATD20" s="99"/>
      <c r="ATE20" s="99"/>
      <c r="ATF20" s="99"/>
      <c r="ATG20" s="99"/>
      <c r="ATH20" s="99"/>
      <c r="ATI20" s="99"/>
      <c r="ATJ20" s="99"/>
      <c r="ATK20" s="99"/>
      <c r="ATL20" s="99"/>
      <c r="ATM20" s="99"/>
      <c r="ATN20" s="99"/>
      <c r="ATO20" s="99"/>
      <c r="ATP20" s="99"/>
      <c r="ATQ20" s="99"/>
      <c r="ATR20" s="99"/>
      <c r="ATS20" s="99"/>
      <c r="ATT20" s="99"/>
      <c r="ATU20" s="99"/>
      <c r="ATV20" s="99"/>
      <c r="ATW20" s="99"/>
      <c r="ATX20" s="99"/>
      <c r="ATY20" s="99"/>
      <c r="ATZ20" s="99"/>
      <c r="AUA20" s="99"/>
      <c r="AUB20" s="99"/>
      <c r="AUC20" s="99"/>
      <c r="AUD20" s="99"/>
      <c r="AUE20" s="99"/>
      <c r="AUF20" s="99"/>
      <c r="AUG20" s="99"/>
      <c r="AUH20" s="99"/>
      <c r="AUI20" s="99"/>
      <c r="AUJ20" s="99"/>
      <c r="AUK20" s="99"/>
      <c r="AUL20" s="99"/>
      <c r="AUM20" s="99"/>
      <c r="AUN20" s="99"/>
      <c r="AUO20" s="99"/>
      <c r="AUP20" s="99"/>
      <c r="AUQ20" s="99"/>
      <c r="AUR20" s="99"/>
      <c r="AUS20" s="99"/>
      <c r="AUT20" s="99"/>
      <c r="AUU20" s="99"/>
      <c r="AUV20" s="99"/>
      <c r="AUW20" s="99"/>
      <c r="AUX20" s="99"/>
      <c r="AUY20" s="99"/>
      <c r="AUZ20" s="99"/>
      <c r="AVA20" s="99"/>
      <c r="AVB20" s="99"/>
      <c r="AVC20" s="99"/>
      <c r="AVD20" s="99"/>
      <c r="AVE20" s="99"/>
      <c r="AVF20" s="99"/>
    </row>
    <row r="21" spans="1:1254" x14ac:dyDescent="0.25">
      <c r="A21">
        <v>202212</v>
      </c>
      <c r="B21">
        <v>53103</v>
      </c>
      <c r="C21" t="s">
        <v>2700</v>
      </c>
      <c r="D21" t="s">
        <v>1533</v>
      </c>
      <c r="E21">
        <v>0</v>
      </c>
      <c r="F21">
        <v>0</v>
      </c>
      <c r="G21">
        <v>0</v>
      </c>
      <c r="H21">
        <v>2473</v>
      </c>
      <c r="I21">
        <v>88592</v>
      </c>
      <c r="J21">
        <v>0</v>
      </c>
      <c r="K21">
        <v>137459</v>
      </c>
      <c r="L21">
        <v>57319</v>
      </c>
      <c r="M21">
        <v>195209</v>
      </c>
      <c r="N21">
        <v>431</v>
      </c>
      <c r="O21">
        <v>5108</v>
      </c>
      <c r="P21">
        <v>253719</v>
      </c>
      <c r="Q21">
        <v>0</v>
      </c>
      <c r="R21">
        <v>0</v>
      </c>
      <c r="S21">
        <v>88582</v>
      </c>
      <c r="T21">
        <v>165127</v>
      </c>
      <c r="U21">
        <v>10</v>
      </c>
      <c r="V21">
        <v>0</v>
      </c>
      <c r="W21">
        <v>494189</v>
      </c>
      <c r="X21">
        <v>85174</v>
      </c>
      <c r="Y21">
        <v>11</v>
      </c>
      <c r="Z21">
        <v>2473</v>
      </c>
      <c r="AA21">
        <v>0</v>
      </c>
      <c r="AB21">
        <v>0</v>
      </c>
      <c r="AC21">
        <v>257</v>
      </c>
      <c r="AD21">
        <v>0</v>
      </c>
      <c r="AE21">
        <v>0</v>
      </c>
      <c r="AF21">
        <v>4326</v>
      </c>
      <c r="AG21">
        <v>0</v>
      </c>
      <c r="AH21">
        <v>4326</v>
      </c>
      <c r="AI21">
        <v>1707</v>
      </c>
      <c r="AJ21">
        <v>0</v>
      </c>
      <c r="AK21">
        <v>231953</v>
      </c>
      <c r="AL21">
        <v>305</v>
      </c>
      <c r="AM21">
        <v>30406</v>
      </c>
      <c r="AN21">
        <v>0</v>
      </c>
      <c r="AO21">
        <v>668</v>
      </c>
      <c r="AP21">
        <v>79953</v>
      </c>
      <c r="AQ21">
        <v>0</v>
      </c>
      <c r="AR21">
        <v>0</v>
      </c>
      <c r="AS21">
        <v>257</v>
      </c>
      <c r="AT21">
        <v>679</v>
      </c>
      <c r="AU21">
        <v>0</v>
      </c>
      <c r="AV21">
        <v>33494</v>
      </c>
      <c r="AW21">
        <v>34320</v>
      </c>
      <c r="AX21">
        <v>5737</v>
      </c>
      <c r="AY21">
        <v>69161</v>
      </c>
      <c r="AZ21">
        <v>223218</v>
      </c>
      <c r="BA21">
        <v>4949</v>
      </c>
      <c r="BC21">
        <v>0</v>
      </c>
      <c r="BD21">
        <v>6584</v>
      </c>
      <c r="BE21">
        <v>323</v>
      </c>
      <c r="BF21">
        <v>30531</v>
      </c>
      <c r="BG21">
        <v>137</v>
      </c>
      <c r="BH21">
        <v>52886</v>
      </c>
      <c r="BI21">
        <v>0</v>
      </c>
      <c r="BJ21">
        <v>0</v>
      </c>
      <c r="BK21">
        <v>337499</v>
      </c>
      <c r="BL21">
        <v>0</v>
      </c>
      <c r="BM21">
        <v>0</v>
      </c>
      <c r="BN21">
        <v>0</v>
      </c>
      <c r="BO21">
        <v>0</v>
      </c>
      <c r="BQ21">
        <v>35149</v>
      </c>
      <c r="BR21">
        <v>518</v>
      </c>
      <c r="BU21">
        <v>0</v>
      </c>
      <c r="BV21">
        <v>100906</v>
      </c>
      <c r="BW21">
        <v>0</v>
      </c>
      <c r="BX21">
        <v>8426</v>
      </c>
      <c r="BZ21">
        <v>494189</v>
      </c>
      <c r="CA21">
        <v>0</v>
      </c>
      <c r="CB21">
        <v>0</v>
      </c>
      <c r="CD21">
        <v>34320</v>
      </c>
      <c r="CE21">
        <v>9897</v>
      </c>
      <c r="CG21">
        <v>0</v>
      </c>
      <c r="CH21">
        <v>-30183</v>
      </c>
      <c r="CI21">
        <v>438</v>
      </c>
      <c r="CL21">
        <v>381551</v>
      </c>
      <c r="CN21">
        <v>-63428</v>
      </c>
      <c r="CO21">
        <v>25522</v>
      </c>
      <c r="CP21">
        <v>35608</v>
      </c>
      <c r="CR21">
        <v>26298</v>
      </c>
      <c r="CT21">
        <v>-137533</v>
      </c>
      <c r="CV21">
        <v>-68853</v>
      </c>
      <c r="CW21">
        <v>102451</v>
      </c>
      <c r="CX21">
        <v>18428</v>
      </c>
      <c r="CY21">
        <v>484</v>
      </c>
      <c r="CZ21">
        <v>-144259</v>
      </c>
      <c r="DA21">
        <v>25608</v>
      </c>
      <c r="DB21">
        <v>-109</v>
      </c>
      <c r="DC21">
        <v>-3854</v>
      </c>
      <c r="DE21">
        <v>0</v>
      </c>
      <c r="DF21">
        <v>-27155</v>
      </c>
      <c r="DG21">
        <v>-6364</v>
      </c>
      <c r="DH21">
        <v>1614</v>
      </c>
      <c r="DJ21">
        <v>9886</v>
      </c>
      <c r="DK21">
        <v>-14464</v>
      </c>
      <c r="DL21">
        <v>-7094</v>
      </c>
      <c r="DM21">
        <v>226569</v>
      </c>
      <c r="DO21">
        <v>-505</v>
      </c>
      <c r="DP21">
        <v>-524</v>
      </c>
      <c r="DQ21">
        <v>-239018</v>
      </c>
      <c r="DR21">
        <v>-2622</v>
      </c>
      <c r="DT21">
        <v>-524</v>
      </c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  <c r="IX21" s="99"/>
      <c r="IY21" s="99"/>
      <c r="IZ21" s="99"/>
      <c r="JA21" s="99"/>
      <c r="JB21" s="99"/>
      <c r="JC21" s="99"/>
      <c r="JD21" s="99"/>
      <c r="JE21" s="99"/>
      <c r="JF21" s="99"/>
      <c r="JG21" s="99"/>
      <c r="JH21" s="99"/>
      <c r="JI21" s="99"/>
      <c r="JJ21" s="99"/>
      <c r="JK21" s="99"/>
      <c r="JL21" s="99"/>
      <c r="JM21" s="99"/>
      <c r="JN21" s="99"/>
      <c r="JO21" s="99"/>
      <c r="JP21" s="99"/>
      <c r="JQ21" s="99"/>
      <c r="JR21" s="99"/>
      <c r="JS21" s="99"/>
      <c r="JT21" s="99"/>
      <c r="JU21" s="99"/>
      <c r="JV21" s="99"/>
      <c r="JW21" s="99"/>
      <c r="JX21" s="99"/>
      <c r="JY21" s="99"/>
      <c r="JZ21" s="99"/>
      <c r="KA21" s="99"/>
      <c r="KB21" s="99"/>
      <c r="KC21" s="99"/>
      <c r="KD21" s="99"/>
      <c r="KE21" s="99"/>
      <c r="KF21" s="99"/>
      <c r="KG21" s="99"/>
      <c r="KH21" s="99"/>
      <c r="KI21" s="99"/>
      <c r="KJ21" s="99"/>
      <c r="KK21" s="99"/>
      <c r="KL21" s="99"/>
      <c r="KM21" s="99"/>
      <c r="KN21" s="99"/>
      <c r="KO21" s="99"/>
      <c r="KP21" s="99"/>
      <c r="KQ21" s="99"/>
      <c r="KR21" s="99"/>
      <c r="KS21" s="99"/>
      <c r="KT21" s="99"/>
      <c r="KU21" s="99"/>
      <c r="KV21" s="99"/>
      <c r="KW21" s="99"/>
      <c r="KX21" s="99"/>
      <c r="KY21" s="99"/>
      <c r="KZ21" s="99"/>
      <c r="LA21" s="99"/>
      <c r="LB21" s="99"/>
      <c r="LC21" s="99"/>
      <c r="LD21" s="99"/>
      <c r="LE21" s="99"/>
      <c r="LF21" s="99"/>
      <c r="LG21" s="99"/>
      <c r="LH21" s="99"/>
      <c r="LI21" s="99"/>
      <c r="LJ21" s="99"/>
      <c r="LK21" s="99"/>
      <c r="LL21" s="99"/>
      <c r="LM21" s="99"/>
      <c r="LN21" s="99"/>
      <c r="LO21" s="99"/>
      <c r="LP21" s="99"/>
      <c r="LQ21" s="99"/>
      <c r="LR21" s="99"/>
      <c r="LS21" s="99"/>
      <c r="LT21" s="99"/>
      <c r="LU21" s="99"/>
      <c r="LV21" s="99"/>
      <c r="LW21" s="99"/>
      <c r="LX21" s="99"/>
      <c r="LY21" s="99"/>
      <c r="LZ21" s="99"/>
      <c r="MA21" s="99"/>
      <c r="MB21" s="99"/>
      <c r="MC21" s="99"/>
      <c r="MD21" s="99"/>
      <c r="ME21" s="99"/>
      <c r="MF21" s="99"/>
      <c r="MG21" s="99"/>
      <c r="MH21" s="99"/>
      <c r="MI21" s="99"/>
      <c r="MJ21" s="99"/>
      <c r="MK21" s="99"/>
      <c r="ML21" s="99"/>
      <c r="MM21" s="99"/>
      <c r="MN21" s="99"/>
      <c r="MO21" s="99"/>
      <c r="MP21" s="99"/>
      <c r="MQ21" s="99"/>
      <c r="MR21" s="99"/>
      <c r="MS21" s="99"/>
      <c r="MT21" s="99"/>
      <c r="MU21" s="99"/>
      <c r="MV21" s="99"/>
      <c r="MW21" s="99"/>
      <c r="MX21" s="99"/>
      <c r="MY21" s="99"/>
      <c r="MZ21" s="99"/>
      <c r="NA21" s="99"/>
      <c r="NB21" s="99"/>
      <c r="NC21" s="99"/>
      <c r="ND21" s="99"/>
      <c r="NE21" s="99"/>
      <c r="NF21" s="99"/>
      <c r="NG21" s="99"/>
      <c r="NH21" s="99"/>
      <c r="NI21" s="99"/>
      <c r="NJ21" s="99"/>
      <c r="NK21" s="99"/>
      <c r="NL21" s="99"/>
      <c r="NM21" s="99"/>
      <c r="NN21" s="99"/>
      <c r="NO21" s="99"/>
      <c r="NP21" s="99"/>
      <c r="NQ21" s="99"/>
      <c r="NR21" s="99"/>
      <c r="NS21" s="99"/>
      <c r="NT21" s="99"/>
      <c r="NU21" s="99"/>
      <c r="NV21" s="99"/>
      <c r="NW21" s="99"/>
      <c r="NX21" s="99"/>
      <c r="NY21" s="99"/>
      <c r="NZ21" s="99"/>
      <c r="OA21" s="99"/>
      <c r="OB21" s="99"/>
      <c r="OC21" s="99"/>
      <c r="OD21" s="99"/>
      <c r="OE21" s="99"/>
      <c r="OF21" s="99"/>
      <c r="OG21" s="99"/>
      <c r="OH21" s="99"/>
      <c r="OI21" s="99"/>
      <c r="OJ21" s="99"/>
      <c r="OK21" s="99"/>
      <c r="OL21" s="99"/>
      <c r="OM21" s="99"/>
      <c r="ON21" s="99"/>
      <c r="OO21" s="99"/>
      <c r="OP21" s="99"/>
      <c r="OQ21" s="99"/>
      <c r="OR21" s="99"/>
      <c r="OS21" s="99"/>
      <c r="OT21" s="99"/>
      <c r="OU21" s="99"/>
      <c r="OV21" s="99"/>
      <c r="OW21" s="99"/>
      <c r="OX21" s="99"/>
      <c r="OY21" s="99"/>
      <c r="OZ21" s="99"/>
      <c r="PA21" s="99"/>
      <c r="PB21" s="99"/>
      <c r="PC21" s="99"/>
      <c r="PD21" s="99"/>
      <c r="PE21" s="99"/>
      <c r="PF21" s="99"/>
      <c r="PG21" s="99"/>
      <c r="PH21" s="99"/>
      <c r="PI21" s="99"/>
      <c r="PJ21" s="99"/>
      <c r="PK21" s="99"/>
      <c r="PL21" s="99"/>
      <c r="PM21" s="99"/>
      <c r="PN21" s="99"/>
      <c r="PO21" s="99"/>
      <c r="PP21" s="99"/>
      <c r="PQ21" s="99"/>
      <c r="PR21" s="99"/>
      <c r="PS21" s="99"/>
      <c r="PT21" s="99"/>
      <c r="PU21" s="99"/>
      <c r="PV21" s="99"/>
      <c r="PW21" s="99"/>
      <c r="PX21" s="99"/>
      <c r="PY21" s="99"/>
      <c r="PZ21" s="99"/>
      <c r="QA21" s="99"/>
      <c r="QB21" s="99"/>
      <c r="QC21" s="99"/>
      <c r="QD21" s="99"/>
      <c r="QE21" s="99"/>
      <c r="QF21" s="99"/>
      <c r="QG21" s="99"/>
      <c r="QH21" s="99"/>
      <c r="QI21" s="99"/>
      <c r="QJ21" s="99"/>
      <c r="QK21" s="99"/>
      <c r="QL21" s="99"/>
      <c r="QM21" s="99"/>
      <c r="QN21" s="99"/>
      <c r="QO21" s="99"/>
      <c r="QP21" s="99"/>
      <c r="QQ21" s="99"/>
      <c r="QR21" s="99"/>
      <c r="QS21" s="99"/>
      <c r="QT21" s="99"/>
      <c r="QU21" s="99"/>
      <c r="QV21" s="99"/>
      <c r="QW21" s="99"/>
      <c r="QX21" s="99"/>
      <c r="QY21" s="99"/>
      <c r="QZ21" s="99"/>
      <c r="RA21" s="99"/>
      <c r="RB21" s="99"/>
      <c r="RC21" s="99"/>
      <c r="RD21" s="99"/>
      <c r="RE21" s="99"/>
      <c r="RF21" s="99"/>
      <c r="RG21" s="99"/>
      <c r="RH21" s="99"/>
      <c r="RI21" s="99"/>
      <c r="RJ21" s="99"/>
      <c r="RK21" s="99"/>
      <c r="RL21" s="99"/>
      <c r="RM21" s="99"/>
      <c r="RN21" s="99"/>
      <c r="RO21" s="99"/>
      <c r="RP21" s="99"/>
      <c r="RQ21" s="99"/>
      <c r="RR21" s="99"/>
      <c r="RS21" s="99"/>
      <c r="RT21" s="99"/>
      <c r="RU21" s="99"/>
      <c r="RV21" s="99"/>
      <c r="RW21" s="99"/>
      <c r="RX21" s="99"/>
      <c r="RY21" s="99"/>
      <c r="RZ21" s="99"/>
      <c r="SA21" s="99"/>
      <c r="SB21" s="99"/>
      <c r="SC21" s="99"/>
      <c r="SD21" s="99"/>
      <c r="SE21" s="99"/>
      <c r="SF21" s="99"/>
      <c r="SG21" s="99"/>
      <c r="SH21" s="99"/>
      <c r="SI21" s="99"/>
      <c r="SJ21" s="99"/>
      <c r="SK21" s="99"/>
      <c r="SL21" s="99"/>
      <c r="SM21" s="99"/>
      <c r="SN21" s="99"/>
      <c r="SO21" s="99"/>
      <c r="SP21" s="99"/>
      <c r="SQ21" s="99"/>
      <c r="SR21" s="99"/>
      <c r="SS21" s="99"/>
      <c r="ST21" s="99"/>
      <c r="SU21" s="99"/>
      <c r="SV21" s="99"/>
      <c r="SW21" s="99"/>
      <c r="SX21" s="99"/>
      <c r="SY21" s="99"/>
      <c r="SZ21" s="99"/>
      <c r="TA21" s="99"/>
      <c r="TB21" s="99"/>
      <c r="TC21" s="99"/>
      <c r="TD21" s="99"/>
      <c r="TE21" s="99"/>
      <c r="TF21" s="99"/>
      <c r="TG21" s="99"/>
      <c r="TH21" s="99"/>
      <c r="TI21" s="99"/>
      <c r="TJ21" s="99"/>
      <c r="TK21" s="99"/>
      <c r="TL21" s="99"/>
      <c r="TM21" s="99"/>
      <c r="TN21" s="99"/>
      <c r="TO21" s="99"/>
      <c r="TP21" s="99"/>
      <c r="TQ21" s="99"/>
      <c r="TR21" s="99"/>
      <c r="TS21" s="99"/>
      <c r="TT21" s="99"/>
      <c r="TU21" s="99"/>
      <c r="TV21" s="99"/>
      <c r="TW21" s="99"/>
      <c r="TX21" s="99"/>
      <c r="TY21" s="99"/>
      <c r="TZ21" s="99"/>
      <c r="UA21" s="99"/>
      <c r="UB21" s="99"/>
      <c r="UC21" s="99"/>
      <c r="UD21" s="99"/>
      <c r="UE21" s="99"/>
      <c r="UF21" s="99"/>
      <c r="UG21" s="99"/>
      <c r="UH21" s="99"/>
      <c r="UI21" s="99"/>
      <c r="UJ21" s="99"/>
      <c r="UK21" s="99"/>
      <c r="UL21" s="99"/>
      <c r="UM21" s="99"/>
      <c r="UN21" s="99"/>
      <c r="UO21" s="99"/>
      <c r="UP21" s="99"/>
      <c r="UQ21" s="99"/>
      <c r="UR21" s="99"/>
      <c r="US21" s="99"/>
      <c r="UT21" s="99"/>
      <c r="UU21" s="99"/>
      <c r="UV21" s="99"/>
      <c r="UW21" s="99"/>
      <c r="UX21" s="99"/>
      <c r="UY21" s="99"/>
      <c r="UZ21" s="99"/>
      <c r="VA21" s="99"/>
      <c r="VB21" s="99"/>
      <c r="VC21" s="99"/>
      <c r="VD21" s="99"/>
      <c r="VE21" s="99"/>
      <c r="VF21" s="99"/>
      <c r="VG21" s="99"/>
      <c r="VH21" s="99"/>
      <c r="VI21" s="99"/>
      <c r="VJ21" s="99"/>
      <c r="VK21" s="99"/>
      <c r="VL21" s="99"/>
      <c r="VM21" s="99"/>
      <c r="VN21" s="99"/>
      <c r="VO21" s="99"/>
      <c r="VP21" s="99"/>
      <c r="VQ21" s="99"/>
      <c r="VR21" s="99"/>
      <c r="VS21" s="99"/>
      <c r="VT21" s="99"/>
      <c r="VU21" s="99"/>
      <c r="VV21" s="99"/>
      <c r="VW21" s="99"/>
      <c r="VX21" s="99"/>
      <c r="VY21" s="99"/>
      <c r="VZ21" s="99"/>
      <c r="WA21" s="99"/>
      <c r="WB21" s="99"/>
      <c r="WC21" s="99"/>
      <c r="WD21" s="99"/>
      <c r="WE21" s="99"/>
      <c r="WF21" s="99"/>
      <c r="WG21" s="99"/>
      <c r="WH21" s="99"/>
      <c r="WI21" s="99"/>
      <c r="WJ21" s="99"/>
      <c r="WK21" s="99"/>
      <c r="WL21" s="99"/>
      <c r="WM21" s="99"/>
      <c r="WN21" s="99"/>
      <c r="WO21" s="99"/>
      <c r="WP21" s="99"/>
      <c r="WQ21" s="99"/>
      <c r="WR21" s="99"/>
      <c r="WS21" s="99"/>
      <c r="WT21" s="99"/>
      <c r="WU21" s="99"/>
      <c r="WV21" s="99"/>
      <c r="WW21" s="99"/>
      <c r="WX21" s="99"/>
      <c r="WY21" s="99"/>
      <c r="WZ21" s="99"/>
      <c r="XA21" s="99"/>
      <c r="XB21" s="99"/>
      <c r="XC21" s="99"/>
      <c r="XD21" s="99"/>
      <c r="XE21" s="99"/>
      <c r="XF21" s="99"/>
      <c r="XG21" s="99"/>
      <c r="XH21" s="99"/>
      <c r="XI21" s="99"/>
      <c r="XJ21" s="99"/>
      <c r="XK21" s="99"/>
      <c r="XL21" s="99"/>
      <c r="XM21" s="99"/>
      <c r="XN21" s="99"/>
      <c r="XO21" s="99"/>
      <c r="XP21" s="99"/>
      <c r="XQ21" s="99"/>
      <c r="XR21" s="99"/>
      <c r="XS21" s="99"/>
      <c r="XT21" s="99"/>
      <c r="XU21" s="99"/>
      <c r="XV21" s="99"/>
      <c r="XW21" s="99"/>
      <c r="XX21" s="99"/>
      <c r="XY21" s="99"/>
      <c r="XZ21" s="99"/>
      <c r="YA21" s="99"/>
      <c r="YB21" s="99"/>
      <c r="YC21" s="99"/>
      <c r="YD21" s="99"/>
      <c r="YE21" s="99"/>
      <c r="YF21" s="99"/>
      <c r="YG21" s="99"/>
      <c r="YH21" s="99"/>
      <c r="YI21" s="99"/>
      <c r="YJ21" s="99"/>
      <c r="YK21" s="99"/>
      <c r="YL21" s="99"/>
      <c r="YM21" s="99"/>
      <c r="YN21" s="99"/>
      <c r="YO21" s="99"/>
      <c r="YP21" s="99"/>
      <c r="YQ21" s="99"/>
      <c r="YR21" s="99"/>
      <c r="YS21" s="99"/>
      <c r="YT21" s="99"/>
      <c r="YU21" s="99"/>
      <c r="YV21" s="99"/>
      <c r="YW21" s="99"/>
      <c r="YX21" s="99"/>
      <c r="YY21" s="99"/>
      <c r="YZ21" s="99"/>
      <c r="ZA21" s="99"/>
      <c r="ZB21" s="99"/>
      <c r="ZC21" s="99"/>
      <c r="ZD21" s="99"/>
      <c r="ZE21" s="99"/>
      <c r="ZF21" s="99"/>
      <c r="ZG21" s="99"/>
      <c r="ZH21" s="99"/>
      <c r="ZI21" s="99"/>
      <c r="ZJ21" s="99"/>
      <c r="ZK21" s="99"/>
      <c r="ZL21" s="99"/>
      <c r="ZM21" s="99"/>
      <c r="ZN21" s="99"/>
      <c r="ZO21" s="99"/>
      <c r="ZP21" s="99"/>
      <c r="ZQ21" s="99"/>
      <c r="ZR21" s="99"/>
      <c r="ZS21" s="99"/>
      <c r="ZT21" s="99"/>
      <c r="ZU21" s="99"/>
      <c r="ZV21" s="99"/>
      <c r="ZW21" s="99"/>
      <c r="ZX21" s="99"/>
      <c r="ZY21" s="99"/>
      <c r="ZZ21" s="99"/>
      <c r="AAA21" s="99"/>
      <c r="AAB21" s="99"/>
      <c r="AAC21" s="99"/>
      <c r="AAD21" s="99"/>
      <c r="AAE21" s="99"/>
      <c r="AAF21" s="99"/>
      <c r="AAG21" s="99"/>
      <c r="AAH21" s="99"/>
      <c r="AAI21" s="99"/>
      <c r="AAJ21" s="99"/>
      <c r="AAK21" s="99"/>
      <c r="AAL21" s="99"/>
      <c r="AAM21" s="99"/>
      <c r="AAN21" s="99"/>
      <c r="AAO21" s="99"/>
      <c r="AAP21" s="99"/>
      <c r="AAQ21" s="99"/>
      <c r="AAR21" s="99"/>
      <c r="AAS21" s="99"/>
      <c r="AAT21" s="99"/>
      <c r="AAU21" s="99"/>
      <c r="AAV21" s="99"/>
      <c r="AAW21" s="99"/>
      <c r="AAX21" s="99"/>
      <c r="AAY21" s="99"/>
      <c r="AAZ21" s="99"/>
      <c r="ABA21" s="99"/>
      <c r="ABB21" s="99"/>
      <c r="ABC21" s="99"/>
      <c r="ABD21" s="99"/>
      <c r="ABE21" s="99"/>
      <c r="ABF21" s="99"/>
      <c r="ABG21" s="99"/>
      <c r="ABH21" s="99"/>
      <c r="ABI21" s="99"/>
      <c r="ABJ21" s="99"/>
      <c r="ABK21" s="99"/>
      <c r="ABL21" s="99"/>
      <c r="ABM21" s="99"/>
      <c r="ABN21" s="99"/>
      <c r="ABO21" s="99"/>
      <c r="ABP21" s="99"/>
      <c r="ABQ21" s="99"/>
      <c r="ABR21" s="99"/>
      <c r="ABS21" s="99"/>
      <c r="ABT21" s="99"/>
      <c r="ABU21" s="99"/>
      <c r="ABV21" s="99"/>
      <c r="ABW21" s="99"/>
      <c r="ABX21" s="99"/>
      <c r="ABY21" s="99"/>
      <c r="ABZ21" s="99"/>
      <c r="ACA21" s="99"/>
      <c r="ACB21" s="99"/>
      <c r="ACC21" s="99"/>
      <c r="ACD21" s="99"/>
      <c r="ACE21" s="99"/>
      <c r="ACF21" s="99"/>
      <c r="ACG21" s="99"/>
      <c r="ACH21" s="99"/>
      <c r="ACI21" s="99"/>
      <c r="ACJ21" s="99"/>
      <c r="ACK21" s="99"/>
      <c r="ACL21" s="99"/>
      <c r="ACM21" s="99"/>
      <c r="ACN21" s="99"/>
      <c r="ACO21" s="99"/>
      <c r="ACP21" s="99"/>
      <c r="ACQ21" s="99"/>
      <c r="ACR21" s="99"/>
      <c r="ACS21" s="99"/>
      <c r="ACT21" s="99"/>
      <c r="ACU21" s="99"/>
      <c r="ACV21" s="99"/>
      <c r="ACW21" s="99"/>
      <c r="ACX21" s="99"/>
      <c r="ACY21" s="99"/>
      <c r="ACZ21" s="99"/>
      <c r="ADA21" s="99"/>
      <c r="ADB21" s="99"/>
      <c r="ADC21" s="99"/>
      <c r="ADD21" s="99"/>
      <c r="ADE21" s="99"/>
      <c r="ADF21" s="99"/>
      <c r="ADG21" s="99"/>
      <c r="ADH21" s="99"/>
      <c r="ADI21" s="99"/>
      <c r="ADJ21" s="99"/>
      <c r="ADK21" s="99"/>
      <c r="ADL21" s="99"/>
      <c r="ADM21" s="99"/>
      <c r="ADN21" s="99"/>
      <c r="ADO21" s="99"/>
      <c r="ADP21" s="99"/>
      <c r="ADQ21" s="99"/>
      <c r="ADR21" s="99"/>
      <c r="ADS21" s="99"/>
      <c r="ADT21" s="99"/>
      <c r="ADU21" s="99"/>
      <c r="ADV21" s="99"/>
      <c r="ADW21" s="99"/>
      <c r="ADX21" s="99"/>
      <c r="ADY21" s="99"/>
      <c r="ADZ21" s="99"/>
      <c r="AEA21" s="99"/>
      <c r="AEB21" s="99"/>
      <c r="AEC21" s="99"/>
      <c r="AED21" s="99"/>
      <c r="AEE21" s="99"/>
      <c r="AEF21" s="99"/>
      <c r="AEG21" s="99"/>
      <c r="AEH21" s="99"/>
      <c r="AEI21" s="99"/>
      <c r="AEJ21" s="99"/>
      <c r="AEK21" s="99"/>
      <c r="AEL21" s="99"/>
      <c r="AEM21" s="99"/>
      <c r="AEN21" s="99"/>
      <c r="AEO21" s="99"/>
      <c r="AEP21" s="99"/>
      <c r="AEQ21" s="99"/>
      <c r="AER21" s="99"/>
      <c r="AES21" s="99"/>
      <c r="AET21" s="99"/>
      <c r="AEU21" s="99"/>
      <c r="AEV21" s="99"/>
      <c r="AEW21" s="99"/>
      <c r="AEX21" s="99"/>
      <c r="AEY21" s="99"/>
      <c r="AEZ21" s="99"/>
      <c r="AFA21" s="99"/>
      <c r="AFB21" s="99"/>
      <c r="AFC21" s="99"/>
      <c r="AFD21" s="99"/>
      <c r="AFE21" s="99"/>
      <c r="AFF21" s="99"/>
      <c r="AFG21" s="99"/>
      <c r="AFH21" s="99"/>
      <c r="AFI21" s="99"/>
      <c r="AFJ21" s="99"/>
      <c r="AFK21" s="99"/>
      <c r="AFL21" s="99"/>
      <c r="AFM21" s="99"/>
      <c r="AFN21" s="99"/>
      <c r="AFO21" s="99"/>
      <c r="AFP21" s="99"/>
      <c r="AFQ21" s="99"/>
      <c r="AFR21" s="99"/>
      <c r="AFS21" s="99"/>
      <c r="AFT21" s="99"/>
      <c r="AFU21" s="99"/>
      <c r="AFV21" s="99"/>
      <c r="AFW21" s="99"/>
      <c r="AFX21" s="99"/>
      <c r="AFY21" s="99"/>
      <c r="AFZ21" s="99"/>
      <c r="AGA21" s="99"/>
      <c r="AGB21" s="99"/>
      <c r="AGC21" s="99"/>
      <c r="AGD21" s="99"/>
      <c r="AGE21" s="99"/>
      <c r="AGF21" s="99"/>
      <c r="AGG21" s="99"/>
      <c r="AGH21" s="99"/>
      <c r="AGI21" s="99"/>
      <c r="AGJ21" s="99"/>
      <c r="AGK21" s="99"/>
      <c r="AGL21" s="99"/>
      <c r="AGM21" s="99"/>
      <c r="AGN21" s="99"/>
      <c r="AGO21" s="99"/>
      <c r="AGP21" s="99"/>
      <c r="AGQ21" s="99"/>
      <c r="AGR21" s="99"/>
      <c r="AGS21" s="99"/>
      <c r="AGT21" s="99"/>
      <c r="AGU21" s="99"/>
      <c r="AGV21" s="99"/>
      <c r="AGW21" s="99"/>
      <c r="AGX21" s="99"/>
      <c r="AGY21" s="99"/>
      <c r="AGZ21" s="99"/>
      <c r="AHA21" s="99"/>
      <c r="AHB21" s="99"/>
      <c r="AHC21" s="99"/>
      <c r="AHD21" s="99"/>
      <c r="AHE21" s="99"/>
      <c r="AHF21" s="99"/>
      <c r="AHG21" s="99"/>
      <c r="AHH21" s="99"/>
      <c r="AHI21" s="99"/>
      <c r="AHJ21" s="99"/>
      <c r="AHK21" s="99"/>
      <c r="AHL21" s="99"/>
      <c r="AHM21" s="99"/>
      <c r="AHN21" s="99"/>
      <c r="AHO21" s="99"/>
      <c r="AHP21" s="99"/>
      <c r="AHQ21" s="99"/>
      <c r="AHR21" s="99"/>
      <c r="AHS21" s="99"/>
      <c r="AHT21" s="99"/>
      <c r="AHU21" s="99"/>
      <c r="AHV21" s="99"/>
      <c r="AHW21" s="99"/>
      <c r="AHX21" s="99"/>
      <c r="AHY21" s="99"/>
      <c r="AHZ21" s="99"/>
      <c r="AIA21" s="99"/>
      <c r="AIB21" s="99"/>
      <c r="AIC21" s="99"/>
      <c r="AID21" s="99"/>
      <c r="AIE21" s="99"/>
      <c r="AIF21" s="99"/>
      <c r="AIG21" s="99"/>
      <c r="AIH21" s="99"/>
      <c r="AII21" s="99"/>
      <c r="AIJ21" s="99"/>
      <c r="AIK21" s="99"/>
      <c r="AIL21" s="99"/>
      <c r="AIM21" s="99"/>
      <c r="AIN21" s="99"/>
      <c r="AIO21" s="99"/>
      <c r="AIP21" s="99"/>
      <c r="AIQ21" s="99"/>
      <c r="AIR21" s="99"/>
      <c r="AIS21" s="99"/>
      <c r="AIT21" s="99"/>
      <c r="AIU21" s="99"/>
      <c r="AIV21" s="99"/>
      <c r="AIW21" s="99"/>
      <c r="AIX21" s="99"/>
      <c r="AIY21" s="99"/>
      <c r="AIZ21" s="99"/>
      <c r="AJA21" s="99"/>
      <c r="AJB21" s="99"/>
      <c r="AJC21" s="99"/>
      <c r="AJD21" s="99"/>
      <c r="AJE21" s="99"/>
      <c r="AJF21" s="99"/>
      <c r="AJG21" s="99"/>
      <c r="AJH21" s="99"/>
      <c r="AJI21" s="99"/>
      <c r="AJJ21" s="99"/>
      <c r="AJK21" s="99"/>
      <c r="AJL21" s="99"/>
      <c r="AJM21" s="99"/>
      <c r="AJN21" s="99"/>
      <c r="AJO21" s="99"/>
      <c r="AJP21" s="99"/>
      <c r="AJQ21" s="99"/>
      <c r="AJR21" s="99"/>
      <c r="AJS21" s="99"/>
      <c r="AJT21" s="99"/>
      <c r="AJU21" s="99"/>
      <c r="AJV21" s="99"/>
      <c r="AJW21" s="99"/>
      <c r="AJX21" s="99"/>
      <c r="AJY21" s="99"/>
      <c r="AJZ21" s="99"/>
      <c r="AKA21" s="99"/>
      <c r="AKB21" s="99"/>
      <c r="AKC21" s="99"/>
      <c r="AKD21" s="99"/>
      <c r="AKE21" s="99"/>
      <c r="AKF21" s="99"/>
      <c r="AKG21" s="99"/>
      <c r="AKH21" s="99"/>
      <c r="AKI21" s="99"/>
      <c r="AKJ21" s="99"/>
      <c r="AKK21" s="99"/>
      <c r="AKL21" s="99"/>
      <c r="AKM21" s="99"/>
      <c r="AKN21" s="99"/>
      <c r="AKO21" s="99"/>
      <c r="AKP21" s="99"/>
      <c r="AKQ21" s="99"/>
      <c r="AKR21" s="99"/>
      <c r="AKS21" s="99"/>
      <c r="AKT21" s="99"/>
      <c r="AKU21" s="99"/>
      <c r="AKV21" s="99"/>
      <c r="AKW21" s="99"/>
      <c r="AKX21" s="99"/>
      <c r="AKY21" s="99"/>
      <c r="AKZ21" s="99"/>
      <c r="ALA21" s="99"/>
      <c r="ALB21" s="99"/>
      <c r="ALC21" s="99"/>
      <c r="ALD21" s="99"/>
      <c r="ALE21" s="99"/>
      <c r="ALF21" s="99"/>
      <c r="ALG21" s="99"/>
      <c r="ALH21" s="99"/>
      <c r="ALI21" s="99"/>
      <c r="ALJ21" s="99"/>
      <c r="ALK21" s="99"/>
      <c r="ALL21" s="99"/>
      <c r="ALM21" s="99"/>
      <c r="ALN21" s="99"/>
      <c r="ALO21" s="99"/>
      <c r="ALP21" s="99"/>
      <c r="ALQ21" s="99"/>
      <c r="ALR21" s="99"/>
      <c r="ALS21" s="99"/>
      <c r="ALT21" s="99"/>
      <c r="ALU21" s="99"/>
      <c r="ALV21" s="99"/>
      <c r="ALW21" s="99"/>
      <c r="ALX21" s="99"/>
      <c r="ALY21" s="99"/>
      <c r="ALZ21" s="99"/>
      <c r="AMA21" s="99"/>
      <c r="AMB21" s="99"/>
      <c r="AMC21" s="99"/>
      <c r="AMD21" s="99"/>
      <c r="AME21" s="99"/>
      <c r="AMF21" s="99"/>
      <c r="AMG21" s="99"/>
      <c r="AMH21" s="99"/>
      <c r="AMI21" s="99"/>
      <c r="AMJ21" s="99"/>
      <c r="AMK21" s="99"/>
      <c r="AML21" s="99"/>
      <c r="AMM21" s="99"/>
      <c r="AMN21" s="99"/>
      <c r="AMO21" s="99"/>
      <c r="AMP21" s="99"/>
      <c r="AMQ21" s="99"/>
      <c r="AMR21" s="99"/>
      <c r="AMS21" s="99"/>
      <c r="AMT21" s="99"/>
      <c r="AMU21" s="99"/>
      <c r="AMV21" s="99"/>
      <c r="AMW21" s="99"/>
      <c r="AMX21" s="99"/>
      <c r="AMY21" s="99"/>
      <c r="AMZ21" s="99"/>
      <c r="ANA21" s="99"/>
      <c r="ANB21" s="99"/>
      <c r="ANC21" s="99"/>
      <c r="AND21" s="99"/>
      <c r="ANE21" s="99"/>
      <c r="ANF21" s="99"/>
      <c r="ANG21" s="99"/>
      <c r="ANH21" s="99"/>
      <c r="ANI21" s="99"/>
      <c r="ANJ21" s="99"/>
      <c r="ANK21" s="99"/>
      <c r="ANL21" s="99"/>
      <c r="ANM21" s="99"/>
      <c r="ANN21" s="99"/>
      <c r="ANO21" s="99"/>
      <c r="ANP21" s="99"/>
      <c r="ANQ21" s="99"/>
      <c r="ANR21" s="99"/>
      <c r="ANS21" s="99"/>
      <c r="ANT21" s="99"/>
      <c r="ANU21" s="99"/>
      <c r="ANV21" s="99"/>
      <c r="ANW21" s="99"/>
      <c r="ANX21" s="99"/>
      <c r="ANY21" s="99"/>
      <c r="ANZ21" s="99"/>
      <c r="AOA21" s="99"/>
      <c r="AOB21" s="99"/>
      <c r="AOC21" s="99"/>
      <c r="AOD21" s="99"/>
      <c r="AOE21" s="99"/>
      <c r="AOF21" s="99"/>
      <c r="AOG21" s="99"/>
      <c r="AOH21" s="99"/>
      <c r="AOI21" s="99"/>
      <c r="AOJ21" s="99"/>
      <c r="AOK21" s="99"/>
      <c r="AOL21" s="99"/>
      <c r="AOM21" s="99"/>
      <c r="AON21" s="99"/>
      <c r="AOO21" s="99"/>
      <c r="AOP21" s="99"/>
      <c r="AOQ21" s="99"/>
      <c r="AOR21" s="99"/>
      <c r="AOS21" s="99"/>
      <c r="AOT21" s="99"/>
      <c r="AOU21" s="99"/>
      <c r="AOV21" s="99"/>
      <c r="AOW21" s="99"/>
      <c r="AOX21" s="99"/>
      <c r="AOY21" s="99"/>
      <c r="AOZ21" s="99"/>
      <c r="APA21" s="99"/>
      <c r="APB21" s="99"/>
      <c r="APC21" s="99"/>
      <c r="APD21" s="99"/>
      <c r="APE21" s="99"/>
      <c r="APF21" s="99"/>
      <c r="APG21" s="99"/>
      <c r="APH21" s="99"/>
      <c r="API21" s="99"/>
      <c r="APJ21" s="99"/>
      <c r="APK21" s="99"/>
      <c r="APL21" s="99"/>
      <c r="APM21" s="99"/>
      <c r="APN21" s="99"/>
      <c r="APO21" s="99"/>
      <c r="APP21" s="99"/>
      <c r="APQ21" s="99"/>
      <c r="APR21" s="99"/>
      <c r="APS21" s="99"/>
      <c r="APT21" s="99"/>
      <c r="APU21" s="99"/>
      <c r="APV21" s="99"/>
      <c r="APW21" s="99"/>
      <c r="APX21" s="99"/>
      <c r="APY21" s="99"/>
      <c r="APZ21" s="99"/>
      <c r="AQA21" s="99"/>
      <c r="AQB21" s="99"/>
      <c r="AQC21" s="99"/>
      <c r="AQD21" s="99"/>
      <c r="AQE21" s="99"/>
      <c r="AQF21" s="99"/>
      <c r="AQG21" s="99"/>
      <c r="AQH21" s="99"/>
      <c r="AQI21" s="99"/>
      <c r="AQJ21" s="99"/>
      <c r="AQK21" s="99"/>
      <c r="AQL21" s="99"/>
      <c r="AQM21" s="99"/>
      <c r="AQN21" s="99"/>
      <c r="AQO21" s="99"/>
      <c r="AQP21" s="99"/>
      <c r="AQQ21" s="99"/>
      <c r="AQR21" s="99"/>
      <c r="AQS21" s="99"/>
      <c r="AQT21" s="99"/>
      <c r="AQU21" s="99"/>
      <c r="AQV21" s="99"/>
      <c r="AQW21" s="99"/>
      <c r="AQX21" s="99"/>
      <c r="AQY21" s="99"/>
      <c r="AQZ21" s="99"/>
      <c r="ARA21" s="99"/>
      <c r="ARB21" s="99"/>
      <c r="ARC21" s="99"/>
      <c r="ARD21" s="99"/>
      <c r="ARE21" s="99"/>
      <c r="ARF21" s="99"/>
      <c r="ARG21" s="99"/>
      <c r="ARH21" s="99"/>
      <c r="ARI21" s="99"/>
      <c r="ARJ21" s="99"/>
      <c r="ARK21" s="99"/>
      <c r="ARL21" s="99"/>
      <c r="ARM21" s="99"/>
      <c r="ARN21" s="99"/>
      <c r="ARO21" s="99"/>
      <c r="ARP21" s="99"/>
      <c r="ARQ21" s="99"/>
      <c r="ARR21" s="99"/>
      <c r="ARS21" s="99"/>
      <c r="ART21" s="99"/>
      <c r="ARU21" s="99"/>
      <c r="ARV21" s="99"/>
      <c r="ARW21" s="99"/>
      <c r="ARX21" s="99"/>
      <c r="ARY21" s="99"/>
      <c r="ARZ21" s="99"/>
      <c r="ASA21" s="99"/>
      <c r="ASB21" s="99"/>
      <c r="ASC21" s="99"/>
      <c r="ASD21" s="99"/>
      <c r="ASE21" s="99"/>
      <c r="ASF21" s="99"/>
      <c r="ASG21" s="99"/>
      <c r="ASH21" s="99"/>
      <c r="ASI21" s="99"/>
      <c r="ASJ21" s="99"/>
      <c r="ASK21" s="99"/>
      <c r="ASL21" s="99"/>
      <c r="ASM21" s="99"/>
      <c r="ASN21" s="99"/>
      <c r="ASO21" s="99"/>
      <c r="ASP21" s="99"/>
      <c r="ASQ21" s="99"/>
      <c r="ASR21" s="99"/>
      <c r="ASS21" s="99"/>
      <c r="AST21" s="99"/>
      <c r="ASU21" s="99"/>
      <c r="ASV21" s="99"/>
      <c r="ASW21" s="99"/>
      <c r="ASX21" s="99"/>
      <c r="ASY21" s="99"/>
      <c r="ASZ21" s="99"/>
      <c r="ATA21" s="99"/>
      <c r="ATB21" s="99"/>
      <c r="ATC21" s="99"/>
      <c r="ATD21" s="99"/>
      <c r="ATE21" s="99"/>
      <c r="ATF21" s="99"/>
      <c r="ATG21" s="99"/>
      <c r="ATH21" s="99"/>
      <c r="ATI21" s="99"/>
      <c r="ATJ21" s="99"/>
      <c r="ATK21" s="99"/>
      <c r="ATL21" s="99"/>
      <c r="ATM21" s="99"/>
      <c r="ATN21" s="99"/>
      <c r="ATO21" s="99"/>
      <c r="ATP21" s="99"/>
      <c r="ATQ21" s="99"/>
      <c r="ATR21" s="99"/>
      <c r="ATS21" s="99"/>
      <c r="ATT21" s="99"/>
      <c r="ATU21" s="99"/>
      <c r="ATV21" s="99"/>
      <c r="ATW21" s="99"/>
      <c r="ATX21" s="99"/>
      <c r="ATY21" s="99"/>
      <c r="ATZ21" s="99"/>
      <c r="AUA21" s="99"/>
      <c r="AUB21" s="99"/>
      <c r="AUC21" s="99"/>
      <c r="AUD21" s="99"/>
      <c r="AUE21" s="99"/>
      <c r="AUF21" s="99"/>
      <c r="AUG21" s="99"/>
      <c r="AUH21" s="99"/>
      <c r="AUI21" s="99"/>
      <c r="AUJ21" s="99"/>
      <c r="AUK21" s="99"/>
      <c r="AUL21" s="99"/>
      <c r="AUM21" s="99"/>
      <c r="AUN21" s="99"/>
      <c r="AUO21" s="99"/>
      <c r="AUP21" s="99"/>
      <c r="AUQ21" s="99"/>
      <c r="AUR21" s="99"/>
      <c r="AUS21" s="99"/>
      <c r="AUT21" s="99"/>
      <c r="AUU21" s="99"/>
      <c r="AUV21" s="99"/>
      <c r="AUW21" s="99"/>
      <c r="AUX21" s="99"/>
      <c r="AUY21" s="99"/>
      <c r="AUZ21" s="99"/>
      <c r="AVA21" s="99"/>
      <c r="AVB21" s="99"/>
      <c r="AVC21" s="99"/>
      <c r="AVD21" s="99"/>
      <c r="AVE21" s="99"/>
      <c r="AVF21" s="99"/>
    </row>
    <row r="22" spans="1:1254" x14ac:dyDescent="0.25">
      <c r="A22">
        <v>202212</v>
      </c>
      <c r="B22">
        <v>50149</v>
      </c>
      <c r="C22" t="s">
        <v>2677</v>
      </c>
      <c r="D22" t="s">
        <v>1533</v>
      </c>
      <c r="E22">
        <v>0</v>
      </c>
      <c r="F22">
        <v>4922</v>
      </c>
      <c r="G22">
        <v>110000</v>
      </c>
      <c r="H22">
        <v>1626</v>
      </c>
      <c r="I22">
        <v>325834</v>
      </c>
      <c r="J22">
        <v>0</v>
      </c>
      <c r="K22">
        <v>5010</v>
      </c>
      <c r="L22">
        <v>35</v>
      </c>
      <c r="M22">
        <v>5045</v>
      </c>
      <c r="N22">
        <v>0</v>
      </c>
      <c r="O22">
        <v>20039</v>
      </c>
      <c r="P22">
        <v>325878</v>
      </c>
      <c r="Q22">
        <v>0</v>
      </c>
      <c r="R22">
        <v>23991</v>
      </c>
      <c r="S22">
        <v>0</v>
      </c>
      <c r="T22">
        <v>44</v>
      </c>
      <c r="U22">
        <v>554</v>
      </c>
      <c r="V22">
        <v>0</v>
      </c>
      <c r="W22">
        <v>541564</v>
      </c>
      <c r="X22">
        <v>44</v>
      </c>
      <c r="Y22">
        <v>24092</v>
      </c>
      <c r="Z22">
        <v>111626</v>
      </c>
      <c r="AB22">
        <v>301289</v>
      </c>
      <c r="AC22">
        <v>4923</v>
      </c>
      <c r="AD22">
        <v>0</v>
      </c>
      <c r="AE22">
        <v>0</v>
      </c>
      <c r="AF22">
        <v>16246</v>
      </c>
      <c r="AG22">
        <v>7598</v>
      </c>
      <c r="AH22">
        <v>8648</v>
      </c>
      <c r="AI22">
        <v>1556</v>
      </c>
      <c r="AJ22">
        <v>741</v>
      </c>
      <c r="AK22">
        <v>48396</v>
      </c>
      <c r="AL22">
        <v>6945</v>
      </c>
      <c r="AM22">
        <v>18604</v>
      </c>
      <c r="AN22">
        <v>0</v>
      </c>
      <c r="AO22">
        <v>1649</v>
      </c>
      <c r="AP22">
        <v>0</v>
      </c>
      <c r="AQ22">
        <v>0</v>
      </c>
      <c r="AR22">
        <v>39</v>
      </c>
      <c r="AS22">
        <v>4182</v>
      </c>
      <c r="AT22">
        <v>30702</v>
      </c>
      <c r="AU22">
        <v>0</v>
      </c>
      <c r="AV22">
        <v>10001</v>
      </c>
      <c r="AW22">
        <v>0</v>
      </c>
      <c r="AX22">
        <v>3047</v>
      </c>
      <c r="AY22">
        <v>274250</v>
      </c>
      <c r="AZ22">
        <v>60707</v>
      </c>
      <c r="BB22">
        <v>0</v>
      </c>
      <c r="BD22">
        <v>13965</v>
      </c>
      <c r="BF22">
        <v>355</v>
      </c>
      <c r="BH22">
        <v>64405</v>
      </c>
      <c r="BI22">
        <v>1223</v>
      </c>
      <c r="BK22">
        <v>180771</v>
      </c>
      <c r="BL22">
        <v>11756</v>
      </c>
      <c r="BP22">
        <v>0</v>
      </c>
      <c r="BQ22">
        <v>102588</v>
      </c>
      <c r="BR22">
        <v>19022</v>
      </c>
      <c r="BT22">
        <v>10382</v>
      </c>
      <c r="BU22">
        <v>0</v>
      </c>
      <c r="BV22">
        <v>113491</v>
      </c>
      <c r="BW22">
        <v>142639</v>
      </c>
      <c r="BX22">
        <v>6573</v>
      </c>
      <c r="BY22">
        <v>142631</v>
      </c>
      <c r="BZ22">
        <v>541564</v>
      </c>
      <c r="CB22">
        <v>11756</v>
      </c>
      <c r="CC22">
        <v>0</v>
      </c>
      <c r="CE22">
        <v>45815</v>
      </c>
      <c r="CF22">
        <v>8</v>
      </c>
      <c r="CH22">
        <v>-74535</v>
      </c>
      <c r="CI22">
        <v>6103</v>
      </c>
      <c r="CJ22">
        <v>3418</v>
      </c>
      <c r="CK22">
        <v>-5138</v>
      </c>
      <c r="CL22">
        <v>357191</v>
      </c>
      <c r="CM22">
        <v>0</v>
      </c>
      <c r="CN22">
        <v>-201084</v>
      </c>
      <c r="CO22">
        <v>-44338</v>
      </c>
      <c r="CP22">
        <v>322</v>
      </c>
      <c r="CQ22">
        <v>0</v>
      </c>
      <c r="CR22">
        <v>1055</v>
      </c>
      <c r="CS22">
        <v>-30706</v>
      </c>
      <c r="CT22">
        <v>-178331</v>
      </c>
      <c r="CU22">
        <v>0</v>
      </c>
      <c r="CV22">
        <v>-126871</v>
      </c>
      <c r="CW22">
        <v>4981</v>
      </c>
      <c r="CX22">
        <v>-43425</v>
      </c>
      <c r="CY22">
        <v>0</v>
      </c>
      <c r="CZ22">
        <v>-4410</v>
      </c>
      <c r="DA22">
        <v>-17782</v>
      </c>
      <c r="DB22">
        <v>-24187</v>
      </c>
      <c r="DC22">
        <v>2</v>
      </c>
      <c r="DD22">
        <v>2625</v>
      </c>
      <c r="DE22">
        <v>0</v>
      </c>
      <c r="DF22">
        <v>7746</v>
      </c>
      <c r="DG22">
        <v>6225</v>
      </c>
      <c r="DH22">
        <v>3357</v>
      </c>
      <c r="DJ22">
        <v>-3444</v>
      </c>
      <c r="DK22">
        <v>17424</v>
      </c>
      <c r="DL22">
        <v>913</v>
      </c>
      <c r="DM22">
        <v>359008</v>
      </c>
      <c r="DN22">
        <v>-2625</v>
      </c>
      <c r="DP22">
        <v>-27521</v>
      </c>
      <c r="DQ22">
        <v>-167926</v>
      </c>
      <c r="DR22">
        <v>-118</v>
      </c>
      <c r="DS22">
        <v>-847</v>
      </c>
      <c r="DT22">
        <v>-24896</v>
      </c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</row>
    <row r="23" spans="1:1254" x14ac:dyDescent="0.25">
      <c r="A23">
        <v>202212</v>
      </c>
      <c r="B23">
        <v>53108</v>
      </c>
      <c r="C23" t="s">
        <v>2702</v>
      </c>
      <c r="D23" t="s">
        <v>1533</v>
      </c>
      <c r="I23">
        <v>63327</v>
      </c>
      <c r="O23">
        <v>513</v>
      </c>
      <c r="P23">
        <v>63327</v>
      </c>
      <c r="R23">
        <v>62972</v>
      </c>
      <c r="S23">
        <v>155</v>
      </c>
      <c r="W23">
        <v>64645</v>
      </c>
      <c r="AC23">
        <v>133</v>
      </c>
      <c r="AD23">
        <v>200</v>
      </c>
      <c r="AF23">
        <v>95</v>
      </c>
      <c r="AH23">
        <v>95</v>
      </c>
      <c r="AK23">
        <v>672</v>
      </c>
      <c r="AM23">
        <v>577</v>
      </c>
      <c r="AS23">
        <v>133</v>
      </c>
      <c r="AV23">
        <v>17000</v>
      </c>
      <c r="AW23">
        <v>5000</v>
      </c>
      <c r="AX23">
        <v>620</v>
      </c>
      <c r="AY23">
        <v>45084</v>
      </c>
      <c r="AZ23">
        <v>8348</v>
      </c>
      <c r="BG23">
        <v>495</v>
      </c>
      <c r="BH23">
        <v>2755</v>
      </c>
      <c r="BI23">
        <v>273</v>
      </c>
      <c r="BJ23">
        <v>2213</v>
      </c>
      <c r="BK23">
        <v>11696</v>
      </c>
      <c r="BL23">
        <v>110</v>
      </c>
      <c r="BQ23">
        <v>28084</v>
      </c>
      <c r="BX23">
        <v>1135</v>
      </c>
      <c r="BZ23">
        <v>64645</v>
      </c>
      <c r="CB23">
        <v>110</v>
      </c>
      <c r="CD23">
        <v>5000</v>
      </c>
      <c r="CE23">
        <v>1367</v>
      </c>
      <c r="CH23">
        <v>-14356</v>
      </c>
      <c r="CL23">
        <v>37109</v>
      </c>
      <c r="CN23">
        <v>-14356</v>
      </c>
      <c r="CO23">
        <v>6139</v>
      </c>
      <c r="CS23">
        <v>-6896</v>
      </c>
      <c r="CT23">
        <v>-7734</v>
      </c>
      <c r="CU23">
        <v>-2213</v>
      </c>
      <c r="CX23">
        <v>4761</v>
      </c>
      <c r="DA23">
        <v>12904</v>
      </c>
      <c r="DB23">
        <v>322</v>
      </c>
      <c r="DD23">
        <v>98</v>
      </c>
      <c r="DF23">
        <v>1410</v>
      </c>
      <c r="DH23">
        <v>644</v>
      </c>
      <c r="DI23">
        <v>5697</v>
      </c>
      <c r="DJ23">
        <v>5697</v>
      </c>
      <c r="DK23">
        <v>5697</v>
      </c>
      <c r="DL23">
        <v>-1378</v>
      </c>
      <c r="DM23">
        <v>37109</v>
      </c>
      <c r="DN23">
        <v>-98</v>
      </c>
      <c r="DP23">
        <v>-6765</v>
      </c>
      <c r="DQ23">
        <v>-9466</v>
      </c>
      <c r="DR23">
        <v>-279</v>
      </c>
      <c r="DS23">
        <v>-136</v>
      </c>
      <c r="DT23">
        <v>-6667</v>
      </c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</row>
    <row r="24" spans="1:1254" x14ac:dyDescent="0.25">
      <c r="A24">
        <v>202212</v>
      </c>
      <c r="B24">
        <v>50635</v>
      </c>
      <c r="C24" t="s">
        <v>1705</v>
      </c>
      <c r="D24" t="s">
        <v>1533</v>
      </c>
      <c r="E24">
        <v>0</v>
      </c>
      <c r="F24">
        <v>522</v>
      </c>
      <c r="G24">
        <v>22050</v>
      </c>
      <c r="H24">
        <v>44</v>
      </c>
      <c r="I24">
        <v>255725</v>
      </c>
      <c r="J24">
        <v>0</v>
      </c>
      <c r="K24">
        <v>1332</v>
      </c>
      <c r="L24">
        <v>1600</v>
      </c>
      <c r="M24">
        <v>2932</v>
      </c>
      <c r="N24">
        <v>0</v>
      </c>
      <c r="O24">
        <v>1674</v>
      </c>
      <c r="P24">
        <v>255725</v>
      </c>
      <c r="Q24">
        <v>0</v>
      </c>
      <c r="R24">
        <v>0</v>
      </c>
      <c r="S24">
        <v>0</v>
      </c>
      <c r="T24">
        <v>0</v>
      </c>
      <c r="U24">
        <v>87856</v>
      </c>
      <c r="V24">
        <v>0</v>
      </c>
      <c r="W24">
        <v>287620</v>
      </c>
      <c r="X24">
        <v>0</v>
      </c>
      <c r="Y24">
        <v>1370</v>
      </c>
      <c r="Z24">
        <v>22094</v>
      </c>
      <c r="AA24">
        <v>0</v>
      </c>
      <c r="AB24">
        <v>167869</v>
      </c>
      <c r="AC24">
        <v>672</v>
      </c>
      <c r="AD24">
        <v>0</v>
      </c>
      <c r="AE24">
        <v>0</v>
      </c>
      <c r="AF24">
        <v>2423</v>
      </c>
      <c r="AG24">
        <v>0</v>
      </c>
      <c r="AH24">
        <v>2423</v>
      </c>
      <c r="AI24">
        <v>0</v>
      </c>
      <c r="AJ24">
        <v>0</v>
      </c>
      <c r="AK24">
        <v>5563</v>
      </c>
      <c r="AL24">
        <v>0</v>
      </c>
      <c r="AM24">
        <v>208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672</v>
      </c>
      <c r="AT24">
        <v>1892</v>
      </c>
      <c r="AU24">
        <v>0</v>
      </c>
      <c r="AV24">
        <v>0</v>
      </c>
      <c r="AW24">
        <v>0</v>
      </c>
      <c r="AX24">
        <v>0</v>
      </c>
      <c r="AY24">
        <v>152730</v>
      </c>
      <c r="AZ24">
        <v>112931</v>
      </c>
      <c r="BA24">
        <v>0</v>
      </c>
      <c r="BB24">
        <v>0</v>
      </c>
      <c r="BC24">
        <v>0</v>
      </c>
      <c r="BD24">
        <v>249</v>
      </c>
      <c r="BE24">
        <v>0</v>
      </c>
      <c r="BF24">
        <v>4614</v>
      </c>
      <c r="BG24">
        <v>0</v>
      </c>
      <c r="BH24">
        <v>6320</v>
      </c>
      <c r="BI24">
        <v>0</v>
      </c>
      <c r="BJ24">
        <v>0</v>
      </c>
      <c r="BK24">
        <v>127632</v>
      </c>
      <c r="BL24">
        <v>938</v>
      </c>
      <c r="BM24">
        <v>0</v>
      </c>
      <c r="BN24">
        <v>0</v>
      </c>
      <c r="BO24">
        <v>0</v>
      </c>
      <c r="BP24">
        <v>0</v>
      </c>
      <c r="BQ24">
        <v>123895</v>
      </c>
      <c r="BR24">
        <v>18835</v>
      </c>
      <c r="BS24">
        <v>0</v>
      </c>
      <c r="BT24">
        <v>0</v>
      </c>
      <c r="BU24">
        <v>0</v>
      </c>
      <c r="BV24">
        <v>3150</v>
      </c>
      <c r="BW24">
        <v>10000</v>
      </c>
      <c r="BX24">
        <v>11551</v>
      </c>
      <c r="BY24">
        <v>10000</v>
      </c>
      <c r="BZ24">
        <v>287620</v>
      </c>
      <c r="CA24">
        <v>0</v>
      </c>
      <c r="CB24">
        <v>938</v>
      </c>
      <c r="CC24">
        <v>0</v>
      </c>
      <c r="CD24">
        <v>0</v>
      </c>
      <c r="CE24">
        <v>1457</v>
      </c>
      <c r="CF24">
        <v>0</v>
      </c>
      <c r="CG24">
        <v>0</v>
      </c>
      <c r="CH24">
        <v>-8951</v>
      </c>
      <c r="CI24">
        <v>0</v>
      </c>
      <c r="CJ24">
        <v>0</v>
      </c>
      <c r="CK24">
        <v>-10</v>
      </c>
      <c r="CL24">
        <v>33531</v>
      </c>
      <c r="CM24">
        <v>0</v>
      </c>
      <c r="CN24">
        <v>-6539</v>
      </c>
      <c r="CO24">
        <v>3261</v>
      </c>
      <c r="CP24">
        <v>3072</v>
      </c>
      <c r="CQ24">
        <v>0</v>
      </c>
      <c r="CR24">
        <v>-357</v>
      </c>
      <c r="CS24">
        <v>-29332</v>
      </c>
      <c r="CT24">
        <v>-11974</v>
      </c>
      <c r="CU24">
        <v>0</v>
      </c>
      <c r="CV24">
        <v>-660</v>
      </c>
      <c r="CW24">
        <v>4955</v>
      </c>
      <c r="CX24">
        <v>3261</v>
      </c>
      <c r="CY24">
        <v>0</v>
      </c>
      <c r="CZ24">
        <v>-10756</v>
      </c>
      <c r="DA24">
        <v>4201</v>
      </c>
      <c r="DB24">
        <v>2477</v>
      </c>
      <c r="DC24">
        <v>-88</v>
      </c>
      <c r="DD24">
        <v>-51</v>
      </c>
      <c r="DE24">
        <v>0</v>
      </c>
      <c r="DF24">
        <v>5045</v>
      </c>
      <c r="DG24">
        <v>78</v>
      </c>
      <c r="DH24">
        <v>5237</v>
      </c>
      <c r="DJ24">
        <v>10606</v>
      </c>
      <c r="DK24">
        <v>10606</v>
      </c>
      <c r="DL24">
        <v>0</v>
      </c>
      <c r="DM24">
        <v>22765</v>
      </c>
      <c r="DN24">
        <v>23441</v>
      </c>
      <c r="DO24">
        <v>0</v>
      </c>
      <c r="DP24">
        <v>-930</v>
      </c>
      <c r="DQ24">
        <v>-24094</v>
      </c>
      <c r="DR24">
        <v>0</v>
      </c>
      <c r="DS24">
        <v>-276</v>
      </c>
      <c r="DT24">
        <v>-24371</v>
      </c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</row>
    <row r="25" spans="1:1254" x14ac:dyDescent="0.25">
      <c r="A25">
        <v>202212</v>
      </c>
      <c r="B25">
        <v>50088</v>
      </c>
      <c r="C25" t="s">
        <v>2711</v>
      </c>
      <c r="D25" t="s">
        <v>1533</v>
      </c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</row>
    <row r="26" spans="1:1254" x14ac:dyDescent="0.25">
      <c r="A26">
        <v>202212</v>
      </c>
      <c r="B26">
        <v>53121</v>
      </c>
      <c r="C26" t="s">
        <v>2710</v>
      </c>
      <c r="D26" t="s">
        <v>1533</v>
      </c>
      <c r="E26">
        <v>0</v>
      </c>
      <c r="F26">
        <v>0</v>
      </c>
      <c r="G26">
        <v>0</v>
      </c>
      <c r="H26">
        <v>13519</v>
      </c>
      <c r="I26">
        <v>91203</v>
      </c>
      <c r="J26">
        <v>0</v>
      </c>
      <c r="K26">
        <v>0</v>
      </c>
      <c r="L26">
        <v>0</v>
      </c>
      <c r="M26">
        <v>0</v>
      </c>
      <c r="N26">
        <v>0</v>
      </c>
      <c r="O26">
        <v>49391</v>
      </c>
      <c r="P26">
        <v>91203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1013321</v>
      </c>
      <c r="X26">
        <v>0</v>
      </c>
      <c r="Y26">
        <v>187956</v>
      </c>
      <c r="Z26">
        <v>13519</v>
      </c>
      <c r="AA26">
        <v>0</v>
      </c>
      <c r="AB26">
        <v>91203</v>
      </c>
      <c r="AC26">
        <v>15754</v>
      </c>
      <c r="AD26">
        <v>0</v>
      </c>
      <c r="AE26">
        <v>0</v>
      </c>
      <c r="AF26">
        <v>557836</v>
      </c>
      <c r="AG26">
        <v>0</v>
      </c>
      <c r="AH26">
        <v>557836</v>
      </c>
      <c r="AI26">
        <v>0</v>
      </c>
      <c r="AJ26">
        <v>266</v>
      </c>
      <c r="AK26">
        <v>655498</v>
      </c>
      <c r="AL26">
        <v>46667</v>
      </c>
      <c r="AM26">
        <v>50995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15488</v>
      </c>
      <c r="AT26">
        <v>187956</v>
      </c>
      <c r="AU26">
        <v>0</v>
      </c>
      <c r="AV26">
        <v>726</v>
      </c>
      <c r="AW26">
        <v>0</v>
      </c>
      <c r="AX26">
        <v>0</v>
      </c>
      <c r="AY26">
        <v>249102</v>
      </c>
      <c r="AZ26">
        <v>73699</v>
      </c>
      <c r="BA26">
        <v>88377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65889</v>
      </c>
      <c r="BI26">
        <v>0</v>
      </c>
      <c r="BJ26">
        <v>0</v>
      </c>
      <c r="BK26">
        <v>670525</v>
      </c>
      <c r="BL26">
        <v>26223</v>
      </c>
      <c r="BM26">
        <v>0</v>
      </c>
      <c r="BN26">
        <v>0</v>
      </c>
      <c r="BO26">
        <v>0</v>
      </c>
      <c r="BP26">
        <v>154999</v>
      </c>
      <c r="BQ26">
        <v>93377</v>
      </c>
      <c r="BR26">
        <v>0</v>
      </c>
      <c r="BS26">
        <v>0</v>
      </c>
      <c r="BT26">
        <v>1582</v>
      </c>
      <c r="BU26">
        <v>0</v>
      </c>
      <c r="BV26">
        <v>498999</v>
      </c>
      <c r="BW26">
        <v>0</v>
      </c>
      <c r="BX26">
        <v>9449</v>
      </c>
      <c r="BY26">
        <v>0</v>
      </c>
      <c r="BZ26">
        <v>1013321</v>
      </c>
      <c r="CA26">
        <v>0</v>
      </c>
      <c r="CB26">
        <v>26223</v>
      </c>
      <c r="CC26">
        <v>0</v>
      </c>
      <c r="CD26">
        <v>0</v>
      </c>
      <c r="CE26">
        <v>65889</v>
      </c>
      <c r="CF26">
        <v>0</v>
      </c>
      <c r="CG26">
        <v>0</v>
      </c>
      <c r="CH26">
        <v>-77258</v>
      </c>
      <c r="CI26">
        <v>44093</v>
      </c>
      <c r="CJ26">
        <v>0</v>
      </c>
      <c r="CK26">
        <v>-64843</v>
      </c>
      <c r="CL26">
        <v>732439</v>
      </c>
      <c r="CM26">
        <v>0</v>
      </c>
      <c r="CN26">
        <v>-114070</v>
      </c>
      <c r="CO26">
        <v>95869</v>
      </c>
      <c r="CP26">
        <v>0</v>
      </c>
      <c r="CQ26">
        <v>0</v>
      </c>
      <c r="CR26">
        <v>0</v>
      </c>
      <c r="CS26">
        <v>-11036</v>
      </c>
      <c r="CT26">
        <v>-371369</v>
      </c>
      <c r="CU26">
        <v>0</v>
      </c>
      <c r="CV26">
        <v>-36812</v>
      </c>
      <c r="CW26">
        <v>0</v>
      </c>
      <c r="CX26">
        <v>73011</v>
      </c>
      <c r="CY26">
        <v>0</v>
      </c>
      <c r="CZ26">
        <v>0</v>
      </c>
      <c r="DA26">
        <v>127162</v>
      </c>
      <c r="DB26">
        <v>-1792</v>
      </c>
      <c r="DC26">
        <v>0</v>
      </c>
      <c r="DD26">
        <v>0</v>
      </c>
      <c r="DE26">
        <v>0</v>
      </c>
      <c r="DF26">
        <v>2553</v>
      </c>
      <c r="DG26">
        <v>-83278</v>
      </c>
      <c r="DH26">
        <v>2005</v>
      </c>
      <c r="DI26">
        <v>0</v>
      </c>
      <c r="DJ26">
        <v>12317</v>
      </c>
      <c r="DK26">
        <v>12317</v>
      </c>
      <c r="DL26">
        <v>-22858</v>
      </c>
      <c r="DM26">
        <v>612601</v>
      </c>
      <c r="DN26">
        <v>0</v>
      </c>
      <c r="DO26">
        <v>-36560</v>
      </c>
      <c r="DP26">
        <v>-10543</v>
      </c>
      <c r="DQ26">
        <v>-372130</v>
      </c>
      <c r="DR26">
        <v>-982</v>
      </c>
      <c r="DS26">
        <v>-530</v>
      </c>
      <c r="DT26">
        <v>-10543</v>
      </c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</row>
    <row r="27" spans="1:1254" x14ac:dyDescent="0.25">
      <c r="A27">
        <v>202212</v>
      </c>
      <c r="B27">
        <v>51571</v>
      </c>
      <c r="C27" t="s">
        <v>1425</v>
      </c>
      <c r="D27" t="s">
        <v>1533</v>
      </c>
      <c r="F27">
        <v>3765</v>
      </c>
      <c r="G27">
        <v>6576</v>
      </c>
      <c r="H27">
        <v>1104</v>
      </c>
      <c r="I27">
        <v>528978</v>
      </c>
      <c r="K27">
        <v>41950</v>
      </c>
      <c r="L27">
        <v>0</v>
      </c>
      <c r="M27">
        <v>41950</v>
      </c>
      <c r="P27">
        <v>1187645</v>
      </c>
      <c r="Q27">
        <v>280</v>
      </c>
      <c r="R27">
        <v>277159</v>
      </c>
      <c r="S27">
        <v>67158</v>
      </c>
      <c r="T27">
        <v>658387</v>
      </c>
      <c r="U27">
        <v>50911</v>
      </c>
      <c r="V27">
        <v>142134</v>
      </c>
      <c r="W27">
        <v>1336492</v>
      </c>
      <c r="X27">
        <v>471190</v>
      </c>
      <c r="Y27">
        <v>87631</v>
      </c>
      <c r="Z27">
        <v>7680</v>
      </c>
      <c r="AB27">
        <v>131982</v>
      </c>
      <c r="AC27">
        <v>609</v>
      </c>
      <c r="AD27">
        <v>1228</v>
      </c>
      <c r="AF27">
        <v>3757</v>
      </c>
      <c r="AH27">
        <v>3757</v>
      </c>
      <c r="AI27">
        <v>2117</v>
      </c>
      <c r="AJ27">
        <v>34</v>
      </c>
      <c r="AK27">
        <v>47824</v>
      </c>
      <c r="AO27">
        <v>508</v>
      </c>
      <c r="AP27">
        <v>45063</v>
      </c>
      <c r="AQ27">
        <v>540</v>
      </c>
      <c r="AR27">
        <v>830</v>
      </c>
      <c r="AS27">
        <v>575</v>
      </c>
      <c r="AT27">
        <v>92734</v>
      </c>
      <c r="AV27">
        <v>25000</v>
      </c>
      <c r="AY27">
        <v>1078890</v>
      </c>
      <c r="AZ27">
        <v>165027</v>
      </c>
      <c r="BD27">
        <v>361</v>
      </c>
      <c r="BF27">
        <v>682</v>
      </c>
      <c r="BH27">
        <v>5938</v>
      </c>
      <c r="BK27">
        <v>251664</v>
      </c>
      <c r="BQ27">
        <v>207272</v>
      </c>
      <c r="BR27">
        <v>346618</v>
      </c>
      <c r="BT27">
        <v>0</v>
      </c>
      <c r="BV27">
        <v>80598</v>
      </c>
      <c r="BW27">
        <v>500000</v>
      </c>
      <c r="BX27">
        <v>6039</v>
      </c>
      <c r="BY27">
        <v>500000</v>
      </c>
      <c r="BZ27">
        <v>1336492</v>
      </c>
      <c r="CE27">
        <v>4895</v>
      </c>
      <c r="CH27">
        <v>-22755</v>
      </c>
      <c r="CJ27">
        <v>-15</v>
      </c>
      <c r="CL27">
        <v>261881</v>
      </c>
      <c r="CN27">
        <v>-52080</v>
      </c>
      <c r="CO27">
        <v>5750</v>
      </c>
      <c r="CP27">
        <v>4273</v>
      </c>
      <c r="CQ27">
        <v>-6936</v>
      </c>
      <c r="CR27">
        <v>-5766</v>
      </c>
      <c r="CS27">
        <v>-31780</v>
      </c>
      <c r="CT27">
        <v>-146063</v>
      </c>
      <c r="CV27">
        <v>-33598</v>
      </c>
      <c r="CW27">
        <v>19666</v>
      </c>
      <c r="CX27">
        <v>4315</v>
      </c>
      <c r="CY27">
        <v>5619</v>
      </c>
      <c r="CZ27">
        <v>-37499</v>
      </c>
      <c r="DA27">
        <v>27780</v>
      </c>
      <c r="DB27">
        <v>-216</v>
      </c>
      <c r="DC27">
        <v>0</v>
      </c>
      <c r="DD27">
        <v>2305</v>
      </c>
      <c r="DF27">
        <v>-4937</v>
      </c>
      <c r="DG27">
        <v>-764</v>
      </c>
      <c r="DH27">
        <v>8798</v>
      </c>
      <c r="DJ27">
        <v>7527</v>
      </c>
      <c r="DK27">
        <v>5328</v>
      </c>
      <c r="DL27">
        <v>-1435</v>
      </c>
      <c r="DM27">
        <v>223618</v>
      </c>
      <c r="DN27">
        <v>4266</v>
      </c>
      <c r="DP27">
        <v>-22030</v>
      </c>
      <c r="DQ27">
        <v>-154810</v>
      </c>
      <c r="DR27">
        <v>-377</v>
      </c>
      <c r="DS27">
        <v>-1605</v>
      </c>
      <c r="DT27">
        <v>-26296</v>
      </c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</row>
    <row r="28" spans="1:1254" x14ac:dyDescent="0.25">
      <c r="A28">
        <v>202212</v>
      </c>
      <c r="B28">
        <v>51949</v>
      </c>
      <c r="C28" t="s">
        <v>2684</v>
      </c>
      <c r="D28" t="s">
        <v>1533</v>
      </c>
      <c r="E28">
        <v>0</v>
      </c>
      <c r="F28">
        <v>2190</v>
      </c>
      <c r="G28">
        <v>0</v>
      </c>
      <c r="H28">
        <v>152</v>
      </c>
      <c r="I28">
        <v>463383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463383</v>
      </c>
      <c r="Q28">
        <v>0</v>
      </c>
      <c r="R28">
        <v>98398</v>
      </c>
      <c r="S28">
        <v>0</v>
      </c>
      <c r="T28">
        <v>0</v>
      </c>
      <c r="U28">
        <v>3</v>
      </c>
      <c r="V28">
        <v>0</v>
      </c>
      <c r="W28">
        <v>535153</v>
      </c>
      <c r="X28">
        <v>0</v>
      </c>
      <c r="Y28">
        <v>56237</v>
      </c>
      <c r="Z28">
        <v>152</v>
      </c>
      <c r="AA28">
        <v>0</v>
      </c>
      <c r="AB28">
        <v>290557</v>
      </c>
      <c r="AC28">
        <v>1904</v>
      </c>
      <c r="AD28">
        <v>0</v>
      </c>
      <c r="AE28">
        <v>0</v>
      </c>
      <c r="AF28">
        <v>7493</v>
      </c>
      <c r="AG28">
        <v>0</v>
      </c>
      <c r="AH28">
        <v>7493</v>
      </c>
      <c r="AI28">
        <v>373</v>
      </c>
      <c r="AJ28">
        <v>1479</v>
      </c>
      <c r="AK28">
        <v>7866</v>
      </c>
      <c r="AL28">
        <v>0</v>
      </c>
      <c r="AM28">
        <v>0</v>
      </c>
      <c r="AN28">
        <v>0</v>
      </c>
      <c r="AO28">
        <v>3421</v>
      </c>
      <c r="AP28">
        <v>0</v>
      </c>
      <c r="AQ28">
        <v>74425</v>
      </c>
      <c r="AR28">
        <v>0</v>
      </c>
      <c r="AS28">
        <v>425</v>
      </c>
      <c r="AT28">
        <v>61848</v>
      </c>
      <c r="AU28">
        <v>0</v>
      </c>
      <c r="AV28">
        <v>4200</v>
      </c>
      <c r="AW28">
        <v>1550</v>
      </c>
      <c r="AX28">
        <v>0</v>
      </c>
      <c r="AY28">
        <v>230669</v>
      </c>
      <c r="AZ28">
        <v>202069</v>
      </c>
      <c r="BA28">
        <v>0</v>
      </c>
      <c r="BB28">
        <v>0</v>
      </c>
      <c r="BC28">
        <v>0</v>
      </c>
      <c r="BD28">
        <v>4718</v>
      </c>
      <c r="BE28">
        <v>0</v>
      </c>
      <c r="BF28">
        <v>97</v>
      </c>
      <c r="BG28">
        <v>0</v>
      </c>
      <c r="BH28">
        <v>64915</v>
      </c>
      <c r="BI28">
        <v>0</v>
      </c>
      <c r="BJ28">
        <v>0</v>
      </c>
      <c r="BK28">
        <v>238019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226469</v>
      </c>
      <c r="BR28">
        <v>0</v>
      </c>
      <c r="BS28">
        <v>0</v>
      </c>
      <c r="BT28">
        <v>0</v>
      </c>
      <c r="BU28">
        <v>0</v>
      </c>
      <c r="BV28">
        <v>18886</v>
      </c>
      <c r="BW28">
        <v>0</v>
      </c>
      <c r="BX28">
        <v>17064</v>
      </c>
      <c r="BY28">
        <v>0</v>
      </c>
      <c r="BZ28">
        <v>535153</v>
      </c>
      <c r="CA28">
        <v>0</v>
      </c>
      <c r="CB28">
        <v>0</v>
      </c>
      <c r="CC28">
        <v>0</v>
      </c>
      <c r="CD28">
        <v>1550</v>
      </c>
      <c r="CE28">
        <v>60100</v>
      </c>
      <c r="CF28">
        <v>0</v>
      </c>
      <c r="CG28">
        <v>0</v>
      </c>
      <c r="CH28">
        <v>-6626</v>
      </c>
      <c r="CI28">
        <v>636</v>
      </c>
      <c r="CJ28">
        <v>0</v>
      </c>
      <c r="CK28">
        <v>-354</v>
      </c>
      <c r="CL28">
        <v>87792</v>
      </c>
      <c r="CM28">
        <v>0</v>
      </c>
      <c r="CN28">
        <v>-11344</v>
      </c>
      <c r="CO28">
        <v>-15664</v>
      </c>
      <c r="CP28">
        <v>0</v>
      </c>
      <c r="CQ28">
        <v>0</v>
      </c>
      <c r="CR28">
        <v>0</v>
      </c>
      <c r="CS28">
        <v>-79786</v>
      </c>
      <c r="CT28">
        <v>-51911</v>
      </c>
      <c r="CU28">
        <v>0</v>
      </c>
      <c r="CV28">
        <v>-4718</v>
      </c>
      <c r="CW28">
        <v>0</v>
      </c>
      <c r="CX28">
        <v>-12267</v>
      </c>
      <c r="CY28">
        <v>0</v>
      </c>
      <c r="CZ28">
        <v>-772</v>
      </c>
      <c r="DA28">
        <v>23708</v>
      </c>
      <c r="DB28">
        <v>-731</v>
      </c>
      <c r="DC28">
        <v>0</v>
      </c>
      <c r="DD28">
        <v>241</v>
      </c>
      <c r="DE28">
        <v>0</v>
      </c>
      <c r="DF28">
        <v>-35972</v>
      </c>
      <c r="DG28">
        <v>-274</v>
      </c>
      <c r="DH28">
        <v>6005</v>
      </c>
      <c r="DJ28">
        <v>10722</v>
      </c>
      <c r="DK28">
        <v>10722</v>
      </c>
      <c r="DL28">
        <v>3397</v>
      </c>
      <c r="DM28">
        <v>86722</v>
      </c>
      <c r="DN28">
        <v>34469</v>
      </c>
      <c r="DO28">
        <v>-24</v>
      </c>
      <c r="DP28">
        <v>-39654</v>
      </c>
      <c r="DQ28">
        <v>-15208</v>
      </c>
      <c r="DR28">
        <v>0</v>
      </c>
      <c r="DS28">
        <v>-342</v>
      </c>
      <c r="DT28">
        <v>-74123</v>
      </c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</row>
    <row r="29" spans="1:1254" x14ac:dyDescent="0.25">
      <c r="A29">
        <v>202212</v>
      </c>
      <c r="B29">
        <v>53074</v>
      </c>
      <c r="C29" t="s">
        <v>2693</v>
      </c>
      <c r="D29" t="s">
        <v>1533</v>
      </c>
      <c r="E29">
        <v>0</v>
      </c>
      <c r="F29">
        <v>2298</v>
      </c>
      <c r="G29">
        <v>0</v>
      </c>
      <c r="H29">
        <v>0</v>
      </c>
      <c r="I29">
        <v>1077136</v>
      </c>
      <c r="J29">
        <v>0</v>
      </c>
      <c r="K29">
        <v>884</v>
      </c>
      <c r="L29">
        <v>0</v>
      </c>
      <c r="M29">
        <v>884</v>
      </c>
      <c r="N29">
        <v>0</v>
      </c>
      <c r="O29">
        <v>0</v>
      </c>
      <c r="P29">
        <v>1077136</v>
      </c>
      <c r="Q29">
        <v>0</v>
      </c>
      <c r="R29">
        <v>1017331</v>
      </c>
      <c r="S29">
        <v>0</v>
      </c>
      <c r="T29">
        <v>0</v>
      </c>
      <c r="U29">
        <v>0</v>
      </c>
      <c r="V29">
        <v>0</v>
      </c>
      <c r="W29">
        <v>1328621</v>
      </c>
      <c r="X29">
        <v>0</v>
      </c>
      <c r="Y29">
        <v>26939</v>
      </c>
      <c r="Z29">
        <v>0</v>
      </c>
      <c r="AA29">
        <v>6490</v>
      </c>
      <c r="AB29">
        <v>59805</v>
      </c>
      <c r="AC29">
        <v>157</v>
      </c>
      <c r="AD29">
        <v>0</v>
      </c>
      <c r="AE29">
        <v>0</v>
      </c>
      <c r="AF29">
        <v>21545</v>
      </c>
      <c r="AG29">
        <v>724</v>
      </c>
      <c r="AH29">
        <v>20821</v>
      </c>
      <c r="AI29">
        <v>0</v>
      </c>
      <c r="AJ29">
        <v>157</v>
      </c>
      <c r="AK29">
        <v>35047</v>
      </c>
      <c r="AL29">
        <v>0</v>
      </c>
      <c r="AM29">
        <v>12618</v>
      </c>
      <c r="AN29">
        <v>0</v>
      </c>
      <c r="AO29">
        <v>18171</v>
      </c>
      <c r="AP29">
        <v>0</v>
      </c>
      <c r="AQ29">
        <v>0</v>
      </c>
      <c r="AR29">
        <v>162383</v>
      </c>
      <c r="AS29">
        <v>0</v>
      </c>
      <c r="AT29">
        <v>216281</v>
      </c>
      <c r="AU29">
        <v>0</v>
      </c>
      <c r="AV29">
        <v>1000</v>
      </c>
      <c r="AW29">
        <v>0</v>
      </c>
      <c r="AX29">
        <v>0</v>
      </c>
      <c r="AY29">
        <v>550183</v>
      </c>
      <c r="AZ29">
        <v>400782</v>
      </c>
      <c r="BA29">
        <v>188587</v>
      </c>
      <c r="BB29">
        <v>0</v>
      </c>
      <c r="BC29">
        <v>0</v>
      </c>
      <c r="BD29">
        <v>19989</v>
      </c>
      <c r="BE29">
        <v>28</v>
      </c>
      <c r="BF29">
        <v>202</v>
      </c>
      <c r="BG29">
        <v>0</v>
      </c>
      <c r="BH29">
        <v>78459</v>
      </c>
      <c r="BI29">
        <v>40485</v>
      </c>
      <c r="BJ29">
        <v>0</v>
      </c>
      <c r="BK29">
        <v>606326</v>
      </c>
      <c r="BL29">
        <v>441</v>
      </c>
      <c r="BM29">
        <v>0</v>
      </c>
      <c r="BN29">
        <v>0</v>
      </c>
      <c r="BO29">
        <v>0</v>
      </c>
      <c r="BP29">
        <v>0</v>
      </c>
      <c r="BQ29">
        <v>549183</v>
      </c>
      <c r="BR29">
        <v>0</v>
      </c>
      <c r="BS29">
        <v>0</v>
      </c>
      <c r="BT29">
        <v>93184</v>
      </c>
      <c r="BU29">
        <v>0</v>
      </c>
      <c r="BV29">
        <v>0</v>
      </c>
      <c r="BW29">
        <v>0</v>
      </c>
      <c r="BX29">
        <v>16957</v>
      </c>
      <c r="BY29">
        <v>0</v>
      </c>
      <c r="BZ29">
        <v>1328621</v>
      </c>
      <c r="CA29">
        <v>0</v>
      </c>
      <c r="CB29">
        <v>0</v>
      </c>
      <c r="CC29">
        <v>0</v>
      </c>
      <c r="CD29">
        <v>0</v>
      </c>
      <c r="CE29">
        <v>17783</v>
      </c>
      <c r="CF29">
        <v>0</v>
      </c>
      <c r="CG29">
        <v>441</v>
      </c>
      <c r="CH29">
        <v>-73687</v>
      </c>
      <c r="CI29">
        <v>9600</v>
      </c>
      <c r="CJ29">
        <v>0</v>
      </c>
      <c r="CK29">
        <v>-9638</v>
      </c>
      <c r="CL29">
        <v>1051665</v>
      </c>
      <c r="CM29">
        <v>0</v>
      </c>
      <c r="CN29">
        <v>-462824</v>
      </c>
      <c r="CO29">
        <v>-93038</v>
      </c>
      <c r="CP29">
        <v>284</v>
      </c>
      <c r="CQ29">
        <v>0</v>
      </c>
      <c r="CR29">
        <v>-3268</v>
      </c>
      <c r="CS29">
        <v>-69999</v>
      </c>
      <c r="CT29">
        <v>-600947</v>
      </c>
      <c r="CU29">
        <v>0</v>
      </c>
      <c r="CV29">
        <v>-389421</v>
      </c>
      <c r="CW29">
        <v>-422</v>
      </c>
      <c r="CX29">
        <v>-72573</v>
      </c>
      <c r="CY29">
        <v>0</v>
      </c>
      <c r="CZ29">
        <v>-15709</v>
      </c>
      <c r="DA29">
        <v>-33747</v>
      </c>
      <c r="DB29">
        <v>-1910</v>
      </c>
      <c r="DC29">
        <v>1503</v>
      </c>
      <c r="DD29">
        <v>0</v>
      </c>
      <c r="DE29">
        <v>0</v>
      </c>
      <c r="DF29">
        <v>-33803</v>
      </c>
      <c r="DG29">
        <v>28984</v>
      </c>
      <c r="DH29">
        <v>3591</v>
      </c>
      <c r="DJ29">
        <v>17118</v>
      </c>
      <c r="DK29">
        <v>20489</v>
      </c>
      <c r="DL29">
        <v>20465</v>
      </c>
      <c r="DM29">
        <v>1030024</v>
      </c>
      <c r="DN29">
        <v>10671</v>
      </c>
      <c r="DO29">
        <v>-36419</v>
      </c>
      <c r="DP29">
        <v>-59253</v>
      </c>
      <c r="DQ29">
        <v>-561544</v>
      </c>
      <c r="DR29">
        <v>-8</v>
      </c>
      <c r="DS29">
        <v>-3508</v>
      </c>
      <c r="DT29">
        <v>-69924</v>
      </c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</row>
    <row r="30" spans="1:1254" x14ac:dyDescent="0.25">
      <c r="A30">
        <v>202212</v>
      </c>
      <c r="B30">
        <v>50230</v>
      </c>
      <c r="C30" t="s">
        <v>2621</v>
      </c>
      <c r="D30" t="s">
        <v>1533</v>
      </c>
      <c r="E30">
        <v>0</v>
      </c>
      <c r="F30">
        <v>738</v>
      </c>
      <c r="G30">
        <v>17945</v>
      </c>
      <c r="H30">
        <v>1169</v>
      </c>
      <c r="I30">
        <v>183754</v>
      </c>
      <c r="J30">
        <v>0</v>
      </c>
      <c r="K30">
        <v>5707</v>
      </c>
      <c r="L30">
        <v>0</v>
      </c>
      <c r="M30">
        <v>5707</v>
      </c>
      <c r="N30">
        <v>0</v>
      </c>
      <c r="O30">
        <v>5387</v>
      </c>
      <c r="P30">
        <v>183754</v>
      </c>
      <c r="Q30">
        <v>0</v>
      </c>
      <c r="R30">
        <v>89379</v>
      </c>
      <c r="S30">
        <v>0</v>
      </c>
      <c r="T30">
        <v>0</v>
      </c>
      <c r="U30">
        <v>13853</v>
      </c>
      <c r="V30">
        <v>0</v>
      </c>
      <c r="W30">
        <v>225871</v>
      </c>
      <c r="X30">
        <v>0</v>
      </c>
      <c r="Y30">
        <v>5117</v>
      </c>
      <c r="Z30">
        <v>19114</v>
      </c>
      <c r="AA30">
        <v>0</v>
      </c>
      <c r="AB30">
        <v>80472</v>
      </c>
      <c r="AC30">
        <v>2641</v>
      </c>
      <c r="AD30">
        <v>0</v>
      </c>
      <c r="AE30">
        <v>0</v>
      </c>
      <c r="AF30">
        <v>2268</v>
      </c>
      <c r="AG30">
        <v>0</v>
      </c>
      <c r="AH30">
        <v>2268</v>
      </c>
      <c r="AI30">
        <v>0</v>
      </c>
      <c r="AJ30">
        <v>324</v>
      </c>
      <c r="AK30">
        <v>7988</v>
      </c>
      <c r="AL30">
        <v>13</v>
      </c>
      <c r="AM30">
        <v>0</v>
      </c>
      <c r="AN30">
        <v>0</v>
      </c>
      <c r="AO30">
        <v>1133</v>
      </c>
      <c r="AP30">
        <v>0</v>
      </c>
      <c r="AQ30">
        <v>0</v>
      </c>
      <c r="AR30">
        <v>0</v>
      </c>
      <c r="AS30">
        <v>2316</v>
      </c>
      <c r="AT30">
        <v>6988</v>
      </c>
      <c r="AU30">
        <v>50</v>
      </c>
      <c r="AV30">
        <v>20000</v>
      </c>
      <c r="AW30">
        <v>0</v>
      </c>
      <c r="AX30">
        <v>0</v>
      </c>
      <c r="AY30">
        <v>162528</v>
      </c>
      <c r="AZ30">
        <v>51171</v>
      </c>
      <c r="BA30">
        <v>0</v>
      </c>
      <c r="BB30">
        <v>0</v>
      </c>
      <c r="BC30">
        <v>0</v>
      </c>
      <c r="BD30">
        <v>1861</v>
      </c>
      <c r="BE30">
        <v>0</v>
      </c>
      <c r="BF30">
        <v>957</v>
      </c>
      <c r="BG30">
        <v>0</v>
      </c>
      <c r="BH30">
        <v>7747</v>
      </c>
      <c r="BI30">
        <v>0</v>
      </c>
      <c r="BJ30">
        <v>0</v>
      </c>
      <c r="BK30">
        <v>55595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142233</v>
      </c>
      <c r="BR30">
        <v>295</v>
      </c>
      <c r="BS30">
        <v>0</v>
      </c>
      <c r="BT30">
        <v>0</v>
      </c>
      <c r="BU30">
        <v>0</v>
      </c>
      <c r="BV30">
        <v>995</v>
      </c>
      <c r="BW30">
        <v>0</v>
      </c>
      <c r="BX30">
        <v>3429</v>
      </c>
      <c r="BY30">
        <v>0</v>
      </c>
      <c r="BZ30">
        <v>225871</v>
      </c>
      <c r="CA30">
        <v>0</v>
      </c>
      <c r="CB30">
        <v>0</v>
      </c>
      <c r="CC30">
        <v>0</v>
      </c>
      <c r="CD30">
        <v>0</v>
      </c>
      <c r="CE30">
        <v>4929</v>
      </c>
      <c r="CF30">
        <v>0</v>
      </c>
      <c r="CG30">
        <v>0</v>
      </c>
      <c r="CH30">
        <v>-20961</v>
      </c>
      <c r="CI30">
        <v>709</v>
      </c>
      <c r="CJ30">
        <v>0</v>
      </c>
      <c r="CK30">
        <v>0</v>
      </c>
      <c r="CL30">
        <v>130034</v>
      </c>
      <c r="CM30">
        <v>0</v>
      </c>
      <c r="CN30">
        <v>-38839</v>
      </c>
      <c r="CO30">
        <v>-21215</v>
      </c>
      <c r="CP30">
        <v>0</v>
      </c>
      <c r="CQ30">
        <v>0</v>
      </c>
      <c r="CR30">
        <v>4349</v>
      </c>
      <c r="CS30">
        <v>-33322</v>
      </c>
      <c r="CT30">
        <v>-83928</v>
      </c>
      <c r="CU30">
        <v>0</v>
      </c>
      <c r="CV30">
        <v>-17878</v>
      </c>
      <c r="CW30">
        <v>-1289</v>
      </c>
      <c r="CX30">
        <v>-21215</v>
      </c>
      <c r="CY30">
        <v>0</v>
      </c>
      <c r="CZ30">
        <v>-8799</v>
      </c>
      <c r="DA30">
        <v>-928</v>
      </c>
      <c r="DB30">
        <v>44</v>
      </c>
      <c r="DC30">
        <v>0</v>
      </c>
      <c r="DD30">
        <v>1295</v>
      </c>
      <c r="DE30">
        <v>0</v>
      </c>
      <c r="DF30">
        <v>-8072</v>
      </c>
      <c r="DG30">
        <v>-692</v>
      </c>
      <c r="DH30">
        <v>12651</v>
      </c>
      <c r="DJ30">
        <v>3091</v>
      </c>
      <c r="DK30">
        <v>4406</v>
      </c>
      <c r="DL30">
        <v>0</v>
      </c>
      <c r="DM30">
        <v>120543</v>
      </c>
      <c r="DN30">
        <v>581</v>
      </c>
      <c r="DP30">
        <v>-20996</v>
      </c>
      <c r="DQ30">
        <v>-78959</v>
      </c>
      <c r="DR30">
        <v>0</v>
      </c>
      <c r="DS30">
        <v>-906</v>
      </c>
      <c r="DT30">
        <v>-21577</v>
      </c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  <c r="IW30" s="99"/>
      <c r="IX30" s="99"/>
      <c r="IY30" s="99"/>
      <c r="IZ30" s="99"/>
      <c r="JA30" s="99"/>
      <c r="JB30" s="99"/>
      <c r="JC30" s="99"/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/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/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/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/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99"/>
      <c r="MU30" s="99"/>
      <c r="MV30" s="99"/>
      <c r="MW30" s="99"/>
      <c r="MX30" s="99"/>
      <c r="MY30" s="99"/>
      <c r="MZ30" s="99"/>
      <c r="NA30" s="99"/>
      <c r="NB30" s="99"/>
      <c r="NC30" s="99"/>
      <c r="ND30" s="99"/>
      <c r="NE30" s="99"/>
      <c r="NF30" s="99"/>
      <c r="NG30" s="99"/>
      <c r="NH30" s="99"/>
      <c r="NI30" s="99"/>
      <c r="NJ30" s="99"/>
      <c r="NK30" s="99"/>
      <c r="NL30" s="99"/>
      <c r="NM30" s="99"/>
      <c r="NN30" s="99"/>
      <c r="NO30" s="99"/>
      <c r="NP30" s="99"/>
      <c r="NQ30" s="99"/>
      <c r="NR30" s="99"/>
      <c r="NS30" s="99"/>
      <c r="NT30" s="99"/>
      <c r="NU30" s="99"/>
      <c r="NV30" s="99"/>
      <c r="NW30" s="99"/>
      <c r="NX30" s="99"/>
      <c r="NY30" s="99"/>
      <c r="NZ30" s="99"/>
      <c r="OA30" s="99"/>
      <c r="OB30" s="99"/>
      <c r="OC30" s="99"/>
      <c r="OD30" s="99"/>
      <c r="OE30" s="99"/>
      <c r="OF30" s="99"/>
      <c r="OG30" s="99"/>
      <c r="OH30" s="99"/>
      <c r="OI30" s="99"/>
      <c r="OJ30" s="99"/>
      <c r="OK30" s="99"/>
      <c r="OL30" s="99"/>
      <c r="OM30" s="99"/>
      <c r="ON30" s="99"/>
      <c r="OO30" s="99"/>
      <c r="OP30" s="99"/>
      <c r="OQ30" s="99"/>
      <c r="OR30" s="99"/>
      <c r="OS30" s="99"/>
      <c r="OT30" s="99"/>
      <c r="OU30" s="99"/>
      <c r="OV30" s="99"/>
      <c r="OW30" s="99"/>
      <c r="OX30" s="99"/>
      <c r="OY30" s="99"/>
      <c r="OZ30" s="99"/>
      <c r="PA30" s="99"/>
      <c r="PB30" s="99"/>
      <c r="PC30" s="99"/>
      <c r="PD30" s="99"/>
      <c r="PE30" s="99"/>
      <c r="PF30" s="99"/>
      <c r="PG30" s="99"/>
      <c r="PH30" s="99"/>
      <c r="PI30" s="99"/>
      <c r="PJ30" s="99"/>
      <c r="PK30" s="99"/>
      <c r="PL30" s="99"/>
      <c r="PM30" s="99"/>
      <c r="PN30" s="99"/>
      <c r="PO30" s="99"/>
      <c r="PP30" s="99"/>
      <c r="PQ30" s="99"/>
      <c r="PR30" s="99"/>
      <c r="PS30" s="99"/>
      <c r="PT30" s="99"/>
      <c r="PU30" s="99"/>
      <c r="PV30" s="99"/>
      <c r="PW30" s="99"/>
      <c r="PX30" s="99"/>
      <c r="PY30" s="99"/>
      <c r="PZ30" s="99"/>
      <c r="QA30" s="99"/>
      <c r="QB30" s="99"/>
      <c r="QC30" s="99"/>
      <c r="QD30" s="99"/>
      <c r="QE30" s="99"/>
      <c r="QF30" s="99"/>
      <c r="QG30" s="99"/>
      <c r="QH30" s="99"/>
      <c r="QI30" s="99"/>
      <c r="QJ30" s="99"/>
      <c r="QK30" s="99"/>
      <c r="QL30" s="99"/>
      <c r="QM30" s="99"/>
      <c r="QN30" s="99"/>
      <c r="QO30" s="99"/>
      <c r="QP30" s="99"/>
      <c r="QQ30" s="99"/>
      <c r="QR30" s="99"/>
      <c r="QS30" s="99"/>
      <c r="QT30" s="99"/>
      <c r="QU30" s="99"/>
      <c r="QV30" s="99"/>
      <c r="QW30" s="99"/>
      <c r="QX30" s="99"/>
      <c r="QY30" s="99"/>
      <c r="QZ30" s="99"/>
      <c r="RA30" s="99"/>
      <c r="RB30" s="99"/>
      <c r="RC30" s="99"/>
      <c r="RD30" s="99"/>
      <c r="RE30" s="99"/>
      <c r="RF30" s="99"/>
      <c r="RG30" s="99"/>
      <c r="RH30" s="99"/>
      <c r="RI30" s="99"/>
      <c r="RJ30" s="99"/>
      <c r="RK30" s="99"/>
      <c r="RL30" s="99"/>
      <c r="RM30" s="99"/>
      <c r="RN30" s="99"/>
      <c r="RO30" s="99"/>
      <c r="RP30" s="99"/>
      <c r="RQ30" s="99"/>
      <c r="RR30" s="99"/>
      <c r="RS30" s="99"/>
      <c r="RT30" s="99"/>
      <c r="RU30" s="99"/>
      <c r="RV30" s="99"/>
      <c r="RW30" s="99"/>
      <c r="RX30" s="99"/>
      <c r="RY30" s="99"/>
      <c r="RZ30" s="99"/>
      <c r="SA30" s="99"/>
      <c r="SB30" s="99"/>
      <c r="SC30" s="99"/>
      <c r="SD30" s="99"/>
      <c r="SE30" s="99"/>
      <c r="SF30" s="99"/>
      <c r="SG30" s="99"/>
      <c r="SH30" s="99"/>
      <c r="SI30" s="99"/>
      <c r="SJ30" s="99"/>
      <c r="SK30" s="99"/>
      <c r="SL30" s="99"/>
      <c r="SM30" s="99"/>
      <c r="SN30" s="99"/>
      <c r="SO30" s="99"/>
      <c r="SP30" s="99"/>
      <c r="SQ30" s="99"/>
      <c r="SR30" s="99"/>
      <c r="SS30" s="99"/>
      <c r="ST30" s="99"/>
      <c r="SU30" s="99"/>
      <c r="SV30" s="99"/>
      <c r="SW30" s="99"/>
      <c r="SX30" s="99"/>
      <c r="SY30" s="99"/>
      <c r="SZ30" s="99"/>
      <c r="TA30" s="99"/>
      <c r="TB30" s="99"/>
      <c r="TC30" s="99"/>
      <c r="TD30" s="99"/>
      <c r="TE30" s="99"/>
      <c r="TF30" s="99"/>
      <c r="TG30" s="99"/>
      <c r="TH30" s="99"/>
      <c r="TI30" s="99"/>
      <c r="TJ30" s="99"/>
      <c r="TK30" s="99"/>
      <c r="TL30" s="99"/>
      <c r="TM30" s="99"/>
      <c r="TN30" s="99"/>
      <c r="TO30" s="99"/>
      <c r="TP30" s="99"/>
      <c r="TQ30" s="99"/>
      <c r="TR30" s="99"/>
      <c r="TS30" s="99"/>
      <c r="TT30" s="99"/>
      <c r="TU30" s="99"/>
      <c r="TV30" s="99"/>
      <c r="TW30" s="99"/>
      <c r="TX30" s="99"/>
      <c r="TY30" s="99"/>
      <c r="TZ30" s="99"/>
      <c r="UA30" s="99"/>
      <c r="UB30" s="99"/>
      <c r="UC30" s="99"/>
      <c r="UD30" s="99"/>
      <c r="UE30" s="99"/>
      <c r="UF30" s="99"/>
      <c r="UG30" s="99"/>
      <c r="UH30" s="99"/>
      <c r="UI30" s="99"/>
      <c r="UJ30" s="99"/>
      <c r="UK30" s="99"/>
      <c r="UL30" s="99"/>
      <c r="UM30" s="99"/>
      <c r="UN30" s="99"/>
      <c r="UO30" s="99"/>
      <c r="UP30" s="99"/>
      <c r="UQ30" s="99"/>
      <c r="UR30" s="99"/>
      <c r="US30" s="99"/>
      <c r="UT30" s="99"/>
      <c r="UU30" s="99"/>
      <c r="UV30" s="99"/>
      <c r="UW30" s="99"/>
      <c r="UX30" s="99"/>
      <c r="UY30" s="99"/>
      <c r="UZ30" s="99"/>
      <c r="VA30" s="99"/>
      <c r="VB30" s="99"/>
      <c r="VC30" s="99"/>
      <c r="VD30" s="99"/>
      <c r="VE30" s="99"/>
      <c r="VF30" s="99"/>
      <c r="VG30" s="99"/>
      <c r="VH30" s="99"/>
      <c r="VI30" s="99"/>
      <c r="VJ30" s="99"/>
      <c r="VK30" s="99"/>
      <c r="VL30" s="99"/>
      <c r="VM30" s="99"/>
      <c r="VN30" s="99"/>
      <c r="VO30" s="99"/>
      <c r="VP30" s="99"/>
      <c r="VQ30" s="99"/>
      <c r="VR30" s="99"/>
      <c r="VS30" s="99"/>
      <c r="VT30" s="99"/>
      <c r="VU30" s="99"/>
      <c r="VV30" s="99"/>
      <c r="VW30" s="99"/>
      <c r="VX30" s="99"/>
      <c r="VY30" s="99"/>
      <c r="VZ30" s="99"/>
      <c r="WA30" s="99"/>
      <c r="WB30" s="99"/>
      <c r="WC30" s="99"/>
      <c r="WD30" s="99"/>
      <c r="WE30" s="99"/>
      <c r="WF30" s="99"/>
      <c r="WG30" s="99"/>
      <c r="WH30" s="99"/>
      <c r="WI30" s="99"/>
      <c r="WJ30" s="99"/>
      <c r="WK30" s="99"/>
      <c r="WL30" s="99"/>
      <c r="WM30" s="99"/>
      <c r="WN30" s="99"/>
      <c r="WO30" s="99"/>
      <c r="WP30" s="99"/>
      <c r="WQ30" s="99"/>
      <c r="WR30" s="99"/>
      <c r="WS30" s="99"/>
      <c r="WT30" s="99"/>
      <c r="WU30" s="99"/>
      <c r="WV30" s="99"/>
      <c r="WW30" s="99"/>
      <c r="WX30" s="99"/>
      <c r="WY30" s="99"/>
      <c r="WZ30" s="99"/>
      <c r="XA30" s="99"/>
      <c r="XB30" s="99"/>
      <c r="XC30" s="99"/>
      <c r="XD30" s="99"/>
      <c r="XE30" s="99"/>
      <c r="XF30" s="99"/>
      <c r="XG30" s="99"/>
      <c r="XH30" s="99"/>
      <c r="XI30" s="99"/>
      <c r="XJ30" s="99"/>
      <c r="XK30" s="99"/>
      <c r="XL30" s="99"/>
      <c r="XM30" s="99"/>
      <c r="XN30" s="99"/>
      <c r="XO30" s="99"/>
      <c r="XP30" s="99"/>
      <c r="XQ30" s="99"/>
      <c r="XR30" s="99"/>
      <c r="XS30" s="99"/>
      <c r="XT30" s="99"/>
      <c r="XU30" s="99"/>
      <c r="XV30" s="99"/>
      <c r="XW30" s="99"/>
      <c r="XX30" s="99"/>
      <c r="XY30" s="99"/>
      <c r="XZ30" s="99"/>
      <c r="YA30" s="99"/>
      <c r="YB30" s="99"/>
      <c r="YC30" s="99"/>
      <c r="YD30" s="99"/>
      <c r="YE30" s="99"/>
      <c r="YF30" s="99"/>
      <c r="YG30" s="99"/>
      <c r="YH30" s="99"/>
      <c r="YI30" s="99"/>
      <c r="YJ30" s="99"/>
      <c r="YK30" s="99"/>
      <c r="YL30" s="99"/>
      <c r="YM30" s="99"/>
      <c r="YN30" s="99"/>
      <c r="YO30" s="99"/>
      <c r="YP30" s="99"/>
      <c r="YQ30" s="99"/>
      <c r="YR30" s="99"/>
      <c r="YS30" s="99"/>
      <c r="YT30" s="99"/>
      <c r="YU30" s="99"/>
      <c r="YV30" s="99"/>
      <c r="YW30" s="99"/>
      <c r="YX30" s="99"/>
      <c r="YY30" s="99"/>
      <c r="YZ30" s="99"/>
      <c r="ZA30" s="99"/>
      <c r="ZB30" s="99"/>
      <c r="ZC30" s="99"/>
      <c r="ZD30" s="99"/>
      <c r="ZE30" s="99"/>
      <c r="ZF30" s="99"/>
      <c r="ZG30" s="99"/>
      <c r="ZH30" s="99"/>
      <c r="ZI30" s="99"/>
      <c r="ZJ30" s="99"/>
      <c r="ZK30" s="99"/>
      <c r="ZL30" s="99"/>
      <c r="ZM30" s="99"/>
      <c r="ZN30" s="99"/>
      <c r="ZO30" s="99"/>
      <c r="ZP30" s="99"/>
      <c r="ZQ30" s="99"/>
      <c r="ZR30" s="99"/>
      <c r="ZS30" s="99"/>
      <c r="ZT30" s="99"/>
      <c r="ZU30" s="99"/>
      <c r="ZV30" s="99"/>
      <c r="ZW30" s="99"/>
      <c r="ZX30" s="99"/>
      <c r="ZY30" s="99"/>
      <c r="ZZ30" s="99"/>
      <c r="AAA30" s="99"/>
      <c r="AAB30" s="99"/>
      <c r="AAC30" s="99"/>
      <c r="AAD30" s="99"/>
      <c r="AAE30" s="99"/>
      <c r="AAF30" s="99"/>
      <c r="AAG30" s="99"/>
      <c r="AAH30" s="99"/>
      <c r="AAI30" s="99"/>
      <c r="AAJ30" s="99"/>
      <c r="AAK30" s="99"/>
      <c r="AAL30" s="99"/>
      <c r="AAM30" s="99"/>
      <c r="AAN30" s="99"/>
      <c r="AAO30" s="99"/>
      <c r="AAP30" s="99"/>
      <c r="AAQ30" s="99"/>
      <c r="AAR30" s="99"/>
      <c r="AAS30" s="99"/>
      <c r="AAT30" s="99"/>
      <c r="AAU30" s="99"/>
      <c r="AAV30" s="99"/>
      <c r="AAW30" s="99"/>
      <c r="AAX30" s="99"/>
      <c r="AAY30" s="99"/>
      <c r="AAZ30" s="99"/>
      <c r="ABA30" s="99"/>
      <c r="ABB30" s="99"/>
      <c r="ABC30" s="99"/>
      <c r="ABD30" s="99"/>
      <c r="ABE30" s="99"/>
      <c r="ABF30" s="99"/>
      <c r="ABG30" s="99"/>
      <c r="ABH30" s="99"/>
      <c r="ABI30" s="99"/>
      <c r="ABJ30" s="99"/>
      <c r="ABK30" s="99"/>
      <c r="ABL30" s="99"/>
      <c r="ABM30" s="99"/>
      <c r="ABN30" s="99"/>
      <c r="ABO30" s="99"/>
      <c r="ABP30" s="99"/>
      <c r="ABQ30" s="99"/>
      <c r="ABR30" s="99"/>
      <c r="ABS30" s="99"/>
      <c r="ABT30" s="99"/>
      <c r="ABU30" s="99"/>
      <c r="ABV30" s="99"/>
      <c r="ABW30" s="99"/>
      <c r="ABX30" s="99"/>
      <c r="ABY30" s="99"/>
      <c r="ABZ30" s="99"/>
      <c r="ACA30" s="99"/>
      <c r="ACB30" s="99"/>
      <c r="ACC30" s="99"/>
      <c r="ACD30" s="99"/>
      <c r="ACE30" s="99"/>
      <c r="ACF30" s="99"/>
      <c r="ACG30" s="99"/>
      <c r="ACH30" s="99"/>
      <c r="ACI30" s="99"/>
      <c r="ACJ30" s="99"/>
      <c r="ACK30" s="99"/>
      <c r="ACL30" s="99"/>
      <c r="ACM30" s="99"/>
      <c r="ACN30" s="99"/>
      <c r="ACO30" s="99"/>
      <c r="ACP30" s="99"/>
      <c r="ACQ30" s="99"/>
      <c r="ACR30" s="99"/>
      <c r="ACS30" s="99"/>
      <c r="ACT30" s="99"/>
      <c r="ACU30" s="99"/>
      <c r="ACV30" s="99"/>
      <c r="ACW30" s="99"/>
      <c r="ACX30" s="99"/>
      <c r="ACY30" s="99"/>
      <c r="ACZ30" s="99"/>
      <c r="ADA30" s="99"/>
      <c r="ADB30" s="99"/>
      <c r="ADC30" s="99"/>
      <c r="ADD30" s="99"/>
      <c r="ADE30" s="99"/>
      <c r="ADF30" s="99"/>
      <c r="ADG30" s="99"/>
      <c r="ADH30" s="99"/>
      <c r="ADI30" s="99"/>
      <c r="ADJ30" s="99"/>
      <c r="ADK30" s="99"/>
      <c r="ADL30" s="99"/>
      <c r="ADM30" s="99"/>
      <c r="ADN30" s="99"/>
      <c r="ADO30" s="99"/>
      <c r="ADP30" s="99"/>
      <c r="ADQ30" s="99"/>
      <c r="ADR30" s="99"/>
      <c r="ADS30" s="99"/>
      <c r="ADT30" s="99"/>
      <c r="ADU30" s="99"/>
      <c r="ADV30" s="99"/>
      <c r="ADW30" s="99"/>
      <c r="ADX30" s="99"/>
      <c r="ADY30" s="99"/>
      <c r="ADZ30" s="99"/>
      <c r="AEA30" s="99"/>
      <c r="AEB30" s="99"/>
      <c r="AEC30" s="99"/>
      <c r="AED30" s="99"/>
      <c r="AEE30" s="99"/>
      <c r="AEF30" s="99"/>
      <c r="AEG30" s="99"/>
      <c r="AEH30" s="99"/>
      <c r="AEI30" s="99"/>
      <c r="AEJ30" s="99"/>
      <c r="AEK30" s="99"/>
      <c r="AEL30" s="99"/>
      <c r="AEM30" s="99"/>
      <c r="AEN30" s="99"/>
      <c r="AEO30" s="99"/>
      <c r="AEP30" s="99"/>
      <c r="AEQ30" s="99"/>
      <c r="AER30" s="99"/>
      <c r="AES30" s="99"/>
      <c r="AET30" s="99"/>
      <c r="AEU30" s="99"/>
      <c r="AEV30" s="99"/>
      <c r="AEW30" s="99"/>
      <c r="AEX30" s="99"/>
      <c r="AEY30" s="99"/>
      <c r="AEZ30" s="99"/>
      <c r="AFA30" s="99"/>
      <c r="AFB30" s="99"/>
      <c r="AFC30" s="99"/>
      <c r="AFD30" s="99"/>
      <c r="AFE30" s="99"/>
      <c r="AFF30" s="99"/>
      <c r="AFG30" s="99"/>
      <c r="AFH30" s="99"/>
      <c r="AFI30" s="99"/>
      <c r="AFJ30" s="99"/>
      <c r="AFK30" s="99"/>
      <c r="AFL30" s="99"/>
      <c r="AFM30" s="99"/>
      <c r="AFN30" s="99"/>
      <c r="AFO30" s="99"/>
      <c r="AFP30" s="99"/>
      <c r="AFQ30" s="99"/>
      <c r="AFR30" s="99"/>
      <c r="AFS30" s="99"/>
      <c r="AFT30" s="99"/>
      <c r="AFU30" s="99"/>
      <c r="AFV30" s="99"/>
      <c r="AFW30" s="99"/>
      <c r="AFX30" s="99"/>
      <c r="AFY30" s="99"/>
      <c r="AFZ30" s="99"/>
      <c r="AGA30" s="99"/>
      <c r="AGB30" s="99"/>
      <c r="AGC30" s="99"/>
      <c r="AGD30" s="99"/>
      <c r="AGE30" s="99"/>
      <c r="AGF30" s="99"/>
      <c r="AGG30" s="99"/>
      <c r="AGH30" s="99"/>
      <c r="AGI30" s="99"/>
      <c r="AGJ30" s="99"/>
      <c r="AGK30" s="99"/>
      <c r="AGL30" s="99"/>
      <c r="AGM30" s="99"/>
      <c r="AGN30" s="99"/>
      <c r="AGO30" s="99"/>
      <c r="AGP30" s="99"/>
      <c r="AGQ30" s="99"/>
      <c r="AGR30" s="99"/>
      <c r="AGS30" s="99"/>
      <c r="AGT30" s="99"/>
      <c r="AGU30" s="99"/>
      <c r="AGV30" s="99"/>
      <c r="AGW30" s="99"/>
      <c r="AGX30" s="99"/>
      <c r="AGY30" s="99"/>
      <c r="AGZ30" s="99"/>
      <c r="AHA30" s="99"/>
      <c r="AHB30" s="99"/>
      <c r="AHC30" s="99"/>
      <c r="AHD30" s="99"/>
      <c r="AHE30" s="99"/>
      <c r="AHF30" s="99"/>
      <c r="AHG30" s="99"/>
      <c r="AHH30" s="99"/>
      <c r="AHI30" s="99"/>
      <c r="AHJ30" s="99"/>
      <c r="AHK30" s="99"/>
      <c r="AHL30" s="99"/>
      <c r="AHM30" s="99"/>
      <c r="AHN30" s="99"/>
      <c r="AHO30" s="99"/>
      <c r="AHP30" s="99"/>
      <c r="AHQ30" s="99"/>
      <c r="AHR30" s="99"/>
      <c r="AHS30" s="99"/>
      <c r="AHT30" s="99"/>
      <c r="AHU30" s="99"/>
      <c r="AHV30" s="99"/>
      <c r="AHW30" s="99"/>
      <c r="AHX30" s="99"/>
      <c r="AHY30" s="99"/>
      <c r="AHZ30" s="99"/>
      <c r="AIA30" s="99"/>
      <c r="AIB30" s="99"/>
      <c r="AIC30" s="99"/>
      <c r="AID30" s="99"/>
      <c r="AIE30" s="99"/>
      <c r="AIF30" s="99"/>
      <c r="AIG30" s="99"/>
      <c r="AIH30" s="99"/>
      <c r="AII30" s="99"/>
      <c r="AIJ30" s="99"/>
      <c r="AIK30" s="99"/>
      <c r="AIL30" s="99"/>
      <c r="AIM30" s="99"/>
      <c r="AIN30" s="99"/>
      <c r="AIO30" s="99"/>
      <c r="AIP30" s="99"/>
      <c r="AIQ30" s="99"/>
      <c r="AIR30" s="99"/>
      <c r="AIS30" s="99"/>
      <c r="AIT30" s="99"/>
      <c r="AIU30" s="99"/>
      <c r="AIV30" s="99"/>
      <c r="AIW30" s="99"/>
      <c r="AIX30" s="99"/>
      <c r="AIY30" s="99"/>
      <c r="AIZ30" s="99"/>
      <c r="AJA30" s="99"/>
      <c r="AJB30" s="99"/>
      <c r="AJC30" s="99"/>
      <c r="AJD30" s="99"/>
      <c r="AJE30" s="99"/>
      <c r="AJF30" s="99"/>
      <c r="AJG30" s="99"/>
      <c r="AJH30" s="99"/>
      <c r="AJI30" s="99"/>
      <c r="AJJ30" s="99"/>
      <c r="AJK30" s="99"/>
      <c r="AJL30" s="99"/>
      <c r="AJM30" s="99"/>
      <c r="AJN30" s="99"/>
      <c r="AJO30" s="99"/>
      <c r="AJP30" s="99"/>
      <c r="AJQ30" s="99"/>
      <c r="AJR30" s="99"/>
      <c r="AJS30" s="99"/>
      <c r="AJT30" s="99"/>
      <c r="AJU30" s="99"/>
      <c r="AJV30" s="99"/>
      <c r="AJW30" s="99"/>
      <c r="AJX30" s="99"/>
      <c r="AJY30" s="99"/>
      <c r="AJZ30" s="99"/>
      <c r="AKA30" s="99"/>
      <c r="AKB30" s="99"/>
      <c r="AKC30" s="99"/>
      <c r="AKD30" s="99"/>
      <c r="AKE30" s="99"/>
      <c r="AKF30" s="99"/>
      <c r="AKG30" s="99"/>
      <c r="AKH30" s="99"/>
      <c r="AKI30" s="99"/>
      <c r="AKJ30" s="99"/>
      <c r="AKK30" s="99"/>
      <c r="AKL30" s="99"/>
      <c r="AKM30" s="99"/>
      <c r="AKN30" s="99"/>
      <c r="AKO30" s="99"/>
      <c r="AKP30" s="99"/>
      <c r="AKQ30" s="99"/>
      <c r="AKR30" s="99"/>
      <c r="AKS30" s="99"/>
      <c r="AKT30" s="99"/>
      <c r="AKU30" s="99"/>
      <c r="AKV30" s="99"/>
      <c r="AKW30" s="99"/>
      <c r="AKX30" s="99"/>
      <c r="AKY30" s="99"/>
      <c r="AKZ30" s="99"/>
      <c r="ALA30" s="99"/>
      <c r="ALB30" s="99"/>
      <c r="ALC30" s="99"/>
      <c r="ALD30" s="99"/>
      <c r="ALE30" s="99"/>
      <c r="ALF30" s="99"/>
      <c r="ALG30" s="99"/>
      <c r="ALH30" s="99"/>
      <c r="ALI30" s="99"/>
      <c r="ALJ30" s="99"/>
      <c r="ALK30" s="99"/>
      <c r="ALL30" s="99"/>
      <c r="ALM30" s="99"/>
      <c r="ALN30" s="99"/>
      <c r="ALO30" s="99"/>
      <c r="ALP30" s="99"/>
      <c r="ALQ30" s="99"/>
      <c r="ALR30" s="99"/>
      <c r="ALS30" s="99"/>
      <c r="ALT30" s="99"/>
      <c r="ALU30" s="99"/>
      <c r="ALV30" s="99"/>
      <c r="ALW30" s="99"/>
      <c r="ALX30" s="99"/>
      <c r="ALY30" s="99"/>
      <c r="ALZ30" s="99"/>
      <c r="AMA30" s="99"/>
      <c r="AMB30" s="99"/>
      <c r="AMC30" s="99"/>
      <c r="AMD30" s="99"/>
      <c r="AME30" s="99"/>
      <c r="AMF30" s="99"/>
      <c r="AMG30" s="99"/>
      <c r="AMH30" s="99"/>
      <c r="AMI30" s="99"/>
      <c r="AMJ30" s="99"/>
      <c r="AMK30" s="99"/>
      <c r="AML30" s="99"/>
      <c r="AMM30" s="99"/>
      <c r="AMN30" s="99"/>
      <c r="AMO30" s="99"/>
      <c r="AMP30" s="99"/>
      <c r="AMQ30" s="99"/>
      <c r="AMR30" s="99"/>
      <c r="AMS30" s="99"/>
      <c r="AMT30" s="99"/>
      <c r="AMU30" s="99"/>
      <c r="AMV30" s="99"/>
      <c r="AMW30" s="99"/>
      <c r="AMX30" s="99"/>
      <c r="AMY30" s="99"/>
      <c r="AMZ30" s="99"/>
      <c r="ANA30" s="99"/>
      <c r="ANB30" s="99"/>
      <c r="ANC30" s="99"/>
      <c r="AND30" s="99"/>
      <c r="ANE30" s="99"/>
      <c r="ANF30" s="99"/>
      <c r="ANG30" s="99"/>
      <c r="ANH30" s="99"/>
      <c r="ANI30" s="99"/>
      <c r="ANJ30" s="99"/>
      <c r="ANK30" s="99"/>
      <c r="ANL30" s="99"/>
      <c r="ANM30" s="99"/>
      <c r="ANN30" s="99"/>
      <c r="ANO30" s="99"/>
      <c r="ANP30" s="99"/>
      <c r="ANQ30" s="99"/>
      <c r="ANR30" s="99"/>
      <c r="ANS30" s="99"/>
      <c r="ANT30" s="99"/>
      <c r="ANU30" s="99"/>
      <c r="ANV30" s="99"/>
      <c r="ANW30" s="99"/>
      <c r="ANX30" s="99"/>
      <c r="ANY30" s="99"/>
      <c r="ANZ30" s="99"/>
      <c r="AOA30" s="99"/>
      <c r="AOB30" s="99"/>
      <c r="AOC30" s="99"/>
      <c r="AOD30" s="99"/>
      <c r="AOE30" s="99"/>
      <c r="AOF30" s="99"/>
      <c r="AOG30" s="99"/>
      <c r="AOH30" s="99"/>
      <c r="AOI30" s="99"/>
      <c r="AOJ30" s="99"/>
      <c r="AOK30" s="99"/>
      <c r="AOL30" s="99"/>
      <c r="AOM30" s="99"/>
      <c r="AON30" s="99"/>
      <c r="AOO30" s="99"/>
      <c r="AOP30" s="99"/>
      <c r="AOQ30" s="99"/>
      <c r="AOR30" s="99"/>
      <c r="AOS30" s="99"/>
      <c r="AOT30" s="99"/>
      <c r="AOU30" s="99"/>
      <c r="AOV30" s="99"/>
      <c r="AOW30" s="99"/>
      <c r="AOX30" s="99"/>
      <c r="AOY30" s="99"/>
      <c r="AOZ30" s="99"/>
      <c r="APA30" s="99"/>
      <c r="APB30" s="99"/>
      <c r="APC30" s="99"/>
      <c r="APD30" s="99"/>
      <c r="APE30" s="99"/>
      <c r="APF30" s="99"/>
      <c r="APG30" s="99"/>
      <c r="APH30" s="99"/>
      <c r="API30" s="99"/>
      <c r="APJ30" s="99"/>
      <c r="APK30" s="99"/>
      <c r="APL30" s="99"/>
      <c r="APM30" s="99"/>
      <c r="APN30" s="99"/>
      <c r="APO30" s="99"/>
      <c r="APP30" s="99"/>
      <c r="APQ30" s="99"/>
      <c r="APR30" s="99"/>
      <c r="APS30" s="99"/>
      <c r="APT30" s="99"/>
      <c r="APU30" s="99"/>
      <c r="APV30" s="99"/>
      <c r="APW30" s="99"/>
      <c r="APX30" s="99"/>
      <c r="APY30" s="99"/>
      <c r="APZ30" s="99"/>
      <c r="AQA30" s="99"/>
      <c r="AQB30" s="99"/>
      <c r="AQC30" s="99"/>
      <c r="AQD30" s="99"/>
      <c r="AQE30" s="99"/>
      <c r="AQF30" s="99"/>
      <c r="AQG30" s="99"/>
      <c r="AQH30" s="99"/>
      <c r="AQI30" s="99"/>
      <c r="AQJ30" s="99"/>
      <c r="AQK30" s="99"/>
      <c r="AQL30" s="99"/>
      <c r="AQM30" s="99"/>
      <c r="AQN30" s="99"/>
      <c r="AQO30" s="99"/>
      <c r="AQP30" s="99"/>
      <c r="AQQ30" s="99"/>
      <c r="AQR30" s="99"/>
      <c r="AQS30" s="99"/>
      <c r="AQT30" s="99"/>
      <c r="AQU30" s="99"/>
      <c r="AQV30" s="99"/>
      <c r="AQW30" s="99"/>
      <c r="AQX30" s="99"/>
      <c r="AQY30" s="99"/>
      <c r="AQZ30" s="99"/>
      <c r="ARA30" s="99"/>
      <c r="ARB30" s="99"/>
      <c r="ARC30" s="99"/>
      <c r="ARD30" s="99"/>
      <c r="ARE30" s="99"/>
      <c r="ARF30" s="99"/>
      <c r="ARG30" s="99"/>
      <c r="ARH30" s="99"/>
      <c r="ARI30" s="99"/>
      <c r="ARJ30" s="99"/>
      <c r="ARK30" s="99"/>
      <c r="ARL30" s="99"/>
      <c r="ARM30" s="99"/>
      <c r="ARN30" s="99"/>
      <c r="ARO30" s="99"/>
      <c r="ARP30" s="99"/>
      <c r="ARQ30" s="99"/>
      <c r="ARR30" s="99"/>
      <c r="ARS30" s="99"/>
      <c r="ART30" s="99"/>
      <c r="ARU30" s="99"/>
      <c r="ARV30" s="99"/>
      <c r="ARW30" s="99"/>
      <c r="ARX30" s="99"/>
      <c r="ARY30" s="99"/>
      <c r="ARZ30" s="99"/>
      <c r="ASA30" s="99"/>
      <c r="ASB30" s="99"/>
      <c r="ASC30" s="99"/>
      <c r="ASD30" s="99"/>
      <c r="ASE30" s="99"/>
      <c r="ASF30" s="99"/>
      <c r="ASG30" s="99"/>
      <c r="ASH30" s="99"/>
      <c r="ASI30" s="99"/>
      <c r="ASJ30" s="99"/>
      <c r="ASK30" s="99"/>
      <c r="ASL30" s="99"/>
      <c r="ASM30" s="99"/>
      <c r="ASN30" s="99"/>
      <c r="ASO30" s="99"/>
      <c r="ASP30" s="99"/>
      <c r="ASQ30" s="99"/>
      <c r="ASR30" s="99"/>
      <c r="ASS30" s="99"/>
      <c r="AST30" s="99"/>
      <c r="ASU30" s="99"/>
      <c r="ASV30" s="99"/>
      <c r="ASW30" s="99"/>
      <c r="ASX30" s="99"/>
      <c r="ASY30" s="99"/>
      <c r="ASZ30" s="99"/>
      <c r="ATA30" s="99"/>
      <c r="ATB30" s="99"/>
      <c r="ATC30" s="99"/>
      <c r="ATD30" s="99"/>
      <c r="ATE30" s="99"/>
      <c r="ATF30" s="99"/>
      <c r="ATG30" s="99"/>
      <c r="ATH30" s="99"/>
      <c r="ATI30" s="99"/>
      <c r="ATJ30" s="99"/>
      <c r="ATK30" s="99"/>
      <c r="ATL30" s="99"/>
      <c r="ATM30" s="99"/>
      <c r="ATN30" s="99"/>
      <c r="ATO30" s="99"/>
      <c r="ATP30" s="99"/>
      <c r="ATQ30" s="99"/>
      <c r="ATR30" s="99"/>
      <c r="ATS30" s="99"/>
      <c r="ATT30" s="99"/>
      <c r="ATU30" s="99"/>
      <c r="ATV30" s="99"/>
      <c r="ATW30" s="99"/>
      <c r="ATX30" s="99"/>
      <c r="ATY30" s="99"/>
      <c r="ATZ30" s="99"/>
      <c r="AUA30" s="99"/>
      <c r="AUB30" s="99"/>
      <c r="AUC30" s="99"/>
      <c r="AUD30" s="99"/>
      <c r="AUE30" s="99"/>
      <c r="AUF30" s="99"/>
      <c r="AUG30" s="99"/>
      <c r="AUH30" s="99"/>
      <c r="AUI30" s="99"/>
      <c r="AUJ30" s="99"/>
      <c r="AUK30" s="99"/>
      <c r="AUL30" s="99"/>
      <c r="AUM30" s="99"/>
      <c r="AUN30" s="99"/>
      <c r="AUO30" s="99"/>
      <c r="AUP30" s="99"/>
      <c r="AUQ30" s="99"/>
      <c r="AUR30" s="99"/>
      <c r="AUS30" s="99"/>
      <c r="AUT30" s="99"/>
      <c r="AUU30" s="99"/>
      <c r="AUV30" s="99"/>
      <c r="AUW30" s="99"/>
      <c r="AUX30" s="99"/>
      <c r="AUY30" s="99"/>
      <c r="AUZ30" s="99"/>
      <c r="AVA30" s="99"/>
      <c r="AVB30" s="99"/>
      <c r="AVC30" s="99"/>
      <c r="AVD30" s="99"/>
      <c r="AVE30" s="99"/>
      <c r="AVF30" s="99"/>
    </row>
    <row r="31" spans="1:1254" x14ac:dyDescent="0.25">
      <c r="A31">
        <v>202212</v>
      </c>
      <c r="B31">
        <v>53106</v>
      </c>
      <c r="C31" t="s">
        <v>2701</v>
      </c>
      <c r="D31" t="s">
        <v>1533</v>
      </c>
      <c r="E31">
        <v>0</v>
      </c>
      <c r="F31">
        <v>2140</v>
      </c>
      <c r="G31">
        <v>9456</v>
      </c>
      <c r="H31">
        <v>220</v>
      </c>
      <c r="I31">
        <v>222810</v>
      </c>
      <c r="J31">
        <v>0</v>
      </c>
      <c r="K31">
        <v>6750</v>
      </c>
      <c r="L31">
        <v>2770</v>
      </c>
      <c r="M31">
        <v>9520</v>
      </c>
      <c r="N31">
        <v>0</v>
      </c>
      <c r="O31">
        <v>5000</v>
      </c>
      <c r="P31">
        <v>222810</v>
      </c>
      <c r="Q31">
        <v>0</v>
      </c>
      <c r="R31">
        <v>139474</v>
      </c>
      <c r="S31">
        <v>34790</v>
      </c>
      <c r="T31">
        <v>0</v>
      </c>
      <c r="U31">
        <v>37496</v>
      </c>
      <c r="V31">
        <v>0</v>
      </c>
      <c r="W31">
        <v>254579</v>
      </c>
      <c r="X31">
        <v>0</v>
      </c>
      <c r="Y31">
        <v>12</v>
      </c>
      <c r="Z31">
        <v>9676</v>
      </c>
      <c r="AA31">
        <v>0</v>
      </c>
      <c r="AB31">
        <v>11050</v>
      </c>
      <c r="AC31">
        <v>4079</v>
      </c>
      <c r="AD31">
        <v>0</v>
      </c>
      <c r="AE31">
        <v>0</v>
      </c>
      <c r="AF31">
        <v>739</v>
      </c>
      <c r="AG31">
        <v>0</v>
      </c>
      <c r="AH31">
        <v>739</v>
      </c>
      <c r="AI31">
        <v>264</v>
      </c>
      <c r="AJ31">
        <v>54</v>
      </c>
      <c r="AK31">
        <v>10660</v>
      </c>
      <c r="AL31">
        <v>0</v>
      </c>
      <c r="AM31">
        <v>137</v>
      </c>
      <c r="AN31">
        <v>0</v>
      </c>
      <c r="AO31">
        <v>202</v>
      </c>
      <c r="AP31">
        <v>0</v>
      </c>
      <c r="AQ31">
        <v>0</v>
      </c>
      <c r="AR31">
        <v>0</v>
      </c>
      <c r="AS31">
        <v>4025</v>
      </c>
      <c r="AT31">
        <v>2354</v>
      </c>
      <c r="AU31">
        <v>0</v>
      </c>
      <c r="AV31">
        <v>47000</v>
      </c>
      <c r="AW31">
        <v>0</v>
      </c>
      <c r="AX31">
        <v>0</v>
      </c>
      <c r="AY31">
        <v>205580</v>
      </c>
      <c r="AZ31">
        <v>28773</v>
      </c>
      <c r="BA31">
        <v>0</v>
      </c>
      <c r="BB31">
        <v>0</v>
      </c>
      <c r="BC31">
        <v>0</v>
      </c>
      <c r="BD31">
        <v>39</v>
      </c>
      <c r="BE31">
        <v>0</v>
      </c>
      <c r="BF31">
        <v>3121</v>
      </c>
      <c r="BG31">
        <v>0</v>
      </c>
      <c r="BH31">
        <v>5339</v>
      </c>
      <c r="BI31">
        <v>0</v>
      </c>
      <c r="BJ31">
        <v>0</v>
      </c>
      <c r="BK31">
        <v>43614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158580</v>
      </c>
      <c r="BR31">
        <v>0</v>
      </c>
      <c r="BS31">
        <v>0</v>
      </c>
      <c r="BT31">
        <v>46</v>
      </c>
      <c r="BU31">
        <v>0</v>
      </c>
      <c r="BV31">
        <v>12890</v>
      </c>
      <c r="BW31">
        <v>0</v>
      </c>
      <c r="BX31">
        <v>1951</v>
      </c>
      <c r="BY31">
        <v>0</v>
      </c>
      <c r="BZ31">
        <v>254579</v>
      </c>
      <c r="CA31">
        <v>0</v>
      </c>
      <c r="CB31">
        <v>0</v>
      </c>
      <c r="CC31">
        <v>0</v>
      </c>
      <c r="CD31">
        <v>0</v>
      </c>
      <c r="CE31">
        <v>2179</v>
      </c>
      <c r="CF31">
        <v>0</v>
      </c>
      <c r="CG31">
        <v>0</v>
      </c>
      <c r="CH31">
        <v>-7044</v>
      </c>
      <c r="CI31">
        <v>0</v>
      </c>
      <c r="CJ31">
        <v>0</v>
      </c>
      <c r="CK31">
        <v>0</v>
      </c>
      <c r="CL31">
        <v>63795</v>
      </c>
      <c r="CM31">
        <v>0</v>
      </c>
      <c r="CN31">
        <v>-7332</v>
      </c>
      <c r="CO31">
        <v>-3470</v>
      </c>
      <c r="CP31">
        <v>5379</v>
      </c>
      <c r="CQ31">
        <v>0</v>
      </c>
      <c r="CR31">
        <v>197</v>
      </c>
      <c r="CS31">
        <v>-30416</v>
      </c>
      <c r="CT31">
        <v>-27667</v>
      </c>
      <c r="CU31">
        <v>0</v>
      </c>
      <c r="CV31">
        <v>-5667</v>
      </c>
      <c r="CW31">
        <v>7384</v>
      </c>
      <c r="CX31">
        <v>-2952</v>
      </c>
      <c r="CY31">
        <v>0</v>
      </c>
      <c r="CZ31">
        <v>-18493</v>
      </c>
      <c r="DA31">
        <v>10566</v>
      </c>
      <c r="DB31">
        <v>-406</v>
      </c>
      <c r="DC31">
        <v>-31</v>
      </c>
      <c r="DD31">
        <v>132</v>
      </c>
      <c r="DE31">
        <v>0</v>
      </c>
      <c r="DF31">
        <v>-1892</v>
      </c>
      <c r="DG31">
        <v>162</v>
      </c>
      <c r="DH31">
        <v>15789</v>
      </c>
      <c r="DJ31">
        <v>2161</v>
      </c>
      <c r="DK31">
        <v>2649</v>
      </c>
      <c r="DL31">
        <v>518</v>
      </c>
      <c r="DM31">
        <v>45433</v>
      </c>
      <c r="DN31">
        <v>821</v>
      </c>
      <c r="DO31">
        <v>0</v>
      </c>
      <c r="DP31">
        <v>-14036</v>
      </c>
      <c r="DQ31">
        <v>-32950</v>
      </c>
      <c r="DR31">
        <v>-11</v>
      </c>
      <c r="DS31">
        <v>-219</v>
      </c>
      <c r="DT31">
        <v>-14857</v>
      </c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  <c r="IW31" s="99"/>
      <c r="IX31" s="99"/>
      <c r="IY31" s="99"/>
      <c r="IZ31" s="99"/>
      <c r="JA31" s="99"/>
      <c r="JB31" s="99"/>
      <c r="JC31" s="99"/>
      <c r="JD31" s="99"/>
      <c r="JE31" s="99"/>
      <c r="JF31" s="99"/>
      <c r="JG31" s="99"/>
      <c r="JH31" s="99"/>
      <c r="JI31" s="99"/>
      <c r="JJ31" s="99"/>
      <c r="JK31" s="99"/>
      <c r="JL31" s="99"/>
      <c r="JM31" s="99"/>
      <c r="JN31" s="99"/>
      <c r="JO31" s="99"/>
      <c r="JP31" s="99"/>
      <c r="JQ31" s="99"/>
      <c r="JR31" s="99"/>
      <c r="JS31" s="99"/>
      <c r="JT31" s="99"/>
      <c r="JU31" s="99"/>
      <c r="JV31" s="99"/>
      <c r="JW31" s="99"/>
      <c r="JX31" s="99"/>
      <c r="JY31" s="99"/>
      <c r="JZ31" s="99"/>
      <c r="KA31" s="99"/>
      <c r="KB31" s="99"/>
      <c r="KC31" s="99"/>
      <c r="KD31" s="99"/>
      <c r="KE31" s="99"/>
      <c r="KF31" s="99"/>
      <c r="KG31" s="99"/>
      <c r="KH31" s="99"/>
      <c r="KI31" s="99"/>
      <c r="KJ31" s="99"/>
      <c r="KK31" s="99"/>
      <c r="KL31" s="99"/>
      <c r="KM31" s="99"/>
      <c r="KN31" s="99"/>
      <c r="KO31" s="99"/>
      <c r="KP31" s="99"/>
      <c r="KQ31" s="99"/>
      <c r="KR31" s="99"/>
      <c r="KS31" s="99"/>
      <c r="KT31" s="99"/>
      <c r="KU31" s="99"/>
      <c r="KV31" s="99"/>
      <c r="KW31" s="99"/>
      <c r="KX31" s="99"/>
      <c r="KY31" s="99"/>
      <c r="KZ31" s="99"/>
      <c r="LA31" s="99"/>
      <c r="LB31" s="99"/>
      <c r="LC31" s="99"/>
      <c r="LD31" s="99"/>
      <c r="LE31" s="99"/>
      <c r="LF31" s="99"/>
      <c r="LG31" s="99"/>
      <c r="LH31" s="99"/>
      <c r="LI31" s="99"/>
      <c r="LJ31" s="99"/>
      <c r="LK31" s="99"/>
      <c r="LL31" s="99"/>
      <c r="LM31" s="99"/>
      <c r="LN31" s="99"/>
      <c r="LO31" s="99"/>
      <c r="LP31" s="99"/>
      <c r="LQ31" s="99"/>
      <c r="LR31" s="99"/>
      <c r="LS31" s="99"/>
      <c r="LT31" s="99"/>
      <c r="LU31" s="99"/>
      <c r="LV31" s="99"/>
      <c r="LW31" s="99"/>
      <c r="LX31" s="99"/>
      <c r="LY31" s="99"/>
      <c r="LZ31" s="99"/>
      <c r="MA31" s="99"/>
      <c r="MB31" s="99"/>
      <c r="MC31" s="99"/>
      <c r="MD31" s="99"/>
      <c r="ME31" s="99"/>
      <c r="MF31" s="99"/>
      <c r="MG31" s="99"/>
      <c r="MH31" s="99"/>
      <c r="MI31" s="99"/>
      <c r="MJ31" s="99"/>
      <c r="MK31" s="99"/>
      <c r="ML31" s="99"/>
      <c r="MM31" s="99"/>
      <c r="MN31" s="99"/>
      <c r="MO31" s="99"/>
      <c r="MP31" s="99"/>
      <c r="MQ31" s="99"/>
      <c r="MR31" s="99"/>
      <c r="MS31" s="99"/>
      <c r="MT31" s="99"/>
      <c r="MU31" s="99"/>
      <c r="MV31" s="99"/>
      <c r="MW31" s="99"/>
      <c r="MX31" s="99"/>
      <c r="MY31" s="99"/>
      <c r="MZ31" s="99"/>
      <c r="NA31" s="99"/>
      <c r="NB31" s="99"/>
      <c r="NC31" s="99"/>
      <c r="ND31" s="99"/>
      <c r="NE31" s="99"/>
      <c r="NF31" s="99"/>
      <c r="NG31" s="99"/>
      <c r="NH31" s="99"/>
      <c r="NI31" s="99"/>
      <c r="NJ31" s="99"/>
      <c r="NK31" s="99"/>
      <c r="NL31" s="99"/>
      <c r="NM31" s="99"/>
      <c r="NN31" s="99"/>
      <c r="NO31" s="99"/>
      <c r="NP31" s="99"/>
      <c r="NQ31" s="99"/>
      <c r="NR31" s="99"/>
      <c r="NS31" s="99"/>
      <c r="NT31" s="99"/>
      <c r="NU31" s="99"/>
      <c r="NV31" s="99"/>
      <c r="NW31" s="99"/>
      <c r="NX31" s="99"/>
      <c r="NY31" s="99"/>
      <c r="NZ31" s="99"/>
      <c r="OA31" s="99"/>
      <c r="OB31" s="99"/>
      <c r="OC31" s="99"/>
      <c r="OD31" s="99"/>
      <c r="OE31" s="99"/>
      <c r="OF31" s="99"/>
      <c r="OG31" s="99"/>
      <c r="OH31" s="99"/>
      <c r="OI31" s="99"/>
      <c r="OJ31" s="99"/>
      <c r="OK31" s="99"/>
      <c r="OL31" s="99"/>
      <c r="OM31" s="99"/>
      <c r="ON31" s="99"/>
      <c r="OO31" s="99"/>
      <c r="OP31" s="99"/>
      <c r="OQ31" s="99"/>
      <c r="OR31" s="99"/>
      <c r="OS31" s="99"/>
      <c r="OT31" s="99"/>
      <c r="OU31" s="99"/>
      <c r="OV31" s="99"/>
      <c r="OW31" s="99"/>
      <c r="OX31" s="99"/>
      <c r="OY31" s="99"/>
      <c r="OZ31" s="99"/>
      <c r="PA31" s="99"/>
      <c r="PB31" s="99"/>
      <c r="PC31" s="99"/>
      <c r="PD31" s="99"/>
      <c r="PE31" s="99"/>
      <c r="PF31" s="99"/>
      <c r="PG31" s="99"/>
      <c r="PH31" s="99"/>
      <c r="PI31" s="99"/>
      <c r="PJ31" s="99"/>
      <c r="PK31" s="99"/>
      <c r="PL31" s="99"/>
      <c r="PM31" s="99"/>
      <c r="PN31" s="99"/>
      <c r="PO31" s="99"/>
      <c r="PP31" s="99"/>
      <c r="PQ31" s="99"/>
      <c r="PR31" s="99"/>
      <c r="PS31" s="99"/>
      <c r="PT31" s="99"/>
      <c r="PU31" s="99"/>
      <c r="PV31" s="99"/>
      <c r="PW31" s="99"/>
      <c r="PX31" s="99"/>
      <c r="PY31" s="99"/>
      <c r="PZ31" s="99"/>
      <c r="QA31" s="99"/>
      <c r="QB31" s="99"/>
      <c r="QC31" s="99"/>
      <c r="QD31" s="99"/>
      <c r="QE31" s="99"/>
      <c r="QF31" s="99"/>
      <c r="QG31" s="99"/>
      <c r="QH31" s="99"/>
      <c r="QI31" s="99"/>
      <c r="QJ31" s="99"/>
      <c r="QK31" s="99"/>
      <c r="QL31" s="99"/>
      <c r="QM31" s="99"/>
      <c r="QN31" s="99"/>
      <c r="QO31" s="99"/>
      <c r="QP31" s="99"/>
      <c r="QQ31" s="99"/>
      <c r="QR31" s="99"/>
      <c r="QS31" s="99"/>
      <c r="QT31" s="99"/>
      <c r="QU31" s="99"/>
      <c r="QV31" s="99"/>
      <c r="QW31" s="99"/>
      <c r="QX31" s="99"/>
      <c r="QY31" s="99"/>
      <c r="QZ31" s="99"/>
      <c r="RA31" s="99"/>
      <c r="RB31" s="99"/>
      <c r="RC31" s="99"/>
      <c r="RD31" s="99"/>
      <c r="RE31" s="99"/>
      <c r="RF31" s="99"/>
      <c r="RG31" s="99"/>
      <c r="RH31" s="99"/>
      <c r="RI31" s="99"/>
      <c r="RJ31" s="99"/>
      <c r="RK31" s="99"/>
      <c r="RL31" s="99"/>
      <c r="RM31" s="99"/>
      <c r="RN31" s="99"/>
      <c r="RO31" s="99"/>
      <c r="RP31" s="99"/>
      <c r="RQ31" s="99"/>
      <c r="RR31" s="99"/>
      <c r="RS31" s="99"/>
      <c r="RT31" s="99"/>
      <c r="RU31" s="99"/>
      <c r="RV31" s="99"/>
      <c r="RW31" s="99"/>
      <c r="RX31" s="99"/>
      <c r="RY31" s="99"/>
      <c r="RZ31" s="99"/>
      <c r="SA31" s="99"/>
      <c r="SB31" s="99"/>
      <c r="SC31" s="99"/>
      <c r="SD31" s="99"/>
      <c r="SE31" s="99"/>
      <c r="SF31" s="99"/>
      <c r="SG31" s="99"/>
      <c r="SH31" s="99"/>
      <c r="SI31" s="99"/>
      <c r="SJ31" s="99"/>
      <c r="SK31" s="99"/>
      <c r="SL31" s="99"/>
      <c r="SM31" s="99"/>
      <c r="SN31" s="99"/>
      <c r="SO31" s="99"/>
      <c r="SP31" s="99"/>
      <c r="SQ31" s="99"/>
      <c r="SR31" s="99"/>
      <c r="SS31" s="99"/>
      <c r="ST31" s="99"/>
      <c r="SU31" s="99"/>
      <c r="SV31" s="99"/>
      <c r="SW31" s="99"/>
      <c r="SX31" s="99"/>
      <c r="SY31" s="99"/>
      <c r="SZ31" s="99"/>
      <c r="TA31" s="99"/>
      <c r="TB31" s="99"/>
      <c r="TC31" s="99"/>
      <c r="TD31" s="99"/>
      <c r="TE31" s="99"/>
      <c r="TF31" s="99"/>
      <c r="TG31" s="99"/>
      <c r="TH31" s="99"/>
      <c r="TI31" s="99"/>
      <c r="TJ31" s="99"/>
      <c r="TK31" s="99"/>
      <c r="TL31" s="99"/>
      <c r="TM31" s="99"/>
      <c r="TN31" s="99"/>
      <c r="TO31" s="99"/>
      <c r="TP31" s="99"/>
      <c r="TQ31" s="99"/>
      <c r="TR31" s="99"/>
      <c r="TS31" s="99"/>
      <c r="TT31" s="99"/>
      <c r="TU31" s="99"/>
      <c r="TV31" s="99"/>
      <c r="TW31" s="99"/>
      <c r="TX31" s="99"/>
      <c r="TY31" s="99"/>
      <c r="TZ31" s="99"/>
      <c r="UA31" s="99"/>
      <c r="UB31" s="99"/>
      <c r="UC31" s="99"/>
      <c r="UD31" s="99"/>
      <c r="UE31" s="99"/>
      <c r="UF31" s="99"/>
      <c r="UG31" s="99"/>
      <c r="UH31" s="99"/>
      <c r="UI31" s="99"/>
      <c r="UJ31" s="99"/>
      <c r="UK31" s="99"/>
      <c r="UL31" s="99"/>
      <c r="UM31" s="99"/>
      <c r="UN31" s="99"/>
      <c r="UO31" s="99"/>
      <c r="UP31" s="99"/>
      <c r="UQ31" s="99"/>
      <c r="UR31" s="99"/>
      <c r="US31" s="99"/>
      <c r="UT31" s="99"/>
      <c r="UU31" s="99"/>
      <c r="UV31" s="99"/>
      <c r="UW31" s="99"/>
      <c r="UX31" s="99"/>
      <c r="UY31" s="99"/>
      <c r="UZ31" s="99"/>
      <c r="VA31" s="99"/>
      <c r="VB31" s="99"/>
      <c r="VC31" s="99"/>
      <c r="VD31" s="99"/>
      <c r="VE31" s="99"/>
      <c r="VF31" s="99"/>
      <c r="VG31" s="99"/>
      <c r="VH31" s="99"/>
      <c r="VI31" s="99"/>
      <c r="VJ31" s="99"/>
      <c r="VK31" s="99"/>
      <c r="VL31" s="99"/>
      <c r="VM31" s="99"/>
      <c r="VN31" s="99"/>
      <c r="VO31" s="99"/>
      <c r="VP31" s="99"/>
      <c r="VQ31" s="99"/>
      <c r="VR31" s="99"/>
      <c r="VS31" s="99"/>
      <c r="VT31" s="99"/>
      <c r="VU31" s="99"/>
      <c r="VV31" s="99"/>
      <c r="VW31" s="99"/>
      <c r="VX31" s="99"/>
      <c r="VY31" s="99"/>
      <c r="VZ31" s="99"/>
      <c r="WA31" s="99"/>
      <c r="WB31" s="99"/>
      <c r="WC31" s="99"/>
      <c r="WD31" s="99"/>
      <c r="WE31" s="99"/>
      <c r="WF31" s="99"/>
      <c r="WG31" s="99"/>
      <c r="WH31" s="99"/>
      <c r="WI31" s="99"/>
      <c r="WJ31" s="99"/>
      <c r="WK31" s="99"/>
      <c r="WL31" s="99"/>
      <c r="WM31" s="99"/>
      <c r="WN31" s="99"/>
      <c r="WO31" s="99"/>
      <c r="WP31" s="99"/>
      <c r="WQ31" s="99"/>
      <c r="WR31" s="99"/>
      <c r="WS31" s="99"/>
      <c r="WT31" s="99"/>
      <c r="WU31" s="99"/>
      <c r="WV31" s="99"/>
      <c r="WW31" s="99"/>
      <c r="WX31" s="99"/>
      <c r="WY31" s="99"/>
      <c r="WZ31" s="99"/>
      <c r="XA31" s="99"/>
      <c r="XB31" s="99"/>
      <c r="XC31" s="99"/>
      <c r="XD31" s="99"/>
      <c r="XE31" s="99"/>
      <c r="XF31" s="99"/>
      <c r="XG31" s="99"/>
      <c r="XH31" s="99"/>
      <c r="XI31" s="99"/>
      <c r="XJ31" s="99"/>
      <c r="XK31" s="99"/>
      <c r="XL31" s="99"/>
      <c r="XM31" s="99"/>
      <c r="XN31" s="99"/>
      <c r="XO31" s="99"/>
      <c r="XP31" s="99"/>
      <c r="XQ31" s="99"/>
      <c r="XR31" s="99"/>
      <c r="XS31" s="99"/>
      <c r="XT31" s="99"/>
      <c r="XU31" s="99"/>
      <c r="XV31" s="99"/>
      <c r="XW31" s="99"/>
      <c r="XX31" s="99"/>
      <c r="XY31" s="99"/>
      <c r="XZ31" s="99"/>
      <c r="YA31" s="99"/>
      <c r="YB31" s="99"/>
      <c r="YC31" s="99"/>
      <c r="YD31" s="99"/>
      <c r="YE31" s="99"/>
      <c r="YF31" s="99"/>
      <c r="YG31" s="99"/>
      <c r="YH31" s="99"/>
      <c r="YI31" s="99"/>
      <c r="YJ31" s="99"/>
      <c r="YK31" s="99"/>
      <c r="YL31" s="99"/>
      <c r="YM31" s="99"/>
      <c r="YN31" s="99"/>
      <c r="YO31" s="99"/>
      <c r="YP31" s="99"/>
      <c r="YQ31" s="99"/>
      <c r="YR31" s="99"/>
      <c r="YS31" s="99"/>
      <c r="YT31" s="99"/>
      <c r="YU31" s="99"/>
      <c r="YV31" s="99"/>
      <c r="YW31" s="99"/>
      <c r="YX31" s="99"/>
      <c r="YY31" s="99"/>
      <c r="YZ31" s="99"/>
      <c r="ZA31" s="99"/>
      <c r="ZB31" s="99"/>
      <c r="ZC31" s="99"/>
      <c r="ZD31" s="99"/>
      <c r="ZE31" s="99"/>
      <c r="ZF31" s="99"/>
      <c r="ZG31" s="99"/>
      <c r="ZH31" s="99"/>
      <c r="ZI31" s="99"/>
      <c r="ZJ31" s="99"/>
      <c r="ZK31" s="99"/>
      <c r="ZL31" s="99"/>
      <c r="ZM31" s="99"/>
      <c r="ZN31" s="99"/>
      <c r="ZO31" s="99"/>
      <c r="ZP31" s="99"/>
      <c r="ZQ31" s="99"/>
      <c r="ZR31" s="99"/>
      <c r="ZS31" s="99"/>
      <c r="ZT31" s="99"/>
      <c r="ZU31" s="99"/>
      <c r="ZV31" s="99"/>
      <c r="ZW31" s="99"/>
      <c r="ZX31" s="99"/>
      <c r="ZY31" s="99"/>
      <c r="ZZ31" s="99"/>
      <c r="AAA31" s="99"/>
      <c r="AAB31" s="99"/>
      <c r="AAC31" s="99"/>
      <c r="AAD31" s="99"/>
      <c r="AAE31" s="99"/>
      <c r="AAF31" s="99"/>
      <c r="AAG31" s="99"/>
      <c r="AAH31" s="99"/>
      <c r="AAI31" s="99"/>
      <c r="AAJ31" s="99"/>
      <c r="AAK31" s="99"/>
      <c r="AAL31" s="99"/>
      <c r="AAM31" s="99"/>
      <c r="AAN31" s="99"/>
      <c r="AAO31" s="99"/>
      <c r="AAP31" s="99"/>
      <c r="AAQ31" s="99"/>
      <c r="AAR31" s="99"/>
      <c r="AAS31" s="99"/>
      <c r="AAT31" s="99"/>
      <c r="AAU31" s="99"/>
      <c r="AAV31" s="99"/>
      <c r="AAW31" s="99"/>
      <c r="AAX31" s="99"/>
      <c r="AAY31" s="99"/>
      <c r="AAZ31" s="99"/>
      <c r="ABA31" s="99"/>
      <c r="ABB31" s="99"/>
      <c r="ABC31" s="99"/>
      <c r="ABD31" s="99"/>
      <c r="ABE31" s="99"/>
      <c r="ABF31" s="99"/>
      <c r="ABG31" s="99"/>
      <c r="ABH31" s="99"/>
      <c r="ABI31" s="99"/>
      <c r="ABJ31" s="99"/>
      <c r="ABK31" s="99"/>
      <c r="ABL31" s="99"/>
      <c r="ABM31" s="99"/>
      <c r="ABN31" s="99"/>
      <c r="ABO31" s="99"/>
      <c r="ABP31" s="99"/>
      <c r="ABQ31" s="99"/>
      <c r="ABR31" s="99"/>
      <c r="ABS31" s="99"/>
      <c r="ABT31" s="99"/>
      <c r="ABU31" s="99"/>
      <c r="ABV31" s="99"/>
      <c r="ABW31" s="99"/>
      <c r="ABX31" s="99"/>
      <c r="ABY31" s="99"/>
      <c r="ABZ31" s="99"/>
      <c r="ACA31" s="99"/>
      <c r="ACB31" s="99"/>
      <c r="ACC31" s="99"/>
      <c r="ACD31" s="99"/>
      <c r="ACE31" s="99"/>
      <c r="ACF31" s="99"/>
      <c r="ACG31" s="99"/>
      <c r="ACH31" s="99"/>
      <c r="ACI31" s="99"/>
      <c r="ACJ31" s="99"/>
      <c r="ACK31" s="99"/>
      <c r="ACL31" s="99"/>
      <c r="ACM31" s="99"/>
      <c r="ACN31" s="99"/>
      <c r="ACO31" s="99"/>
      <c r="ACP31" s="99"/>
      <c r="ACQ31" s="99"/>
      <c r="ACR31" s="99"/>
      <c r="ACS31" s="99"/>
      <c r="ACT31" s="99"/>
      <c r="ACU31" s="99"/>
      <c r="ACV31" s="99"/>
      <c r="ACW31" s="99"/>
      <c r="ACX31" s="99"/>
      <c r="ACY31" s="99"/>
      <c r="ACZ31" s="99"/>
      <c r="ADA31" s="99"/>
      <c r="ADB31" s="99"/>
      <c r="ADC31" s="99"/>
      <c r="ADD31" s="99"/>
      <c r="ADE31" s="99"/>
      <c r="ADF31" s="99"/>
      <c r="ADG31" s="99"/>
      <c r="ADH31" s="99"/>
      <c r="ADI31" s="99"/>
      <c r="ADJ31" s="99"/>
      <c r="ADK31" s="99"/>
      <c r="ADL31" s="99"/>
      <c r="ADM31" s="99"/>
      <c r="ADN31" s="99"/>
      <c r="ADO31" s="99"/>
      <c r="ADP31" s="99"/>
      <c r="ADQ31" s="99"/>
      <c r="ADR31" s="99"/>
      <c r="ADS31" s="99"/>
      <c r="ADT31" s="99"/>
      <c r="ADU31" s="99"/>
      <c r="ADV31" s="99"/>
      <c r="ADW31" s="99"/>
      <c r="ADX31" s="99"/>
      <c r="ADY31" s="99"/>
      <c r="ADZ31" s="99"/>
      <c r="AEA31" s="99"/>
      <c r="AEB31" s="99"/>
      <c r="AEC31" s="99"/>
      <c r="AED31" s="99"/>
      <c r="AEE31" s="99"/>
      <c r="AEF31" s="99"/>
      <c r="AEG31" s="99"/>
      <c r="AEH31" s="99"/>
      <c r="AEI31" s="99"/>
      <c r="AEJ31" s="99"/>
      <c r="AEK31" s="99"/>
      <c r="AEL31" s="99"/>
      <c r="AEM31" s="99"/>
      <c r="AEN31" s="99"/>
      <c r="AEO31" s="99"/>
      <c r="AEP31" s="99"/>
      <c r="AEQ31" s="99"/>
      <c r="AER31" s="99"/>
      <c r="AES31" s="99"/>
      <c r="AET31" s="99"/>
      <c r="AEU31" s="99"/>
      <c r="AEV31" s="99"/>
      <c r="AEW31" s="99"/>
      <c r="AEX31" s="99"/>
      <c r="AEY31" s="99"/>
      <c r="AEZ31" s="99"/>
      <c r="AFA31" s="99"/>
      <c r="AFB31" s="99"/>
      <c r="AFC31" s="99"/>
      <c r="AFD31" s="99"/>
      <c r="AFE31" s="99"/>
      <c r="AFF31" s="99"/>
      <c r="AFG31" s="99"/>
      <c r="AFH31" s="99"/>
      <c r="AFI31" s="99"/>
      <c r="AFJ31" s="99"/>
      <c r="AFK31" s="99"/>
      <c r="AFL31" s="99"/>
      <c r="AFM31" s="99"/>
      <c r="AFN31" s="99"/>
      <c r="AFO31" s="99"/>
      <c r="AFP31" s="99"/>
      <c r="AFQ31" s="99"/>
      <c r="AFR31" s="99"/>
      <c r="AFS31" s="99"/>
      <c r="AFT31" s="99"/>
      <c r="AFU31" s="99"/>
      <c r="AFV31" s="99"/>
      <c r="AFW31" s="99"/>
      <c r="AFX31" s="99"/>
      <c r="AFY31" s="99"/>
      <c r="AFZ31" s="99"/>
      <c r="AGA31" s="99"/>
      <c r="AGB31" s="99"/>
      <c r="AGC31" s="99"/>
      <c r="AGD31" s="99"/>
      <c r="AGE31" s="99"/>
      <c r="AGF31" s="99"/>
      <c r="AGG31" s="99"/>
      <c r="AGH31" s="99"/>
      <c r="AGI31" s="99"/>
      <c r="AGJ31" s="99"/>
      <c r="AGK31" s="99"/>
      <c r="AGL31" s="99"/>
      <c r="AGM31" s="99"/>
      <c r="AGN31" s="99"/>
      <c r="AGO31" s="99"/>
      <c r="AGP31" s="99"/>
      <c r="AGQ31" s="99"/>
      <c r="AGR31" s="99"/>
      <c r="AGS31" s="99"/>
      <c r="AGT31" s="99"/>
      <c r="AGU31" s="99"/>
      <c r="AGV31" s="99"/>
      <c r="AGW31" s="99"/>
      <c r="AGX31" s="99"/>
      <c r="AGY31" s="99"/>
      <c r="AGZ31" s="99"/>
      <c r="AHA31" s="99"/>
      <c r="AHB31" s="99"/>
      <c r="AHC31" s="99"/>
      <c r="AHD31" s="99"/>
      <c r="AHE31" s="99"/>
      <c r="AHF31" s="99"/>
      <c r="AHG31" s="99"/>
      <c r="AHH31" s="99"/>
      <c r="AHI31" s="99"/>
      <c r="AHJ31" s="99"/>
      <c r="AHK31" s="99"/>
      <c r="AHL31" s="99"/>
      <c r="AHM31" s="99"/>
      <c r="AHN31" s="99"/>
      <c r="AHO31" s="99"/>
      <c r="AHP31" s="99"/>
      <c r="AHQ31" s="99"/>
      <c r="AHR31" s="99"/>
      <c r="AHS31" s="99"/>
      <c r="AHT31" s="99"/>
      <c r="AHU31" s="99"/>
      <c r="AHV31" s="99"/>
      <c r="AHW31" s="99"/>
      <c r="AHX31" s="99"/>
      <c r="AHY31" s="99"/>
      <c r="AHZ31" s="99"/>
      <c r="AIA31" s="99"/>
      <c r="AIB31" s="99"/>
      <c r="AIC31" s="99"/>
      <c r="AID31" s="99"/>
      <c r="AIE31" s="99"/>
      <c r="AIF31" s="99"/>
      <c r="AIG31" s="99"/>
      <c r="AIH31" s="99"/>
      <c r="AII31" s="99"/>
      <c r="AIJ31" s="99"/>
      <c r="AIK31" s="99"/>
      <c r="AIL31" s="99"/>
      <c r="AIM31" s="99"/>
      <c r="AIN31" s="99"/>
      <c r="AIO31" s="99"/>
      <c r="AIP31" s="99"/>
      <c r="AIQ31" s="99"/>
      <c r="AIR31" s="99"/>
      <c r="AIS31" s="99"/>
      <c r="AIT31" s="99"/>
      <c r="AIU31" s="99"/>
      <c r="AIV31" s="99"/>
      <c r="AIW31" s="99"/>
      <c r="AIX31" s="99"/>
      <c r="AIY31" s="99"/>
      <c r="AIZ31" s="99"/>
      <c r="AJA31" s="99"/>
      <c r="AJB31" s="99"/>
      <c r="AJC31" s="99"/>
      <c r="AJD31" s="99"/>
      <c r="AJE31" s="99"/>
      <c r="AJF31" s="99"/>
      <c r="AJG31" s="99"/>
      <c r="AJH31" s="99"/>
      <c r="AJI31" s="99"/>
      <c r="AJJ31" s="99"/>
      <c r="AJK31" s="99"/>
      <c r="AJL31" s="99"/>
      <c r="AJM31" s="99"/>
      <c r="AJN31" s="99"/>
      <c r="AJO31" s="99"/>
      <c r="AJP31" s="99"/>
      <c r="AJQ31" s="99"/>
      <c r="AJR31" s="99"/>
      <c r="AJS31" s="99"/>
      <c r="AJT31" s="99"/>
      <c r="AJU31" s="99"/>
      <c r="AJV31" s="99"/>
      <c r="AJW31" s="99"/>
      <c r="AJX31" s="99"/>
      <c r="AJY31" s="99"/>
      <c r="AJZ31" s="99"/>
      <c r="AKA31" s="99"/>
      <c r="AKB31" s="99"/>
      <c r="AKC31" s="99"/>
      <c r="AKD31" s="99"/>
      <c r="AKE31" s="99"/>
      <c r="AKF31" s="99"/>
      <c r="AKG31" s="99"/>
      <c r="AKH31" s="99"/>
      <c r="AKI31" s="99"/>
      <c r="AKJ31" s="99"/>
      <c r="AKK31" s="99"/>
      <c r="AKL31" s="99"/>
      <c r="AKM31" s="99"/>
      <c r="AKN31" s="99"/>
      <c r="AKO31" s="99"/>
      <c r="AKP31" s="99"/>
      <c r="AKQ31" s="99"/>
      <c r="AKR31" s="99"/>
      <c r="AKS31" s="99"/>
      <c r="AKT31" s="99"/>
      <c r="AKU31" s="99"/>
      <c r="AKV31" s="99"/>
      <c r="AKW31" s="99"/>
      <c r="AKX31" s="99"/>
      <c r="AKY31" s="99"/>
      <c r="AKZ31" s="99"/>
      <c r="ALA31" s="99"/>
      <c r="ALB31" s="99"/>
      <c r="ALC31" s="99"/>
      <c r="ALD31" s="99"/>
      <c r="ALE31" s="99"/>
      <c r="ALF31" s="99"/>
      <c r="ALG31" s="99"/>
      <c r="ALH31" s="99"/>
      <c r="ALI31" s="99"/>
      <c r="ALJ31" s="99"/>
      <c r="ALK31" s="99"/>
      <c r="ALL31" s="99"/>
      <c r="ALM31" s="99"/>
      <c r="ALN31" s="99"/>
      <c r="ALO31" s="99"/>
      <c r="ALP31" s="99"/>
      <c r="ALQ31" s="99"/>
      <c r="ALR31" s="99"/>
      <c r="ALS31" s="99"/>
      <c r="ALT31" s="99"/>
      <c r="ALU31" s="99"/>
      <c r="ALV31" s="99"/>
      <c r="ALW31" s="99"/>
      <c r="ALX31" s="99"/>
      <c r="ALY31" s="99"/>
      <c r="ALZ31" s="99"/>
      <c r="AMA31" s="99"/>
      <c r="AMB31" s="99"/>
      <c r="AMC31" s="99"/>
      <c r="AMD31" s="99"/>
      <c r="AME31" s="99"/>
      <c r="AMF31" s="99"/>
      <c r="AMG31" s="99"/>
      <c r="AMH31" s="99"/>
      <c r="AMI31" s="99"/>
      <c r="AMJ31" s="99"/>
      <c r="AMK31" s="99"/>
      <c r="AML31" s="99"/>
      <c r="AMM31" s="99"/>
      <c r="AMN31" s="99"/>
      <c r="AMO31" s="99"/>
      <c r="AMP31" s="99"/>
      <c r="AMQ31" s="99"/>
      <c r="AMR31" s="99"/>
      <c r="AMS31" s="99"/>
      <c r="AMT31" s="99"/>
      <c r="AMU31" s="99"/>
      <c r="AMV31" s="99"/>
      <c r="AMW31" s="99"/>
      <c r="AMX31" s="99"/>
      <c r="AMY31" s="99"/>
      <c r="AMZ31" s="99"/>
      <c r="ANA31" s="99"/>
      <c r="ANB31" s="99"/>
      <c r="ANC31" s="99"/>
      <c r="AND31" s="99"/>
      <c r="ANE31" s="99"/>
      <c r="ANF31" s="99"/>
      <c r="ANG31" s="99"/>
      <c r="ANH31" s="99"/>
      <c r="ANI31" s="99"/>
      <c r="ANJ31" s="99"/>
      <c r="ANK31" s="99"/>
      <c r="ANL31" s="99"/>
      <c r="ANM31" s="99"/>
      <c r="ANN31" s="99"/>
      <c r="ANO31" s="99"/>
      <c r="ANP31" s="99"/>
      <c r="ANQ31" s="99"/>
      <c r="ANR31" s="99"/>
      <c r="ANS31" s="99"/>
      <c r="ANT31" s="99"/>
      <c r="ANU31" s="99"/>
      <c r="ANV31" s="99"/>
      <c r="ANW31" s="99"/>
      <c r="ANX31" s="99"/>
      <c r="ANY31" s="99"/>
      <c r="ANZ31" s="99"/>
      <c r="AOA31" s="99"/>
      <c r="AOB31" s="99"/>
      <c r="AOC31" s="99"/>
      <c r="AOD31" s="99"/>
      <c r="AOE31" s="99"/>
      <c r="AOF31" s="99"/>
      <c r="AOG31" s="99"/>
      <c r="AOH31" s="99"/>
      <c r="AOI31" s="99"/>
      <c r="AOJ31" s="99"/>
      <c r="AOK31" s="99"/>
      <c r="AOL31" s="99"/>
      <c r="AOM31" s="99"/>
      <c r="AON31" s="99"/>
      <c r="AOO31" s="99"/>
      <c r="AOP31" s="99"/>
      <c r="AOQ31" s="99"/>
      <c r="AOR31" s="99"/>
      <c r="AOS31" s="99"/>
      <c r="AOT31" s="99"/>
      <c r="AOU31" s="99"/>
      <c r="AOV31" s="99"/>
      <c r="AOW31" s="99"/>
      <c r="AOX31" s="99"/>
      <c r="AOY31" s="99"/>
      <c r="AOZ31" s="99"/>
      <c r="APA31" s="99"/>
      <c r="APB31" s="99"/>
      <c r="APC31" s="99"/>
      <c r="APD31" s="99"/>
      <c r="APE31" s="99"/>
      <c r="APF31" s="99"/>
      <c r="APG31" s="99"/>
      <c r="APH31" s="99"/>
      <c r="API31" s="99"/>
      <c r="APJ31" s="99"/>
      <c r="APK31" s="99"/>
      <c r="APL31" s="99"/>
      <c r="APM31" s="99"/>
      <c r="APN31" s="99"/>
      <c r="APO31" s="99"/>
      <c r="APP31" s="99"/>
      <c r="APQ31" s="99"/>
      <c r="APR31" s="99"/>
      <c r="APS31" s="99"/>
      <c r="APT31" s="99"/>
      <c r="APU31" s="99"/>
      <c r="APV31" s="99"/>
      <c r="APW31" s="99"/>
      <c r="APX31" s="99"/>
      <c r="APY31" s="99"/>
      <c r="APZ31" s="99"/>
      <c r="AQA31" s="99"/>
      <c r="AQB31" s="99"/>
      <c r="AQC31" s="99"/>
      <c r="AQD31" s="99"/>
      <c r="AQE31" s="99"/>
      <c r="AQF31" s="99"/>
      <c r="AQG31" s="99"/>
      <c r="AQH31" s="99"/>
      <c r="AQI31" s="99"/>
      <c r="AQJ31" s="99"/>
      <c r="AQK31" s="99"/>
      <c r="AQL31" s="99"/>
      <c r="AQM31" s="99"/>
      <c r="AQN31" s="99"/>
      <c r="AQO31" s="99"/>
      <c r="AQP31" s="99"/>
      <c r="AQQ31" s="99"/>
      <c r="AQR31" s="99"/>
      <c r="AQS31" s="99"/>
      <c r="AQT31" s="99"/>
      <c r="AQU31" s="99"/>
      <c r="AQV31" s="99"/>
      <c r="AQW31" s="99"/>
      <c r="AQX31" s="99"/>
      <c r="AQY31" s="99"/>
      <c r="AQZ31" s="99"/>
      <c r="ARA31" s="99"/>
      <c r="ARB31" s="99"/>
      <c r="ARC31" s="99"/>
      <c r="ARD31" s="99"/>
      <c r="ARE31" s="99"/>
      <c r="ARF31" s="99"/>
      <c r="ARG31" s="99"/>
      <c r="ARH31" s="99"/>
      <c r="ARI31" s="99"/>
      <c r="ARJ31" s="99"/>
      <c r="ARK31" s="99"/>
      <c r="ARL31" s="99"/>
      <c r="ARM31" s="99"/>
      <c r="ARN31" s="99"/>
      <c r="ARO31" s="99"/>
      <c r="ARP31" s="99"/>
      <c r="ARQ31" s="99"/>
      <c r="ARR31" s="99"/>
      <c r="ARS31" s="99"/>
      <c r="ART31" s="99"/>
      <c r="ARU31" s="99"/>
      <c r="ARV31" s="99"/>
      <c r="ARW31" s="99"/>
      <c r="ARX31" s="99"/>
      <c r="ARY31" s="99"/>
      <c r="ARZ31" s="99"/>
      <c r="ASA31" s="99"/>
      <c r="ASB31" s="99"/>
      <c r="ASC31" s="99"/>
      <c r="ASD31" s="99"/>
      <c r="ASE31" s="99"/>
      <c r="ASF31" s="99"/>
      <c r="ASG31" s="99"/>
      <c r="ASH31" s="99"/>
      <c r="ASI31" s="99"/>
      <c r="ASJ31" s="99"/>
      <c r="ASK31" s="99"/>
      <c r="ASL31" s="99"/>
      <c r="ASM31" s="99"/>
      <c r="ASN31" s="99"/>
      <c r="ASO31" s="99"/>
      <c r="ASP31" s="99"/>
      <c r="ASQ31" s="99"/>
      <c r="ASR31" s="99"/>
      <c r="ASS31" s="99"/>
      <c r="AST31" s="99"/>
      <c r="ASU31" s="99"/>
      <c r="ASV31" s="99"/>
      <c r="ASW31" s="99"/>
      <c r="ASX31" s="99"/>
      <c r="ASY31" s="99"/>
      <c r="ASZ31" s="99"/>
      <c r="ATA31" s="99"/>
      <c r="ATB31" s="99"/>
      <c r="ATC31" s="99"/>
      <c r="ATD31" s="99"/>
      <c r="ATE31" s="99"/>
      <c r="ATF31" s="99"/>
      <c r="ATG31" s="99"/>
      <c r="ATH31" s="99"/>
      <c r="ATI31" s="99"/>
      <c r="ATJ31" s="99"/>
      <c r="ATK31" s="99"/>
      <c r="ATL31" s="99"/>
      <c r="ATM31" s="99"/>
      <c r="ATN31" s="99"/>
      <c r="ATO31" s="99"/>
      <c r="ATP31" s="99"/>
      <c r="ATQ31" s="99"/>
      <c r="ATR31" s="99"/>
      <c r="ATS31" s="99"/>
      <c r="ATT31" s="99"/>
      <c r="ATU31" s="99"/>
      <c r="ATV31" s="99"/>
      <c r="ATW31" s="99"/>
      <c r="ATX31" s="99"/>
      <c r="ATY31" s="99"/>
      <c r="ATZ31" s="99"/>
      <c r="AUA31" s="99"/>
      <c r="AUB31" s="99"/>
      <c r="AUC31" s="99"/>
      <c r="AUD31" s="99"/>
      <c r="AUE31" s="99"/>
      <c r="AUF31" s="99"/>
      <c r="AUG31" s="99"/>
      <c r="AUH31" s="99"/>
      <c r="AUI31" s="99"/>
      <c r="AUJ31" s="99"/>
      <c r="AUK31" s="99"/>
      <c r="AUL31" s="99"/>
      <c r="AUM31" s="99"/>
      <c r="AUN31" s="99"/>
      <c r="AUO31" s="99"/>
      <c r="AUP31" s="99"/>
      <c r="AUQ31" s="99"/>
      <c r="AUR31" s="99"/>
      <c r="AUS31" s="99"/>
      <c r="AUT31" s="99"/>
      <c r="AUU31" s="99"/>
      <c r="AUV31" s="99"/>
      <c r="AUW31" s="99"/>
      <c r="AUX31" s="99"/>
      <c r="AUY31" s="99"/>
      <c r="AUZ31" s="99"/>
      <c r="AVA31" s="99"/>
      <c r="AVB31" s="99"/>
      <c r="AVC31" s="99"/>
      <c r="AVD31" s="99"/>
      <c r="AVE31" s="99"/>
      <c r="AVF31" s="99"/>
    </row>
    <row r="32" spans="1:1254" x14ac:dyDescent="0.25">
      <c r="A32">
        <v>202212</v>
      </c>
      <c r="B32">
        <v>53111</v>
      </c>
      <c r="C32" t="s">
        <v>2704</v>
      </c>
      <c r="D32" t="s">
        <v>1533</v>
      </c>
      <c r="I32">
        <v>113619</v>
      </c>
      <c r="K32">
        <v>5128</v>
      </c>
      <c r="M32">
        <v>5150</v>
      </c>
      <c r="N32">
        <v>22</v>
      </c>
      <c r="O32">
        <v>3600</v>
      </c>
      <c r="P32">
        <v>113619</v>
      </c>
      <c r="R32">
        <v>113519</v>
      </c>
      <c r="W32">
        <v>125515</v>
      </c>
      <c r="Y32">
        <v>1600</v>
      </c>
      <c r="Z32">
        <v>0</v>
      </c>
      <c r="AC32">
        <v>1393</v>
      </c>
      <c r="AF32">
        <v>119</v>
      </c>
      <c r="AH32">
        <v>119</v>
      </c>
      <c r="AI32">
        <v>21</v>
      </c>
      <c r="AK32">
        <v>5303</v>
      </c>
      <c r="AM32">
        <v>13</v>
      </c>
      <c r="AQ32">
        <v>100</v>
      </c>
      <c r="AS32">
        <v>1393</v>
      </c>
      <c r="AT32">
        <v>1600</v>
      </c>
      <c r="AV32">
        <v>21000</v>
      </c>
      <c r="AW32">
        <v>10000</v>
      </c>
      <c r="AX32">
        <v>1131</v>
      </c>
      <c r="AY32">
        <v>86481</v>
      </c>
      <c r="AZ32">
        <v>22330</v>
      </c>
      <c r="BA32">
        <v>1393</v>
      </c>
      <c r="BF32">
        <v>0</v>
      </c>
      <c r="BH32">
        <v>2192</v>
      </c>
      <c r="BI32">
        <v>0</v>
      </c>
      <c r="BK32">
        <v>25512</v>
      </c>
      <c r="BL32">
        <v>1330</v>
      </c>
      <c r="BQ32">
        <v>65481</v>
      </c>
      <c r="BU32">
        <v>394</v>
      </c>
      <c r="BX32">
        <v>1789</v>
      </c>
      <c r="BZ32">
        <v>125515</v>
      </c>
      <c r="CB32">
        <v>936</v>
      </c>
      <c r="CD32">
        <v>10000</v>
      </c>
      <c r="CE32">
        <v>1061</v>
      </c>
      <c r="CH32">
        <v>-6797</v>
      </c>
      <c r="CL32">
        <v>53976</v>
      </c>
      <c r="CN32">
        <v>-7190</v>
      </c>
      <c r="CO32">
        <v>5138</v>
      </c>
      <c r="CP32">
        <v>4336</v>
      </c>
      <c r="CR32">
        <v>-296</v>
      </c>
      <c r="CS32">
        <v>-13040</v>
      </c>
      <c r="CT32">
        <v>-19776</v>
      </c>
      <c r="CV32">
        <v>-4729</v>
      </c>
      <c r="CW32">
        <v>2838</v>
      </c>
      <c r="CX32">
        <v>3864</v>
      </c>
      <c r="CZ32">
        <v>-8996</v>
      </c>
      <c r="DA32">
        <v>18014</v>
      </c>
      <c r="DB32">
        <v>481</v>
      </c>
      <c r="DF32">
        <v>317</v>
      </c>
      <c r="DH32">
        <v>749</v>
      </c>
      <c r="DI32">
        <v>7855</v>
      </c>
      <c r="DK32">
        <v>6546</v>
      </c>
      <c r="DL32">
        <v>-1274</v>
      </c>
      <c r="DM32">
        <v>44980</v>
      </c>
      <c r="DP32">
        <v>-12876</v>
      </c>
      <c r="DQ32">
        <v>-23116</v>
      </c>
      <c r="DR32">
        <v>-510</v>
      </c>
      <c r="DS32">
        <v>-75</v>
      </c>
      <c r="DT32">
        <v>-12876</v>
      </c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  <c r="IW32" s="99"/>
      <c r="IX32" s="99"/>
      <c r="IY32" s="99"/>
      <c r="IZ32" s="99"/>
      <c r="JA32" s="99"/>
      <c r="JB32" s="99"/>
      <c r="JC32" s="99"/>
      <c r="JD32" s="99"/>
      <c r="JE32" s="99"/>
      <c r="JF32" s="99"/>
      <c r="JG32" s="99"/>
      <c r="JH32" s="99"/>
      <c r="JI32" s="99"/>
      <c r="JJ32" s="99"/>
      <c r="JK32" s="99"/>
      <c r="JL32" s="99"/>
      <c r="JM32" s="99"/>
      <c r="JN32" s="99"/>
      <c r="JO32" s="99"/>
      <c r="JP32" s="99"/>
      <c r="JQ32" s="99"/>
      <c r="JR32" s="99"/>
      <c r="JS32" s="99"/>
      <c r="JT32" s="99"/>
      <c r="JU32" s="99"/>
      <c r="JV32" s="99"/>
      <c r="JW32" s="99"/>
      <c r="JX32" s="99"/>
      <c r="JY32" s="99"/>
      <c r="JZ32" s="99"/>
      <c r="KA32" s="99"/>
      <c r="KB32" s="99"/>
      <c r="KC32" s="99"/>
      <c r="KD32" s="99"/>
      <c r="KE32" s="99"/>
      <c r="KF32" s="99"/>
      <c r="KG32" s="99"/>
      <c r="KH32" s="99"/>
      <c r="KI32" s="99"/>
      <c r="KJ32" s="99"/>
      <c r="KK32" s="99"/>
      <c r="KL32" s="99"/>
      <c r="KM32" s="99"/>
      <c r="KN32" s="99"/>
      <c r="KO32" s="99"/>
      <c r="KP32" s="99"/>
      <c r="KQ32" s="99"/>
      <c r="KR32" s="99"/>
      <c r="KS32" s="99"/>
      <c r="KT32" s="99"/>
      <c r="KU32" s="99"/>
      <c r="KV32" s="99"/>
      <c r="KW32" s="99"/>
      <c r="KX32" s="99"/>
      <c r="KY32" s="99"/>
      <c r="KZ32" s="99"/>
      <c r="LA32" s="99"/>
      <c r="LB32" s="99"/>
      <c r="LC32" s="99"/>
      <c r="LD32" s="99"/>
      <c r="LE32" s="99"/>
      <c r="LF32" s="99"/>
      <c r="LG32" s="99"/>
      <c r="LH32" s="99"/>
      <c r="LI32" s="99"/>
      <c r="LJ32" s="99"/>
      <c r="LK32" s="99"/>
      <c r="LL32" s="99"/>
      <c r="LM32" s="99"/>
      <c r="LN32" s="99"/>
      <c r="LO32" s="99"/>
      <c r="LP32" s="99"/>
      <c r="LQ32" s="99"/>
      <c r="LR32" s="99"/>
      <c r="LS32" s="99"/>
      <c r="LT32" s="99"/>
      <c r="LU32" s="99"/>
      <c r="LV32" s="99"/>
      <c r="LW32" s="99"/>
      <c r="LX32" s="99"/>
      <c r="LY32" s="99"/>
      <c r="LZ32" s="99"/>
      <c r="MA32" s="99"/>
      <c r="MB32" s="99"/>
      <c r="MC32" s="99"/>
      <c r="MD32" s="99"/>
      <c r="ME32" s="99"/>
      <c r="MF32" s="99"/>
      <c r="MG32" s="99"/>
      <c r="MH32" s="99"/>
      <c r="MI32" s="99"/>
      <c r="MJ32" s="99"/>
      <c r="MK32" s="99"/>
      <c r="ML32" s="99"/>
      <c r="MM32" s="99"/>
      <c r="MN32" s="99"/>
      <c r="MO32" s="99"/>
      <c r="MP32" s="99"/>
      <c r="MQ32" s="99"/>
      <c r="MR32" s="99"/>
      <c r="MS32" s="99"/>
      <c r="MT32" s="99"/>
      <c r="MU32" s="99"/>
      <c r="MV32" s="99"/>
      <c r="MW32" s="99"/>
      <c r="MX32" s="99"/>
      <c r="MY32" s="99"/>
      <c r="MZ32" s="99"/>
      <c r="NA32" s="99"/>
      <c r="NB32" s="99"/>
      <c r="NC32" s="99"/>
      <c r="ND32" s="99"/>
      <c r="NE32" s="99"/>
      <c r="NF32" s="99"/>
      <c r="NG32" s="99"/>
      <c r="NH32" s="99"/>
      <c r="NI32" s="99"/>
      <c r="NJ32" s="99"/>
      <c r="NK32" s="99"/>
      <c r="NL32" s="99"/>
      <c r="NM32" s="99"/>
      <c r="NN32" s="99"/>
      <c r="NO32" s="99"/>
      <c r="NP32" s="99"/>
      <c r="NQ32" s="99"/>
      <c r="NR32" s="99"/>
      <c r="NS32" s="99"/>
      <c r="NT32" s="99"/>
      <c r="NU32" s="99"/>
      <c r="NV32" s="99"/>
      <c r="NW32" s="99"/>
      <c r="NX32" s="99"/>
      <c r="NY32" s="99"/>
      <c r="NZ32" s="99"/>
      <c r="OA32" s="99"/>
      <c r="OB32" s="99"/>
      <c r="OC32" s="99"/>
      <c r="OD32" s="99"/>
      <c r="OE32" s="99"/>
      <c r="OF32" s="99"/>
      <c r="OG32" s="99"/>
      <c r="OH32" s="99"/>
      <c r="OI32" s="99"/>
      <c r="OJ32" s="99"/>
      <c r="OK32" s="99"/>
      <c r="OL32" s="99"/>
      <c r="OM32" s="99"/>
      <c r="ON32" s="99"/>
      <c r="OO32" s="99"/>
      <c r="OP32" s="99"/>
      <c r="OQ32" s="99"/>
      <c r="OR32" s="99"/>
      <c r="OS32" s="99"/>
      <c r="OT32" s="99"/>
      <c r="OU32" s="99"/>
      <c r="OV32" s="99"/>
      <c r="OW32" s="99"/>
      <c r="OX32" s="99"/>
      <c r="OY32" s="99"/>
      <c r="OZ32" s="99"/>
      <c r="PA32" s="99"/>
      <c r="PB32" s="99"/>
      <c r="PC32" s="99"/>
      <c r="PD32" s="99"/>
      <c r="PE32" s="99"/>
      <c r="PF32" s="99"/>
      <c r="PG32" s="99"/>
      <c r="PH32" s="99"/>
      <c r="PI32" s="99"/>
      <c r="PJ32" s="99"/>
      <c r="PK32" s="99"/>
      <c r="PL32" s="99"/>
      <c r="PM32" s="99"/>
      <c r="PN32" s="99"/>
      <c r="PO32" s="99"/>
      <c r="PP32" s="99"/>
      <c r="PQ32" s="99"/>
      <c r="PR32" s="99"/>
      <c r="PS32" s="99"/>
      <c r="PT32" s="99"/>
      <c r="PU32" s="99"/>
      <c r="PV32" s="99"/>
      <c r="PW32" s="99"/>
      <c r="PX32" s="99"/>
      <c r="PY32" s="99"/>
      <c r="PZ32" s="99"/>
      <c r="QA32" s="99"/>
      <c r="QB32" s="99"/>
      <c r="QC32" s="99"/>
      <c r="QD32" s="99"/>
      <c r="QE32" s="99"/>
      <c r="QF32" s="99"/>
      <c r="QG32" s="99"/>
      <c r="QH32" s="99"/>
      <c r="QI32" s="99"/>
      <c r="QJ32" s="99"/>
      <c r="QK32" s="99"/>
      <c r="QL32" s="99"/>
      <c r="QM32" s="99"/>
      <c r="QN32" s="99"/>
      <c r="QO32" s="99"/>
      <c r="QP32" s="99"/>
      <c r="QQ32" s="99"/>
      <c r="QR32" s="99"/>
      <c r="QS32" s="99"/>
      <c r="QT32" s="99"/>
      <c r="QU32" s="99"/>
      <c r="QV32" s="99"/>
      <c r="QW32" s="99"/>
      <c r="QX32" s="99"/>
      <c r="QY32" s="99"/>
      <c r="QZ32" s="99"/>
      <c r="RA32" s="99"/>
      <c r="RB32" s="99"/>
      <c r="RC32" s="99"/>
      <c r="RD32" s="99"/>
      <c r="RE32" s="99"/>
      <c r="RF32" s="99"/>
      <c r="RG32" s="99"/>
      <c r="RH32" s="99"/>
      <c r="RI32" s="99"/>
      <c r="RJ32" s="99"/>
      <c r="RK32" s="99"/>
      <c r="RL32" s="99"/>
      <c r="RM32" s="99"/>
      <c r="RN32" s="99"/>
      <c r="RO32" s="99"/>
      <c r="RP32" s="99"/>
      <c r="RQ32" s="99"/>
      <c r="RR32" s="99"/>
      <c r="RS32" s="99"/>
      <c r="RT32" s="99"/>
      <c r="RU32" s="99"/>
      <c r="RV32" s="99"/>
      <c r="RW32" s="99"/>
      <c r="RX32" s="99"/>
      <c r="RY32" s="99"/>
      <c r="RZ32" s="99"/>
      <c r="SA32" s="99"/>
      <c r="SB32" s="99"/>
      <c r="SC32" s="99"/>
      <c r="SD32" s="99"/>
      <c r="SE32" s="99"/>
      <c r="SF32" s="99"/>
      <c r="SG32" s="99"/>
      <c r="SH32" s="99"/>
      <c r="SI32" s="99"/>
      <c r="SJ32" s="99"/>
      <c r="SK32" s="99"/>
      <c r="SL32" s="99"/>
      <c r="SM32" s="99"/>
      <c r="SN32" s="99"/>
      <c r="SO32" s="99"/>
      <c r="SP32" s="99"/>
      <c r="SQ32" s="99"/>
      <c r="SR32" s="99"/>
      <c r="SS32" s="99"/>
      <c r="ST32" s="99"/>
      <c r="SU32" s="99"/>
      <c r="SV32" s="99"/>
      <c r="SW32" s="99"/>
      <c r="SX32" s="99"/>
      <c r="SY32" s="99"/>
      <c r="SZ32" s="99"/>
      <c r="TA32" s="99"/>
      <c r="TB32" s="99"/>
      <c r="TC32" s="99"/>
      <c r="TD32" s="99"/>
      <c r="TE32" s="99"/>
      <c r="TF32" s="99"/>
      <c r="TG32" s="99"/>
      <c r="TH32" s="99"/>
      <c r="TI32" s="99"/>
      <c r="TJ32" s="99"/>
      <c r="TK32" s="99"/>
      <c r="TL32" s="99"/>
      <c r="TM32" s="99"/>
      <c r="TN32" s="99"/>
      <c r="TO32" s="99"/>
      <c r="TP32" s="99"/>
      <c r="TQ32" s="99"/>
      <c r="TR32" s="99"/>
      <c r="TS32" s="99"/>
      <c r="TT32" s="99"/>
      <c r="TU32" s="99"/>
      <c r="TV32" s="99"/>
      <c r="TW32" s="99"/>
      <c r="TX32" s="99"/>
      <c r="TY32" s="99"/>
      <c r="TZ32" s="99"/>
      <c r="UA32" s="99"/>
      <c r="UB32" s="99"/>
      <c r="UC32" s="99"/>
      <c r="UD32" s="99"/>
      <c r="UE32" s="99"/>
      <c r="UF32" s="99"/>
      <c r="UG32" s="99"/>
      <c r="UH32" s="99"/>
      <c r="UI32" s="99"/>
      <c r="UJ32" s="99"/>
      <c r="UK32" s="99"/>
      <c r="UL32" s="99"/>
      <c r="UM32" s="99"/>
      <c r="UN32" s="99"/>
      <c r="UO32" s="99"/>
      <c r="UP32" s="99"/>
      <c r="UQ32" s="99"/>
      <c r="UR32" s="99"/>
      <c r="US32" s="99"/>
      <c r="UT32" s="99"/>
      <c r="UU32" s="99"/>
      <c r="UV32" s="99"/>
      <c r="UW32" s="99"/>
      <c r="UX32" s="99"/>
      <c r="UY32" s="99"/>
      <c r="UZ32" s="99"/>
      <c r="VA32" s="99"/>
      <c r="VB32" s="99"/>
      <c r="VC32" s="99"/>
      <c r="VD32" s="99"/>
      <c r="VE32" s="99"/>
      <c r="VF32" s="99"/>
      <c r="VG32" s="99"/>
      <c r="VH32" s="99"/>
      <c r="VI32" s="99"/>
      <c r="VJ32" s="99"/>
      <c r="VK32" s="99"/>
      <c r="VL32" s="99"/>
      <c r="VM32" s="99"/>
      <c r="VN32" s="99"/>
      <c r="VO32" s="99"/>
      <c r="VP32" s="99"/>
      <c r="VQ32" s="99"/>
      <c r="VR32" s="99"/>
      <c r="VS32" s="99"/>
      <c r="VT32" s="99"/>
      <c r="VU32" s="99"/>
      <c r="VV32" s="99"/>
      <c r="VW32" s="99"/>
      <c r="VX32" s="99"/>
      <c r="VY32" s="99"/>
      <c r="VZ32" s="99"/>
      <c r="WA32" s="99"/>
      <c r="WB32" s="99"/>
      <c r="WC32" s="99"/>
      <c r="WD32" s="99"/>
      <c r="WE32" s="99"/>
      <c r="WF32" s="99"/>
      <c r="WG32" s="99"/>
      <c r="WH32" s="99"/>
      <c r="WI32" s="99"/>
      <c r="WJ32" s="99"/>
      <c r="WK32" s="99"/>
      <c r="WL32" s="99"/>
      <c r="WM32" s="99"/>
      <c r="WN32" s="99"/>
      <c r="WO32" s="99"/>
      <c r="WP32" s="99"/>
      <c r="WQ32" s="99"/>
      <c r="WR32" s="99"/>
      <c r="WS32" s="99"/>
      <c r="WT32" s="99"/>
      <c r="WU32" s="99"/>
      <c r="WV32" s="99"/>
      <c r="WW32" s="99"/>
      <c r="WX32" s="99"/>
      <c r="WY32" s="99"/>
      <c r="WZ32" s="99"/>
      <c r="XA32" s="99"/>
      <c r="XB32" s="99"/>
      <c r="XC32" s="99"/>
      <c r="XD32" s="99"/>
      <c r="XE32" s="99"/>
      <c r="XF32" s="99"/>
      <c r="XG32" s="99"/>
      <c r="XH32" s="99"/>
      <c r="XI32" s="99"/>
      <c r="XJ32" s="99"/>
      <c r="XK32" s="99"/>
      <c r="XL32" s="99"/>
      <c r="XM32" s="99"/>
      <c r="XN32" s="99"/>
      <c r="XO32" s="99"/>
      <c r="XP32" s="99"/>
      <c r="XQ32" s="99"/>
      <c r="XR32" s="99"/>
      <c r="XS32" s="99"/>
      <c r="XT32" s="99"/>
      <c r="XU32" s="99"/>
      <c r="XV32" s="99"/>
      <c r="XW32" s="99"/>
      <c r="XX32" s="99"/>
      <c r="XY32" s="99"/>
      <c r="XZ32" s="99"/>
      <c r="YA32" s="99"/>
      <c r="YB32" s="99"/>
      <c r="YC32" s="99"/>
      <c r="YD32" s="99"/>
      <c r="YE32" s="99"/>
      <c r="YF32" s="99"/>
      <c r="YG32" s="99"/>
      <c r="YH32" s="99"/>
      <c r="YI32" s="99"/>
      <c r="YJ32" s="99"/>
      <c r="YK32" s="99"/>
      <c r="YL32" s="99"/>
      <c r="YM32" s="99"/>
      <c r="YN32" s="99"/>
      <c r="YO32" s="99"/>
      <c r="YP32" s="99"/>
      <c r="YQ32" s="99"/>
      <c r="YR32" s="99"/>
      <c r="YS32" s="99"/>
      <c r="YT32" s="99"/>
      <c r="YU32" s="99"/>
      <c r="YV32" s="99"/>
      <c r="YW32" s="99"/>
      <c r="YX32" s="99"/>
      <c r="YY32" s="99"/>
      <c r="YZ32" s="99"/>
      <c r="ZA32" s="99"/>
      <c r="ZB32" s="99"/>
      <c r="ZC32" s="99"/>
      <c r="ZD32" s="99"/>
      <c r="ZE32" s="99"/>
      <c r="ZF32" s="99"/>
      <c r="ZG32" s="99"/>
      <c r="ZH32" s="99"/>
      <c r="ZI32" s="99"/>
      <c r="ZJ32" s="99"/>
      <c r="ZK32" s="99"/>
      <c r="ZL32" s="99"/>
      <c r="ZM32" s="99"/>
      <c r="ZN32" s="99"/>
      <c r="ZO32" s="99"/>
      <c r="ZP32" s="99"/>
      <c r="ZQ32" s="99"/>
      <c r="ZR32" s="99"/>
      <c r="ZS32" s="99"/>
      <c r="ZT32" s="99"/>
      <c r="ZU32" s="99"/>
      <c r="ZV32" s="99"/>
      <c r="ZW32" s="99"/>
      <c r="ZX32" s="99"/>
      <c r="ZY32" s="99"/>
      <c r="ZZ32" s="99"/>
      <c r="AAA32" s="99"/>
      <c r="AAB32" s="99"/>
      <c r="AAC32" s="99"/>
      <c r="AAD32" s="99"/>
      <c r="AAE32" s="99"/>
      <c r="AAF32" s="99"/>
      <c r="AAG32" s="99"/>
      <c r="AAH32" s="99"/>
      <c r="AAI32" s="99"/>
      <c r="AAJ32" s="99"/>
      <c r="AAK32" s="99"/>
      <c r="AAL32" s="99"/>
      <c r="AAM32" s="99"/>
      <c r="AAN32" s="99"/>
      <c r="AAO32" s="99"/>
      <c r="AAP32" s="99"/>
      <c r="AAQ32" s="99"/>
      <c r="AAR32" s="99"/>
      <c r="AAS32" s="99"/>
      <c r="AAT32" s="99"/>
      <c r="AAU32" s="99"/>
      <c r="AAV32" s="99"/>
      <c r="AAW32" s="99"/>
      <c r="AAX32" s="99"/>
      <c r="AAY32" s="99"/>
      <c r="AAZ32" s="99"/>
      <c r="ABA32" s="99"/>
      <c r="ABB32" s="99"/>
      <c r="ABC32" s="99"/>
      <c r="ABD32" s="99"/>
      <c r="ABE32" s="99"/>
      <c r="ABF32" s="99"/>
      <c r="ABG32" s="99"/>
      <c r="ABH32" s="99"/>
      <c r="ABI32" s="99"/>
      <c r="ABJ32" s="99"/>
      <c r="ABK32" s="99"/>
      <c r="ABL32" s="99"/>
      <c r="ABM32" s="99"/>
      <c r="ABN32" s="99"/>
      <c r="ABO32" s="99"/>
      <c r="ABP32" s="99"/>
      <c r="ABQ32" s="99"/>
      <c r="ABR32" s="99"/>
      <c r="ABS32" s="99"/>
      <c r="ABT32" s="99"/>
      <c r="ABU32" s="99"/>
      <c r="ABV32" s="99"/>
      <c r="ABW32" s="99"/>
      <c r="ABX32" s="99"/>
      <c r="ABY32" s="99"/>
      <c r="ABZ32" s="99"/>
      <c r="ACA32" s="99"/>
      <c r="ACB32" s="99"/>
      <c r="ACC32" s="99"/>
      <c r="ACD32" s="99"/>
      <c r="ACE32" s="99"/>
      <c r="ACF32" s="99"/>
      <c r="ACG32" s="99"/>
      <c r="ACH32" s="99"/>
      <c r="ACI32" s="99"/>
      <c r="ACJ32" s="99"/>
      <c r="ACK32" s="99"/>
      <c r="ACL32" s="99"/>
      <c r="ACM32" s="99"/>
      <c r="ACN32" s="99"/>
      <c r="ACO32" s="99"/>
      <c r="ACP32" s="99"/>
      <c r="ACQ32" s="99"/>
      <c r="ACR32" s="99"/>
      <c r="ACS32" s="99"/>
      <c r="ACT32" s="99"/>
      <c r="ACU32" s="99"/>
      <c r="ACV32" s="99"/>
      <c r="ACW32" s="99"/>
      <c r="ACX32" s="99"/>
      <c r="ACY32" s="99"/>
      <c r="ACZ32" s="99"/>
      <c r="ADA32" s="99"/>
      <c r="ADB32" s="99"/>
      <c r="ADC32" s="99"/>
      <c r="ADD32" s="99"/>
      <c r="ADE32" s="99"/>
      <c r="ADF32" s="99"/>
      <c r="ADG32" s="99"/>
      <c r="ADH32" s="99"/>
      <c r="ADI32" s="99"/>
      <c r="ADJ32" s="99"/>
      <c r="ADK32" s="99"/>
      <c r="ADL32" s="99"/>
      <c r="ADM32" s="99"/>
      <c r="ADN32" s="99"/>
      <c r="ADO32" s="99"/>
      <c r="ADP32" s="99"/>
      <c r="ADQ32" s="99"/>
      <c r="ADR32" s="99"/>
      <c r="ADS32" s="99"/>
      <c r="ADT32" s="99"/>
      <c r="ADU32" s="99"/>
      <c r="ADV32" s="99"/>
      <c r="ADW32" s="99"/>
      <c r="ADX32" s="99"/>
      <c r="ADY32" s="99"/>
      <c r="ADZ32" s="99"/>
      <c r="AEA32" s="99"/>
      <c r="AEB32" s="99"/>
      <c r="AEC32" s="99"/>
      <c r="AED32" s="99"/>
      <c r="AEE32" s="99"/>
      <c r="AEF32" s="99"/>
      <c r="AEG32" s="99"/>
      <c r="AEH32" s="99"/>
      <c r="AEI32" s="99"/>
      <c r="AEJ32" s="99"/>
      <c r="AEK32" s="99"/>
      <c r="AEL32" s="99"/>
      <c r="AEM32" s="99"/>
      <c r="AEN32" s="99"/>
      <c r="AEO32" s="99"/>
      <c r="AEP32" s="99"/>
      <c r="AEQ32" s="99"/>
      <c r="AER32" s="99"/>
      <c r="AES32" s="99"/>
      <c r="AET32" s="99"/>
      <c r="AEU32" s="99"/>
      <c r="AEV32" s="99"/>
      <c r="AEW32" s="99"/>
      <c r="AEX32" s="99"/>
      <c r="AEY32" s="99"/>
      <c r="AEZ32" s="99"/>
      <c r="AFA32" s="99"/>
      <c r="AFB32" s="99"/>
      <c r="AFC32" s="99"/>
      <c r="AFD32" s="99"/>
      <c r="AFE32" s="99"/>
      <c r="AFF32" s="99"/>
      <c r="AFG32" s="99"/>
      <c r="AFH32" s="99"/>
      <c r="AFI32" s="99"/>
      <c r="AFJ32" s="99"/>
      <c r="AFK32" s="99"/>
      <c r="AFL32" s="99"/>
      <c r="AFM32" s="99"/>
      <c r="AFN32" s="99"/>
      <c r="AFO32" s="99"/>
      <c r="AFP32" s="99"/>
      <c r="AFQ32" s="99"/>
      <c r="AFR32" s="99"/>
      <c r="AFS32" s="99"/>
      <c r="AFT32" s="99"/>
      <c r="AFU32" s="99"/>
      <c r="AFV32" s="99"/>
      <c r="AFW32" s="99"/>
      <c r="AFX32" s="99"/>
      <c r="AFY32" s="99"/>
      <c r="AFZ32" s="99"/>
      <c r="AGA32" s="99"/>
      <c r="AGB32" s="99"/>
      <c r="AGC32" s="99"/>
      <c r="AGD32" s="99"/>
      <c r="AGE32" s="99"/>
      <c r="AGF32" s="99"/>
      <c r="AGG32" s="99"/>
      <c r="AGH32" s="99"/>
      <c r="AGI32" s="99"/>
      <c r="AGJ32" s="99"/>
      <c r="AGK32" s="99"/>
      <c r="AGL32" s="99"/>
      <c r="AGM32" s="99"/>
      <c r="AGN32" s="99"/>
      <c r="AGO32" s="99"/>
      <c r="AGP32" s="99"/>
      <c r="AGQ32" s="99"/>
      <c r="AGR32" s="99"/>
      <c r="AGS32" s="99"/>
      <c r="AGT32" s="99"/>
      <c r="AGU32" s="99"/>
      <c r="AGV32" s="99"/>
      <c r="AGW32" s="99"/>
      <c r="AGX32" s="99"/>
      <c r="AGY32" s="99"/>
      <c r="AGZ32" s="99"/>
      <c r="AHA32" s="99"/>
      <c r="AHB32" s="99"/>
      <c r="AHC32" s="99"/>
      <c r="AHD32" s="99"/>
      <c r="AHE32" s="99"/>
      <c r="AHF32" s="99"/>
      <c r="AHG32" s="99"/>
      <c r="AHH32" s="99"/>
      <c r="AHI32" s="99"/>
      <c r="AHJ32" s="99"/>
      <c r="AHK32" s="99"/>
      <c r="AHL32" s="99"/>
      <c r="AHM32" s="99"/>
      <c r="AHN32" s="99"/>
      <c r="AHO32" s="99"/>
      <c r="AHP32" s="99"/>
      <c r="AHQ32" s="99"/>
      <c r="AHR32" s="99"/>
      <c r="AHS32" s="99"/>
      <c r="AHT32" s="99"/>
      <c r="AHU32" s="99"/>
      <c r="AHV32" s="99"/>
      <c r="AHW32" s="99"/>
      <c r="AHX32" s="99"/>
      <c r="AHY32" s="99"/>
      <c r="AHZ32" s="99"/>
      <c r="AIA32" s="99"/>
      <c r="AIB32" s="99"/>
      <c r="AIC32" s="99"/>
      <c r="AID32" s="99"/>
      <c r="AIE32" s="99"/>
      <c r="AIF32" s="99"/>
      <c r="AIG32" s="99"/>
      <c r="AIH32" s="99"/>
      <c r="AII32" s="99"/>
      <c r="AIJ32" s="99"/>
      <c r="AIK32" s="99"/>
      <c r="AIL32" s="99"/>
      <c r="AIM32" s="99"/>
      <c r="AIN32" s="99"/>
      <c r="AIO32" s="99"/>
      <c r="AIP32" s="99"/>
      <c r="AIQ32" s="99"/>
      <c r="AIR32" s="99"/>
      <c r="AIS32" s="99"/>
      <c r="AIT32" s="99"/>
      <c r="AIU32" s="99"/>
      <c r="AIV32" s="99"/>
      <c r="AIW32" s="99"/>
      <c r="AIX32" s="99"/>
      <c r="AIY32" s="99"/>
      <c r="AIZ32" s="99"/>
      <c r="AJA32" s="99"/>
      <c r="AJB32" s="99"/>
      <c r="AJC32" s="99"/>
      <c r="AJD32" s="99"/>
      <c r="AJE32" s="99"/>
      <c r="AJF32" s="99"/>
      <c r="AJG32" s="99"/>
      <c r="AJH32" s="99"/>
      <c r="AJI32" s="99"/>
      <c r="AJJ32" s="99"/>
      <c r="AJK32" s="99"/>
      <c r="AJL32" s="99"/>
      <c r="AJM32" s="99"/>
      <c r="AJN32" s="99"/>
      <c r="AJO32" s="99"/>
      <c r="AJP32" s="99"/>
      <c r="AJQ32" s="99"/>
      <c r="AJR32" s="99"/>
      <c r="AJS32" s="99"/>
      <c r="AJT32" s="99"/>
      <c r="AJU32" s="99"/>
      <c r="AJV32" s="99"/>
      <c r="AJW32" s="99"/>
      <c r="AJX32" s="99"/>
      <c r="AJY32" s="99"/>
      <c r="AJZ32" s="99"/>
      <c r="AKA32" s="99"/>
      <c r="AKB32" s="99"/>
      <c r="AKC32" s="99"/>
      <c r="AKD32" s="99"/>
      <c r="AKE32" s="99"/>
      <c r="AKF32" s="99"/>
      <c r="AKG32" s="99"/>
      <c r="AKH32" s="99"/>
      <c r="AKI32" s="99"/>
      <c r="AKJ32" s="99"/>
      <c r="AKK32" s="99"/>
      <c r="AKL32" s="99"/>
      <c r="AKM32" s="99"/>
      <c r="AKN32" s="99"/>
      <c r="AKO32" s="99"/>
      <c r="AKP32" s="99"/>
      <c r="AKQ32" s="99"/>
      <c r="AKR32" s="99"/>
      <c r="AKS32" s="99"/>
      <c r="AKT32" s="99"/>
      <c r="AKU32" s="99"/>
      <c r="AKV32" s="99"/>
      <c r="AKW32" s="99"/>
      <c r="AKX32" s="99"/>
      <c r="AKY32" s="99"/>
      <c r="AKZ32" s="99"/>
      <c r="ALA32" s="99"/>
      <c r="ALB32" s="99"/>
      <c r="ALC32" s="99"/>
      <c r="ALD32" s="99"/>
      <c r="ALE32" s="99"/>
      <c r="ALF32" s="99"/>
      <c r="ALG32" s="99"/>
      <c r="ALH32" s="99"/>
      <c r="ALI32" s="99"/>
      <c r="ALJ32" s="99"/>
      <c r="ALK32" s="99"/>
      <c r="ALL32" s="99"/>
      <c r="ALM32" s="99"/>
      <c r="ALN32" s="99"/>
      <c r="ALO32" s="99"/>
      <c r="ALP32" s="99"/>
      <c r="ALQ32" s="99"/>
      <c r="ALR32" s="99"/>
      <c r="ALS32" s="99"/>
      <c r="ALT32" s="99"/>
      <c r="ALU32" s="99"/>
      <c r="ALV32" s="99"/>
      <c r="ALW32" s="99"/>
      <c r="ALX32" s="99"/>
      <c r="ALY32" s="99"/>
      <c r="ALZ32" s="99"/>
      <c r="AMA32" s="99"/>
      <c r="AMB32" s="99"/>
      <c r="AMC32" s="99"/>
      <c r="AMD32" s="99"/>
      <c r="AME32" s="99"/>
      <c r="AMF32" s="99"/>
      <c r="AMG32" s="99"/>
      <c r="AMH32" s="99"/>
      <c r="AMI32" s="99"/>
      <c r="AMJ32" s="99"/>
      <c r="AMK32" s="99"/>
      <c r="AML32" s="99"/>
      <c r="AMM32" s="99"/>
      <c r="AMN32" s="99"/>
      <c r="AMO32" s="99"/>
      <c r="AMP32" s="99"/>
      <c r="AMQ32" s="99"/>
      <c r="AMR32" s="99"/>
      <c r="AMS32" s="99"/>
      <c r="AMT32" s="99"/>
      <c r="AMU32" s="99"/>
      <c r="AMV32" s="99"/>
      <c r="AMW32" s="99"/>
      <c r="AMX32" s="99"/>
      <c r="AMY32" s="99"/>
      <c r="AMZ32" s="99"/>
      <c r="ANA32" s="99"/>
      <c r="ANB32" s="99"/>
      <c r="ANC32" s="99"/>
      <c r="AND32" s="99"/>
      <c r="ANE32" s="99"/>
      <c r="ANF32" s="99"/>
      <c r="ANG32" s="99"/>
      <c r="ANH32" s="99"/>
      <c r="ANI32" s="99"/>
      <c r="ANJ32" s="99"/>
      <c r="ANK32" s="99"/>
      <c r="ANL32" s="99"/>
      <c r="ANM32" s="99"/>
      <c r="ANN32" s="99"/>
      <c r="ANO32" s="99"/>
      <c r="ANP32" s="99"/>
      <c r="ANQ32" s="99"/>
      <c r="ANR32" s="99"/>
      <c r="ANS32" s="99"/>
      <c r="ANT32" s="99"/>
      <c r="ANU32" s="99"/>
      <c r="ANV32" s="99"/>
      <c r="ANW32" s="99"/>
      <c r="ANX32" s="99"/>
      <c r="ANY32" s="99"/>
      <c r="ANZ32" s="99"/>
      <c r="AOA32" s="99"/>
      <c r="AOB32" s="99"/>
      <c r="AOC32" s="99"/>
      <c r="AOD32" s="99"/>
      <c r="AOE32" s="99"/>
      <c r="AOF32" s="99"/>
      <c r="AOG32" s="99"/>
      <c r="AOH32" s="99"/>
      <c r="AOI32" s="99"/>
      <c r="AOJ32" s="99"/>
      <c r="AOK32" s="99"/>
      <c r="AOL32" s="99"/>
      <c r="AOM32" s="99"/>
      <c r="AON32" s="99"/>
      <c r="AOO32" s="99"/>
      <c r="AOP32" s="99"/>
      <c r="AOQ32" s="99"/>
      <c r="AOR32" s="99"/>
      <c r="AOS32" s="99"/>
      <c r="AOT32" s="99"/>
      <c r="AOU32" s="99"/>
      <c r="AOV32" s="99"/>
      <c r="AOW32" s="99"/>
      <c r="AOX32" s="99"/>
      <c r="AOY32" s="99"/>
      <c r="AOZ32" s="99"/>
      <c r="APA32" s="99"/>
      <c r="APB32" s="99"/>
      <c r="APC32" s="99"/>
      <c r="APD32" s="99"/>
      <c r="APE32" s="99"/>
      <c r="APF32" s="99"/>
      <c r="APG32" s="99"/>
      <c r="APH32" s="99"/>
      <c r="API32" s="99"/>
      <c r="APJ32" s="99"/>
      <c r="APK32" s="99"/>
      <c r="APL32" s="99"/>
      <c r="APM32" s="99"/>
      <c r="APN32" s="99"/>
      <c r="APO32" s="99"/>
      <c r="APP32" s="99"/>
      <c r="APQ32" s="99"/>
      <c r="APR32" s="99"/>
      <c r="APS32" s="99"/>
      <c r="APT32" s="99"/>
      <c r="APU32" s="99"/>
      <c r="APV32" s="99"/>
      <c r="APW32" s="99"/>
      <c r="APX32" s="99"/>
      <c r="APY32" s="99"/>
      <c r="APZ32" s="99"/>
      <c r="AQA32" s="99"/>
      <c r="AQB32" s="99"/>
      <c r="AQC32" s="99"/>
      <c r="AQD32" s="99"/>
      <c r="AQE32" s="99"/>
      <c r="AQF32" s="99"/>
      <c r="AQG32" s="99"/>
      <c r="AQH32" s="99"/>
      <c r="AQI32" s="99"/>
      <c r="AQJ32" s="99"/>
      <c r="AQK32" s="99"/>
      <c r="AQL32" s="99"/>
      <c r="AQM32" s="99"/>
      <c r="AQN32" s="99"/>
      <c r="AQO32" s="99"/>
      <c r="AQP32" s="99"/>
      <c r="AQQ32" s="99"/>
      <c r="AQR32" s="99"/>
      <c r="AQS32" s="99"/>
      <c r="AQT32" s="99"/>
      <c r="AQU32" s="99"/>
      <c r="AQV32" s="99"/>
      <c r="AQW32" s="99"/>
      <c r="AQX32" s="99"/>
      <c r="AQY32" s="99"/>
      <c r="AQZ32" s="99"/>
      <c r="ARA32" s="99"/>
      <c r="ARB32" s="99"/>
      <c r="ARC32" s="99"/>
      <c r="ARD32" s="99"/>
      <c r="ARE32" s="99"/>
      <c r="ARF32" s="99"/>
      <c r="ARG32" s="99"/>
      <c r="ARH32" s="99"/>
      <c r="ARI32" s="99"/>
      <c r="ARJ32" s="99"/>
      <c r="ARK32" s="99"/>
      <c r="ARL32" s="99"/>
      <c r="ARM32" s="99"/>
      <c r="ARN32" s="99"/>
      <c r="ARO32" s="99"/>
      <c r="ARP32" s="99"/>
      <c r="ARQ32" s="99"/>
      <c r="ARR32" s="99"/>
      <c r="ARS32" s="99"/>
      <c r="ART32" s="99"/>
      <c r="ARU32" s="99"/>
      <c r="ARV32" s="99"/>
      <c r="ARW32" s="99"/>
      <c r="ARX32" s="99"/>
      <c r="ARY32" s="99"/>
      <c r="ARZ32" s="99"/>
      <c r="ASA32" s="99"/>
      <c r="ASB32" s="99"/>
      <c r="ASC32" s="99"/>
      <c r="ASD32" s="99"/>
      <c r="ASE32" s="99"/>
      <c r="ASF32" s="99"/>
      <c r="ASG32" s="99"/>
      <c r="ASH32" s="99"/>
      <c r="ASI32" s="99"/>
      <c r="ASJ32" s="99"/>
      <c r="ASK32" s="99"/>
      <c r="ASL32" s="99"/>
      <c r="ASM32" s="99"/>
      <c r="ASN32" s="99"/>
      <c r="ASO32" s="99"/>
      <c r="ASP32" s="99"/>
      <c r="ASQ32" s="99"/>
      <c r="ASR32" s="99"/>
      <c r="ASS32" s="99"/>
      <c r="AST32" s="99"/>
      <c r="ASU32" s="99"/>
      <c r="ASV32" s="99"/>
      <c r="ASW32" s="99"/>
      <c r="ASX32" s="99"/>
      <c r="ASY32" s="99"/>
      <c r="ASZ32" s="99"/>
      <c r="ATA32" s="99"/>
      <c r="ATB32" s="99"/>
      <c r="ATC32" s="99"/>
      <c r="ATD32" s="99"/>
      <c r="ATE32" s="99"/>
      <c r="ATF32" s="99"/>
      <c r="ATG32" s="99"/>
      <c r="ATH32" s="99"/>
      <c r="ATI32" s="99"/>
      <c r="ATJ32" s="99"/>
      <c r="ATK32" s="99"/>
      <c r="ATL32" s="99"/>
      <c r="ATM32" s="99"/>
      <c r="ATN32" s="99"/>
      <c r="ATO32" s="99"/>
      <c r="ATP32" s="99"/>
      <c r="ATQ32" s="99"/>
      <c r="ATR32" s="99"/>
      <c r="ATS32" s="99"/>
      <c r="ATT32" s="99"/>
      <c r="ATU32" s="99"/>
      <c r="ATV32" s="99"/>
      <c r="ATW32" s="99"/>
      <c r="ATX32" s="99"/>
      <c r="ATY32" s="99"/>
      <c r="ATZ32" s="99"/>
      <c r="AUA32" s="99"/>
      <c r="AUB32" s="99"/>
      <c r="AUC32" s="99"/>
      <c r="AUD32" s="99"/>
      <c r="AUE32" s="99"/>
      <c r="AUF32" s="99"/>
      <c r="AUG32" s="99"/>
      <c r="AUH32" s="99"/>
      <c r="AUI32" s="99"/>
      <c r="AUJ32" s="99"/>
      <c r="AUK32" s="99"/>
      <c r="AUL32" s="99"/>
      <c r="AUM32" s="99"/>
      <c r="AUN32" s="99"/>
      <c r="AUO32" s="99"/>
      <c r="AUP32" s="99"/>
      <c r="AUQ32" s="99"/>
      <c r="AUR32" s="99"/>
      <c r="AUS32" s="99"/>
      <c r="AUT32" s="99"/>
      <c r="AUU32" s="99"/>
      <c r="AUV32" s="99"/>
      <c r="AUW32" s="99"/>
      <c r="AUX32" s="99"/>
      <c r="AUY32" s="99"/>
      <c r="AUZ32" s="99"/>
      <c r="AVA32" s="99"/>
      <c r="AVB32" s="99"/>
      <c r="AVC32" s="99"/>
      <c r="AVD32" s="99"/>
      <c r="AVE32" s="99"/>
      <c r="AVF32" s="99"/>
    </row>
    <row r="33" spans="1:1254" x14ac:dyDescent="0.25">
      <c r="A33">
        <v>202212</v>
      </c>
      <c r="B33">
        <v>50295</v>
      </c>
      <c r="C33" t="s">
        <v>2679</v>
      </c>
      <c r="D33" t="s">
        <v>1533</v>
      </c>
      <c r="F33">
        <v>390</v>
      </c>
      <c r="H33">
        <v>1111</v>
      </c>
      <c r="I33">
        <v>263242</v>
      </c>
      <c r="K33">
        <v>15333</v>
      </c>
      <c r="M33">
        <v>15333</v>
      </c>
      <c r="O33">
        <v>1376</v>
      </c>
      <c r="P33">
        <v>303579</v>
      </c>
      <c r="R33">
        <v>69138</v>
      </c>
      <c r="S33">
        <v>2529</v>
      </c>
      <c r="T33">
        <v>40337</v>
      </c>
      <c r="U33">
        <v>22</v>
      </c>
      <c r="W33">
        <v>336679</v>
      </c>
      <c r="X33">
        <v>40337</v>
      </c>
      <c r="Y33">
        <v>2917</v>
      </c>
      <c r="Z33">
        <v>1111</v>
      </c>
      <c r="AB33">
        <v>191553</v>
      </c>
      <c r="AC33">
        <v>1696</v>
      </c>
      <c r="AF33">
        <v>2652</v>
      </c>
      <c r="AH33">
        <v>2652</v>
      </c>
      <c r="AJ33">
        <v>737</v>
      </c>
      <c r="AK33">
        <v>18486</v>
      </c>
      <c r="AM33">
        <v>501</v>
      </c>
      <c r="AO33">
        <v>7124</v>
      </c>
      <c r="AS33">
        <v>959</v>
      </c>
      <c r="AT33">
        <v>10431</v>
      </c>
      <c r="AV33">
        <v>30000</v>
      </c>
      <c r="AY33">
        <v>128080</v>
      </c>
      <c r="AZ33">
        <v>127708</v>
      </c>
      <c r="BA33">
        <v>4423</v>
      </c>
      <c r="BF33">
        <v>1879</v>
      </c>
      <c r="BH33">
        <v>20419</v>
      </c>
      <c r="BI33">
        <v>14047</v>
      </c>
      <c r="BK33">
        <v>188180</v>
      </c>
      <c r="BQ33">
        <v>95383</v>
      </c>
      <c r="BV33">
        <v>49144</v>
      </c>
      <c r="BW33">
        <v>2697</v>
      </c>
      <c r="BX33">
        <v>6905</v>
      </c>
      <c r="BY33">
        <v>2697</v>
      </c>
      <c r="BZ33">
        <v>336679</v>
      </c>
      <c r="CE33">
        <v>4493</v>
      </c>
      <c r="CH33">
        <v>-34054</v>
      </c>
      <c r="CL33">
        <v>164924</v>
      </c>
      <c r="CN33">
        <v>-46992</v>
      </c>
      <c r="CO33">
        <v>-29224</v>
      </c>
      <c r="CR33">
        <v>-4822</v>
      </c>
      <c r="CS33">
        <v>-33933</v>
      </c>
      <c r="CT33">
        <v>-104279</v>
      </c>
      <c r="CV33">
        <v>-13058</v>
      </c>
      <c r="CW33">
        <v>8929</v>
      </c>
      <c r="CX33">
        <v>-22455</v>
      </c>
      <c r="CY33">
        <v>723</v>
      </c>
      <c r="CZ33">
        <v>-17950</v>
      </c>
      <c r="DA33">
        <v>-7800</v>
      </c>
      <c r="DB33">
        <v>812</v>
      </c>
      <c r="DE33">
        <v>120</v>
      </c>
      <c r="DF33">
        <v>-12248</v>
      </c>
      <c r="DG33">
        <v>-5768</v>
      </c>
      <c r="DH33">
        <v>2520</v>
      </c>
      <c r="DJ33">
        <v>3730</v>
      </c>
      <c r="DK33">
        <v>722</v>
      </c>
      <c r="DL33">
        <v>6769</v>
      </c>
      <c r="DM33">
        <v>143471</v>
      </c>
      <c r="DN33">
        <v>9474</v>
      </c>
      <c r="DO33">
        <v>2265</v>
      </c>
      <c r="DP33">
        <v>-21424</v>
      </c>
      <c r="DQ33">
        <v>-96950</v>
      </c>
      <c r="DR33">
        <v>-43</v>
      </c>
      <c r="DS33">
        <v>-165</v>
      </c>
      <c r="DT33">
        <v>-30898</v>
      </c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  <c r="IV33" s="99"/>
      <c r="IW33" s="99"/>
      <c r="IX33" s="99"/>
      <c r="IY33" s="99"/>
      <c r="IZ33" s="99"/>
      <c r="JA33" s="99"/>
      <c r="JB33" s="99"/>
      <c r="JC33" s="99"/>
      <c r="JD33" s="99"/>
      <c r="JE33" s="99"/>
      <c r="JF33" s="99"/>
      <c r="JG33" s="99"/>
      <c r="JH33" s="99"/>
      <c r="JI33" s="99"/>
      <c r="JJ33" s="99"/>
      <c r="JK33" s="99"/>
      <c r="JL33" s="99"/>
      <c r="JM33" s="99"/>
      <c r="JN33" s="99"/>
      <c r="JO33" s="99"/>
      <c r="JP33" s="99"/>
      <c r="JQ33" s="99"/>
      <c r="JR33" s="99"/>
      <c r="JS33" s="99"/>
      <c r="JT33" s="99"/>
      <c r="JU33" s="99"/>
      <c r="JV33" s="99"/>
      <c r="JW33" s="99"/>
      <c r="JX33" s="99"/>
      <c r="JY33" s="99"/>
      <c r="JZ33" s="99"/>
      <c r="KA33" s="99"/>
      <c r="KB33" s="99"/>
      <c r="KC33" s="99"/>
      <c r="KD33" s="99"/>
      <c r="KE33" s="99"/>
      <c r="KF33" s="99"/>
      <c r="KG33" s="99"/>
      <c r="KH33" s="99"/>
      <c r="KI33" s="99"/>
      <c r="KJ33" s="99"/>
      <c r="KK33" s="99"/>
      <c r="KL33" s="99"/>
      <c r="KM33" s="99"/>
      <c r="KN33" s="99"/>
      <c r="KO33" s="99"/>
      <c r="KP33" s="99"/>
      <c r="KQ33" s="99"/>
      <c r="KR33" s="99"/>
      <c r="KS33" s="99"/>
      <c r="KT33" s="99"/>
      <c r="KU33" s="99"/>
      <c r="KV33" s="99"/>
      <c r="KW33" s="99"/>
      <c r="KX33" s="99"/>
      <c r="KY33" s="99"/>
      <c r="KZ33" s="99"/>
      <c r="LA33" s="99"/>
      <c r="LB33" s="99"/>
      <c r="LC33" s="99"/>
      <c r="LD33" s="99"/>
      <c r="LE33" s="99"/>
      <c r="LF33" s="99"/>
      <c r="LG33" s="99"/>
      <c r="LH33" s="99"/>
      <c r="LI33" s="99"/>
      <c r="LJ33" s="99"/>
      <c r="LK33" s="99"/>
      <c r="LL33" s="99"/>
      <c r="LM33" s="99"/>
      <c r="LN33" s="99"/>
      <c r="LO33" s="99"/>
      <c r="LP33" s="99"/>
      <c r="LQ33" s="99"/>
      <c r="LR33" s="99"/>
      <c r="LS33" s="99"/>
      <c r="LT33" s="99"/>
      <c r="LU33" s="99"/>
      <c r="LV33" s="99"/>
      <c r="LW33" s="99"/>
      <c r="LX33" s="99"/>
      <c r="LY33" s="99"/>
      <c r="LZ33" s="99"/>
      <c r="MA33" s="99"/>
      <c r="MB33" s="99"/>
      <c r="MC33" s="99"/>
      <c r="MD33" s="99"/>
      <c r="ME33" s="99"/>
      <c r="MF33" s="99"/>
      <c r="MG33" s="99"/>
      <c r="MH33" s="99"/>
      <c r="MI33" s="99"/>
      <c r="MJ33" s="99"/>
      <c r="MK33" s="99"/>
      <c r="ML33" s="99"/>
      <c r="MM33" s="99"/>
      <c r="MN33" s="99"/>
      <c r="MO33" s="99"/>
      <c r="MP33" s="99"/>
      <c r="MQ33" s="99"/>
      <c r="MR33" s="99"/>
      <c r="MS33" s="99"/>
      <c r="MT33" s="99"/>
      <c r="MU33" s="99"/>
      <c r="MV33" s="99"/>
      <c r="MW33" s="99"/>
      <c r="MX33" s="99"/>
      <c r="MY33" s="99"/>
      <c r="MZ33" s="99"/>
      <c r="NA33" s="99"/>
      <c r="NB33" s="99"/>
      <c r="NC33" s="99"/>
      <c r="ND33" s="99"/>
      <c r="NE33" s="99"/>
      <c r="NF33" s="99"/>
      <c r="NG33" s="99"/>
      <c r="NH33" s="99"/>
      <c r="NI33" s="99"/>
      <c r="NJ33" s="99"/>
      <c r="NK33" s="99"/>
      <c r="NL33" s="99"/>
      <c r="NM33" s="99"/>
      <c r="NN33" s="99"/>
      <c r="NO33" s="99"/>
      <c r="NP33" s="99"/>
      <c r="NQ33" s="99"/>
      <c r="NR33" s="99"/>
      <c r="NS33" s="99"/>
      <c r="NT33" s="99"/>
      <c r="NU33" s="99"/>
      <c r="NV33" s="99"/>
      <c r="NW33" s="99"/>
      <c r="NX33" s="99"/>
      <c r="NY33" s="99"/>
      <c r="NZ33" s="99"/>
      <c r="OA33" s="99"/>
      <c r="OB33" s="99"/>
      <c r="OC33" s="99"/>
      <c r="OD33" s="99"/>
      <c r="OE33" s="99"/>
      <c r="OF33" s="99"/>
      <c r="OG33" s="99"/>
      <c r="OH33" s="99"/>
      <c r="OI33" s="99"/>
      <c r="OJ33" s="99"/>
      <c r="OK33" s="99"/>
      <c r="OL33" s="99"/>
      <c r="OM33" s="99"/>
      <c r="ON33" s="99"/>
      <c r="OO33" s="99"/>
      <c r="OP33" s="99"/>
      <c r="OQ33" s="99"/>
      <c r="OR33" s="99"/>
      <c r="OS33" s="99"/>
      <c r="OT33" s="99"/>
      <c r="OU33" s="99"/>
      <c r="OV33" s="99"/>
      <c r="OW33" s="99"/>
      <c r="OX33" s="99"/>
      <c r="OY33" s="99"/>
      <c r="OZ33" s="99"/>
      <c r="PA33" s="99"/>
      <c r="PB33" s="99"/>
      <c r="PC33" s="99"/>
      <c r="PD33" s="99"/>
      <c r="PE33" s="99"/>
      <c r="PF33" s="99"/>
      <c r="PG33" s="99"/>
      <c r="PH33" s="99"/>
      <c r="PI33" s="99"/>
      <c r="PJ33" s="99"/>
      <c r="PK33" s="99"/>
      <c r="PL33" s="99"/>
      <c r="PM33" s="99"/>
      <c r="PN33" s="99"/>
      <c r="PO33" s="99"/>
      <c r="PP33" s="99"/>
      <c r="PQ33" s="99"/>
      <c r="PR33" s="99"/>
      <c r="PS33" s="99"/>
      <c r="PT33" s="99"/>
      <c r="PU33" s="99"/>
      <c r="PV33" s="99"/>
      <c r="PW33" s="99"/>
      <c r="PX33" s="99"/>
      <c r="PY33" s="99"/>
      <c r="PZ33" s="99"/>
      <c r="QA33" s="99"/>
      <c r="QB33" s="99"/>
      <c r="QC33" s="99"/>
      <c r="QD33" s="99"/>
      <c r="QE33" s="99"/>
      <c r="QF33" s="99"/>
      <c r="QG33" s="99"/>
      <c r="QH33" s="99"/>
      <c r="QI33" s="99"/>
      <c r="QJ33" s="99"/>
      <c r="QK33" s="99"/>
      <c r="QL33" s="99"/>
      <c r="QM33" s="99"/>
      <c r="QN33" s="99"/>
      <c r="QO33" s="99"/>
      <c r="QP33" s="99"/>
      <c r="QQ33" s="99"/>
      <c r="QR33" s="99"/>
      <c r="QS33" s="99"/>
      <c r="QT33" s="99"/>
      <c r="QU33" s="99"/>
      <c r="QV33" s="99"/>
      <c r="QW33" s="99"/>
      <c r="QX33" s="99"/>
      <c r="QY33" s="99"/>
      <c r="QZ33" s="99"/>
      <c r="RA33" s="99"/>
      <c r="RB33" s="99"/>
      <c r="RC33" s="99"/>
      <c r="RD33" s="99"/>
      <c r="RE33" s="99"/>
      <c r="RF33" s="99"/>
      <c r="RG33" s="99"/>
      <c r="RH33" s="99"/>
      <c r="RI33" s="99"/>
      <c r="RJ33" s="99"/>
      <c r="RK33" s="99"/>
      <c r="RL33" s="99"/>
      <c r="RM33" s="99"/>
      <c r="RN33" s="99"/>
      <c r="RO33" s="99"/>
      <c r="RP33" s="99"/>
      <c r="RQ33" s="99"/>
      <c r="RR33" s="99"/>
      <c r="RS33" s="99"/>
      <c r="RT33" s="99"/>
      <c r="RU33" s="99"/>
      <c r="RV33" s="99"/>
      <c r="RW33" s="99"/>
      <c r="RX33" s="99"/>
      <c r="RY33" s="99"/>
      <c r="RZ33" s="99"/>
      <c r="SA33" s="99"/>
      <c r="SB33" s="99"/>
      <c r="SC33" s="99"/>
      <c r="SD33" s="99"/>
      <c r="SE33" s="99"/>
      <c r="SF33" s="99"/>
      <c r="SG33" s="99"/>
      <c r="SH33" s="99"/>
      <c r="SI33" s="99"/>
      <c r="SJ33" s="99"/>
      <c r="SK33" s="99"/>
      <c r="SL33" s="99"/>
      <c r="SM33" s="99"/>
      <c r="SN33" s="99"/>
      <c r="SO33" s="99"/>
      <c r="SP33" s="99"/>
      <c r="SQ33" s="99"/>
      <c r="SR33" s="99"/>
      <c r="SS33" s="99"/>
      <c r="ST33" s="99"/>
      <c r="SU33" s="99"/>
      <c r="SV33" s="99"/>
      <c r="SW33" s="99"/>
      <c r="SX33" s="99"/>
      <c r="SY33" s="99"/>
      <c r="SZ33" s="99"/>
      <c r="TA33" s="99"/>
      <c r="TB33" s="99"/>
      <c r="TC33" s="99"/>
      <c r="TD33" s="99"/>
      <c r="TE33" s="99"/>
      <c r="TF33" s="99"/>
      <c r="TG33" s="99"/>
      <c r="TH33" s="99"/>
      <c r="TI33" s="99"/>
      <c r="TJ33" s="99"/>
      <c r="TK33" s="99"/>
      <c r="TL33" s="99"/>
      <c r="TM33" s="99"/>
      <c r="TN33" s="99"/>
      <c r="TO33" s="99"/>
      <c r="TP33" s="99"/>
      <c r="TQ33" s="99"/>
      <c r="TR33" s="99"/>
      <c r="TS33" s="99"/>
      <c r="TT33" s="99"/>
      <c r="TU33" s="99"/>
      <c r="TV33" s="99"/>
      <c r="TW33" s="99"/>
      <c r="TX33" s="99"/>
      <c r="TY33" s="99"/>
      <c r="TZ33" s="99"/>
      <c r="UA33" s="99"/>
      <c r="UB33" s="99"/>
      <c r="UC33" s="99"/>
      <c r="UD33" s="99"/>
      <c r="UE33" s="99"/>
      <c r="UF33" s="99"/>
      <c r="UG33" s="99"/>
      <c r="UH33" s="99"/>
      <c r="UI33" s="99"/>
      <c r="UJ33" s="99"/>
      <c r="UK33" s="99"/>
      <c r="UL33" s="99"/>
      <c r="UM33" s="99"/>
      <c r="UN33" s="99"/>
      <c r="UO33" s="99"/>
      <c r="UP33" s="99"/>
      <c r="UQ33" s="99"/>
      <c r="UR33" s="99"/>
      <c r="US33" s="99"/>
      <c r="UT33" s="99"/>
      <c r="UU33" s="99"/>
      <c r="UV33" s="99"/>
      <c r="UW33" s="99"/>
      <c r="UX33" s="99"/>
      <c r="UY33" s="99"/>
      <c r="UZ33" s="99"/>
      <c r="VA33" s="99"/>
      <c r="VB33" s="99"/>
      <c r="VC33" s="99"/>
      <c r="VD33" s="99"/>
      <c r="VE33" s="99"/>
      <c r="VF33" s="99"/>
      <c r="VG33" s="99"/>
      <c r="VH33" s="99"/>
      <c r="VI33" s="99"/>
      <c r="VJ33" s="99"/>
      <c r="VK33" s="99"/>
      <c r="VL33" s="99"/>
      <c r="VM33" s="99"/>
      <c r="VN33" s="99"/>
      <c r="VO33" s="99"/>
      <c r="VP33" s="99"/>
      <c r="VQ33" s="99"/>
      <c r="VR33" s="99"/>
      <c r="VS33" s="99"/>
      <c r="VT33" s="99"/>
      <c r="VU33" s="99"/>
      <c r="VV33" s="99"/>
      <c r="VW33" s="99"/>
      <c r="VX33" s="99"/>
      <c r="VY33" s="99"/>
      <c r="VZ33" s="99"/>
      <c r="WA33" s="99"/>
      <c r="WB33" s="99"/>
      <c r="WC33" s="99"/>
      <c r="WD33" s="99"/>
      <c r="WE33" s="99"/>
      <c r="WF33" s="99"/>
      <c r="WG33" s="99"/>
      <c r="WH33" s="99"/>
      <c r="WI33" s="99"/>
      <c r="WJ33" s="99"/>
      <c r="WK33" s="99"/>
      <c r="WL33" s="99"/>
      <c r="WM33" s="99"/>
      <c r="WN33" s="99"/>
      <c r="WO33" s="99"/>
      <c r="WP33" s="99"/>
      <c r="WQ33" s="99"/>
      <c r="WR33" s="99"/>
      <c r="WS33" s="99"/>
      <c r="WT33" s="99"/>
      <c r="WU33" s="99"/>
      <c r="WV33" s="99"/>
      <c r="WW33" s="99"/>
      <c r="WX33" s="99"/>
      <c r="WY33" s="99"/>
      <c r="WZ33" s="99"/>
      <c r="XA33" s="99"/>
      <c r="XB33" s="99"/>
      <c r="XC33" s="99"/>
      <c r="XD33" s="99"/>
      <c r="XE33" s="99"/>
      <c r="XF33" s="99"/>
      <c r="XG33" s="99"/>
      <c r="XH33" s="99"/>
      <c r="XI33" s="99"/>
      <c r="XJ33" s="99"/>
      <c r="XK33" s="99"/>
      <c r="XL33" s="99"/>
      <c r="XM33" s="99"/>
      <c r="XN33" s="99"/>
      <c r="XO33" s="99"/>
      <c r="XP33" s="99"/>
      <c r="XQ33" s="99"/>
      <c r="XR33" s="99"/>
      <c r="XS33" s="99"/>
      <c r="XT33" s="99"/>
      <c r="XU33" s="99"/>
      <c r="XV33" s="99"/>
      <c r="XW33" s="99"/>
      <c r="XX33" s="99"/>
      <c r="XY33" s="99"/>
      <c r="XZ33" s="99"/>
      <c r="YA33" s="99"/>
      <c r="YB33" s="99"/>
      <c r="YC33" s="99"/>
      <c r="YD33" s="99"/>
      <c r="YE33" s="99"/>
      <c r="YF33" s="99"/>
      <c r="YG33" s="99"/>
      <c r="YH33" s="99"/>
      <c r="YI33" s="99"/>
      <c r="YJ33" s="99"/>
      <c r="YK33" s="99"/>
      <c r="YL33" s="99"/>
      <c r="YM33" s="99"/>
      <c r="YN33" s="99"/>
      <c r="YO33" s="99"/>
      <c r="YP33" s="99"/>
      <c r="YQ33" s="99"/>
      <c r="YR33" s="99"/>
      <c r="YS33" s="99"/>
      <c r="YT33" s="99"/>
      <c r="YU33" s="99"/>
      <c r="YV33" s="99"/>
      <c r="YW33" s="99"/>
      <c r="YX33" s="99"/>
      <c r="YY33" s="99"/>
      <c r="YZ33" s="99"/>
      <c r="ZA33" s="99"/>
      <c r="ZB33" s="99"/>
      <c r="ZC33" s="99"/>
      <c r="ZD33" s="99"/>
      <c r="ZE33" s="99"/>
      <c r="ZF33" s="99"/>
      <c r="ZG33" s="99"/>
      <c r="ZH33" s="99"/>
      <c r="ZI33" s="99"/>
      <c r="ZJ33" s="99"/>
      <c r="ZK33" s="99"/>
      <c r="ZL33" s="99"/>
      <c r="ZM33" s="99"/>
      <c r="ZN33" s="99"/>
      <c r="ZO33" s="99"/>
      <c r="ZP33" s="99"/>
      <c r="ZQ33" s="99"/>
      <c r="ZR33" s="99"/>
      <c r="ZS33" s="99"/>
      <c r="ZT33" s="99"/>
      <c r="ZU33" s="99"/>
      <c r="ZV33" s="99"/>
      <c r="ZW33" s="99"/>
      <c r="ZX33" s="99"/>
      <c r="ZY33" s="99"/>
      <c r="ZZ33" s="99"/>
      <c r="AAA33" s="99"/>
      <c r="AAB33" s="99"/>
      <c r="AAC33" s="99"/>
      <c r="AAD33" s="99"/>
      <c r="AAE33" s="99"/>
      <c r="AAF33" s="99"/>
      <c r="AAG33" s="99"/>
      <c r="AAH33" s="99"/>
      <c r="AAI33" s="99"/>
      <c r="AAJ33" s="99"/>
      <c r="AAK33" s="99"/>
      <c r="AAL33" s="99"/>
      <c r="AAM33" s="99"/>
      <c r="AAN33" s="99"/>
      <c r="AAO33" s="99"/>
      <c r="AAP33" s="99"/>
      <c r="AAQ33" s="99"/>
      <c r="AAR33" s="99"/>
      <c r="AAS33" s="99"/>
      <c r="AAT33" s="99"/>
      <c r="AAU33" s="99"/>
      <c r="AAV33" s="99"/>
      <c r="AAW33" s="99"/>
      <c r="AAX33" s="99"/>
      <c r="AAY33" s="99"/>
      <c r="AAZ33" s="99"/>
      <c r="ABA33" s="99"/>
      <c r="ABB33" s="99"/>
      <c r="ABC33" s="99"/>
      <c r="ABD33" s="99"/>
      <c r="ABE33" s="99"/>
      <c r="ABF33" s="99"/>
      <c r="ABG33" s="99"/>
      <c r="ABH33" s="99"/>
      <c r="ABI33" s="99"/>
      <c r="ABJ33" s="99"/>
      <c r="ABK33" s="99"/>
      <c r="ABL33" s="99"/>
      <c r="ABM33" s="99"/>
      <c r="ABN33" s="99"/>
      <c r="ABO33" s="99"/>
      <c r="ABP33" s="99"/>
      <c r="ABQ33" s="99"/>
      <c r="ABR33" s="99"/>
      <c r="ABS33" s="99"/>
      <c r="ABT33" s="99"/>
      <c r="ABU33" s="99"/>
      <c r="ABV33" s="99"/>
      <c r="ABW33" s="99"/>
      <c r="ABX33" s="99"/>
      <c r="ABY33" s="99"/>
      <c r="ABZ33" s="99"/>
      <c r="ACA33" s="99"/>
      <c r="ACB33" s="99"/>
      <c r="ACC33" s="99"/>
      <c r="ACD33" s="99"/>
      <c r="ACE33" s="99"/>
      <c r="ACF33" s="99"/>
      <c r="ACG33" s="99"/>
      <c r="ACH33" s="99"/>
      <c r="ACI33" s="99"/>
      <c r="ACJ33" s="99"/>
      <c r="ACK33" s="99"/>
      <c r="ACL33" s="99"/>
      <c r="ACM33" s="99"/>
      <c r="ACN33" s="99"/>
      <c r="ACO33" s="99"/>
      <c r="ACP33" s="99"/>
      <c r="ACQ33" s="99"/>
      <c r="ACR33" s="99"/>
      <c r="ACS33" s="99"/>
      <c r="ACT33" s="99"/>
      <c r="ACU33" s="99"/>
      <c r="ACV33" s="99"/>
      <c r="ACW33" s="99"/>
      <c r="ACX33" s="99"/>
      <c r="ACY33" s="99"/>
      <c r="ACZ33" s="99"/>
      <c r="ADA33" s="99"/>
      <c r="ADB33" s="99"/>
      <c r="ADC33" s="99"/>
      <c r="ADD33" s="99"/>
      <c r="ADE33" s="99"/>
      <c r="ADF33" s="99"/>
      <c r="ADG33" s="99"/>
      <c r="ADH33" s="99"/>
      <c r="ADI33" s="99"/>
      <c r="ADJ33" s="99"/>
      <c r="ADK33" s="99"/>
      <c r="ADL33" s="99"/>
      <c r="ADM33" s="99"/>
      <c r="ADN33" s="99"/>
      <c r="ADO33" s="99"/>
      <c r="ADP33" s="99"/>
      <c r="ADQ33" s="99"/>
      <c r="ADR33" s="99"/>
      <c r="ADS33" s="99"/>
      <c r="ADT33" s="99"/>
      <c r="ADU33" s="99"/>
      <c r="ADV33" s="99"/>
      <c r="ADW33" s="99"/>
      <c r="ADX33" s="99"/>
      <c r="ADY33" s="99"/>
      <c r="ADZ33" s="99"/>
      <c r="AEA33" s="99"/>
      <c r="AEB33" s="99"/>
      <c r="AEC33" s="99"/>
      <c r="AED33" s="99"/>
      <c r="AEE33" s="99"/>
      <c r="AEF33" s="99"/>
      <c r="AEG33" s="99"/>
      <c r="AEH33" s="99"/>
      <c r="AEI33" s="99"/>
      <c r="AEJ33" s="99"/>
      <c r="AEK33" s="99"/>
      <c r="AEL33" s="99"/>
      <c r="AEM33" s="99"/>
      <c r="AEN33" s="99"/>
      <c r="AEO33" s="99"/>
      <c r="AEP33" s="99"/>
      <c r="AEQ33" s="99"/>
      <c r="AER33" s="99"/>
      <c r="AES33" s="99"/>
      <c r="AET33" s="99"/>
      <c r="AEU33" s="99"/>
      <c r="AEV33" s="99"/>
      <c r="AEW33" s="99"/>
      <c r="AEX33" s="99"/>
      <c r="AEY33" s="99"/>
      <c r="AEZ33" s="99"/>
      <c r="AFA33" s="99"/>
      <c r="AFB33" s="99"/>
      <c r="AFC33" s="99"/>
      <c r="AFD33" s="99"/>
      <c r="AFE33" s="99"/>
      <c r="AFF33" s="99"/>
      <c r="AFG33" s="99"/>
      <c r="AFH33" s="99"/>
      <c r="AFI33" s="99"/>
      <c r="AFJ33" s="99"/>
      <c r="AFK33" s="99"/>
      <c r="AFL33" s="99"/>
      <c r="AFM33" s="99"/>
      <c r="AFN33" s="99"/>
      <c r="AFO33" s="99"/>
      <c r="AFP33" s="99"/>
      <c r="AFQ33" s="99"/>
      <c r="AFR33" s="99"/>
      <c r="AFS33" s="99"/>
      <c r="AFT33" s="99"/>
      <c r="AFU33" s="99"/>
      <c r="AFV33" s="99"/>
      <c r="AFW33" s="99"/>
      <c r="AFX33" s="99"/>
      <c r="AFY33" s="99"/>
      <c r="AFZ33" s="99"/>
      <c r="AGA33" s="99"/>
      <c r="AGB33" s="99"/>
      <c r="AGC33" s="99"/>
      <c r="AGD33" s="99"/>
      <c r="AGE33" s="99"/>
      <c r="AGF33" s="99"/>
      <c r="AGG33" s="99"/>
      <c r="AGH33" s="99"/>
      <c r="AGI33" s="99"/>
      <c r="AGJ33" s="99"/>
      <c r="AGK33" s="99"/>
      <c r="AGL33" s="99"/>
      <c r="AGM33" s="99"/>
      <c r="AGN33" s="99"/>
      <c r="AGO33" s="99"/>
      <c r="AGP33" s="99"/>
      <c r="AGQ33" s="99"/>
      <c r="AGR33" s="99"/>
      <c r="AGS33" s="99"/>
      <c r="AGT33" s="99"/>
      <c r="AGU33" s="99"/>
      <c r="AGV33" s="99"/>
      <c r="AGW33" s="99"/>
      <c r="AGX33" s="99"/>
      <c r="AGY33" s="99"/>
      <c r="AGZ33" s="99"/>
      <c r="AHA33" s="99"/>
      <c r="AHB33" s="99"/>
      <c r="AHC33" s="99"/>
      <c r="AHD33" s="99"/>
      <c r="AHE33" s="99"/>
      <c r="AHF33" s="99"/>
      <c r="AHG33" s="99"/>
      <c r="AHH33" s="99"/>
      <c r="AHI33" s="99"/>
      <c r="AHJ33" s="99"/>
      <c r="AHK33" s="99"/>
      <c r="AHL33" s="99"/>
      <c r="AHM33" s="99"/>
      <c r="AHN33" s="99"/>
      <c r="AHO33" s="99"/>
      <c r="AHP33" s="99"/>
      <c r="AHQ33" s="99"/>
      <c r="AHR33" s="99"/>
      <c r="AHS33" s="99"/>
      <c r="AHT33" s="99"/>
      <c r="AHU33" s="99"/>
      <c r="AHV33" s="99"/>
      <c r="AHW33" s="99"/>
      <c r="AHX33" s="99"/>
      <c r="AHY33" s="99"/>
      <c r="AHZ33" s="99"/>
      <c r="AIA33" s="99"/>
      <c r="AIB33" s="99"/>
      <c r="AIC33" s="99"/>
      <c r="AID33" s="99"/>
      <c r="AIE33" s="99"/>
      <c r="AIF33" s="99"/>
      <c r="AIG33" s="99"/>
      <c r="AIH33" s="99"/>
      <c r="AII33" s="99"/>
      <c r="AIJ33" s="99"/>
      <c r="AIK33" s="99"/>
      <c r="AIL33" s="99"/>
      <c r="AIM33" s="99"/>
      <c r="AIN33" s="99"/>
      <c r="AIO33" s="99"/>
      <c r="AIP33" s="99"/>
      <c r="AIQ33" s="99"/>
      <c r="AIR33" s="99"/>
      <c r="AIS33" s="99"/>
      <c r="AIT33" s="99"/>
      <c r="AIU33" s="99"/>
      <c r="AIV33" s="99"/>
      <c r="AIW33" s="99"/>
      <c r="AIX33" s="99"/>
      <c r="AIY33" s="99"/>
      <c r="AIZ33" s="99"/>
      <c r="AJA33" s="99"/>
      <c r="AJB33" s="99"/>
      <c r="AJC33" s="99"/>
      <c r="AJD33" s="99"/>
      <c r="AJE33" s="99"/>
      <c r="AJF33" s="99"/>
      <c r="AJG33" s="99"/>
      <c r="AJH33" s="99"/>
      <c r="AJI33" s="99"/>
      <c r="AJJ33" s="99"/>
      <c r="AJK33" s="99"/>
      <c r="AJL33" s="99"/>
      <c r="AJM33" s="99"/>
      <c r="AJN33" s="99"/>
      <c r="AJO33" s="99"/>
      <c r="AJP33" s="99"/>
      <c r="AJQ33" s="99"/>
      <c r="AJR33" s="99"/>
      <c r="AJS33" s="99"/>
      <c r="AJT33" s="99"/>
      <c r="AJU33" s="99"/>
      <c r="AJV33" s="99"/>
      <c r="AJW33" s="99"/>
      <c r="AJX33" s="99"/>
      <c r="AJY33" s="99"/>
      <c r="AJZ33" s="99"/>
      <c r="AKA33" s="99"/>
      <c r="AKB33" s="99"/>
      <c r="AKC33" s="99"/>
      <c r="AKD33" s="99"/>
      <c r="AKE33" s="99"/>
      <c r="AKF33" s="99"/>
      <c r="AKG33" s="99"/>
      <c r="AKH33" s="99"/>
      <c r="AKI33" s="99"/>
      <c r="AKJ33" s="99"/>
      <c r="AKK33" s="99"/>
      <c r="AKL33" s="99"/>
      <c r="AKM33" s="99"/>
      <c r="AKN33" s="99"/>
      <c r="AKO33" s="99"/>
      <c r="AKP33" s="99"/>
      <c r="AKQ33" s="99"/>
      <c r="AKR33" s="99"/>
      <c r="AKS33" s="99"/>
      <c r="AKT33" s="99"/>
      <c r="AKU33" s="99"/>
      <c r="AKV33" s="99"/>
      <c r="AKW33" s="99"/>
      <c r="AKX33" s="99"/>
      <c r="AKY33" s="99"/>
      <c r="AKZ33" s="99"/>
      <c r="ALA33" s="99"/>
      <c r="ALB33" s="99"/>
      <c r="ALC33" s="99"/>
      <c r="ALD33" s="99"/>
      <c r="ALE33" s="99"/>
      <c r="ALF33" s="99"/>
      <c r="ALG33" s="99"/>
      <c r="ALH33" s="99"/>
      <c r="ALI33" s="99"/>
      <c r="ALJ33" s="99"/>
      <c r="ALK33" s="99"/>
      <c r="ALL33" s="99"/>
      <c r="ALM33" s="99"/>
      <c r="ALN33" s="99"/>
      <c r="ALO33" s="99"/>
      <c r="ALP33" s="99"/>
      <c r="ALQ33" s="99"/>
      <c r="ALR33" s="99"/>
      <c r="ALS33" s="99"/>
      <c r="ALT33" s="99"/>
      <c r="ALU33" s="99"/>
      <c r="ALV33" s="99"/>
      <c r="ALW33" s="99"/>
      <c r="ALX33" s="99"/>
      <c r="ALY33" s="99"/>
      <c r="ALZ33" s="99"/>
      <c r="AMA33" s="99"/>
      <c r="AMB33" s="99"/>
      <c r="AMC33" s="99"/>
      <c r="AMD33" s="99"/>
      <c r="AME33" s="99"/>
      <c r="AMF33" s="99"/>
      <c r="AMG33" s="99"/>
      <c r="AMH33" s="99"/>
      <c r="AMI33" s="99"/>
      <c r="AMJ33" s="99"/>
      <c r="AMK33" s="99"/>
      <c r="AML33" s="99"/>
      <c r="AMM33" s="99"/>
      <c r="AMN33" s="99"/>
      <c r="AMO33" s="99"/>
      <c r="AMP33" s="99"/>
      <c r="AMQ33" s="99"/>
      <c r="AMR33" s="99"/>
      <c r="AMS33" s="99"/>
      <c r="AMT33" s="99"/>
      <c r="AMU33" s="99"/>
      <c r="AMV33" s="99"/>
      <c r="AMW33" s="99"/>
      <c r="AMX33" s="99"/>
      <c r="AMY33" s="99"/>
      <c r="AMZ33" s="99"/>
      <c r="ANA33" s="99"/>
      <c r="ANB33" s="99"/>
      <c r="ANC33" s="99"/>
      <c r="AND33" s="99"/>
      <c r="ANE33" s="99"/>
      <c r="ANF33" s="99"/>
      <c r="ANG33" s="99"/>
      <c r="ANH33" s="99"/>
      <c r="ANI33" s="99"/>
      <c r="ANJ33" s="99"/>
      <c r="ANK33" s="99"/>
      <c r="ANL33" s="99"/>
      <c r="ANM33" s="99"/>
      <c r="ANN33" s="99"/>
      <c r="ANO33" s="99"/>
      <c r="ANP33" s="99"/>
      <c r="ANQ33" s="99"/>
      <c r="ANR33" s="99"/>
      <c r="ANS33" s="99"/>
      <c r="ANT33" s="99"/>
      <c r="ANU33" s="99"/>
      <c r="ANV33" s="99"/>
      <c r="ANW33" s="99"/>
      <c r="ANX33" s="99"/>
      <c r="ANY33" s="99"/>
      <c r="ANZ33" s="99"/>
      <c r="AOA33" s="99"/>
      <c r="AOB33" s="99"/>
      <c r="AOC33" s="99"/>
      <c r="AOD33" s="99"/>
      <c r="AOE33" s="99"/>
      <c r="AOF33" s="99"/>
      <c r="AOG33" s="99"/>
      <c r="AOH33" s="99"/>
      <c r="AOI33" s="99"/>
      <c r="AOJ33" s="99"/>
      <c r="AOK33" s="99"/>
      <c r="AOL33" s="99"/>
      <c r="AOM33" s="99"/>
      <c r="AON33" s="99"/>
      <c r="AOO33" s="99"/>
      <c r="AOP33" s="99"/>
      <c r="AOQ33" s="99"/>
      <c r="AOR33" s="99"/>
      <c r="AOS33" s="99"/>
      <c r="AOT33" s="99"/>
      <c r="AOU33" s="99"/>
      <c r="AOV33" s="99"/>
      <c r="AOW33" s="99"/>
      <c r="AOX33" s="99"/>
      <c r="AOY33" s="99"/>
      <c r="AOZ33" s="99"/>
      <c r="APA33" s="99"/>
      <c r="APB33" s="99"/>
      <c r="APC33" s="99"/>
      <c r="APD33" s="99"/>
      <c r="APE33" s="99"/>
      <c r="APF33" s="99"/>
      <c r="APG33" s="99"/>
      <c r="APH33" s="99"/>
      <c r="API33" s="99"/>
      <c r="APJ33" s="99"/>
      <c r="APK33" s="99"/>
      <c r="APL33" s="99"/>
      <c r="APM33" s="99"/>
      <c r="APN33" s="99"/>
      <c r="APO33" s="99"/>
      <c r="APP33" s="99"/>
      <c r="APQ33" s="99"/>
      <c r="APR33" s="99"/>
      <c r="APS33" s="99"/>
      <c r="APT33" s="99"/>
      <c r="APU33" s="99"/>
      <c r="APV33" s="99"/>
      <c r="APW33" s="99"/>
      <c r="APX33" s="99"/>
      <c r="APY33" s="99"/>
      <c r="APZ33" s="99"/>
      <c r="AQA33" s="99"/>
      <c r="AQB33" s="99"/>
      <c r="AQC33" s="99"/>
      <c r="AQD33" s="99"/>
      <c r="AQE33" s="99"/>
      <c r="AQF33" s="99"/>
      <c r="AQG33" s="99"/>
      <c r="AQH33" s="99"/>
      <c r="AQI33" s="99"/>
      <c r="AQJ33" s="99"/>
      <c r="AQK33" s="99"/>
      <c r="AQL33" s="99"/>
      <c r="AQM33" s="99"/>
      <c r="AQN33" s="99"/>
      <c r="AQO33" s="99"/>
      <c r="AQP33" s="99"/>
      <c r="AQQ33" s="99"/>
      <c r="AQR33" s="99"/>
      <c r="AQS33" s="99"/>
      <c r="AQT33" s="99"/>
      <c r="AQU33" s="99"/>
      <c r="AQV33" s="99"/>
      <c r="AQW33" s="99"/>
      <c r="AQX33" s="99"/>
      <c r="AQY33" s="99"/>
      <c r="AQZ33" s="99"/>
      <c r="ARA33" s="99"/>
      <c r="ARB33" s="99"/>
      <c r="ARC33" s="99"/>
      <c r="ARD33" s="99"/>
      <c r="ARE33" s="99"/>
      <c r="ARF33" s="99"/>
      <c r="ARG33" s="99"/>
      <c r="ARH33" s="99"/>
      <c r="ARI33" s="99"/>
      <c r="ARJ33" s="99"/>
      <c r="ARK33" s="99"/>
      <c r="ARL33" s="99"/>
      <c r="ARM33" s="99"/>
      <c r="ARN33" s="99"/>
      <c r="ARO33" s="99"/>
      <c r="ARP33" s="99"/>
      <c r="ARQ33" s="99"/>
      <c r="ARR33" s="99"/>
      <c r="ARS33" s="99"/>
      <c r="ART33" s="99"/>
      <c r="ARU33" s="99"/>
      <c r="ARV33" s="99"/>
      <c r="ARW33" s="99"/>
      <c r="ARX33" s="99"/>
      <c r="ARY33" s="99"/>
      <c r="ARZ33" s="99"/>
      <c r="ASA33" s="99"/>
      <c r="ASB33" s="99"/>
      <c r="ASC33" s="99"/>
      <c r="ASD33" s="99"/>
      <c r="ASE33" s="99"/>
      <c r="ASF33" s="99"/>
      <c r="ASG33" s="99"/>
      <c r="ASH33" s="99"/>
      <c r="ASI33" s="99"/>
      <c r="ASJ33" s="99"/>
      <c r="ASK33" s="99"/>
      <c r="ASL33" s="99"/>
      <c r="ASM33" s="99"/>
      <c r="ASN33" s="99"/>
      <c r="ASO33" s="99"/>
      <c r="ASP33" s="99"/>
      <c r="ASQ33" s="99"/>
      <c r="ASR33" s="99"/>
      <c r="ASS33" s="99"/>
      <c r="AST33" s="99"/>
      <c r="ASU33" s="99"/>
      <c r="ASV33" s="99"/>
      <c r="ASW33" s="99"/>
      <c r="ASX33" s="99"/>
      <c r="ASY33" s="99"/>
      <c r="ASZ33" s="99"/>
      <c r="ATA33" s="99"/>
      <c r="ATB33" s="99"/>
      <c r="ATC33" s="99"/>
      <c r="ATD33" s="99"/>
      <c r="ATE33" s="99"/>
      <c r="ATF33" s="99"/>
      <c r="ATG33" s="99"/>
      <c r="ATH33" s="99"/>
      <c r="ATI33" s="99"/>
      <c r="ATJ33" s="99"/>
      <c r="ATK33" s="99"/>
      <c r="ATL33" s="99"/>
      <c r="ATM33" s="99"/>
      <c r="ATN33" s="99"/>
      <c r="ATO33" s="99"/>
      <c r="ATP33" s="99"/>
      <c r="ATQ33" s="99"/>
      <c r="ATR33" s="99"/>
      <c r="ATS33" s="99"/>
      <c r="ATT33" s="99"/>
      <c r="ATU33" s="99"/>
      <c r="ATV33" s="99"/>
      <c r="ATW33" s="99"/>
      <c r="ATX33" s="99"/>
      <c r="ATY33" s="99"/>
      <c r="ATZ33" s="99"/>
      <c r="AUA33" s="99"/>
      <c r="AUB33" s="99"/>
      <c r="AUC33" s="99"/>
      <c r="AUD33" s="99"/>
      <c r="AUE33" s="99"/>
      <c r="AUF33" s="99"/>
      <c r="AUG33" s="99"/>
      <c r="AUH33" s="99"/>
      <c r="AUI33" s="99"/>
      <c r="AUJ33" s="99"/>
      <c r="AUK33" s="99"/>
      <c r="AUL33" s="99"/>
      <c r="AUM33" s="99"/>
      <c r="AUN33" s="99"/>
      <c r="AUO33" s="99"/>
      <c r="AUP33" s="99"/>
      <c r="AUQ33" s="99"/>
      <c r="AUR33" s="99"/>
      <c r="AUS33" s="99"/>
      <c r="AUT33" s="99"/>
      <c r="AUU33" s="99"/>
      <c r="AUV33" s="99"/>
      <c r="AUW33" s="99"/>
      <c r="AUX33" s="99"/>
      <c r="AUY33" s="99"/>
      <c r="AUZ33" s="99"/>
      <c r="AVA33" s="99"/>
      <c r="AVB33" s="99"/>
      <c r="AVC33" s="99"/>
      <c r="AVD33" s="99"/>
      <c r="AVE33" s="99"/>
      <c r="AVF33" s="99"/>
    </row>
    <row r="34" spans="1:1254" x14ac:dyDescent="0.25">
      <c r="A34">
        <v>202212</v>
      </c>
      <c r="B34">
        <v>51619</v>
      </c>
      <c r="C34" t="s">
        <v>2681</v>
      </c>
      <c r="D34" t="s">
        <v>1533</v>
      </c>
      <c r="E34">
        <v>0</v>
      </c>
      <c r="F34">
        <v>38949</v>
      </c>
      <c r="G34">
        <v>47081</v>
      </c>
      <c r="H34">
        <v>21201</v>
      </c>
      <c r="I34">
        <v>5274381</v>
      </c>
      <c r="J34">
        <v>0</v>
      </c>
      <c r="K34">
        <v>41307</v>
      </c>
      <c r="L34">
        <v>0</v>
      </c>
      <c r="M34">
        <v>41307</v>
      </c>
      <c r="N34">
        <v>0</v>
      </c>
      <c r="O34">
        <v>12760</v>
      </c>
      <c r="P34">
        <v>5307116</v>
      </c>
      <c r="Q34">
        <v>1150</v>
      </c>
      <c r="R34">
        <v>1167527</v>
      </c>
      <c r="S34">
        <v>320</v>
      </c>
      <c r="T34">
        <v>31585</v>
      </c>
      <c r="U34">
        <v>125226</v>
      </c>
      <c r="V34">
        <v>0</v>
      </c>
      <c r="W34">
        <v>6135612</v>
      </c>
      <c r="X34">
        <v>31585</v>
      </c>
      <c r="Y34">
        <v>37808</v>
      </c>
      <c r="Z34">
        <v>68282</v>
      </c>
      <c r="AA34">
        <v>0</v>
      </c>
      <c r="AB34">
        <v>3887517</v>
      </c>
      <c r="AC34">
        <v>41988</v>
      </c>
      <c r="AD34">
        <v>0</v>
      </c>
      <c r="AE34">
        <v>538</v>
      </c>
      <c r="AF34">
        <v>422919</v>
      </c>
      <c r="AG34">
        <v>0</v>
      </c>
      <c r="AH34">
        <v>422919</v>
      </c>
      <c r="AI34">
        <v>33396</v>
      </c>
      <c r="AJ34">
        <v>24356</v>
      </c>
      <c r="AK34">
        <v>557966</v>
      </c>
      <c r="AL34">
        <v>0</v>
      </c>
      <c r="AM34">
        <v>59806</v>
      </c>
      <c r="AN34">
        <v>0</v>
      </c>
      <c r="AO34">
        <v>70743</v>
      </c>
      <c r="AP34">
        <v>0</v>
      </c>
      <c r="AQ34">
        <v>58616</v>
      </c>
      <c r="AR34">
        <v>0</v>
      </c>
      <c r="AS34">
        <v>17632</v>
      </c>
      <c r="AT34">
        <v>147500</v>
      </c>
      <c r="AU34">
        <v>35175</v>
      </c>
      <c r="AV34">
        <v>39923</v>
      </c>
      <c r="AW34">
        <v>0</v>
      </c>
      <c r="AX34">
        <v>0</v>
      </c>
      <c r="AY34">
        <v>2546868</v>
      </c>
      <c r="AZ34">
        <v>1571215</v>
      </c>
      <c r="BA34">
        <v>0</v>
      </c>
      <c r="BB34">
        <v>0</v>
      </c>
      <c r="BC34">
        <v>45931</v>
      </c>
      <c r="BD34">
        <v>13868</v>
      </c>
      <c r="BE34">
        <v>0</v>
      </c>
      <c r="BF34">
        <v>14510</v>
      </c>
      <c r="BG34">
        <v>278706</v>
      </c>
      <c r="BH34">
        <v>503784</v>
      </c>
      <c r="BI34">
        <v>0</v>
      </c>
      <c r="BJ34">
        <v>667026</v>
      </c>
      <c r="BK34">
        <v>3061987</v>
      </c>
      <c r="BL34">
        <v>11270</v>
      </c>
      <c r="BM34">
        <v>0</v>
      </c>
      <c r="BN34">
        <v>0</v>
      </c>
      <c r="BO34">
        <v>0</v>
      </c>
      <c r="BP34">
        <v>0</v>
      </c>
      <c r="BQ34">
        <v>2368191</v>
      </c>
      <c r="BR34">
        <v>0</v>
      </c>
      <c r="BS34">
        <v>0</v>
      </c>
      <c r="BT34">
        <v>11703</v>
      </c>
      <c r="BU34">
        <v>0</v>
      </c>
      <c r="BV34">
        <v>752345</v>
      </c>
      <c r="BW34">
        <v>138754</v>
      </c>
      <c r="BX34">
        <v>71401</v>
      </c>
      <c r="BY34">
        <v>138754</v>
      </c>
      <c r="BZ34">
        <v>6135612</v>
      </c>
      <c r="CA34">
        <v>0</v>
      </c>
      <c r="CB34">
        <v>0</v>
      </c>
      <c r="CC34">
        <v>0</v>
      </c>
      <c r="CD34">
        <v>0</v>
      </c>
      <c r="CE34">
        <v>150769</v>
      </c>
      <c r="CF34">
        <v>0</v>
      </c>
      <c r="CG34">
        <v>11270</v>
      </c>
      <c r="CH34">
        <v>-147592</v>
      </c>
      <c r="CI34">
        <v>6295</v>
      </c>
      <c r="CJ34">
        <v>-31</v>
      </c>
      <c r="CK34">
        <v>-7055</v>
      </c>
      <c r="CL34">
        <v>2903944</v>
      </c>
      <c r="CM34">
        <v>0</v>
      </c>
      <c r="CN34">
        <v>-619512</v>
      </c>
      <c r="CO34">
        <v>-379680</v>
      </c>
      <c r="CP34">
        <v>-106</v>
      </c>
      <c r="CQ34">
        <v>0</v>
      </c>
      <c r="CR34">
        <v>19725</v>
      </c>
      <c r="CS34">
        <v>-719974</v>
      </c>
      <c r="CT34">
        <v>-1790636</v>
      </c>
      <c r="CU34">
        <v>-278455</v>
      </c>
      <c r="CV34">
        <v>-471814</v>
      </c>
      <c r="CW34">
        <v>6315</v>
      </c>
      <c r="CX34">
        <v>-295027</v>
      </c>
      <c r="CY34">
        <v>133</v>
      </c>
      <c r="CZ34">
        <v>-52667</v>
      </c>
      <c r="DA34">
        <v>143789</v>
      </c>
      <c r="DB34">
        <v>-4373</v>
      </c>
      <c r="DC34">
        <v>0</v>
      </c>
      <c r="DD34">
        <v>3698</v>
      </c>
      <c r="DE34">
        <v>0</v>
      </c>
      <c r="DF34">
        <v>-230074</v>
      </c>
      <c r="DG34">
        <v>-55151</v>
      </c>
      <c r="DH34">
        <v>148171</v>
      </c>
      <c r="DJ34">
        <v>140120</v>
      </c>
      <c r="DK34">
        <v>136487</v>
      </c>
      <c r="DL34">
        <v>84653</v>
      </c>
      <c r="DM34">
        <v>2828694</v>
      </c>
      <c r="DN34">
        <v>87180</v>
      </c>
      <c r="DO34">
        <v>32568</v>
      </c>
      <c r="DP34">
        <v>-522709</v>
      </c>
      <c r="DQ34">
        <v>-1582229</v>
      </c>
      <c r="DR34">
        <v>-23549</v>
      </c>
      <c r="DS34">
        <v>-14639</v>
      </c>
      <c r="DT34">
        <v>-609889</v>
      </c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  <c r="IW34" s="99"/>
      <c r="IX34" s="99"/>
      <c r="IY34" s="99"/>
      <c r="IZ34" s="99"/>
      <c r="JA34" s="99"/>
      <c r="JB34" s="99"/>
      <c r="JC34" s="99"/>
      <c r="JD34" s="99"/>
      <c r="JE34" s="99"/>
      <c r="JF34" s="99"/>
      <c r="JG34" s="99"/>
      <c r="JH34" s="99"/>
      <c r="JI34" s="99"/>
      <c r="JJ34" s="99"/>
      <c r="JK34" s="99"/>
      <c r="JL34" s="99"/>
      <c r="JM34" s="99"/>
      <c r="JN34" s="99"/>
      <c r="JO34" s="99"/>
      <c r="JP34" s="99"/>
      <c r="JQ34" s="99"/>
      <c r="JR34" s="99"/>
      <c r="JS34" s="99"/>
      <c r="JT34" s="99"/>
      <c r="JU34" s="99"/>
      <c r="JV34" s="99"/>
      <c r="JW34" s="99"/>
      <c r="JX34" s="99"/>
      <c r="JY34" s="99"/>
      <c r="JZ34" s="99"/>
      <c r="KA34" s="99"/>
      <c r="KB34" s="99"/>
      <c r="KC34" s="99"/>
      <c r="KD34" s="99"/>
      <c r="KE34" s="99"/>
      <c r="KF34" s="99"/>
      <c r="KG34" s="99"/>
      <c r="KH34" s="99"/>
      <c r="KI34" s="99"/>
      <c r="KJ34" s="99"/>
      <c r="KK34" s="99"/>
      <c r="KL34" s="99"/>
      <c r="KM34" s="99"/>
      <c r="KN34" s="99"/>
      <c r="KO34" s="99"/>
      <c r="KP34" s="99"/>
      <c r="KQ34" s="99"/>
      <c r="KR34" s="99"/>
      <c r="KS34" s="99"/>
      <c r="KT34" s="99"/>
      <c r="KU34" s="99"/>
      <c r="KV34" s="99"/>
      <c r="KW34" s="99"/>
      <c r="KX34" s="99"/>
      <c r="KY34" s="99"/>
      <c r="KZ34" s="99"/>
      <c r="LA34" s="99"/>
      <c r="LB34" s="99"/>
      <c r="LC34" s="99"/>
      <c r="LD34" s="99"/>
      <c r="LE34" s="99"/>
      <c r="LF34" s="99"/>
      <c r="LG34" s="99"/>
      <c r="LH34" s="99"/>
      <c r="LI34" s="99"/>
      <c r="LJ34" s="99"/>
      <c r="LK34" s="99"/>
      <c r="LL34" s="99"/>
      <c r="LM34" s="99"/>
      <c r="LN34" s="99"/>
      <c r="LO34" s="99"/>
      <c r="LP34" s="99"/>
      <c r="LQ34" s="99"/>
      <c r="LR34" s="99"/>
      <c r="LS34" s="99"/>
      <c r="LT34" s="99"/>
      <c r="LU34" s="99"/>
      <c r="LV34" s="99"/>
      <c r="LW34" s="99"/>
      <c r="LX34" s="99"/>
      <c r="LY34" s="99"/>
      <c r="LZ34" s="99"/>
      <c r="MA34" s="99"/>
      <c r="MB34" s="99"/>
      <c r="MC34" s="99"/>
      <c r="MD34" s="99"/>
      <c r="ME34" s="99"/>
      <c r="MF34" s="99"/>
      <c r="MG34" s="99"/>
      <c r="MH34" s="99"/>
      <c r="MI34" s="99"/>
      <c r="MJ34" s="99"/>
      <c r="MK34" s="99"/>
      <c r="ML34" s="99"/>
      <c r="MM34" s="99"/>
      <c r="MN34" s="99"/>
      <c r="MO34" s="99"/>
      <c r="MP34" s="99"/>
      <c r="MQ34" s="99"/>
      <c r="MR34" s="99"/>
      <c r="MS34" s="99"/>
      <c r="MT34" s="99"/>
      <c r="MU34" s="99"/>
      <c r="MV34" s="99"/>
      <c r="MW34" s="99"/>
      <c r="MX34" s="99"/>
      <c r="MY34" s="99"/>
      <c r="MZ34" s="99"/>
      <c r="NA34" s="99"/>
      <c r="NB34" s="99"/>
      <c r="NC34" s="99"/>
      <c r="ND34" s="99"/>
      <c r="NE34" s="99"/>
      <c r="NF34" s="99"/>
      <c r="NG34" s="99"/>
      <c r="NH34" s="99"/>
      <c r="NI34" s="99"/>
      <c r="NJ34" s="99"/>
      <c r="NK34" s="99"/>
      <c r="NL34" s="99"/>
      <c r="NM34" s="99"/>
      <c r="NN34" s="99"/>
      <c r="NO34" s="99"/>
      <c r="NP34" s="99"/>
      <c r="NQ34" s="99"/>
      <c r="NR34" s="99"/>
      <c r="NS34" s="99"/>
      <c r="NT34" s="99"/>
      <c r="NU34" s="99"/>
      <c r="NV34" s="99"/>
      <c r="NW34" s="99"/>
      <c r="NX34" s="99"/>
      <c r="NY34" s="99"/>
      <c r="NZ34" s="99"/>
      <c r="OA34" s="99"/>
      <c r="OB34" s="99"/>
      <c r="OC34" s="99"/>
      <c r="OD34" s="99"/>
      <c r="OE34" s="99"/>
      <c r="OF34" s="99"/>
      <c r="OG34" s="99"/>
      <c r="OH34" s="99"/>
      <c r="OI34" s="99"/>
      <c r="OJ34" s="99"/>
      <c r="OK34" s="99"/>
      <c r="OL34" s="99"/>
      <c r="OM34" s="99"/>
      <c r="ON34" s="99"/>
      <c r="OO34" s="99"/>
      <c r="OP34" s="99"/>
      <c r="OQ34" s="99"/>
      <c r="OR34" s="99"/>
      <c r="OS34" s="99"/>
      <c r="OT34" s="99"/>
      <c r="OU34" s="99"/>
      <c r="OV34" s="99"/>
      <c r="OW34" s="99"/>
      <c r="OX34" s="99"/>
      <c r="OY34" s="99"/>
      <c r="OZ34" s="99"/>
      <c r="PA34" s="99"/>
      <c r="PB34" s="99"/>
      <c r="PC34" s="99"/>
      <c r="PD34" s="99"/>
      <c r="PE34" s="99"/>
      <c r="PF34" s="99"/>
      <c r="PG34" s="99"/>
      <c r="PH34" s="99"/>
      <c r="PI34" s="99"/>
      <c r="PJ34" s="99"/>
      <c r="PK34" s="99"/>
      <c r="PL34" s="99"/>
      <c r="PM34" s="99"/>
      <c r="PN34" s="99"/>
      <c r="PO34" s="99"/>
      <c r="PP34" s="99"/>
      <c r="PQ34" s="99"/>
      <c r="PR34" s="99"/>
      <c r="PS34" s="99"/>
      <c r="PT34" s="99"/>
      <c r="PU34" s="99"/>
      <c r="PV34" s="99"/>
      <c r="PW34" s="99"/>
      <c r="PX34" s="99"/>
      <c r="PY34" s="99"/>
      <c r="PZ34" s="99"/>
      <c r="QA34" s="99"/>
      <c r="QB34" s="99"/>
      <c r="QC34" s="99"/>
      <c r="QD34" s="99"/>
      <c r="QE34" s="99"/>
      <c r="QF34" s="99"/>
      <c r="QG34" s="99"/>
      <c r="QH34" s="99"/>
      <c r="QI34" s="99"/>
      <c r="QJ34" s="99"/>
      <c r="QK34" s="99"/>
      <c r="QL34" s="99"/>
      <c r="QM34" s="99"/>
      <c r="QN34" s="99"/>
      <c r="QO34" s="99"/>
      <c r="QP34" s="99"/>
      <c r="QQ34" s="99"/>
      <c r="QR34" s="99"/>
      <c r="QS34" s="99"/>
      <c r="QT34" s="99"/>
      <c r="QU34" s="99"/>
      <c r="QV34" s="99"/>
      <c r="QW34" s="99"/>
      <c r="QX34" s="99"/>
      <c r="QY34" s="99"/>
      <c r="QZ34" s="99"/>
      <c r="RA34" s="99"/>
      <c r="RB34" s="99"/>
      <c r="RC34" s="99"/>
      <c r="RD34" s="99"/>
      <c r="RE34" s="99"/>
      <c r="RF34" s="99"/>
      <c r="RG34" s="99"/>
      <c r="RH34" s="99"/>
      <c r="RI34" s="99"/>
      <c r="RJ34" s="99"/>
      <c r="RK34" s="99"/>
      <c r="RL34" s="99"/>
      <c r="RM34" s="99"/>
      <c r="RN34" s="99"/>
      <c r="RO34" s="99"/>
      <c r="RP34" s="99"/>
      <c r="RQ34" s="99"/>
      <c r="RR34" s="99"/>
      <c r="RS34" s="99"/>
      <c r="RT34" s="99"/>
      <c r="RU34" s="99"/>
      <c r="RV34" s="99"/>
      <c r="RW34" s="99"/>
      <c r="RX34" s="99"/>
      <c r="RY34" s="99"/>
      <c r="RZ34" s="99"/>
      <c r="SA34" s="99"/>
      <c r="SB34" s="99"/>
      <c r="SC34" s="99"/>
      <c r="SD34" s="99"/>
      <c r="SE34" s="99"/>
      <c r="SF34" s="99"/>
      <c r="SG34" s="99"/>
      <c r="SH34" s="99"/>
      <c r="SI34" s="99"/>
      <c r="SJ34" s="99"/>
      <c r="SK34" s="99"/>
      <c r="SL34" s="99"/>
      <c r="SM34" s="99"/>
      <c r="SN34" s="99"/>
      <c r="SO34" s="99"/>
      <c r="SP34" s="99"/>
      <c r="SQ34" s="99"/>
      <c r="SR34" s="99"/>
      <c r="SS34" s="99"/>
      <c r="ST34" s="99"/>
      <c r="SU34" s="99"/>
      <c r="SV34" s="99"/>
      <c r="SW34" s="99"/>
      <c r="SX34" s="99"/>
      <c r="SY34" s="99"/>
      <c r="SZ34" s="99"/>
      <c r="TA34" s="99"/>
      <c r="TB34" s="99"/>
      <c r="TC34" s="99"/>
      <c r="TD34" s="99"/>
      <c r="TE34" s="99"/>
      <c r="TF34" s="99"/>
      <c r="TG34" s="99"/>
      <c r="TH34" s="99"/>
      <c r="TI34" s="99"/>
      <c r="TJ34" s="99"/>
      <c r="TK34" s="99"/>
      <c r="TL34" s="99"/>
      <c r="TM34" s="99"/>
      <c r="TN34" s="99"/>
      <c r="TO34" s="99"/>
      <c r="TP34" s="99"/>
      <c r="TQ34" s="99"/>
      <c r="TR34" s="99"/>
      <c r="TS34" s="99"/>
      <c r="TT34" s="99"/>
      <c r="TU34" s="99"/>
      <c r="TV34" s="99"/>
      <c r="TW34" s="99"/>
      <c r="TX34" s="99"/>
      <c r="TY34" s="99"/>
      <c r="TZ34" s="99"/>
      <c r="UA34" s="99"/>
      <c r="UB34" s="99"/>
      <c r="UC34" s="99"/>
      <c r="UD34" s="99"/>
      <c r="UE34" s="99"/>
      <c r="UF34" s="99"/>
      <c r="UG34" s="99"/>
      <c r="UH34" s="99"/>
      <c r="UI34" s="99"/>
      <c r="UJ34" s="99"/>
      <c r="UK34" s="99"/>
      <c r="UL34" s="99"/>
      <c r="UM34" s="99"/>
      <c r="UN34" s="99"/>
      <c r="UO34" s="99"/>
      <c r="UP34" s="99"/>
      <c r="UQ34" s="99"/>
      <c r="UR34" s="99"/>
      <c r="US34" s="99"/>
      <c r="UT34" s="99"/>
      <c r="UU34" s="99"/>
      <c r="UV34" s="99"/>
      <c r="UW34" s="99"/>
      <c r="UX34" s="99"/>
      <c r="UY34" s="99"/>
      <c r="UZ34" s="99"/>
      <c r="VA34" s="99"/>
      <c r="VB34" s="99"/>
      <c r="VC34" s="99"/>
      <c r="VD34" s="99"/>
      <c r="VE34" s="99"/>
      <c r="VF34" s="99"/>
      <c r="VG34" s="99"/>
      <c r="VH34" s="99"/>
      <c r="VI34" s="99"/>
      <c r="VJ34" s="99"/>
      <c r="VK34" s="99"/>
      <c r="VL34" s="99"/>
      <c r="VM34" s="99"/>
      <c r="VN34" s="99"/>
      <c r="VO34" s="99"/>
      <c r="VP34" s="99"/>
      <c r="VQ34" s="99"/>
      <c r="VR34" s="99"/>
      <c r="VS34" s="99"/>
      <c r="VT34" s="99"/>
      <c r="VU34" s="99"/>
      <c r="VV34" s="99"/>
      <c r="VW34" s="99"/>
      <c r="VX34" s="99"/>
      <c r="VY34" s="99"/>
      <c r="VZ34" s="99"/>
      <c r="WA34" s="99"/>
      <c r="WB34" s="99"/>
      <c r="WC34" s="99"/>
      <c r="WD34" s="99"/>
      <c r="WE34" s="99"/>
      <c r="WF34" s="99"/>
      <c r="WG34" s="99"/>
      <c r="WH34" s="99"/>
      <c r="WI34" s="99"/>
      <c r="WJ34" s="99"/>
      <c r="WK34" s="99"/>
      <c r="WL34" s="99"/>
      <c r="WM34" s="99"/>
      <c r="WN34" s="99"/>
      <c r="WO34" s="99"/>
      <c r="WP34" s="99"/>
      <c r="WQ34" s="99"/>
      <c r="WR34" s="99"/>
      <c r="WS34" s="99"/>
      <c r="WT34" s="99"/>
      <c r="WU34" s="99"/>
      <c r="WV34" s="99"/>
      <c r="WW34" s="99"/>
      <c r="WX34" s="99"/>
      <c r="WY34" s="99"/>
      <c r="WZ34" s="99"/>
      <c r="XA34" s="99"/>
      <c r="XB34" s="99"/>
      <c r="XC34" s="99"/>
      <c r="XD34" s="99"/>
      <c r="XE34" s="99"/>
      <c r="XF34" s="99"/>
      <c r="XG34" s="99"/>
      <c r="XH34" s="99"/>
      <c r="XI34" s="99"/>
      <c r="XJ34" s="99"/>
      <c r="XK34" s="99"/>
      <c r="XL34" s="99"/>
      <c r="XM34" s="99"/>
      <c r="XN34" s="99"/>
      <c r="XO34" s="99"/>
      <c r="XP34" s="99"/>
      <c r="XQ34" s="99"/>
      <c r="XR34" s="99"/>
      <c r="XS34" s="99"/>
      <c r="XT34" s="99"/>
      <c r="XU34" s="99"/>
      <c r="XV34" s="99"/>
      <c r="XW34" s="99"/>
      <c r="XX34" s="99"/>
      <c r="XY34" s="99"/>
      <c r="XZ34" s="99"/>
      <c r="YA34" s="99"/>
      <c r="YB34" s="99"/>
      <c r="YC34" s="99"/>
      <c r="YD34" s="99"/>
      <c r="YE34" s="99"/>
      <c r="YF34" s="99"/>
      <c r="YG34" s="99"/>
      <c r="YH34" s="99"/>
      <c r="YI34" s="99"/>
      <c r="YJ34" s="99"/>
      <c r="YK34" s="99"/>
      <c r="YL34" s="99"/>
      <c r="YM34" s="99"/>
      <c r="YN34" s="99"/>
      <c r="YO34" s="99"/>
      <c r="YP34" s="99"/>
      <c r="YQ34" s="99"/>
      <c r="YR34" s="99"/>
      <c r="YS34" s="99"/>
      <c r="YT34" s="99"/>
      <c r="YU34" s="99"/>
      <c r="YV34" s="99"/>
      <c r="YW34" s="99"/>
      <c r="YX34" s="99"/>
      <c r="YY34" s="99"/>
      <c r="YZ34" s="99"/>
      <c r="ZA34" s="99"/>
      <c r="ZB34" s="99"/>
      <c r="ZC34" s="99"/>
      <c r="ZD34" s="99"/>
      <c r="ZE34" s="99"/>
      <c r="ZF34" s="99"/>
      <c r="ZG34" s="99"/>
      <c r="ZH34" s="99"/>
      <c r="ZI34" s="99"/>
      <c r="ZJ34" s="99"/>
      <c r="ZK34" s="99"/>
      <c r="ZL34" s="99"/>
      <c r="ZM34" s="99"/>
      <c r="ZN34" s="99"/>
      <c r="ZO34" s="99"/>
      <c r="ZP34" s="99"/>
      <c r="ZQ34" s="99"/>
      <c r="ZR34" s="99"/>
      <c r="ZS34" s="99"/>
      <c r="ZT34" s="99"/>
      <c r="ZU34" s="99"/>
      <c r="ZV34" s="99"/>
      <c r="ZW34" s="99"/>
      <c r="ZX34" s="99"/>
      <c r="ZY34" s="99"/>
      <c r="ZZ34" s="99"/>
      <c r="AAA34" s="99"/>
      <c r="AAB34" s="99"/>
      <c r="AAC34" s="99"/>
      <c r="AAD34" s="99"/>
      <c r="AAE34" s="99"/>
      <c r="AAF34" s="99"/>
      <c r="AAG34" s="99"/>
      <c r="AAH34" s="99"/>
      <c r="AAI34" s="99"/>
      <c r="AAJ34" s="99"/>
      <c r="AAK34" s="99"/>
      <c r="AAL34" s="99"/>
      <c r="AAM34" s="99"/>
      <c r="AAN34" s="99"/>
      <c r="AAO34" s="99"/>
      <c r="AAP34" s="99"/>
      <c r="AAQ34" s="99"/>
      <c r="AAR34" s="99"/>
      <c r="AAS34" s="99"/>
      <c r="AAT34" s="99"/>
      <c r="AAU34" s="99"/>
      <c r="AAV34" s="99"/>
      <c r="AAW34" s="99"/>
      <c r="AAX34" s="99"/>
      <c r="AAY34" s="99"/>
      <c r="AAZ34" s="99"/>
      <c r="ABA34" s="99"/>
      <c r="ABB34" s="99"/>
      <c r="ABC34" s="99"/>
      <c r="ABD34" s="99"/>
      <c r="ABE34" s="99"/>
      <c r="ABF34" s="99"/>
      <c r="ABG34" s="99"/>
      <c r="ABH34" s="99"/>
      <c r="ABI34" s="99"/>
      <c r="ABJ34" s="99"/>
      <c r="ABK34" s="99"/>
      <c r="ABL34" s="99"/>
      <c r="ABM34" s="99"/>
      <c r="ABN34" s="99"/>
      <c r="ABO34" s="99"/>
      <c r="ABP34" s="99"/>
      <c r="ABQ34" s="99"/>
      <c r="ABR34" s="99"/>
      <c r="ABS34" s="99"/>
      <c r="ABT34" s="99"/>
      <c r="ABU34" s="99"/>
      <c r="ABV34" s="99"/>
      <c r="ABW34" s="99"/>
      <c r="ABX34" s="99"/>
      <c r="ABY34" s="99"/>
      <c r="ABZ34" s="99"/>
      <c r="ACA34" s="99"/>
      <c r="ACB34" s="99"/>
      <c r="ACC34" s="99"/>
      <c r="ACD34" s="99"/>
      <c r="ACE34" s="99"/>
      <c r="ACF34" s="99"/>
      <c r="ACG34" s="99"/>
      <c r="ACH34" s="99"/>
      <c r="ACI34" s="99"/>
      <c r="ACJ34" s="99"/>
      <c r="ACK34" s="99"/>
      <c r="ACL34" s="99"/>
      <c r="ACM34" s="99"/>
      <c r="ACN34" s="99"/>
      <c r="ACO34" s="99"/>
      <c r="ACP34" s="99"/>
      <c r="ACQ34" s="99"/>
      <c r="ACR34" s="99"/>
      <c r="ACS34" s="99"/>
      <c r="ACT34" s="99"/>
      <c r="ACU34" s="99"/>
      <c r="ACV34" s="99"/>
      <c r="ACW34" s="99"/>
      <c r="ACX34" s="99"/>
      <c r="ACY34" s="99"/>
      <c r="ACZ34" s="99"/>
      <c r="ADA34" s="99"/>
      <c r="ADB34" s="99"/>
      <c r="ADC34" s="99"/>
      <c r="ADD34" s="99"/>
      <c r="ADE34" s="99"/>
      <c r="ADF34" s="99"/>
      <c r="ADG34" s="99"/>
      <c r="ADH34" s="99"/>
      <c r="ADI34" s="99"/>
      <c r="ADJ34" s="99"/>
      <c r="ADK34" s="99"/>
      <c r="ADL34" s="99"/>
      <c r="ADM34" s="99"/>
      <c r="ADN34" s="99"/>
      <c r="ADO34" s="99"/>
      <c r="ADP34" s="99"/>
      <c r="ADQ34" s="99"/>
      <c r="ADR34" s="99"/>
      <c r="ADS34" s="99"/>
      <c r="ADT34" s="99"/>
      <c r="ADU34" s="99"/>
      <c r="ADV34" s="99"/>
      <c r="ADW34" s="99"/>
      <c r="ADX34" s="99"/>
      <c r="ADY34" s="99"/>
      <c r="ADZ34" s="99"/>
      <c r="AEA34" s="99"/>
      <c r="AEB34" s="99"/>
      <c r="AEC34" s="99"/>
      <c r="AED34" s="99"/>
      <c r="AEE34" s="99"/>
      <c r="AEF34" s="99"/>
      <c r="AEG34" s="99"/>
      <c r="AEH34" s="99"/>
      <c r="AEI34" s="99"/>
      <c r="AEJ34" s="99"/>
      <c r="AEK34" s="99"/>
      <c r="AEL34" s="99"/>
      <c r="AEM34" s="99"/>
      <c r="AEN34" s="99"/>
      <c r="AEO34" s="99"/>
      <c r="AEP34" s="99"/>
      <c r="AEQ34" s="99"/>
      <c r="AER34" s="99"/>
      <c r="AES34" s="99"/>
      <c r="AET34" s="99"/>
      <c r="AEU34" s="99"/>
      <c r="AEV34" s="99"/>
      <c r="AEW34" s="99"/>
      <c r="AEX34" s="99"/>
      <c r="AEY34" s="99"/>
      <c r="AEZ34" s="99"/>
      <c r="AFA34" s="99"/>
      <c r="AFB34" s="99"/>
      <c r="AFC34" s="99"/>
      <c r="AFD34" s="99"/>
      <c r="AFE34" s="99"/>
      <c r="AFF34" s="99"/>
      <c r="AFG34" s="99"/>
      <c r="AFH34" s="99"/>
      <c r="AFI34" s="99"/>
      <c r="AFJ34" s="99"/>
      <c r="AFK34" s="99"/>
      <c r="AFL34" s="99"/>
      <c r="AFM34" s="99"/>
      <c r="AFN34" s="99"/>
      <c r="AFO34" s="99"/>
      <c r="AFP34" s="99"/>
      <c r="AFQ34" s="99"/>
      <c r="AFR34" s="99"/>
      <c r="AFS34" s="99"/>
      <c r="AFT34" s="99"/>
      <c r="AFU34" s="99"/>
      <c r="AFV34" s="99"/>
      <c r="AFW34" s="99"/>
      <c r="AFX34" s="99"/>
      <c r="AFY34" s="99"/>
      <c r="AFZ34" s="99"/>
      <c r="AGA34" s="99"/>
      <c r="AGB34" s="99"/>
      <c r="AGC34" s="99"/>
      <c r="AGD34" s="99"/>
      <c r="AGE34" s="99"/>
      <c r="AGF34" s="99"/>
      <c r="AGG34" s="99"/>
      <c r="AGH34" s="99"/>
      <c r="AGI34" s="99"/>
      <c r="AGJ34" s="99"/>
      <c r="AGK34" s="99"/>
      <c r="AGL34" s="99"/>
      <c r="AGM34" s="99"/>
      <c r="AGN34" s="99"/>
      <c r="AGO34" s="99"/>
      <c r="AGP34" s="99"/>
      <c r="AGQ34" s="99"/>
      <c r="AGR34" s="99"/>
      <c r="AGS34" s="99"/>
      <c r="AGT34" s="99"/>
      <c r="AGU34" s="99"/>
      <c r="AGV34" s="99"/>
      <c r="AGW34" s="99"/>
      <c r="AGX34" s="99"/>
      <c r="AGY34" s="99"/>
      <c r="AGZ34" s="99"/>
      <c r="AHA34" s="99"/>
      <c r="AHB34" s="99"/>
      <c r="AHC34" s="99"/>
      <c r="AHD34" s="99"/>
      <c r="AHE34" s="99"/>
      <c r="AHF34" s="99"/>
      <c r="AHG34" s="99"/>
      <c r="AHH34" s="99"/>
      <c r="AHI34" s="99"/>
      <c r="AHJ34" s="99"/>
      <c r="AHK34" s="99"/>
      <c r="AHL34" s="99"/>
      <c r="AHM34" s="99"/>
      <c r="AHN34" s="99"/>
      <c r="AHO34" s="99"/>
      <c r="AHP34" s="99"/>
      <c r="AHQ34" s="99"/>
      <c r="AHR34" s="99"/>
      <c r="AHS34" s="99"/>
      <c r="AHT34" s="99"/>
      <c r="AHU34" s="99"/>
      <c r="AHV34" s="99"/>
      <c r="AHW34" s="99"/>
      <c r="AHX34" s="99"/>
      <c r="AHY34" s="99"/>
      <c r="AHZ34" s="99"/>
      <c r="AIA34" s="99"/>
      <c r="AIB34" s="99"/>
      <c r="AIC34" s="99"/>
      <c r="AID34" s="99"/>
      <c r="AIE34" s="99"/>
      <c r="AIF34" s="99"/>
      <c r="AIG34" s="99"/>
      <c r="AIH34" s="99"/>
      <c r="AII34" s="99"/>
      <c r="AIJ34" s="99"/>
      <c r="AIK34" s="99"/>
      <c r="AIL34" s="99"/>
      <c r="AIM34" s="99"/>
      <c r="AIN34" s="99"/>
      <c r="AIO34" s="99"/>
      <c r="AIP34" s="99"/>
      <c r="AIQ34" s="99"/>
      <c r="AIR34" s="99"/>
      <c r="AIS34" s="99"/>
      <c r="AIT34" s="99"/>
      <c r="AIU34" s="99"/>
      <c r="AIV34" s="99"/>
      <c r="AIW34" s="99"/>
      <c r="AIX34" s="99"/>
      <c r="AIY34" s="99"/>
      <c r="AIZ34" s="99"/>
      <c r="AJA34" s="99"/>
      <c r="AJB34" s="99"/>
      <c r="AJC34" s="99"/>
      <c r="AJD34" s="99"/>
      <c r="AJE34" s="99"/>
      <c r="AJF34" s="99"/>
      <c r="AJG34" s="99"/>
      <c r="AJH34" s="99"/>
      <c r="AJI34" s="99"/>
      <c r="AJJ34" s="99"/>
      <c r="AJK34" s="99"/>
      <c r="AJL34" s="99"/>
      <c r="AJM34" s="99"/>
      <c r="AJN34" s="99"/>
      <c r="AJO34" s="99"/>
      <c r="AJP34" s="99"/>
      <c r="AJQ34" s="99"/>
      <c r="AJR34" s="99"/>
      <c r="AJS34" s="99"/>
      <c r="AJT34" s="99"/>
      <c r="AJU34" s="99"/>
      <c r="AJV34" s="99"/>
      <c r="AJW34" s="99"/>
      <c r="AJX34" s="99"/>
      <c r="AJY34" s="99"/>
      <c r="AJZ34" s="99"/>
      <c r="AKA34" s="99"/>
      <c r="AKB34" s="99"/>
      <c r="AKC34" s="99"/>
      <c r="AKD34" s="99"/>
      <c r="AKE34" s="99"/>
      <c r="AKF34" s="99"/>
      <c r="AKG34" s="99"/>
      <c r="AKH34" s="99"/>
      <c r="AKI34" s="99"/>
      <c r="AKJ34" s="99"/>
      <c r="AKK34" s="99"/>
      <c r="AKL34" s="99"/>
      <c r="AKM34" s="99"/>
      <c r="AKN34" s="99"/>
      <c r="AKO34" s="99"/>
      <c r="AKP34" s="99"/>
      <c r="AKQ34" s="99"/>
      <c r="AKR34" s="99"/>
      <c r="AKS34" s="99"/>
      <c r="AKT34" s="99"/>
      <c r="AKU34" s="99"/>
      <c r="AKV34" s="99"/>
      <c r="AKW34" s="99"/>
      <c r="AKX34" s="99"/>
      <c r="AKY34" s="99"/>
      <c r="AKZ34" s="99"/>
      <c r="ALA34" s="99"/>
      <c r="ALB34" s="99"/>
      <c r="ALC34" s="99"/>
      <c r="ALD34" s="99"/>
      <c r="ALE34" s="99"/>
      <c r="ALF34" s="99"/>
      <c r="ALG34" s="99"/>
      <c r="ALH34" s="99"/>
      <c r="ALI34" s="99"/>
      <c r="ALJ34" s="99"/>
      <c r="ALK34" s="99"/>
      <c r="ALL34" s="99"/>
      <c r="ALM34" s="99"/>
      <c r="ALN34" s="99"/>
      <c r="ALO34" s="99"/>
      <c r="ALP34" s="99"/>
      <c r="ALQ34" s="99"/>
      <c r="ALR34" s="99"/>
      <c r="ALS34" s="99"/>
      <c r="ALT34" s="99"/>
      <c r="ALU34" s="99"/>
      <c r="ALV34" s="99"/>
      <c r="ALW34" s="99"/>
      <c r="ALX34" s="99"/>
      <c r="ALY34" s="99"/>
      <c r="ALZ34" s="99"/>
      <c r="AMA34" s="99"/>
      <c r="AMB34" s="99"/>
      <c r="AMC34" s="99"/>
      <c r="AMD34" s="99"/>
      <c r="AME34" s="99"/>
      <c r="AMF34" s="99"/>
      <c r="AMG34" s="99"/>
      <c r="AMH34" s="99"/>
      <c r="AMI34" s="99"/>
      <c r="AMJ34" s="99"/>
      <c r="AMK34" s="99"/>
      <c r="AML34" s="99"/>
      <c r="AMM34" s="99"/>
      <c r="AMN34" s="99"/>
      <c r="AMO34" s="99"/>
      <c r="AMP34" s="99"/>
      <c r="AMQ34" s="99"/>
      <c r="AMR34" s="99"/>
      <c r="AMS34" s="99"/>
      <c r="AMT34" s="99"/>
      <c r="AMU34" s="99"/>
      <c r="AMV34" s="99"/>
      <c r="AMW34" s="99"/>
      <c r="AMX34" s="99"/>
      <c r="AMY34" s="99"/>
      <c r="AMZ34" s="99"/>
      <c r="ANA34" s="99"/>
      <c r="ANB34" s="99"/>
      <c r="ANC34" s="99"/>
      <c r="AND34" s="99"/>
      <c r="ANE34" s="99"/>
      <c r="ANF34" s="99"/>
      <c r="ANG34" s="99"/>
      <c r="ANH34" s="99"/>
      <c r="ANI34" s="99"/>
      <c r="ANJ34" s="99"/>
      <c r="ANK34" s="99"/>
      <c r="ANL34" s="99"/>
      <c r="ANM34" s="99"/>
      <c r="ANN34" s="99"/>
      <c r="ANO34" s="99"/>
      <c r="ANP34" s="99"/>
      <c r="ANQ34" s="99"/>
      <c r="ANR34" s="99"/>
      <c r="ANS34" s="99"/>
      <c r="ANT34" s="99"/>
      <c r="ANU34" s="99"/>
      <c r="ANV34" s="99"/>
      <c r="ANW34" s="99"/>
      <c r="ANX34" s="99"/>
      <c r="ANY34" s="99"/>
      <c r="ANZ34" s="99"/>
      <c r="AOA34" s="99"/>
      <c r="AOB34" s="99"/>
      <c r="AOC34" s="99"/>
      <c r="AOD34" s="99"/>
      <c r="AOE34" s="99"/>
      <c r="AOF34" s="99"/>
      <c r="AOG34" s="99"/>
      <c r="AOH34" s="99"/>
      <c r="AOI34" s="99"/>
      <c r="AOJ34" s="99"/>
      <c r="AOK34" s="99"/>
      <c r="AOL34" s="99"/>
      <c r="AOM34" s="99"/>
      <c r="AON34" s="99"/>
      <c r="AOO34" s="99"/>
      <c r="AOP34" s="99"/>
      <c r="AOQ34" s="99"/>
      <c r="AOR34" s="99"/>
      <c r="AOS34" s="99"/>
      <c r="AOT34" s="99"/>
      <c r="AOU34" s="99"/>
      <c r="AOV34" s="99"/>
      <c r="AOW34" s="99"/>
      <c r="AOX34" s="99"/>
      <c r="AOY34" s="99"/>
      <c r="AOZ34" s="99"/>
      <c r="APA34" s="99"/>
      <c r="APB34" s="99"/>
      <c r="APC34" s="99"/>
      <c r="APD34" s="99"/>
      <c r="APE34" s="99"/>
      <c r="APF34" s="99"/>
      <c r="APG34" s="99"/>
      <c r="APH34" s="99"/>
      <c r="API34" s="99"/>
      <c r="APJ34" s="99"/>
      <c r="APK34" s="99"/>
      <c r="APL34" s="99"/>
      <c r="APM34" s="99"/>
      <c r="APN34" s="99"/>
      <c r="APO34" s="99"/>
      <c r="APP34" s="99"/>
      <c r="APQ34" s="99"/>
      <c r="APR34" s="99"/>
      <c r="APS34" s="99"/>
      <c r="APT34" s="99"/>
      <c r="APU34" s="99"/>
      <c r="APV34" s="99"/>
      <c r="APW34" s="99"/>
      <c r="APX34" s="99"/>
      <c r="APY34" s="99"/>
      <c r="APZ34" s="99"/>
      <c r="AQA34" s="99"/>
      <c r="AQB34" s="99"/>
      <c r="AQC34" s="99"/>
      <c r="AQD34" s="99"/>
      <c r="AQE34" s="99"/>
      <c r="AQF34" s="99"/>
      <c r="AQG34" s="99"/>
      <c r="AQH34" s="99"/>
      <c r="AQI34" s="99"/>
      <c r="AQJ34" s="99"/>
      <c r="AQK34" s="99"/>
      <c r="AQL34" s="99"/>
      <c r="AQM34" s="99"/>
      <c r="AQN34" s="99"/>
      <c r="AQO34" s="99"/>
      <c r="AQP34" s="99"/>
      <c r="AQQ34" s="99"/>
      <c r="AQR34" s="99"/>
      <c r="AQS34" s="99"/>
      <c r="AQT34" s="99"/>
      <c r="AQU34" s="99"/>
      <c r="AQV34" s="99"/>
      <c r="AQW34" s="99"/>
      <c r="AQX34" s="99"/>
      <c r="AQY34" s="99"/>
      <c r="AQZ34" s="99"/>
      <c r="ARA34" s="99"/>
      <c r="ARB34" s="99"/>
      <c r="ARC34" s="99"/>
      <c r="ARD34" s="99"/>
      <c r="ARE34" s="99"/>
      <c r="ARF34" s="99"/>
      <c r="ARG34" s="99"/>
      <c r="ARH34" s="99"/>
      <c r="ARI34" s="99"/>
      <c r="ARJ34" s="99"/>
      <c r="ARK34" s="99"/>
      <c r="ARL34" s="99"/>
      <c r="ARM34" s="99"/>
      <c r="ARN34" s="99"/>
      <c r="ARO34" s="99"/>
      <c r="ARP34" s="99"/>
      <c r="ARQ34" s="99"/>
      <c r="ARR34" s="99"/>
      <c r="ARS34" s="99"/>
      <c r="ART34" s="99"/>
      <c r="ARU34" s="99"/>
      <c r="ARV34" s="99"/>
      <c r="ARW34" s="99"/>
      <c r="ARX34" s="99"/>
      <c r="ARY34" s="99"/>
      <c r="ARZ34" s="99"/>
      <c r="ASA34" s="99"/>
      <c r="ASB34" s="99"/>
      <c r="ASC34" s="99"/>
      <c r="ASD34" s="99"/>
      <c r="ASE34" s="99"/>
      <c r="ASF34" s="99"/>
      <c r="ASG34" s="99"/>
      <c r="ASH34" s="99"/>
      <c r="ASI34" s="99"/>
      <c r="ASJ34" s="99"/>
      <c r="ASK34" s="99"/>
      <c r="ASL34" s="99"/>
      <c r="ASM34" s="99"/>
      <c r="ASN34" s="99"/>
      <c r="ASO34" s="99"/>
      <c r="ASP34" s="99"/>
      <c r="ASQ34" s="99"/>
      <c r="ASR34" s="99"/>
      <c r="ASS34" s="99"/>
      <c r="AST34" s="99"/>
      <c r="ASU34" s="99"/>
      <c r="ASV34" s="99"/>
      <c r="ASW34" s="99"/>
      <c r="ASX34" s="99"/>
      <c r="ASY34" s="99"/>
      <c r="ASZ34" s="99"/>
      <c r="ATA34" s="99"/>
      <c r="ATB34" s="99"/>
      <c r="ATC34" s="99"/>
      <c r="ATD34" s="99"/>
      <c r="ATE34" s="99"/>
      <c r="ATF34" s="99"/>
      <c r="ATG34" s="99"/>
      <c r="ATH34" s="99"/>
      <c r="ATI34" s="99"/>
      <c r="ATJ34" s="99"/>
      <c r="ATK34" s="99"/>
      <c r="ATL34" s="99"/>
      <c r="ATM34" s="99"/>
      <c r="ATN34" s="99"/>
      <c r="ATO34" s="99"/>
      <c r="ATP34" s="99"/>
      <c r="ATQ34" s="99"/>
      <c r="ATR34" s="99"/>
      <c r="ATS34" s="99"/>
      <c r="ATT34" s="99"/>
      <c r="ATU34" s="99"/>
      <c r="ATV34" s="99"/>
      <c r="ATW34" s="99"/>
      <c r="ATX34" s="99"/>
      <c r="ATY34" s="99"/>
      <c r="ATZ34" s="99"/>
      <c r="AUA34" s="99"/>
      <c r="AUB34" s="99"/>
      <c r="AUC34" s="99"/>
      <c r="AUD34" s="99"/>
      <c r="AUE34" s="99"/>
      <c r="AUF34" s="99"/>
      <c r="AUG34" s="99"/>
      <c r="AUH34" s="99"/>
      <c r="AUI34" s="99"/>
      <c r="AUJ34" s="99"/>
      <c r="AUK34" s="99"/>
      <c r="AUL34" s="99"/>
      <c r="AUM34" s="99"/>
      <c r="AUN34" s="99"/>
      <c r="AUO34" s="99"/>
      <c r="AUP34" s="99"/>
      <c r="AUQ34" s="99"/>
      <c r="AUR34" s="99"/>
      <c r="AUS34" s="99"/>
      <c r="AUT34" s="99"/>
      <c r="AUU34" s="99"/>
      <c r="AUV34" s="99"/>
      <c r="AUW34" s="99"/>
      <c r="AUX34" s="99"/>
      <c r="AUY34" s="99"/>
      <c r="AUZ34" s="99"/>
      <c r="AVA34" s="99"/>
      <c r="AVB34" s="99"/>
      <c r="AVC34" s="99"/>
      <c r="AVD34" s="99"/>
      <c r="AVE34" s="99"/>
      <c r="AVF34" s="99"/>
    </row>
    <row r="35" spans="1:1254" x14ac:dyDescent="0.25">
      <c r="A35">
        <v>202212</v>
      </c>
      <c r="B35">
        <v>53116</v>
      </c>
      <c r="C35" t="s">
        <v>670</v>
      </c>
      <c r="D35" t="s">
        <v>1533</v>
      </c>
      <c r="E35">
        <v>0</v>
      </c>
      <c r="F35">
        <v>0</v>
      </c>
      <c r="G35">
        <v>0</v>
      </c>
      <c r="H35">
        <v>0</v>
      </c>
      <c r="I35">
        <v>74624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74624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100306</v>
      </c>
      <c r="X35">
        <v>0</v>
      </c>
      <c r="Y35">
        <v>10386</v>
      </c>
      <c r="Z35">
        <v>0</v>
      </c>
      <c r="AA35">
        <v>0</v>
      </c>
      <c r="AB35">
        <v>74624</v>
      </c>
      <c r="AC35">
        <v>432</v>
      </c>
      <c r="AD35">
        <v>0</v>
      </c>
      <c r="AE35">
        <v>0</v>
      </c>
      <c r="AF35">
        <v>10086</v>
      </c>
      <c r="AG35">
        <v>0</v>
      </c>
      <c r="AH35">
        <v>10086</v>
      </c>
      <c r="AJ35">
        <v>432</v>
      </c>
      <c r="AK35">
        <v>14864</v>
      </c>
      <c r="AL35">
        <v>1054</v>
      </c>
      <c r="AM35">
        <v>3724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10386</v>
      </c>
      <c r="AU35">
        <v>0</v>
      </c>
      <c r="AV35">
        <v>47000</v>
      </c>
      <c r="AW35">
        <v>0</v>
      </c>
      <c r="AX35">
        <v>0</v>
      </c>
      <c r="AY35">
        <v>52120</v>
      </c>
      <c r="AZ35">
        <v>6956</v>
      </c>
      <c r="BA35">
        <v>0</v>
      </c>
      <c r="BB35">
        <v>0</v>
      </c>
      <c r="BC35">
        <v>0</v>
      </c>
      <c r="BD35">
        <v>2382</v>
      </c>
      <c r="BE35">
        <v>0</v>
      </c>
      <c r="BF35">
        <v>0</v>
      </c>
      <c r="BG35">
        <v>0</v>
      </c>
      <c r="BH35">
        <v>6814</v>
      </c>
      <c r="BI35">
        <v>5</v>
      </c>
      <c r="BJ35">
        <v>0</v>
      </c>
      <c r="BK35">
        <v>32453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5120</v>
      </c>
      <c r="BR35">
        <v>0</v>
      </c>
      <c r="BS35">
        <v>0</v>
      </c>
      <c r="BT35">
        <v>8919</v>
      </c>
      <c r="BU35">
        <v>0</v>
      </c>
      <c r="BV35">
        <v>24942</v>
      </c>
      <c r="BW35">
        <v>0</v>
      </c>
      <c r="BX35">
        <v>555</v>
      </c>
      <c r="BY35">
        <v>0</v>
      </c>
      <c r="BZ35">
        <v>100306</v>
      </c>
      <c r="CA35">
        <v>0</v>
      </c>
      <c r="CB35">
        <v>0</v>
      </c>
      <c r="CC35">
        <v>0</v>
      </c>
      <c r="CD35">
        <v>0</v>
      </c>
      <c r="CE35">
        <v>4427</v>
      </c>
      <c r="CF35">
        <v>0</v>
      </c>
      <c r="CG35">
        <v>0</v>
      </c>
      <c r="CH35">
        <v>-4086</v>
      </c>
      <c r="CI35">
        <v>0</v>
      </c>
      <c r="CJ35">
        <v>0</v>
      </c>
      <c r="CK35">
        <v>0</v>
      </c>
      <c r="CL35">
        <v>92100</v>
      </c>
      <c r="CM35">
        <v>0</v>
      </c>
      <c r="CN35">
        <v>-29765</v>
      </c>
      <c r="CO35">
        <v>-2412</v>
      </c>
      <c r="CP35">
        <v>0</v>
      </c>
      <c r="CQ35">
        <v>0</v>
      </c>
      <c r="CR35">
        <v>0</v>
      </c>
      <c r="CS35">
        <v>-5709</v>
      </c>
      <c r="CT35">
        <v>-56922</v>
      </c>
      <c r="CU35">
        <v>0</v>
      </c>
      <c r="CV35">
        <v>-25679</v>
      </c>
      <c r="CW35">
        <v>0</v>
      </c>
      <c r="CX35">
        <v>-2411</v>
      </c>
      <c r="CY35">
        <v>0</v>
      </c>
      <c r="CZ35">
        <v>0</v>
      </c>
      <c r="DA35">
        <v>2855</v>
      </c>
      <c r="DB35">
        <v>36</v>
      </c>
      <c r="DC35">
        <v>0</v>
      </c>
      <c r="DD35">
        <v>267</v>
      </c>
      <c r="DE35">
        <v>0</v>
      </c>
      <c r="DF35">
        <v>444</v>
      </c>
      <c r="DG35">
        <v>-2825</v>
      </c>
      <c r="DH35">
        <v>1051</v>
      </c>
      <c r="DJ35">
        <v>282</v>
      </c>
      <c r="DK35">
        <v>282</v>
      </c>
      <c r="DL35">
        <v>0</v>
      </c>
      <c r="DM35">
        <v>89275</v>
      </c>
      <c r="DN35">
        <v>-241</v>
      </c>
      <c r="DO35">
        <v>0</v>
      </c>
      <c r="DP35">
        <v>-5267</v>
      </c>
      <c r="DQ35">
        <v>-57402</v>
      </c>
      <c r="DR35">
        <v>-53</v>
      </c>
      <c r="DS35">
        <v>-315</v>
      </c>
      <c r="DT35">
        <v>-5026</v>
      </c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  <c r="IW35" s="99"/>
      <c r="IX35" s="99"/>
      <c r="IY35" s="99"/>
      <c r="IZ35" s="99"/>
      <c r="JA35" s="99"/>
      <c r="JB35" s="99"/>
      <c r="JC35" s="99"/>
      <c r="JD35" s="99"/>
      <c r="JE35" s="99"/>
      <c r="JF35" s="99"/>
      <c r="JG35" s="99"/>
      <c r="JH35" s="99"/>
      <c r="JI35" s="99"/>
      <c r="JJ35" s="99"/>
      <c r="JK35" s="99"/>
      <c r="JL35" s="99"/>
      <c r="JM35" s="99"/>
      <c r="JN35" s="99"/>
      <c r="JO35" s="99"/>
      <c r="JP35" s="99"/>
      <c r="JQ35" s="99"/>
      <c r="JR35" s="99"/>
      <c r="JS35" s="99"/>
      <c r="JT35" s="99"/>
      <c r="JU35" s="99"/>
      <c r="JV35" s="99"/>
      <c r="JW35" s="99"/>
      <c r="JX35" s="99"/>
      <c r="JY35" s="99"/>
      <c r="JZ35" s="99"/>
      <c r="KA35" s="99"/>
      <c r="KB35" s="99"/>
      <c r="KC35" s="99"/>
      <c r="KD35" s="99"/>
      <c r="KE35" s="99"/>
      <c r="KF35" s="99"/>
      <c r="KG35" s="99"/>
      <c r="KH35" s="99"/>
      <c r="KI35" s="99"/>
      <c r="KJ35" s="99"/>
      <c r="KK35" s="99"/>
      <c r="KL35" s="99"/>
      <c r="KM35" s="99"/>
      <c r="KN35" s="99"/>
      <c r="KO35" s="99"/>
      <c r="KP35" s="99"/>
      <c r="KQ35" s="99"/>
      <c r="KR35" s="99"/>
      <c r="KS35" s="99"/>
      <c r="KT35" s="99"/>
      <c r="KU35" s="99"/>
      <c r="KV35" s="99"/>
      <c r="KW35" s="99"/>
      <c r="KX35" s="99"/>
      <c r="KY35" s="99"/>
      <c r="KZ35" s="99"/>
      <c r="LA35" s="99"/>
      <c r="LB35" s="99"/>
      <c r="LC35" s="99"/>
      <c r="LD35" s="99"/>
      <c r="LE35" s="99"/>
      <c r="LF35" s="99"/>
      <c r="LG35" s="99"/>
      <c r="LH35" s="99"/>
      <c r="LI35" s="99"/>
      <c r="LJ35" s="99"/>
      <c r="LK35" s="99"/>
      <c r="LL35" s="99"/>
      <c r="LM35" s="99"/>
      <c r="LN35" s="99"/>
      <c r="LO35" s="99"/>
      <c r="LP35" s="99"/>
      <c r="LQ35" s="99"/>
      <c r="LR35" s="99"/>
      <c r="LS35" s="99"/>
      <c r="LT35" s="99"/>
      <c r="LU35" s="99"/>
      <c r="LV35" s="99"/>
      <c r="LW35" s="99"/>
      <c r="LX35" s="99"/>
      <c r="LY35" s="99"/>
      <c r="LZ35" s="99"/>
      <c r="MA35" s="99"/>
      <c r="MB35" s="99"/>
      <c r="MC35" s="99"/>
      <c r="MD35" s="99"/>
      <c r="ME35" s="99"/>
      <c r="MF35" s="99"/>
      <c r="MG35" s="99"/>
      <c r="MH35" s="99"/>
      <c r="MI35" s="99"/>
      <c r="MJ35" s="99"/>
      <c r="MK35" s="99"/>
      <c r="ML35" s="99"/>
      <c r="MM35" s="99"/>
      <c r="MN35" s="99"/>
      <c r="MO35" s="99"/>
      <c r="MP35" s="99"/>
      <c r="MQ35" s="99"/>
      <c r="MR35" s="99"/>
      <c r="MS35" s="99"/>
      <c r="MT35" s="99"/>
      <c r="MU35" s="99"/>
      <c r="MV35" s="99"/>
      <c r="MW35" s="99"/>
      <c r="MX35" s="99"/>
      <c r="MY35" s="99"/>
      <c r="MZ35" s="99"/>
      <c r="NA35" s="99"/>
      <c r="NB35" s="99"/>
      <c r="NC35" s="99"/>
      <c r="ND35" s="99"/>
      <c r="NE35" s="99"/>
      <c r="NF35" s="99"/>
      <c r="NG35" s="99"/>
      <c r="NH35" s="99"/>
      <c r="NI35" s="99"/>
      <c r="NJ35" s="99"/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NY35" s="99"/>
      <c r="NZ35" s="99"/>
      <c r="OA35" s="99"/>
      <c r="OB35" s="99"/>
      <c r="OC35" s="99"/>
      <c r="OD35" s="99"/>
      <c r="OE35" s="99"/>
      <c r="OF35" s="99"/>
      <c r="OG35" s="99"/>
      <c r="OH35" s="99"/>
      <c r="OI35" s="99"/>
      <c r="OJ35" s="99"/>
      <c r="OK35" s="99"/>
      <c r="OL35" s="99"/>
      <c r="OM35" s="99"/>
      <c r="ON35" s="99"/>
      <c r="OO35" s="99"/>
      <c r="OP35" s="99"/>
      <c r="OQ35" s="99"/>
      <c r="OR35" s="99"/>
      <c r="OS35" s="99"/>
      <c r="OT35" s="99"/>
      <c r="OU35" s="99"/>
      <c r="OV35" s="99"/>
      <c r="OW35" s="99"/>
      <c r="OX35" s="99"/>
      <c r="OY35" s="99"/>
      <c r="OZ35" s="99"/>
      <c r="PA35" s="99"/>
      <c r="PB35" s="99"/>
      <c r="PC35" s="99"/>
      <c r="PD35" s="99"/>
      <c r="PE35" s="99"/>
      <c r="PF35" s="99"/>
      <c r="PG35" s="99"/>
      <c r="PH35" s="99"/>
      <c r="PI35" s="99"/>
      <c r="PJ35" s="99"/>
      <c r="PK35" s="99"/>
      <c r="PL35" s="99"/>
      <c r="PM35" s="99"/>
      <c r="PN35" s="99"/>
      <c r="PO35" s="99"/>
      <c r="PP35" s="99"/>
      <c r="PQ35" s="99"/>
      <c r="PR35" s="99"/>
      <c r="PS35" s="99"/>
      <c r="PT35" s="99"/>
      <c r="PU35" s="99"/>
      <c r="PV35" s="99"/>
      <c r="PW35" s="99"/>
      <c r="PX35" s="99"/>
      <c r="PY35" s="99"/>
      <c r="PZ35" s="99"/>
      <c r="QA35" s="99"/>
      <c r="QB35" s="99"/>
      <c r="QC35" s="99"/>
      <c r="QD35" s="99"/>
      <c r="QE35" s="99"/>
      <c r="QF35" s="99"/>
      <c r="QG35" s="99"/>
      <c r="QH35" s="99"/>
      <c r="QI35" s="99"/>
      <c r="QJ35" s="99"/>
      <c r="QK35" s="99"/>
      <c r="QL35" s="99"/>
      <c r="QM35" s="99"/>
      <c r="QN35" s="99"/>
      <c r="QO35" s="99"/>
      <c r="QP35" s="99"/>
      <c r="QQ35" s="99"/>
      <c r="QR35" s="99"/>
      <c r="QS35" s="99"/>
      <c r="QT35" s="99"/>
      <c r="QU35" s="99"/>
      <c r="QV35" s="99"/>
      <c r="QW35" s="99"/>
      <c r="QX35" s="99"/>
      <c r="QY35" s="99"/>
      <c r="QZ35" s="99"/>
      <c r="RA35" s="99"/>
      <c r="RB35" s="99"/>
      <c r="RC35" s="99"/>
      <c r="RD35" s="99"/>
      <c r="RE35" s="99"/>
      <c r="RF35" s="99"/>
      <c r="RG35" s="99"/>
      <c r="RH35" s="99"/>
      <c r="RI35" s="99"/>
      <c r="RJ35" s="99"/>
      <c r="RK35" s="99"/>
      <c r="RL35" s="99"/>
      <c r="RM35" s="99"/>
      <c r="RN35" s="99"/>
      <c r="RO35" s="99"/>
      <c r="RP35" s="99"/>
      <c r="RQ35" s="99"/>
      <c r="RR35" s="99"/>
      <c r="RS35" s="99"/>
      <c r="RT35" s="99"/>
      <c r="RU35" s="99"/>
      <c r="RV35" s="99"/>
      <c r="RW35" s="99"/>
      <c r="RX35" s="99"/>
      <c r="RY35" s="99"/>
      <c r="RZ35" s="99"/>
      <c r="SA35" s="99"/>
      <c r="SB35" s="99"/>
      <c r="SC35" s="99"/>
      <c r="SD35" s="99"/>
      <c r="SE35" s="99"/>
      <c r="SF35" s="99"/>
      <c r="SG35" s="99"/>
      <c r="SH35" s="99"/>
      <c r="SI35" s="99"/>
      <c r="SJ35" s="99"/>
      <c r="SK35" s="99"/>
      <c r="SL35" s="99"/>
      <c r="SM35" s="99"/>
      <c r="SN35" s="99"/>
      <c r="SO35" s="99"/>
      <c r="SP35" s="99"/>
      <c r="SQ35" s="99"/>
      <c r="SR35" s="99"/>
      <c r="SS35" s="99"/>
      <c r="ST35" s="99"/>
      <c r="SU35" s="99"/>
      <c r="SV35" s="99"/>
      <c r="SW35" s="99"/>
      <c r="SX35" s="99"/>
      <c r="SY35" s="99"/>
      <c r="SZ35" s="99"/>
      <c r="TA35" s="99"/>
      <c r="TB35" s="99"/>
      <c r="TC35" s="99"/>
      <c r="TD35" s="99"/>
      <c r="TE35" s="99"/>
      <c r="TF35" s="99"/>
      <c r="TG35" s="99"/>
      <c r="TH35" s="99"/>
      <c r="TI35" s="99"/>
      <c r="TJ35" s="99"/>
      <c r="TK35" s="99"/>
      <c r="TL35" s="99"/>
      <c r="TM35" s="99"/>
      <c r="TN35" s="99"/>
      <c r="TO35" s="99"/>
      <c r="TP35" s="99"/>
      <c r="TQ35" s="99"/>
      <c r="TR35" s="99"/>
      <c r="TS35" s="99"/>
      <c r="TT35" s="99"/>
      <c r="TU35" s="99"/>
      <c r="TV35" s="99"/>
      <c r="TW35" s="99"/>
      <c r="TX35" s="99"/>
      <c r="TY35" s="99"/>
      <c r="TZ35" s="99"/>
      <c r="UA35" s="99"/>
      <c r="UB35" s="99"/>
      <c r="UC35" s="99"/>
      <c r="UD35" s="99"/>
      <c r="UE35" s="99"/>
      <c r="UF35" s="99"/>
      <c r="UG35" s="99"/>
      <c r="UH35" s="99"/>
      <c r="UI35" s="99"/>
      <c r="UJ35" s="99"/>
      <c r="UK35" s="99"/>
      <c r="UL35" s="99"/>
      <c r="UM35" s="99"/>
      <c r="UN35" s="99"/>
      <c r="UO35" s="99"/>
      <c r="UP35" s="99"/>
      <c r="UQ35" s="99"/>
      <c r="UR35" s="99"/>
      <c r="US35" s="99"/>
      <c r="UT35" s="99"/>
      <c r="UU35" s="99"/>
      <c r="UV35" s="99"/>
      <c r="UW35" s="99"/>
      <c r="UX35" s="99"/>
      <c r="UY35" s="99"/>
      <c r="UZ35" s="99"/>
      <c r="VA35" s="99"/>
      <c r="VB35" s="99"/>
      <c r="VC35" s="99"/>
      <c r="VD35" s="99"/>
      <c r="VE35" s="99"/>
      <c r="VF35" s="99"/>
      <c r="VG35" s="99"/>
      <c r="VH35" s="99"/>
      <c r="VI35" s="99"/>
      <c r="VJ35" s="99"/>
      <c r="VK35" s="99"/>
      <c r="VL35" s="99"/>
      <c r="VM35" s="99"/>
      <c r="VN35" s="99"/>
      <c r="VO35" s="99"/>
      <c r="VP35" s="99"/>
      <c r="VQ35" s="99"/>
      <c r="VR35" s="99"/>
      <c r="VS35" s="99"/>
      <c r="VT35" s="99"/>
      <c r="VU35" s="99"/>
      <c r="VV35" s="99"/>
      <c r="VW35" s="99"/>
      <c r="VX35" s="99"/>
      <c r="VY35" s="99"/>
      <c r="VZ35" s="99"/>
      <c r="WA35" s="99"/>
      <c r="WB35" s="99"/>
      <c r="WC35" s="99"/>
      <c r="WD35" s="99"/>
      <c r="WE35" s="99"/>
      <c r="WF35" s="99"/>
      <c r="WG35" s="99"/>
      <c r="WH35" s="99"/>
      <c r="WI35" s="99"/>
      <c r="WJ35" s="99"/>
      <c r="WK35" s="99"/>
      <c r="WL35" s="99"/>
      <c r="WM35" s="99"/>
      <c r="WN35" s="99"/>
      <c r="WO35" s="99"/>
      <c r="WP35" s="99"/>
      <c r="WQ35" s="99"/>
      <c r="WR35" s="99"/>
      <c r="WS35" s="99"/>
      <c r="WT35" s="99"/>
      <c r="WU35" s="99"/>
      <c r="WV35" s="99"/>
      <c r="WW35" s="99"/>
      <c r="WX35" s="99"/>
      <c r="WY35" s="99"/>
      <c r="WZ35" s="99"/>
      <c r="XA35" s="99"/>
      <c r="XB35" s="99"/>
      <c r="XC35" s="99"/>
      <c r="XD35" s="99"/>
      <c r="XE35" s="99"/>
      <c r="XF35" s="99"/>
      <c r="XG35" s="99"/>
      <c r="XH35" s="99"/>
      <c r="XI35" s="99"/>
      <c r="XJ35" s="99"/>
      <c r="XK35" s="99"/>
      <c r="XL35" s="99"/>
      <c r="XM35" s="99"/>
      <c r="XN35" s="99"/>
      <c r="XO35" s="99"/>
      <c r="XP35" s="99"/>
      <c r="XQ35" s="99"/>
      <c r="XR35" s="99"/>
      <c r="XS35" s="99"/>
      <c r="XT35" s="99"/>
      <c r="XU35" s="99"/>
      <c r="XV35" s="99"/>
      <c r="XW35" s="99"/>
      <c r="XX35" s="99"/>
      <c r="XY35" s="99"/>
      <c r="XZ35" s="99"/>
      <c r="YA35" s="99"/>
      <c r="YB35" s="99"/>
      <c r="YC35" s="99"/>
      <c r="YD35" s="99"/>
      <c r="YE35" s="99"/>
      <c r="YF35" s="99"/>
      <c r="YG35" s="99"/>
      <c r="YH35" s="99"/>
      <c r="YI35" s="99"/>
      <c r="YJ35" s="99"/>
      <c r="YK35" s="99"/>
      <c r="YL35" s="99"/>
      <c r="YM35" s="99"/>
      <c r="YN35" s="99"/>
      <c r="YO35" s="99"/>
      <c r="YP35" s="99"/>
      <c r="YQ35" s="99"/>
      <c r="YR35" s="99"/>
      <c r="YS35" s="99"/>
      <c r="YT35" s="99"/>
      <c r="YU35" s="99"/>
      <c r="YV35" s="99"/>
      <c r="YW35" s="99"/>
      <c r="YX35" s="99"/>
      <c r="YY35" s="99"/>
      <c r="YZ35" s="99"/>
      <c r="ZA35" s="99"/>
      <c r="ZB35" s="99"/>
      <c r="ZC35" s="99"/>
      <c r="ZD35" s="99"/>
      <c r="ZE35" s="99"/>
      <c r="ZF35" s="99"/>
      <c r="ZG35" s="99"/>
      <c r="ZH35" s="99"/>
      <c r="ZI35" s="99"/>
      <c r="ZJ35" s="99"/>
      <c r="ZK35" s="99"/>
      <c r="ZL35" s="99"/>
      <c r="ZM35" s="99"/>
      <c r="ZN35" s="99"/>
      <c r="ZO35" s="99"/>
      <c r="ZP35" s="99"/>
      <c r="ZQ35" s="99"/>
      <c r="ZR35" s="99"/>
      <c r="ZS35" s="99"/>
      <c r="ZT35" s="99"/>
      <c r="ZU35" s="99"/>
      <c r="ZV35" s="99"/>
      <c r="ZW35" s="99"/>
      <c r="ZX35" s="99"/>
      <c r="ZY35" s="99"/>
      <c r="ZZ35" s="99"/>
      <c r="AAA35" s="99"/>
      <c r="AAB35" s="99"/>
      <c r="AAC35" s="99"/>
      <c r="AAD35" s="99"/>
      <c r="AAE35" s="99"/>
      <c r="AAF35" s="99"/>
      <c r="AAG35" s="99"/>
      <c r="AAH35" s="99"/>
      <c r="AAI35" s="99"/>
      <c r="AAJ35" s="99"/>
      <c r="AAK35" s="99"/>
      <c r="AAL35" s="99"/>
      <c r="AAM35" s="99"/>
      <c r="AAN35" s="99"/>
      <c r="AAO35" s="99"/>
      <c r="AAP35" s="99"/>
      <c r="AAQ35" s="99"/>
      <c r="AAR35" s="99"/>
      <c r="AAS35" s="99"/>
      <c r="AAT35" s="99"/>
      <c r="AAU35" s="99"/>
      <c r="AAV35" s="99"/>
      <c r="AAW35" s="99"/>
      <c r="AAX35" s="99"/>
      <c r="AAY35" s="99"/>
      <c r="AAZ35" s="99"/>
      <c r="ABA35" s="99"/>
      <c r="ABB35" s="99"/>
      <c r="ABC35" s="99"/>
      <c r="ABD35" s="99"/>
      <c r="ABE35" s="99"/>
      <c r="ABF35" s="99"/>
      <c r="ABG35" s="99"/>
      <c r="ABH35" s="99"/>
      <c r="ABI35" s="99"/>
      <c r="ABJ35" s="99"/>
      <c r="ABK35" s="99"/>
      <c r="ABL35" s="99"/>
      <c r="ABM35" s="99"/>
      <c r="ABN35" s="99"/>
      <c r="ABO35" s="99"/>
      <c r="ABP35" s="99"/>
      <c r="ABQ35" s="99"/>
      <c r="ABR35" s="99"/>
      <c r="ABS35" s="99"/>
      <c r="ABT35" s="99"/>
      <c r="ABU35" s="99"/>
      <c r="ABV35" s="99"/>
      <c r="ABW35" s="99"/>
      <c r="ABX35" s="99"/>
      <c r="ABY35" s="99"/>
      <c r="ABZ35" s="99"/>
      <c r="ACA35" s="99"/>
      <c r="ACB35" s="99"/>
      <c r="ACC35" s="99"/>
      <c r="ACD35" s="99"/>
      <c r="ACE35" s="99"/>
      <c r="ACF35" s="99"/>
      <c r="ACG35" s="99"/>
      <c r="ACH35" s="99"/>
      <c r="ACI35" s="99"/>
      <c r="ACJ35" s="99"/>
      <c r="ACK35" s="99"/>
      <c r="ACL35" s="99"/>
      <c r="ACM35" s="99"/>
      <c r="ACN35" s="99"/>
      <c r="ACO35" s="99"/>
      <c r="ACP35" s="99"/>
      <c r="ACQ35" s="99"/>
      <c r="ACR35" s="99"/>
      <c r="ACS35" s="99"/>
      <c r="ACT35" s="99"/>
      <c r="ACU35" s="99"/>
      <c r="ACV35" s="99"/>
      <c r="ACW35" s="99"/>
      <c r="ACX35" s="99"/>
      <c r="ACY35" s="99"/>
      <c r="ACZ35" s="99"/>
      <c r="ADA35" s="99"/>
      <c r="ADB35" s="99"/>
      <c r="ADC35" s="99"/>
      <c r="ADD35" s="99"/>
      <c r="ADE35" s="99"/>
      <c r="ADF35" s="99"/>
      <c r="ADG35" s="99"/>
      <c r="ADH35" s="99"/>
      <c r="ADI35" s="99"/>
      <c r="ADJ35" s="99"/>
      <c r="ADK35" s="99"/>
      <c r="ADL35" s="99"/>
      <c r="ADM35" s="99"/>
      <c r="ADN35" s="99"/>
      <c r="ADO35" s="99"/>
      <c r="ADP35" s="99"/>
      <c r="ADQ35" s="99"/>
      <c r="ADR35" s="99"/>
      <c r="ADS35" s="99"/>
      <c r="ADT35" s="99"/>
      <c r="ADU35" s="99"/>
      <c r="ADV35" s="99"/>
      <c r="ADW35" s="99"/>
      <c r="ADX35" s="99"/>
      <c r="ADY35" s="99"/>
      <c r="ADZ35" s="99"/>
      <c r="AEA35" s="99"/>
      <c r="AEB35" s="99"/>
      <c r="AEC35" s="99"/>
      <c r="AED35" s="99"/>
      <c r="AEE35" s="99"/>
      <c r="AEF35" s="99"/>
      <c r="AEG35" s="99"/>
      <c r="AEH35" s="99"/>
      <c r="AEI35" s="99"/>
      <c r="AEJ35" s="99"/>
      <c r="AEK35" s="99"/>
      <c r="AEL35" s="99"/>
      <c r="AEM35" s="99"/>
      <c r="AEN35" s="99"/>
      <c r="AEO35" s="99"/>
      <c r="AEP35" s="99"/>
      <c r="AEQ35" s="99"/>
      <c r="AER35" s="99"/>
      <c r="AES35" s="99"/>
      <c r="AET35" s="99"/>
      <c r="AEU35" s="99"/>
      <c r="AEV35" s="99"/>
      <c r="AEW35" s="99"/>
      <c r="AEX35" s="99"/>
      <c r="AEY35" s="99"/>
      <c r="AEZ35" s="99"/>
      <c r="AFA35" s="99"/>
      <c r="AFB35" s="99"/>
      <c r="AFC35" s="99"/>
      <c r="AFD35" s="99"/>
      <c r="AFE35" s="99"/>
      <c r="AFF35" s="99"/>
      <c r="AFG35" s="99"/>
      <c r="AFH35" s="99"/>
      <c r="AFI35" s="99"/>
      <c r="AFJ35" s="99"/>
      <c r="AFK35" s="99"/>
      <c r="AFL35" s="99"/>
      <c r="AFM35" s="99"/>
      <c r="AFN35" s="99"/>
      <c r="AFO35" s="99"/>
      <c r="AFP35" s="99"/>
      <c r="AFQ35" s="99"/>
      <c r="AFR35" s="99"/>
      <c r="AFS35" s="99"/>
      <c r="AFT35" s="99"/>
      <c r="AFU35" s="99"/>
      <c r="AFV35" s="99"/>
      <c r="AFW35" s="99"/>
      <c r="AFX35" s="99"/>
      <c r="AFY35" s="99"/>
      <c r="AFZ35" s="99"/>
      <c r="AGA35" s="99"/>
      <c r="AGB35" s="99"/>
      <c r="AGC35" s="99"/>
      <c r="AGD35" s="99"/>
      <c r="AGE35" s="99"/>
      <c r="AGF35" s="99"/>
      <c r="AGG35" s="99"/>
      <c r="AGH35" s="99"/>
      <c r="AGI35" s="99"/>
      <c r="AGJ35" s="99"/>
      <c r="AGK35" s="99"/>
      <c r="AGL35" s="99"/>
      <c r="AGM35" s="99"/>
      <c r="AGN35" s="99"/>
      <c r="AGO35" s="99"/>
      <c r="AGP35" s="99"/>
      <c r="AGQ35" s="99"/>
      <c r="AGR35" s="99"/>
      <c r="AGS35" s="99"/>
      <c r="AGT35" s="99"/>
      <c r="AGU35" s="99"/>
      <c r="AGV35" s="99"/>
      <c r="AGW35" s="99"/>
      <c r="AGX35" s="99"/>
      <c r="AGY35" s="99"/>
      <c r="AGZ35" s="99"/>
      <c r="AHA35" s="99"/>
      <c r="AHB35" s="99"/>
      <c r="AHC35" s="99"/>
      <c r="AHD35" s="99"/>
      <c r="AHE35" s="99"/>
      <c r="AHF35" s="99"/>
      <c r="AHG35" s="99"/>
      <c r="AHH35" s="99"/>
      <c r="AHI35" s="99"/>
      <c r="AHJ35" s="99"/>
      <c r="AHK35" s="99"/>
      <c r="AHL35" s="99"/>
      <c r="AHM35" s="99"/>
      <c r="AHN35" s="99"/>
      <c r="AHO35" s="99"/>
      <c r="AHP35" s="99"/>
      <c r="AHQ35" s="99"/>
      <c r="AHR35" s="99"/>
      <c r="AHS35" s="99"/>
      <c r="AHT35" s="99"/>
      <c r="AHU35" s="99"/>
      <c r="AHV35" s="99"/>
      <c r="AHW35" s="99"/>
      <c r="AHX35" s="99"/>
      <c r="AHY35" s="99"/>
      <c r="AHZ35" s="99"/>
      <c r="AIA35" s="99"/>
      <c r="AIB35" s="99"/>
      <c r="AIC35" s="99"/>
      <c r="AID35" s="99"/>
      <c r="AIE35" s="99"/>
      <c r="AIF35" s="99"/>
      <c r="AIG35" s="99"/>
      <c r="AIH35" s="99"/>
      <c r="AII35" s="99"/>
      <c r="AIJ35" s="99"/>
      <c r="AIK35" s="99"/>
      <c r="AIL35" s="99"/>
      <c r="AIM35" s="99"/>
      <c r="AIN35" s="99"/>
      <c r="AIO35" s="99"/>
      <c r="AIP35" s="99"/>
      <c r="AIQ35" s="99"/>
      <c r="AIR35" s="99"/>
      <c r="AIS35" s="99"/>
      <c r="AIT35" s="99"/>
      <c r="AIU35" s="99"/>
      <c r="AIV35" s="99"/>
      <c r="AIW35" s="99"/>
      <c r="AIX35" s="99"/>
      <c r="AIY35" s="99"/>
      <c r="AIZ35" s="99"/>
      <c r="AJA35" s="99"/>
      <c r="AJB35" s="99"/>
      <c r="AJC35" s="99"/>
      <c r="AJD35" s="99"/>
      <c r="AJE35" s="99"/>
      <c r="AJF35" s="99"/>
      <c r="AJG35" s="99"/>
      <c r="AJH35" s="99"/>
      <c r="AJI35" s="99"/>
      <c r="AJJ35" s="99"/>
      <c r="AJK35" s="99"/>
      <c r="AJL35" s="99"/>
      <c r="AJM35" s="99"/>
      <c r="AJN35" s="99"/>
      <c r="AJO35" s="99"/>
      <c r="AJP35" s="99"/>
      <c r="AJQ35" s="99"/>
      <c r="AJR35" s="99"/>
      <c r="AJS35" s="99"/>
      <c r="AJT35" s="99"/>
      <c r="AJU35" s="99"/>
      <c r="AJV35" s="99"/>
      <c r="AJW35" s="99"/>
      <c r="AJX35" s="99"/>
      <c r="AJY35" s="99"/>
      <c r="AJZ35" s="99"/>
      <c r="AKA35" s="99"/>
      <c r="AKB35" s="99"/>
      <c r="AKC35" s="99"/>
      <c r="AKD35" s="99"/>
      <c r="AKE35" s="99"/>
      <c r="AKF35" s="99"/>
      <c r="AKG35" s="99"/>
      <c r="AKH35" s="99"/>
      <c r="AKI35" s="99"/>
      <c r="AKJ35" s="99"/>
      <c r="AKK35" s="99"/>
      <c r="AKL35" s="99"/>
      <c r="AKM35" s="99"/>
      <c r="AKN35" s="99"/>
      <c r="AKO35" s="99"/>
      <c r="AKP35" s="99"/>
      <c r="AKQ35" s="99"/>
      <c r="AKR35" s="99"/>
      <c r="AKS35" s="99"/>
      <c r="AKT35" s="99"/>
      <c r="AKU35" s="99"/>
      <c r="AKV35" s="99"/>
      <c r="AKW35" s="99"/>
      <c r="AKX35" s="99"/>
      <c r="AKY35" s="99"/>
      <c r="AKZ35" s="99"/>
      <c r="ALA35" s="99"/>
      <c r="ALB35" s="99"/>
      <c r="ALC35" s="99"/>
      <c r="ALD35" s="99"/>
      <c r="ALE35" s="99"/>
      <c r="ALF35" s="99"/>
      <c r="ALG35" s="99"/>
      <c r="ALH35" s="99"/>
      <c r="ALI35" s="99"/>
      <c r="ALJ35" s="99"/>
      <c r="ALK35" s="99"/>
      <c r="ALL35" s="99"/>
      <c r="ALM35" s="99"/>
      <c r="ALN35" s="99"/>
      <c r="ALO35" s="99"/>
      <c r="ALP35" s="99"/>
      <c r="ALQ35" s="99"/>
      <c r="ALR35" s="99"/>
      <c r="ALS35" s="99"/>
      <c r="ALT35" s="99"/>
      <c r="ALU35" s="99"/>
      <c r="ALV35" s="99"/>
      <c r="ALW35" s="99"/>
      <c r="ALX35" s="99"/>
      <c r="ALY35" s="99"/>
      <c r="ALZ35" s="99"/>
      <c r="AMA35" s="99"/>
      <c r="AMB35" s="99"/>
      <c r="AMC35" s="99"/>
      <c r="AMD35" s="99"/>
      <c r="AME35" s="99"/>
      <c r="AMF35" s="99"/>
      <c r="AMG35" s="99"/>
      <c r="AMH35" s="99"/>
      <c r="AMI35" s="99"/>
      <c r="AMJ35" s="99"/>
      <c r="AMK35" s="99"/>
      <c r="AML35" s="99"/>
      <c r="AMM35" s="99"/>
      <c r="AMN35" s="99"/>
      <c r="AMO35" s="99"/>
      <c r="AMP35" s="99"/>
      <c r="AMQ35" s="99"/>
      <c r="AMR35" s="99"/>
      <c r="AMS35" s="99"/>
      <c r="AMT35" s="99"/>
      <c r="AMU35" s="99"/>
      <c r="AMV35" s="99"/>
      <c r="AMW35" s="99"/>
      <c r="AMX35" s="99"/>
      <c r="AMY35" s="99"/>
      <c r="AMZ35" s="99"/>
      <c r="ANA35" s="99"/>
      <c r="ANB35" s="99"/>
      <c r="ANC35" s="99"/>
      <c r="AND35" s="99"/>
      <c r="ANE35" s="99"/>
      <c r="ANF35" s="99"/>
      <c r="ANG35" s="99"/>
      <c r="ANH35" s="99"/>
      <c r="ANI35" s="99"/>
      <c r="ANJ35" s="99"/>
      <c r="ANK35" s="99"/>
      <c r="ANL35" s="99"/>
      <c r="ANM35" s="99"/>
      <c r="ANN35" s="99"/>
      <c r="ANO35" s="99"/>
      <c r="ANP35" s="99"/>
      <c r="ANQ35" s="99"/>
      <c r="ANR35" s="99"/>
      <c r="ANS35" s="99"/>
      <c r="ANT35" s="99"/>
      <c r="ANU35" s="99"/>
      <c r="ANV35" s="99"/>
      <c r="ANW35" s="99"/>
      <c r="ANX35" s="99"/>
      <c r="ANY35" s="99"/>
      <c r="ANZ35" s="99"/>
      <c r="AOA35" s="99"/>
      <c r="AOB35" s="99"/>
      <c r="AOC35" s="99"/>
      <c r="AOD35" s="99"/>
      <c r="AOE35" s="99"/>
      <c r="AOF35" s="99"/>
      <c r="AOG35" s="99"/>
      <c r="AOH35" s="99"/>
      <c r="AOI35" s="99"/>
      <c r="AOJ35" s="99"/>
      <c r="AOK35" s="99"/>
      <c r="AOL35" s="99"/>
      <c r="AOM35" s="99"/>
      <c r="AON35" s="99"/>
      <c r="AOO35" s="99"/>
      <c r="AOP35" s="99"/>
      <c r="AOQ35" s="99"/>
      <c r="AOR35" s="99"/>
      <c r="AOS35" s="99"/>
      <c r="AOT35" s="99"/>
      <c r="AOU35" s="99"/>
      <c r="AOV35" s="99"/>
      <c r="AOW35" s="99"/>
      <c r="AOX35" s="99"/>
      <c r="AOY35" s="99"/>
      <c r="AOZ35" s="99"/>
      <c r="APA35" s="99"/>
      <c r="APB35" s="99"/>
      <c r="APC35" s="99"/>
      <c r="APD35" s="99"/>
      <c r="APE35" s="99"/>
      <c r="APF35" s="99"/>
      <c r="APG35" s="99"/>
      <c r="APH35" s="99"/>
      <c r="API35" s="99"/>
      <c r="APJ35" s="99"/>
      <c r="APK35" s="99"/>
      <c r="APL35" s="99"/>
      <c r="APM35" s="99"/>
      <c r="APN35" s="99"/>
      <c r="APO35" s="99"/>
      <c r="APP35" s="99"/>
      <c r="APQ35" s="99"/>
      <c r="APR35" s="99"/>
      <c r="APS35" s="99"/>
      <c r="APT35" s="99"/>
      <c r="APU35" s="99"/>
      <c r="APV35" s="99"/>
      <c r="APW35" s="99"/>
      <c r="APX35" s="99"/>
      <c r="APY35" s="99"/>
      <c r="APZ35" s="99"/>
      <c r="AQA35" s="99"/>
      <c r="AQB35" s="99"/>
      <c r="AQC35" s="99"/>
      <c r="AQD35" s="99"/>
      <c r="AQE35" s="99"/>
      <c r="AQF35" s="99"/>
      <c r="AQG35" s="99"/>
      <c r="AQH35" s="99"/>
      <c r="AQI35" s="99"/>
      <c r="AQJ35" s="99"/>
      <c r="AQK35" s="99"/>
      <c r="AQL35" s="99"/>
      <c r="AQM35" s="99"/>
      <c r="AQN35" s="99"/>
      <c r="AQO35" s="99"/>
      <c r="AQP35" s="99"/>
      <c r="AQQ35" s="99"/>
      <c r="AQR35" s="99"/>
      <c r="AQS35" s="99"/>
      <c r="AQT35" s="99"/>
      <c r="AQU35" s="99"/>
      <c r="AQV35" s="99"/>
      <c r="AQW35" s="99"/>
      <c r="AQX35" s="99"/>
      <c r="AQY35" s="99"/>
      <c r="AQZ35" s="99"/>
      <c r="ARA35" s="99"/>
      <c r="ARB35" s="99"/>
      <c r="ARC35" s="99"/>
      <c r="ARD35" s="99"/>
      <c r="ARE35" s="99"/>
      <c r="ARF35" s="99"/>
      <c r="ARG35" s="99"/>
      <c r="ARH35" s="99"/>
      <c r="ARI35" s="99"/>
      <c r="ARJ35" s="99"/>
      <c r="ARK35" s="99"/>
      <c r="ARL35" s="99"/>
      <c r="ARM35" s="99"/>
      <c r="ARN35" s="99"/>
      <c r="ARO35" s="99"/>
      <c r="ARP35" s="99"/>
      <c r="ARQ35" s="99"/>
      <c r="ARR35" s="99"/>
      <c r="ARS35" s="99"/>
      <c r="ART35" s="99"/>
      <c r="ARU35" s="99"/>
      <c r="ARV35" s="99"/>
      <c r="ARW35" s="99"/>
      <c r="ARX35" s="99"/>
      <c r="ARY35" s="99"/>
      <c r="ARZ35" s="99"/>
      <c r="ASA35" s="99"/>
      <c r="ASB35" s="99"/>
      <c r="ASC35" s="99"/>
      <c r="ASD35" s="99"/>
      <c r="ASE35" s="99"/>
      <c r="ASF35" s="99"/>
      <c r="ASG35" s="99"/>
      <c r="ASH35" s="99"/>
      <c r="ASI35" s="99"/>
      <c r="ASJ35" s="99"/>
      <c r="ASK35" s="99"/>
      <c r="ASL35" s="99"/>
      <c r="ASM35" s="99"/>
      <c r="ASN35" s="99"/>
      <c r="ASO35" s="99"/>
      <c r="ASP35" s="99"/>
      <c r="ASQ35" s="99"/>
      <c r="ASR35" s="99"/>
      <c r="ASS35" s="99"/>
      <c r="AST35" s="99"/>
      <c r="ASU35" s="99"/>
      <c r="ASV35" s="99"/>
      <c r="ASW35" s="99"/>
      <c r="ASX35" s="99"/>
      <c r="ASY35" s="99"/>
      <c r="ASZ35" s="99"/>
      <c r="ATA35" s="99"/>
      <c r="ATB35" s="99"/>
      <c r="ATC35" s="99"/>
      <c r="ATD35" s="99"/>
      <c r="ATE35" s="99"/>
      <c r="ATF35" s="99"/>
      <c r="ATG35" s="99"/>
      <c r="ATH35" s="99"/>
      <c r="ATI35" s="99"/>
      <c r="ATJ35" s="99"/>
      <c r="ATK35" s="99"/>
      <c r="ATL35" s="99"/>
      <c r="ATM35" s="99"/>
      <c r="ATN35" s="99"/>
      <c r="ATO35" s="99"/>
      <c r="ATP35" s="99"/>
      <c r="ATQ35" s="99"/>
      <c r="ATR35" s="99"/>
      <c r="ATS35" s="99"/>
      <c r="ATT35" s="99"/>
      <c r="ATU35" s="99"/>
      <c r="ATV35" s="99"/>
      <c r="ATW35" s="99"/>
      <c r="ATX35" s="99"/>
      <c r="ATY35" s="99"/>
      <c r="ATZ35" s="99"/>
      <c r="AUA35" s="99"/>
      <c r="AUB35" s="99"/>
      <c r="AUC35" s="99"/>
      <c r="AUD35" s="99"/>
      <c r="AUE35" s="99"/>
      <c r="AUF35" s="99"/>
      <c r="AUG35" s="99"/>
      <c r="AUH35" s="99"/>
      <c r="AUI35" s="99"/>
      <c r="AUJ35" s="99"/>
      <c r="AUK35" s="99"/>
      <c r="AUL35" s="99"/>
      <c r="AUM35" s="99"/>
      <c r="AUN35" s="99"/>
      <c r="AUO35" s="99"/>
      <c r="AUP35" s="99"/>
      <c r="AUQ35" s="99"/>
      <c r="AUR35" s="99"/>
      <c r="AUS35" s="99"/>
      <c r="AUT35" s="99"/>
      <c r="AUU35" s="99"/>
      <c r="AUV35" s="99"/>
      <c r="AUW35" s="99"/>
      <c r="AUX35" s="99"/>
      <c r="AUY35" s="99"/>
      <c r="AUZ35" s="99"/>
      <c r="AVA35" s="99"/>
      <c r="AVB35" s="99"/>
      <c r="AVC35" s="99"/>
      <c r="AVD35" s="99"/>
      <c r="AVE35" s="99"/>
      <c r="AVF35" s="99"/>
    </row>
    <row r="36" spans="1:1254" x14ac:dyDescent="0.25">
      <c r="A36">
        <v>202212</v>
      </c>
      <c r="B36">
        <v>50140</v>
      </c>
      <c r="C36" t="s">
        <v>671</v>
      </c>
      <c r="D36" t="s">
        <v>1533</v>
      </c>
      <c r="F36">
        <v>402</v>
      </c>
      <c r="G36">
        <v>6550</v>
      </c>
      <c r="H36">
        <v>23</v>
      </c>
      <c r="I36">
        <v>103366</v>
      </c>
      <c r="K36">
        <v>5842</v>
      </c>
      <c r="M36">
        <v>5842</v>
      </c>
      <c r="O36">
        <v>94</v>
      </c>
      <c r="P36">
        <v>124366</v>
      </c>
      <c r="Q36">
        <v>21000</v>
      </c>
      <c r="R36">
        <v>26548</v>
      </c>
      <c r="S36">
        <v>5485</v>
      </c>
      <c r="U36">
        <v>21122</v>
      </c>
      <c r="W36">
        <v>140401</v>
      </c>
      <c r="Z36">
        <v>6573</v>
      </c>
      <c r="AB36">
        <v>50148</v>
      </c>
      <c r="AC36">
        <v>380</v>
      </c>
      <c r="AF36">
        <v>2271</v>
      </c>
      <c r="AH36">
        <v>2271</v>
      </c>
      <c r="AI36">
        <v>290</v>
      </c>
      <c r="AJ36">
        <v>0</v>
      </c>
      <c r="AK36">
        <v>8586</v>
      </c>
      <c r="AM36">
        <v>183</v>
      </c>
      <c r="AS36">
        <v>380</v>
      </c>
      <c r="AT36">
        <v>402</v>
      </c>
      <c r="AU36">
        <v>63</v>
      </c>
      <c r="AV36">
        <v>7500</v>
      </c>
      <c r="AX36">
        <v>0</v>
      </c>
      <c r="AY36">
        <v>94812</v>
      </c>
      <c r="AZ36">
        <v>20922</v>
      </c>
      <c r="BF36">
        <v>587</v>
      </c>
      <c r="BG36">
        <v>150</v>
      </c>
      <c r="BH36">
        <v>3130</v>
      </c>
      <c r="BI36">
        <v>0</v>
      </c>
      <c r="BK36">
        <v>39672</v>
      </c>
      <c r="BL36">
        <v>2787</v>
      </c>
      <c r="BQ36">
        <v>85493</v>
      </c>
      <c r="BR36">
        <v>1819</v>
      </c>
      <c r="BT36">
        <v>0</v>
      </c>
      <c r="BV36">
        <v>17503</v>
      </c>
      <c r="BX36">
        <v>1247</v>
      </c>
      <c r="BZ36">
        <v>140401</v>
      </c>
      <c r="CB36">
        <v>2569</v>
      </c>
      <c r="CE36">
        <v>2393</v>
      </c>
      <c r="CG36">
        <v>218</v>
      </c>
      <c r="CH36">
        <v>-12406</v>
      </c>
      <c r="CI36">
        <v>90</v>
      </c>
      <c r="CJ36">
        <v>954</v>
      </c>
      <c r="CK36">
        <v>-68</v>
      </c>
      <c r="CL36">
        <v>48377</v>
      </c>
      <c r="CN36">
        <v>-18226</v>
      </c>
      <c r="CO36">
        <v>-10301</v>
      </c>
      <c r="CP36">
        <v>1285</v>
      </c>
      <c r="CR36">
        <v>113</v>
      </c>
      <c r="CS36">
        <v>-22378</v>
      </c>
      <c r="CT36">
        <v>-24713</v>
      </c>
      <c r="CV36">
        <v>-7105</v>
      </c>
      <c r="CW36">
        <v>1436</v>
      </c>
      <c r="CX36">
        <v>-10301</v>
      </c>
      <c r="CY36">
        <v>-1</v>
      </c>
      <c r="CZ36">
        <v>-7418</v>
      </c>
      <c r="DA36">
        <v>-2219</v>
      </c>
      <c r="DB36">
        <v>135</v>
      </c>
      <c r="DD36">
        <v>222</v>
      </c>
      <c r="DF36">
        <v>-1411</v>
      </c>
      <c r="DG36">
        <v>-461</v>
      </c>
      <c r="DH36">
        <v>14037</v>
      </c>
      <c r="DJ36">
        <v>-1425</v>
      </c>
      <c r="DK36">
        <v>-624</v>
      </c>
      <c r="DL36">
        <v>0</v>
      </c>
      <c r="DM36">
        <v>40498</v>
      </c>
      <c r="DN36">
        <v>-222</v>
      </c>
      <c r="DP36">
        <v>-8104</v>
      </c>
      <c r="DQ36">
        <v>-24986</v>
      </c>
      <c r="DR36">
        <v>-38</v>
      </c>
      <c r="DS36">
        <v>-456</v>
      </c>
      <c r="DT36">
        <v>-7882</v>
      </c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  <c r="IW36" s="99"/>
      <c r="IX36" s="99"/>
      <c r="IY36" s="99"/>
      <c r="IZ36" s="99"/>
      <c r="JA36" s="99"/>
      <c r="JB36" s="99"/>
      <c r="JC36" s="99"/>
      <c r="JD36" s="99"/>
      <c r="JE36" s="99"/>
      <c r="JF36" s="99"/>
      <c r="JG36" s="99"/>
      <c r="JH36" s="99"/>
      <c r="JI36" s="99"/>
      <c r="JJ36" s="99"/>
      <c r="JK36" s="99"/>
      <c r="JL36" s="99"/>
      <c r="JM36" s="99"/>
      <c r="JN36" s="99"/>
      <c r="JO36" s="99"/>
      <c r="JP36" s="99"/>
      <c r="JQ36" s="99"/>
      <c r="JR36" s="99"/>
      <c r="JS36" s="99"/>
      <c r="JT36" s="99"/>
      <c r="JU36" s="99"/>
      <c r="JV36" s="99"/>
      <c r="JW36" s="99"/>
      <c r="JX36" s="99"/>
      <c r="JY36" s="99"/>
      <c r="JZ36" s="99"/>
      <c r="KA36" s="99"/>
      <c r="KB36" s="99"/>
      <c r="KC36" s="99"/>
      <c r="KD36" s="99"/>
      <c r="KE36" s="99"/>
      <c r="KF36" s="99"/>
      <c r="KG36" s="99"/>
      <c r="KH36" s="99"/>
      <c r="KI36" s="99"/>
      <c r="KJ36" s="99"/>
      <c r="KK36" s="99"/>
      <c r="KL36" s="99"/>
      <c r="KM36" s="99"/>
      <c r="KN36" s="99"/>
      <c r="KO36" s="99"/>
      <c r="KP36" s="99"/>
      <c r="KQ36" s="99"/>
      <c r="KR36" s="99"/>
      <c r="KS36" s="99"/>
      <c r="KT36" s="99"/>
      <c r="KU36" s="99"/>
      <c r="KV36" s="99"/>
      <c r="KW36" s="99"/>
      <c r="KX36" s="99"/>
      <c r="KY36" s="99"/>
      <c r="KZ36" s="99"/>
      <c r="LA36" s="99"/>
      <c r="LB36" s="99"/>
      <c r="LC36" s="99"/>
      <c r="LD36" s="99"/>
      <c r="LE36" s="99"/>
      <c r="LF36" s="99"/>
      <c r="LG36" s="99"/>
      <c r="LH36" s="99"/>
      <c r="LI36" s="99"/>
      <c r="LJ36" s="99"/>
      <c r="LK36" s="99"/>
      <c r="LL36" s="99"/>
      <c r="LM36" s="99"/>
      <c r="LN36" s="99"/>
      <c r="LO36" s="99"/>
      <c r="LP36" s="99"/>
      <c r="LQ36" s="99"/>
      <c r="LR36" s="99"/>
      <c r="LS36" s="99"/>
      <c r="LT36" s="99"/>
      <c r="LU36" s="99"/>
      <c r="LV36" s="99"/>
      <c r="LW36" s="99"/>
      <c r="LX36" s="99"/>
      <c r="LY36" s="99"/>
      <c r="LZ36" s="99"/>
      <c r="MA36" s="99"/>
      <c r="MB36" s="99"/>
      <c r="MC36" s="99"/>
      <c r="MD36" s="99"/>
      <c r="ME36" s="99"/>
      <c r="MF36" s="99"/>
      <c r="MG36" s="99"/>
      <c r="MH36" s="99"/>
      <c r="MI36" s="99"/>
      <c r="MJ36" s="99"/>
      <c r="MK36" s="99"/>
      <c r="ML36" s="99"/>
      <c r="MM36" s="99"/>
      <c r="MN36" s="99"/>
      <c r="MO36" s="99"/>
      <c r="MP36" s="99"/>
      <c r="MQ36" s="99"/>
      <c r="MR36" s="99"/>
      <c r="MS36" s="99"/>
      <c r="MT36" s="99"/>
      <c r="MU36" s="99"/>
      <c r="MV36" s="99"/>
      <c r="MW36" s="99"/>
      <c r="MX36" s="99"/>
      <c r="MY36" s="99"/>
      <c r="MZ36" s="99"/>
      <c r="NA36" s="99"/>
      <c r="NB36" s="99"/>
      <c r="NC36" s="99"/>
      <c r="ND36" s="99"/>
      <c r="NE36" s="99"/>
      <c r="NF36" s="99"/>
      <c r="NG36" s="99"/>
      <c r="NH36" s="99"/>
      <c r="NI36" s="99"/>
      <c r="NJ36" s="99"/>
      <c r="NK36" s="99"/>
      <c r="NL36" s="99"/>
      <c r="NM36" s="99"/>
      <c r="NN36" s="99"/>
      <c r="NO36" s="99"/>
      <c r="NP36" s="99"/>
      <c r="NQ36" s="99"/>
      <c r="NR36" s="99"/>
      <c r="NS36" s="99"/>
      <c r="NT36" s="99"/>
      <c r="NU36" s="99"/>
      <c r="NV36" s="99"/>
      <c r="NW36" s="99"/>
      <c r="NX36" s="99"/>
      <c r="NY36" s="99"/>
      <c r="NZ36" s="99"/>
      <c r="OA36" s="99"/>
      <c r="OB36" s="99"/>
      <c r="OC36" s="99"/>
      <c r="OD36" s="99"/>
      <c r="OE36" s="99"/>
      <c r="OF36" s="99"/>
      <c r="OG36" s="99"/>
      <c r="OH36" s="99"/>
      <c r="OI36" s="99"/>
      <c r="OJ36" s="99"/>
      <c r="OK36" s="99"/>
      <c r="OL36" s="99"/>
      <c r="OM36" s="99"/>
      <c r="ON36" s="99"/>
      <c r="OO36" s="99"/>
      <c r="OP36" s="99"/>
      <c r="OQ36" s="99"/>
      <c r="OR36" s="99"/>
      <c r="OS36" s="99"/>
      <c r="OT36" s="99"/>
      <c r="OU36" s="99"/>
      <c r="OV36" s="99"/>
      <c r="OW36" s="99"/>
      <c r="OX36" s="99"/>
      <c r="OY36" s="99"/>
      <c r="OZ36" s="99"/>
      <c r="PA36" s="99"/>
      <c r="PB36" s="99"/>
      <c r="PC36" s="99"/>
      <c r="PD36" s="99"/>
      <c r="PE36" s="99"/>
      <c r="PF36" s="99"/>
      <c r="PG36" s="99"/>
      <c r="PH36" s="99"/>
      <c r="PI36" s="99"/>
      <c r="PJ36" s="99"/>
      <c r="PK36" s="99"/>
      <c r="PL36" s="99"/>
      <c r="PM36" s="99"/>
      <c r="PN36" s="99"/>
      <c r="PO36" s="99"/>
      <c r="PP36" s="99"/>
      <c r="PQ36" s="99"/>
      <c r="PR36" s="99"/>
      <c r="PS36" s="99"/>
      <c r="PT36" s="99"/>
      <c r="PU36" s="99"/>
      <c r="PV36" s="99"/>
      <c r="PW36" s="99"/>
      <c r="PX36" s="99"/>
      <c r="PY36" s="99"/>
      <c r="PZ36" s="99"/>
      <c r="QA36" s="99"/>
      <c r="QB36" s="99"/>
      <c r="QC36" s="99"/>
      <c r="QD36" s="99"/>
      <c r="QE36" s="99"/>
      <c r="QF36" s="99"/>
      <c r="QG36" s="99"/>
      <c r="QH36" s="99"/>
      <c r="QI36" s="99"/>
      <c r="QJ36" s="99"/>
      <c r="QK36" s="99"/>
      <c r="QL36" s="99"/>
      <c r="QM36" s="99"/>
      <c r="QN36" s="99"/>
      <c r="QO36" s="99"/>
      <c r="QP36" s="99"/>
      <c r="QQ36" s="99"/>
      <c r="QR36" s="99"/>
      <c r="QS36" s="99"/>
      <c r="QT36" s="99"/>
      <c r="QU36" s="99"/>
      <c r="QV36" s="99"/>
      <c r="QW36" s="99"/>
      <c r="QX36" s="99"/>
      <c r="QY36" s="99"/>
      <c r="QZ36" s="99"/>
      <c r="RA36" s="99"/>
      <c r="RB36" s="99"/>
      <c r="RC36" s="99"/>
      <c r="RD36" s="99"/>
      <c r="RE36" s="99"/>
      <c r="RF36" s="99"/>
      <c r="RG36" s="99"/>
      <c r="RH36" s="99"/>
      <c r="RI36" s="99"/>
      <c r="RJ36" s="99"/>
      <c r="RK36" s="99"/>
      <c r="RL36" s="99"/>
      <c r="RM36" s="99"/>
      <c r="RN36" s="99"/>
      <c r="RO36" s="99"/>
      <c r="RP36" s="99"/>
      <c r="RQ36" s="99"/>
      <c r="RR36" s="99"/>
      <c r="RS36" s="99"/>
      <c r="RT36" s="99"/>
      <c r="RU36" s="99"/>
      <c r="RV36" s="99"/>
      <c r="RW36" s="99"/>
      <c r="RX36" s="99"/>
      <c r="RY36" s="99"/>
      <c r="RZ36" s="99"/>
      <c r="SA36" s="99"/>
      <c r="SB36" s="99"/>
      <c r="SC36" s="99"/>
      <c r="SD36" s="99"/>
      <c r="SE36" s="99"/>
      <c r="SF36" s="99"/>
      <c r="SG36" s="99"/>
      <c r="SH36" s="99"/>
      <c r="SI36" s="99"/>
      <c r="SJ36" s="99"/>
      <c r="SK36" s="99"/>
      <c r="SL36" s="99"/>
      <c r="SM36" s="99"/>
      <c r="SN36" s="99"/>
      <c r="SO36" s="99"/>
      <c r="SP36" s="99"/>
      <c r="SQ36" s="99"/>
      <c r="SR36" s="99"/>
      <c r="SS36" s="99"/>
      <c r="ST36" s="99"/>
      <c r="SU36" s="99"/>
      <c r="SV36" s="99"/>
      <c r="SW36" s="99"/>
      <c r="SX36" s="99"/>
      <c r="SY36" s="99"/>
      <c r="SZ36" s="99"/>
      <c r="TA36" s="99"/>
      <c r="TB36" s="99"/>
      <c r="TC36" s="99"/>
      <c r="TD36" s="99"/>
      <c r="TE36" s="99"/>
      <c r="TF36" s="99"/>
      <c r="TG36" s="99"/>
      <c r="TH36" s="99"/>
      <c r="TI36" s="99"/>
      <c r="TJ36" s="99"/>
      <c r="TK36" s="99"/>
      <c r="TL36" s="99"/>
      <c r="TM36" s="99"/>
      <c r="TN36" s="99"/>
      <c r="TO36" s="99"/>
      <c r="TP36" s="99"/>
      <c r="TQ36" s="99"/>
      <c r="TR36" s="99"/>
      <c r="TS36" s="99"/>
      <c r="TT36" s="99"/>
      <c r="TU36" s="99"/>
      <c r="TV36" s="99"/>
      <c r="TW36" s="99"/>
      <c r="TX36" s="99"/>
      <c r="TY36" s="99"/>
      <c r="TZ36" s="99"/>
      <c r="UA36" s="99"/>
      <c r="UB36" s="99"/>
      <c r="UC36" s="99"/>
      <c r="UD36" s="99"/>
      <c r="UE36" s="99"/>
      <c r="UF36" s="99"/>
      <c r="UG36" s="99"/>
      <c r="UH36" s="99"/>
      <c r="UI36" s="99"/>
      <c r="UJ36" s="99"/>
      <c r="UK36" s="99"/>
      <c r="UL36" s="99"/>
      <c r="UM36" s="99"/>
      <c r="UN36" s="99"/>
      <c r="UO36" s="99"/>
      <c r="UP36" s="99"/>
      <c r="UQ36" s="99"/>
      <c r="UR36" s="99"/>
      <c r="US36" s="99"/>
      <c r="UT36" s="99"/>
      <c r="UU36" s="99"/>
      <c r="UV36" s="99"/>
      <c r="UW36" s="99"/>
      <c r="UX36" s="99"/>
      <c r="UY36" s="99"/>
      <c r="UZ36" s="99"/>
      <c r="VA36" s="99"/>
      <c r="VB36" s="99"/>
      <c r="VC36" s="99"/>
      <c r="VD36" s="99"/>
      <c r="VE36" s="99"/>
      <c r="VF36" s="99"/>
      <c r="VG36" s="99"/>
      <c r="VH36" s="99"/>
      <c r="VI36" s="99"/>
      <c r="VJ36" s="99"/>
      <c r="VK36" s="99"/>
      <c r="VL36" s="99"/>
      <c r="VM36" s="99"/>
      <c r="VN36" s="99"/>
      <c r="VO36" s="99"/>
      <c r="VP36" s="99"/>
      <c r="VQ36" s="99"/>
      <c r="VR36" s="99"/>
      <c r="VS36" s="99"/>
      <c r="VT36" s="99"/>
      <c r="VU36" s="99"/>
      <c r="VV36" s="99"/>
      <c r="VW36" s="99"/>
      <c r="VX36" s="99"/>
      <c r="VY36" s="99"/>
      <c r="VZ36" s="99"/>
      <c r="WA36" s="99"/>
      <c r="WB36" s="99"/>
      <c r="WC36" s="99"/>
      <c r="WD36" s="99"/>
      <c r="WE36" s="99"/>
      <c r="WF36" s="99"/>
      <c r="WG36" s="99"/>
      <c r="WH36" s="99"/>
      <c r="WI36" s="99"/>
      <c r="WJ36" s="99"/>
      <c r="WK36" s="99"/>
      <c r="WL36" s="99"/>
      <c r="WM36" s="99"/>
      <c r="WN36" s="99"/>
      <c r="WO36" s="99"/>
      <c r="WP36" s="99"/>
      <c r="WQ36" s="99"/>
      <c r="WR36" s="99"/>
      <c r="WS36" s="99"/>
      <c r="WT36" s="99"/>
      <c r="WU36" s="99"/>
      <c r="WV36" s="99"/>
      <c r="WW36" s="99"/>
      <c r="WX36" s="99"/>
      <c r="WY36" s="99"/>
      <c r="WZ36" s="99"/>
      <c r="XA36" s="99"/>
      <c r="XB36" s="99"/>
      <c r="XC36" s="99"/>
      <c r="XD36" s="99"/>
      <c r="XE36" s="99"/>
      <c r="XF36" s="99"/>
      <c r="XG36" s="99"/>
      <c r="XH36" s="99"/>
      <c r="XI36" s="99"/>
      <c r="XJ36" s="99"/>
      <c r="XK36" s="99"/>
      <c r="XL36" s="99"/>
      <c r="XM36" s="99"/>
      <c r="XN36" s="99"/>
      <c r="XO36" s="99"/>
      <c r="XP36" s="99"/>
      <c r="XQ36" s="99"/>
      <c r="XR36" s="99"/>
      <c r="XS36" s="99"/>
      <c r="XT36" s="99"/>
      <c r="XU36" s="99"/>
      <c r="XV36" s="99"/>
      <c r="XW36" s="99"/>
      <c r="XX36" s="99"/>
      <c r="XY36" s="99"/>
      <c r="XZ36" s="99"/>
      <c r="YA36" s="99"/>
      <c r="YB36" s="99"/>
      <c r="YC36" s="99"/>
      <c r="YD36" s="99"/>
      <c r="YE36" s="99"/>
      <c r="YF36" s="99"/>
      <c r="YG36" s="99"/>
      <c r="YH36" s="99"/>
      <c r="YI36" s="99"/>
      <c r="YJ36" s="99"/>
      <c r="YK36" s="99"/>
      <c r="YL36" s="99"/>
      <c r="YM36" s="99"/>
      <c r="YN36" s="99"/>
      <c r="YO36" s="99"/>
      <c r="YP36" s="99"/>
      <c r="YQ36" s="99"/>
      <c r="YR36" s="99"/>
      <c r="YS36" s="99"/>
      <c r="YT36" s="99"/>
      <c r="YU36" s="99"/>
      <c r="YV36" s="99"/>
      <c r="YW36" s="99"/>
      <c r="YX36" s="99"/>
      <c r="YY36" s="99"/>
      <c r="YZ36" s="99"/>
      <c r="ZA36" s="99"/>
      <c r="ZB36" s="99"/>
      <c r="ZC36" s="99"/>
      <c r="ZD36" s="99"/>
      <c r="ZE36" s="99"/>
      <c r="ZF36" s="99"/>
      <c r="ZG36" s="99"/>
      <c r="ZH36" s="99"/>
      <c r="ZI36" s="99"/>
      <c r="ZJ36" s="99"/>
      <c r="ZK36" s="99"/>
      <c r="ZL36" s="99"/>
      <c r="ZM36" s="99"/>
      <c r="ZN36" s="99"/>
      <c r="ZO36" s="99"/>
      <c r="ZP36" s="99"/>
      <c r="ZQ36" s="99"/>
      <c r="ZR36" s="99"/>
      <c r="ZS36" s="99"/>
      <c r="ZT36" s="99"/>
      <c r="ZU36" s="99"/>
      <c r="ZV36" s="99"/>
      <c r="ZW36" s="99"/>
      <c r="ZX36" s="99"/>
      <c r="ZY36" s="99"/>
      <c r="ZZ36" s="99"/>
      <c r="AAA36" s="99"/>
      <c r="AAB36" s="99"/>
      <c r="AAC36" s="99"/>
      <c r="AAD36" s="99"/>
      <c r="AAE36" s="99"/>
      <c r="AAF36" s="99"/>
      <c r="AAG36" s="99"/>
      <c r="AAH36" s="99"/>
      <c r="AAI36" s="99"/>
      <c r="AAJ36" s="99"/>
      <c r="AAK36" s="99"/>
      <c r="AAL36" s="99"/>
      <c r="AAM36" s="99"/>
      <c r="AAN36" s="99"/>
      <c r="AAO36" s="99"/>
      <c r="AAP36" s="99"/>
      <c r="AAQ36" s="99"/>
      <c r="AAR36" s="99"/>
      <c r="AAS36" s="99"/>
      <c r="AAT36" s="99"/>
      <c r="AAU36" s="99"/>
      <c r="AAV36" s="99"/>
      <c r="AAW36" s="99"/>
      <c r="AAX36" s="99"/>
      <c r="AAY36" s="99"/>
      <c r="AAZ36" s="99"/>
      <c r="ABA36" s="99"/>
      <c r="ABB36" s="99"/>
      <c r="ABC36" s="99"/>
      <c r="ABD36" s="99"/>
      <c r="ABE36" s="99"/>
      <c r="ABF36" s="99"/>
      <c r="ABG36" s="99"/>
      <c r="ABH36" s="99"/>
      <c r="ABI36" s="99"/>
      <c r="ABJ36" s="99"/>
      <c r="ABK36" s="99"/>
      <c r="ABL36" s="99"/>
      <c r="ABM36" s="99"/>
      <c r="ABN36" s="99"/>
      <c r="ABO36" s="99"/>
      <c r="ABP36" s="99"/>
      <c r="ABQ36" s="99"/>
      <c r="ABR36" s="99"/>
      <c r="ABS36" s="99"/>
      <c r="ABT36" s="99"/>
      <c r="ABU36" s="99"/>
      <c r="ABV36" s="99"/>
      <c r="ABW36" s="99"/>
      <c r="ABX36" s="99"/>
      <c r="ABY36" s="99"/>
      <c r="ABZ36" s="99"/>
      <c r="ACA36" s="99"/>
      <c r="ACB36" s="99"/>
      <c r="ACC36" s="99"/>
      <c r="ACD36" s="99"/>
      <c r="ACE36" s="99"/>
      <c r="ACF36" s="99"/>
      <c r="ACG36" s="99"/>
      <c r="ACH36" s="99"/>
      <c r="ACI36" s="99"/>
      <c r="ACJ36" s="99"/>
      <c r="ACK36" s="99"/>
      <c r="ACL36" s="99"/>
      <c r="ACM36" s="99"/>
      <c r="ACN36" s="99"/>
      <c r="ACO36" s="99"/>
      <c r="ACP36" s="99"/>
      <c r="ACQ36" s="99"/>
      <c r="ACR36" s="99"/>
      <c r="ACS36" s="99"/>
      <c r="ACT36" s="99"/>
      <c r="ACU36" s="99"/>
      <c r="ACV36" s="99"/>
      <c r="ACW36" s="99"/>
      <c r="ACX36" s="99"/>
      <c r="ACY36" s="99"/>
      <c r="ACZ36" s="99"/>
      <c r="ADA36" s="99"/>
      <c r="ADB36" s="99"/>
      <c r="ADC36" s="99"/>
      <c r="ADD36" s="99"/>
      <c r="ADE36" s="99"/>
      <c r="ADF36" s="99"/>
      <c r="ADG36" s="99"/>
      <c r="ADH36" s="99"/>
      <c r="ADI36" s="99"/>
      <c r="ADJ36" s="99"/>
      <c r="ADK36" s="99"/>
      <c r="ADL36" s="99"/>
      <c r="ADM36" s="99"/>
      <c r="ADN36" s="99"/>
      <c r="ADO36" s="99"/>
      <c r="ADP36" s="99"/>
      <c r="ADQ36" s="99"/>
      <c r="ADR36" s="99"/>
      <c r="ADS36" s="99"/>
      <c r="ADT36" s="99"/>
      <c r="ADU36" s="99"/>
      <c r="ADV36" s="99"/>
      <c r="ADW36" s="99"/>
      <c r="ADX36" s="99"/>
      <c r="ADY36" s="99"/>
      <c r="ADZ36" s="99"/>
      <c r="AEA36" s="99"/>
      <c r="AEB36" s="99"/>
      <c r="AEC36" s="99"/>
      <c r="AED36" s="99"/>
      <c r="AEE36" s="99"/>
      <c r="AEF36" s="99"/>
      <c r="AEG36" s="99"/>
      <c r="AEH36" s="99"/>
      <c r="AEI36" s="99"/>
      <c r="AEJ36" s="99"/>
      <c r="AEK36" s="99"/>
      <c r="AEL36" s="99"/>
      <c r="AEM36" s="99"/>
      <c r="AEN36" s="99"/>
      <c r="AEO36" s="99"/>
      <c r="AEP36" s="99"/>
      <c r="AEQ36" s="99"/>
      <c r="AER36" s="99"/>
      <c r="AES36" s="99"/>
      <c r="AET36" s="99"/>
      <c r="AEU36" s="99"/>
      <c r="AEV36" s="99"/>
      <c r="AEW36" s="99"/>
      <c r="AEX36" s="99"/>
      <c r="AEY36" s="99"/>
      <c r="AEZ36" s="99"/>
      <c r="AFA36" s="99"/>
      <c r="AFB36" s="99"/>
      <c r="AFC36" s="99"/>
      <c r="AFD36" s="99"/>
      <c r="AFE36" s="99"/>
      <c r="AFF36" s="99"/>
      <c r="AFG36" s="99"/>
      <c r="AFH36" s="99"/>
      <c r="AFI36" s="99"/>
      <c r="AFJ36" s="99"/>
      <c r="AFK36" s="99"/>
      <c r="AFL36" s="99"/>
      <c r="AFM36" s="99"/>
      <c r="AFN36" s="99"/>
      <c r="AFO36" s="99"/>
      <c r="AFP36" s="99"/>
      <c r="AFQ36" s="99"/>
      <c r="AFR36" s="99"/>
      <c r="AFS36" s="99"/>
      <c r="AFT36" s="99"/>
      <c r="AFU36" s="99"/>
      <c r="AFV36" s="99"/>
      <c r="AFW36" s="99"/>
      <c r="AFX36" s="99"/>
      <c r="AFY36" s="99"/>
      <c r="AFZ36" s="99"/>
      <c r="AGA36" s="99"/>
      <c r="AGB36" s="99"/>
      <c r="AGC36" s="99"/>
      <c r="AGD36" s="99"/>
      <c r="AGE36" s="99"/>
      <c r="AGF36" s="99"/>
      <c r="AGG36" s="99"/>
      <c r="AGH36" s="99"/>
      <c r="AGI36" s="99"/>
      <c r="AGJ36" s="99"/>
      <c r="AGK36" s="99"/>
      <c r="AGL36" s="99"/>
      <c r="AGM36" s="99"/>
      <c r="AGN36" s="99"/>
      <c r="AGO36" s="99"/>
      <c r="AGP36" s="99"/>
      <c r="AGQ36" s="99"/>
      <c r="AGR36" s="99"/>
      <c r="AGS36" s="99"/>
      <c r="AGT36" s="99"/>
      <c r="AGU36" s="99"/>
      <c r="AGV36" s="99"/>
      <c r="AGW36" s="99"/>
      <c r="AGX36" s="99"/>
      <c r="AGY36" s="99"/>
      <c r="AGZ36" s="99"/>
      <c r="AHA36" s="99"/>
      <c r="AHB36" s="99"/>
      <c r="AHC36" s="99"/>
      <c r="AHD36" s="99"/>
      <c r="AHE36" s="99"/>
      <c r="AHF36" s="99"/>
      <c r="AHG36" s="99"/>
      <c r="AHH36" s="99"/>
      <c r="AHI36" s="99"/>
      <c r="AHJ36" s="99"/>
      <c r="AHK36" s="99"/>
      <c r="AHL36" s="99"/>
      <c r="AHM36" s="99"/>
      <c r="AHN36" s="99"/>
      <c r="AHO36" s="99"/>
      <c r="AHP36" s="99"/>
      <c r="AHQ36" s="99"/>
      <c r="AHR36" s="99"/>
      <c r="AHS36" s="99"/>
      <c r="AHT36" s="99"/>
      <c r="AHU36" s="99"/>
      <c r="AHV36" s="99"/>
      <c r="AHW36" s="99"/>
      <c r="AHX36" s="99"/>
      <c r="AHY36" s="99"/>
      <c r="AHZ36" s="99"/>
      <c r="AIA36" s="99"/>
      <c r="AIB36" s="99"/>
      <c r="AIC36" s="99"/>
      <c r="AID36" s="99"/>
      <c r="AIE36" s="99"/>
      <c r="AIF36" s="99"/>
      <c r="AIG36" s="99"/>
      <c r="AIH36" s="99"/>
      <c r="AII36" s="99"/>
      <c r="AIJ36" s="99"/>
      <c r="AIK36" s="99"/>
      <c r="AIL36" s="99"/>
      <c r="AIM36" s="99"/>
      <c r="AIN36" s="99"/>
      <c r="AIO36" s="99"/>
      <c r="AIP36" s="99"/>
      <c r="AIQ36" s="99"/>
      <c r="AIR36" s="99"/>
      <c r="AIS36" s="99"/>
      <c r="AIT36" s="99"/>
      <c r="AIU36" s="99"/>
      <c r="AIV36" s="99"/>
      <c r="AIW36" s="99"/>
      <c r="AIX36" s="99"/>
      <c r="AIY36" s="99"/>
      <c r="AIZ36" s="99"/>
      <c r="AJA36" s="99"/>
      <c r="AJB36" s="99"/>
      <c r="AJC36" s="99"/>
      <c r="AJD36" s="99"/>
      <c r="AJE36" s="99"/>
      <c r="AJF36" s="99"/>
      <c r="AJG36" s="99"/>
      <c r="AJH36" s="99"/>
      <c r="AJI36" s="99"/>
      <c r="AJJ36" s="99"/>
      <c r="AJK36" s="99"/>
      <c r="AJL36" s="99"/>
      <c r="AJM36" s="99"/>
      <c r="AJN36" s="99"/>
      <c r="AJO36" s="99"/>
      <c r="AJP36" s="99"/>
      <c r="AJQ36" s="99"/>
      <c r="AJR36" s="99"/>
      <c r="AJS36" s="99"/>
      <c r="AJT36" s="99"/>
      <c r="AJU36" s="99"/>
      <c r="AJV36" s="99"/>
      <c r="AJW36" s="99"/>
      <c r="AJX36" s="99"/>
      <c r="AJY36" s="99"/>
      <c r="AJZ36" s="99"/>
      <c r="AKA36" s="99"/>
      <c r="AKB36" s="99"/>
      <c r="AKC36" s="99"/>
      <c r="AKD36" s="99"/>
      <c r="AKE36" s="99"/>
      <c r="AKF36" s="99"/>
      <c r="AKG36" s="99"/>
      <c r="AKH36" s="99"/>
      <c r="AKI36" s="99"/>
      <c r="AKJ36" s="99"/>
      <c r="AKK36" s="99"/>
      <c r="AKL36" s="99"/>
      <c r="AKM36" s="99"/>
      <c r="AKN36" s="99"/>
      <c r="AKO36" s="99"/>
      <c r="AKP36" s="99"/>
      <c r="AKQ36" s="99"/>
      <c r="AKR36" s="99"/>
      <c r="AKS36" s="99"/>
      <c r="AKT36" s="99"/>
      <c r="AKU36" s="99"/>
      <c r="AKV36" s="99"/>
      <c r="AKW36" s="99"/>
      <c r="AKX36" s="99"/>
      <c r="AKY36" s="99"/>
      <c r="AKZ36" s="99"/>
      <c r="ALA36" s="99"/>
      <c r="ALB36" s="99"/>
      <c r="ALC36" s="99"/>
      <c r="ALD36" s="99"/>
      <c r="ALE36" s="99"/>
      <c r="ALF36" s="99"/>
      <c r="ALG36" s="99"/>
      <c r="ALH36" s="99"/>
      <c r="ALI36" s="99"/>
      <c r="ALJ36" s="99"/>
      <c r="ALK36" s="99"/>
      <c r="ALL36" s="99"/>
      <c r="ALM36" s="99"/>
      <c r="ALN36" s="99"/>
      <c r="ALO36" s="99"/>
      <c r="ALP36" s="99"/>
      <c r="ALQ36" s="99"/>
      <c r="ALR36" s="99"/>
      <c r="ALS36" s="99"/>
      <c r="ALT36" s="99"/>
      <c r="ALU36" s="99"/>
      <c r="ALV36" s="99"/>
      <c r="ALW36" s="99"/>
      <c r="ALX36" s="99"/>
      <c r="ALY36" s="99"/>
      <c r="ALZ36" s="99"/>
      <c r="AMA36" s="99"/>
      <c r="AMB36" s="99"/>
      <c r="AMC36" s="99"/>
      <c r="AMD36" s="99"/>
      <c r="AME36" s="99"/>
      <c r="AMF36" s="99"/>
      <c r="AMG36" s="99"/>
      <c r="AMH36" s="99"/>
      <c r="AMI36" s="99"/>
      <c r="AMJ36" s="99"/>
      <c r="AMK36" s="99"/>
      <c r="AML36" s="99"/>
      <c r="AMM36" s="99"/>
      <c r="AMN36" s="99"/>
      <c r="AMO36" s="99"/>
      <c r="AMP36" s="99"/>
      <c r="AMQ36" s="99"/>
      <c r="AMR36" s="99"/>
      <c r="AMS36" s="99"/>
      <c r="AMT36" s="99"/>
      <c r="AMU36" s="99"/>
      <c r="AMV36" s="99"/>
      <c r="AMW36" s="99"/>
      <c r="AMX36" s="99"/>
      <c r="AMY36" s="99"/>
      <c r="AMZ36" s="99"/>
      <c r="ANA36" s="99"/>
      <c r="ANB36" s="99"/>
      <c r="ANC36" s="99"/>
      <c r="AND36" s="99"/>
      <c r="ANE36" s="99"/>
      <c r="ANF36" s="99"/>
      <c r="ANG36" s="99"/>
      <c r="ANH36" s="99"/>
      <c r="ANI36" s="99"/>
      <c r="ANJ36" s="99"/>
      <c r="ANK36" s="99"/>
      <c r="ANL36" s="99"/>
      <c r="ANM36" s="99"/>
      <c r="ANN36" s="99"/>
      <c r="ANO36" s="99"/>
      <c r="ANP36" s="99"/>
      <c r="ANQ36" s="99"/>
      <c r="ANR36" s="99"/>
      <c r="ANS36" s="99"/>
      <c r="ANT36" s="99"/>
      <c r="ANU36" s="99"/>
      <c r="ANV36" s="99"/>
      <c r="ANW36" s="99"/>
      <c r="ANX36" s="99"/>
      <c r="ANY36" s="99"/>
      <c r="ANZ36" s="99"/>
      <c r="AOA36" s="99"/>
      <c r="AOB36" s="99"/>
      <c r="AOC36" s="99"/>
      <c r="AOD36" s="99"/>
      <c r="AOE36" s="99"/>
      <c r="AOF36" s="99"/>
      <c r="AOG36" s="99"/>
      <c r="AOH36" s="99"/>
      <c r="AOI36" s="99"/>
      <c r="AOJ36" s="99"/>
      <c r="AOK36" s="99"/>
      <c r="AOL36" s="99"/>
      <c r="AOM36" s="99"/>
      <c r="AON36" s="99"/>
      <c r="AOO36" s="99"/>
      <c r="AOP36" s="99"/>
      <c r="AOQ36" s="99"/>
      <c r="AOR36" s="99"/>
      <c r="AOS36" s="99"/>
      <c r="AOT36" s="99"/>
      <c r="AOU36" s="99"/>
      <c r="AOV36" s="99"/>
      <c r="AOW36" s="99"/>
      <c r="AOX36" s="99"/>
      <c r="AOY36" s="99"/>
      <c r="AOZ36" s="99"/>
      <c r="APA36" s="99"/>
      <c r="APB36" s="99"/>
      <c r="APC36" s="99"/>
      <c r="APD36" s="99"/>
      <c r="APE36" s="99"/>
      <c r="APF36" s="99"/>
      <c r="APG36" s="99"/>
      <c r="APH36" s="99"/>
      <c r="API36" s="99"/>
      <c r="APJ36" s="99"/>
      <c r="APK36" s="99"/>
      <c r="APL36" s="99"/>
      <c r="APM36" s="99"/>
      <c r="APN36" s="99"/>
      <c r="APO36" s="99"/>
      <c r="APP36" s="99"/>
      <c r="APQ36" s="99"/>
      <c r="APR36" s="99"/>
      <c r="APS36" s="99"/>
      <c r="APT36" s="99"/>
      <c r="APU36" s="99"/>
      <c r="APV36" s="99"/>
      <c r="APW36" s="99"/>
      <c r="APX36" s="99"/>
      <c r="APY36" s="99"/>
      <c r="APZ36" s="99"/>
      <c r="AQA36" s="99"/>
      <c r="AQB36" s="99"/>
      <c r="AQC36" s="99"/>
      <c r="AQD36" s="99"/>
      <c r="AQE36" s="99"/>
      <c r="AQF36" s="99"/>
      <c r="AQG36" s="99"/>
      <c r="AQH36" s="99"/>
      <c r="AQI36" s="99"/>
      <c r="AQJ36" s="99"/>
      <c r="AQK36" s="99"/>
      <c r="AQL36" s="99"/>
      <c r="AQM36" s="99"/>
      <c r="AQN36" s="99"/>
      <c r="AQO36" s="99"/>
      <c r="AQP36" s="99"/>
      <c r="AQQ36" s="99"/>
      <c r="AQR36" s="99"/>
      <c r="AQS36" s="99"/>
      <c r="AQT36" s="99"/>
      <c r="AQU36" s="99"/>
      <c r="AQV36" s="99"/>
      <c r="AQW36" s="99"/>
      <c r="AQX36" s="99"/>
      <c r="AQY36" s="99"/>
      <c r="AQZ36" s="99"/>
      <c r="ARA36" s="99"/>
      <c r="ARB36" s="99"/>
      <c r="ARC36" s="99"/>
      <c r="ARD36" s="99"/>
      <c r="ARE36" s="99"/>
      <c r="ARF36" s="99"/>
      <c r="ARG36" s="99"/>
      <c r="ARH36" s="99"/>
      <c r="ARI36" s="99"/>
      <c r="ARJ36" s="99"/>
      <c r="ARK36" s="99"/>
      <c r="ARL36" s="99"/>
      <c r="ARM36" s="99"/>
      <c r="ARN36" s="99"/>
      <c r="ARO36" s="99"/>
      <c r="ARP36" s="99"/>
      <c r="ARQ36" s="99"/>
      <c r="ARR36" s="99"/>
      <c r="ARS36" s="99"/>
      <c r="ART36" s="99"/>
      <c r="ARU36" s="99"/>
      <c r="ARV36" s="99"/>
      <c r="ARW36" s="99"/>
      <c r="ARX36" s="99"/>
      <c r="ARY36" s="99"/>
      <c r="ARZ36" s="99"/>
      <c r="ASA36" s="99"/>
      <c r="ASB36" s="99"/>
      <c r="ASC36" s="99"/>
      <c r="ASD36" s="99"/>
      <c r="ASE36" s="99"/>
      <c r="ASF36" s="99"/>
      <c r="ASG36" s="99"/>
      <c r="ASH36" s="99"/>
      <c r="ASI36" s="99"/>
      <c r="ASJ36" s="99"/>
      <c r="ASK36" s="99"/>
      <c r="ASL36" s="99"/>
      <c r="ASM36" s="99"/>
      <c r="ASN36" s="99"/>
      <c r="ASO36" s="99"/>
      <c r="ASP36" s="99"/>
      <c r="ASQ36" s="99"/>
      <c r="ASR36" s="99"/>
      <c r="ASS36" s="99"/>
      <c r="AST36" s="99"/>
      <c r="ASU36" s="99"/>
      <c r="ASV36" s="99"/>
      <c r="ASW36" s="99"/>
      <c r="ASX36" s="99"/>
      <c r="ASY36" s="99"/>
      <c r="ASZ36" s="99"/>
      <c r="ATA36" s="99"/>
      <c r="ATB36" s="99"/>
      <c r="ATC36" s="99"/>
      <c r="ATD36" s="99"/>
      <c r="ATE36" s="99"/>
      <c r="ATF36" s="99"/>
      <c r="ATG36" s="99"/>
      <c r="ATH36" s="99"/>
      <c r="ATI36" s="99"/>
      <c r="ATJ36" s="99"/>
      <c r="ATK36" s="99"/>
      <c r="ATL36" s="99"/>
      <c r="ATM36" s="99"/>
      <c r="ATN36" s="99"/>
      <c r="ATO36" s="99"/>
      <c r="ATP36" s="99"/>
      <c r="ATQ36" s="99"/>
      <c r="ATR36" s="99"/>
      <c r="ATS36" s="99"/>
      <c r="ATT36" s="99"/>
      <c r="ATU36" s="99"/>
      <c r="ATV36" s="99"/>
      <c r="ATW36" s="99"/>
      <c r="ATX36" s="99"/>
      <c r="ATY36" s="99"/>
      <c r="ATZ36" s="99"/>
      <c r="AUA36" s="99"/>
      <c r="AUB36" s="99"/>
      <c r="AUC36" s="99"/>
      <c r="AUD36" s="99"/>
      <c r="AUE36" s="99"/>
      <c r="AUF36" s="99"/>
      <c r="AUG36" s="99"/>
      <c r="AUH36" s="99"/>
      <c r="AUI36" s="99"/>
      <c r="AUJ36" s="99"/>
      <c r="AUK36" s="99"/>
      <c r="AUL36" s="99"/>
      <c r="AUM36" s="99"/>
      <c r="AUN36" s="99"/>
      <c r="AUO36" s="99"/>
      <c r="AUP36" s="99"/>
      <c r="AUQ36" s="99"/>
      <c r="AUR36" s="99"/>
      <c r="AUS36" s="99"/>
      <c r="AUT36" s="99"/>
      <c r="AUU36" s="99"/>
      <c r="AUV36" s="99"/>
      <c r="AUW36" s="99"/>
      <c r="AUX36" s="99"/>
      <c r="AUY36" s="99"/>
      <c r="AUZ36" s="99"/>
      <c r="AVA36" s="99"/>
      <c r="AVB36" s="99"/>
      <c r="AVC36" s="99"/>
      <c r="AVD36" s="99"/>
      <c r="AVE36" s="99"/>
      <c r="AVF36" s="99"/>
    </row>
    <row r="37" spans="1:1254" x14ac:dyDescent="0.25">
      <c r="A37">
        <v>202212</v>
      </c>
      <c r="B37">
        <v>50192</v>
      </c>
      <c r="C37" t="s">
        <v>672</v>
      </c>
      <c r="D37" t="s">
        <v>1533</v>
      </c>
      <c r="F37">
        <v>768</v>
      </c>
      <c r="G37">
        <v>2730</v>
      </c>
      <c r="I37">
        <v>32874</v>
      </c>
      <c r="M37">
        <v>0</v>
      </c>
      <c r="P37">
        <v>63474</v>
      </c>
      <c r="Q37">
        <v>30600</v>
      </c>
      <c r="R37">
        <v>21617</v>
      </c>
      <c r="T37">
        <v>0</v>
      </c>
      <c r="W37">
        <v>68180</v>
      </c>
      <c r="Y37">
        <v>425</v>
      </c>
      <c r="Z37">
        <v>2730</v>
      </c>
      <c r="AB37">
        <v>11257</v>
      </c>
      <c r="AC37">
        <v>114</v>
      </c>
      <c r="AF37">
        <v>0</v>
      </c>
      <c r="AH37">
        <v>0</v>
      </c>
      <c r="AJ37">
        <v>4</v>
      </c>
      <c r="AK37">
        <v>669</v>
      </c>
      <c r="AM37">
        <v>669</v>
      </c>
      <c r="AS37">
        <v>110</v>
      </c>
      <c r="AT37">
        <v>1193</v>
      </c>
      <c r="AV37">
        <v>1500</v>
      </c>
      <c r="AW37">
        <v>0</v>
      </c>
      <c r="AY37">
        <v>46810</v>
      </c>
      <c r="AZ37">
        <v>3110</v>
      </c>
      <c r="BD37">
        <v>224</v>
      </c>
      <c r="BG37">
        <v>12676</v>
      </c>
      <c r="BH37">
        <v>16620</v>
      </c>
      <c r="BK37">
        <v>4750</v>
      </c>
      <c r="BL37">
        <v>0</v>
      </c>
      <c r="BQ37">
        <v>42720</v>
      </c>
      <c r="BR37">
        <v>2590</v>
      </c>
      <c r="BV37">
        <v>515</v>
      </c>
      <c r="BW37">
        <v>0</v>
      </c>
      <c r="BX37">
        <v>1125</v>
      </c>
      <c r="BZ37">
        <v>68180</v>
      </c>
      <c r="CE37">
        <v>3720</v>
      </c>
      <c r="CH37">
        <v>-5325</v>
      </c>
      <c r="CJ37">
        <v>724</v>
      </c>
      <c r="CL37">
        <v>12552</v>
      </c>
      <c r="CN37">
        <v>-6704</v>
      </c>
      <c r="CO37">
        <v>-7616</v>
      </c>
      <c r="CS37">
        <v>-6641</v>
      </c>
      <c r="CT37">
        <v>-10290</v>
      </c>
      <c r="CV37">
        <v>-1379</v>
      </c>
      <c r="CX37">
        <v>-7616</v>
      </c>
      <c r="DA37">
        <v>-4049</v>
      </c>
      <c r="DD37">
        <v>22</v>
      </c>
      <c r="DF37">
        <v>-296</v>
      </c>
      <c r="DG37">
        <v>371</v>
      </c>
      <c r="DH37">
        <v>2682</v>
      </c>
      <c r="DI37">
        <v>0</v>
      </c>
      <c r="DJ37">
        <v>0</v>
      </c>
      <c r="DK37">
        <v>0</v>
      </c>
      <c r="DM37">
        <v>12923</v>
      </c>
      <c r="DN37">
        <v>-22</v>
      </c>
      <c r="DP37">
        <v>-3567</v>
      </c>
      <c r="DQ37">
        <v>-9994</v>
      </c>
      <c r="DR37">
        <v>-205</v>
      </c>
      <c r="DS37">
        <v>-105</v>
      </c>
      <c r="DT37">
        <v>-3545</v>
      </c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99"/>
      <c r="IV37" s="99"/>
      <c r="IW37" s="99"/>
      <c r="IX37" s="99"/>
      <c r="IY37" s="99"/>
      <c r="IZ37" s="99"/>
      <c r="JA37" s="99"/>
      <c r="JB37" s="99"/>
      <c r="JC37" s="99"/>
      <c r="JD37" s="99"/>
      <c r="JE37" s="99"/>
      <c r="JF37" s="99"/>
      <c r="JG37" s="99"/>
      <c r="JH37" s="99"/>
      <c r="JI37" s="99"/>
      <c r="JJ37" s="99"/>
      <c r="JK37" s="99"/>
      <c r="JL37" s="99"/>
      <c r="JM37" s="99"/>
      <c r="JN37" s="99"/>
      <c r="JO37" s="99"/>
      <c r="JP37" s="99"/>
      <c r="JQ37" s="99"/>
      <c r="JR37" s="99"/>
      <c r="JS37" s="99"/>
      <c r="JT37" s="99"/>
      <c r="JU37" s="99"/>
      <c r="JV37" s="99"/>
      <c r="JW37" s="99"/>
      <c r="JX37" s="99"/>
      <c r="JY37" s="99"/>
      <c r="JZ37" s="99"/>
      <c r="KA37" s="99"/>
      <c r="KB37" s="99"/>
      <c r="KC37" s="99"/>
      <c r="KD37" s="99"/>
      <c r="KE37" s="99"/>
      <c r="KF37" s="99"/>
      <c r="KG37" s="99"/>
      <c r="KH37" s="99"/>
      <c r="KI37" s="99"/>
      <c r="KJ37" s="99"/>
      <c r="KK37" s="99"/>
      <c r="KL37" s="99"/>
      <c r="KM37" s="99"/>
      <c r="KN37" s="99"/>
      <c r="KO37" s="99"/>
      <c r="KP37" s="99"/>
      <c r="KQ37" s="99"/>
      <c r="KR37" s="99"/>
      <c r="KS37" s="99"/>
      <c r="KT37" s="99"/>
      <c r="KU37" s="99"/>
      <c r="KV37" s="99"/>
      <c r="KW37" s="99"/>
      <c r="KX37" s="99"/>
      <c r="KY37" s="99"/>
      <c r="KZ37" s="99"/>
      <c r="LA37" s="99"/>
      <c r="LB37" s="99"/>
      <c r="LC37" s="99"/>
      <c r="LD37" s="99"/>
      <c r="LE37" s="99"/>
      <c r="LF37" s="99"/>
      <c r="LG37" s="99"/>
      <c r="LH37" s="99"/>
      <c r="LI37" s="99"/>
      <c r="LJ37" s="99"/>
      <c r="LK37" s="99"/>
      <c r="LL37" s="99"/>
      <c r="LM37" s="99"/>
      <c r="LN37" s="99"/>
      <c r="LO37" s="99"/>
      <c r="LP37" s="99"/>
      <c r="LQ37" s="99"/>
      <c r="LR37" s="99"/>
      <c r="LS37" s="99"/>
      <c r="LT37" s="99"/>
      <c r="LU37" s="99"/>
      <c r="LV37" s="99"/>
      <c r="LW37" s="99"/>
      <c r="LX37" s="99"/>
      <c r="LY37" s="99"/>
      <c r="LZ37" s="99"/>
      <c r="MA37" s="99"/>
      <c r="MB37" s="99"/>
      <c r="MC37" s="99"/>
      <c r="MD37" s="99"/>
      <c r="ME37" s="99"/>
      <c r="MF37" s="99"/>
      <c r="MG37" s="99"/>
      <c r="MH37" s="99"/>
      <c r="MI37" s="99"/>
      <c r="MJ37" s="99"/>
      <c r="MK37" s="99"/>
      <c r="ML37" s="99"/>
      <c r="MM37" s="99"/>
      <c r="MN37" s="99"/>
      <c r="MO37" s="99"/>
      <c r="MP37" s="99"/>
      <c r="MQ37" s="99"/>
      <c r="MR37" s="99"/>
      <c r="MS37" s="99"/>
      <c r="MT37" s="99"/>
      <c r="MU37" s="99"/>
      <c r="MV37" s="99"/>
      <c r="MW37" s="99"/>
      <c r="MX37" s="99"/>
      <c r="MY37" s="99"/>
      <c r="MZ37" s="99"/>
      <c r="NA37" s="99"/>
      <c r="NB37" s="99"/>
      <c r="NC37" s="99"/>
      <c r="ND37" s="99"/>
      <c r="NE37" s="99"/>
      <c r="NF37" s="99"/>
      <c r="NG37" s="99"/>
      <c r="NH37" s="99"/>
      <c r="NI37" s="99"/>
      <c r="NJ37" s="99"/>
      <c r="NK37" s="99"/>
      <c r="NL37" s="99"/>
      <c r="NM37" s="99"/>
      <c r="NN37" s="99"/>
      <c r="NO37" s="99"/>
      <c r="NP37" s="99"/>
      <c r="NQ37" s="99"/>
      <c r="NR37" s="99"/>
      <c r="NS37" s="99"/>
      <c r="NT37" s="99"/>
      <c r="NU37" s="99"/>
      <c r="NV37" s="99"/>
      <c r="NW37" s="99"/>
      <c r="NX37" s="99"/>
      <c r="NY37" s="99"/>
      <c r="NZ37" s="99"/>
      <c r="OA37" s="99"/>
      <c r="OB37" s="99"/>
      <c r="OC37" s="99"/>
      <c r="OD37" s="99"/>
      <c r="OE37" s="99"/>
      <c r="OF37" s="99"/>
      <c r="OG37" s="99"/>
      <c r="OH37" s="99"/>
      <c r="OI37" s="99"/>
      <c r="OJ37" s="99"/>
      <c r="OK37" s="99"/>
      <c r="OL37" s="99"/>
      <c r="OM37" s="99"/>
      <c r="ON37" s="99"/>
      <c r="OO37" s="99"/>
      <c r="OP37" s="99"/>
      <c r="OQ37" s="99"/>
      <c r="OR37" s="99"/>
      <c r="OS37" s="99"/>
      <c r="OT37" s="99"/>
      <c r="OU37" s="99"/>
      <c r="OV37" s="99"/>
      <c r="OW37" s="99"/>
      <c r="OX37" s="99"/>
      <c r="OY37" s="99"/>
      <c r="OZ37" s="99"/>
      <c r="PA37" s="99"/>
      <c r="PB37" s="99"/>
      <c r="PC37" s="99"/>
      <c r="PD37" s="99"/>
      <c r="PE37" s="99"/>
      <c r="PF37" s="99"/>
      <c r="PG37" s="99"/>
      <c r="PH37" s="99"/>
      <c r="PI37" s="99"/>
      <c r="PJ37" s="99"/>
      <c r="PK37" s="99"/>
      <c r="PL37" s="99"/>
      <c r="PM37" s="99"/>
      <c r="PN37" s="99"/>
      <c r="PO37" s="99"/>
      <c r="PP37" s="99"/>
      <c r="PQ37" s="99"/>
      <c r="PR37" s="99"/>
      <c r="PS37" s="99"/>
      <c r="PT37" s="99"/>
      <c r="PU37" s="99"/>
      <c r="PV37" s="99"/>
      <c r="PW37" s="99"/>
      <c r="PX37" s="99"/>
      <c r="PY37" s="99"/>
      <c r="PZ37" s="99"/>
      <c r="QA37" s="99"/>
      <c r="QB37" s="99"/>
      <c r="QC37" s="99"/>
      <c r="QD37" s="99"/>
      <c r="QE37" s="99"/>
      <c r="QF37" s="99"/>
      <c r="QG37" s="99"/>
      <c r="QH37" s="99"/>
      <c r="QI37" s="99"/>
      <c r="QJ37" s="99"/>
      <c r="QK37" s="99"/>
      <c r="QL37" s="99"/>
      <c r="QM37" s="99"/>
      <c r="QN37" s="99"/>
      <c r="QO37" s="99"/>
      <c r="QP37" s="99"/>
      <c r="QQ37" s="99"/>
      <c r="QR37" s="99"/>
      <c r="QS37" s="99"/>
      <c r="QT37" s="99"/>
      <c r="QU37" s="99"/>
      <c r="QV37" s="99"/>
      <c r="QW37" s="99"/>
      <c r="QX37" s="99"/>
      <c r="QY37" s="99"/>
      <c r="QZ37" s="99"/>
      <c r="RA37" s="99"/>
      <c r="RB37" s="99"/>
      <c r="RC37" s="99"/>
      <c r="RD37" s="99"/>
      <c r="RE37" s="99"/>
      <c r="RF37" s="99"/>
      <c r="RG37" s="99"/>
      <c r="RH37" s="99"/>
      <c r="RI37" s="99"/>
      <c r="RJ37" s="99"/>
      <c r="RK37" s="99"/>
      <c r="RL37" s="99"/>
      <c r="RM37" s="99"/>
      <c r="RN37" s="99"/>
      <c r="RO37" s="99"/>
      <c r="RP37" s="99"/>
      <c r="RQ37" s="99"/>
      <c r="RR37" s="99"/>
      <c r="RS37" s="99"/>
      <c r="RT37" s="99"/>
      <c r="RU37" s="99"/>
      <c r="RV37" s="99"/>
      <c r="RW37" s="99"/>
      <c r="RX37" s="99"/>
      <c r="RY37" s="99"/>
      <c r="RZ37" s="99"/>
      <c r="SA37" s="99"/>
      <c r="SB37" s="99"/>
      <c r="SC37" s="99"/>
      <c r="SD37" s="99"/>
      <c r="SE37" s="99"/>
      <c r="SF37" s="99"/>
      <c r="SG37" s="99"/>
      <c r="SH37" s="99"/>
      <c r="SI37" s="99"/>
      <c r="SJ37" s="99"/>
      <c r="SK37" s="99"/>
      <c r="SL37" s="99"/>
      <c r="SM37" s="99"/>
      <c r="SN37" s="99"/>
      <c r="SO37" s="99"/>
      <c r="SP37" s="99"/>
      <c r="SQ37" s="99"/>
      <c r="SR37" s="99"/>
      <c r="SS37" s="99"/>
      <c r="ST37" s="99"/>
      <c r="SU37" s="99"/>
      <c r="SV37" s="99"/>
      <c r="SW37" s="99"/>
      <c r="SX37" s="99"/>
      <c r="SY37" s="99"/>
      <c r="SZ37" s="99"/>
      <c r="TA37" s="99"/>
      <c r="TB37" s="99"/>
      <c r="TC37" s="99"/>
      <c r="TD37" s="99"/>
      <c r="TE37" s="99"/>
      <c r="TF37" s="99"/>
      <c r="TG37" s="99"/>
      <c r="TH37" s="99"/>
      <c r="TI37" s="99"/>
      <c r="TJ37" s="99"/>
      <c r="TK37" s="99"/>
      <c r="TL37" s="99"/>
      <c r="TM37" s="99"/>
      <c r="TN37" s="99"/>
      <c r="TO37" s="99"/>
      <c r="TP37" s="99"/>
      <c r="TQ37" s="99"/>
      <c r="TR37" s="99"/>
      <c r="TS37" s="99"/>
      <c r="TT37" s="99"/>
      <c r="TU37" s="99"/>
      <c r="TV37" s="99"/>
      <c r="TW37" s="99"/>
      <c r="TX37" s="99"/>
      <c r="TY37" s="99"/>
      <c r="TZ37" s="99"/>
      <c r="UA37" s="99"/>
      <c r="UB37" s="99"/>
      <c r="UC37" s="99"/>
      <c r="UD37" s="99"/>
      <c r="UE37" s="99"/>
      <c r="UF37" s="99"/>
      <c r="UG37" s="99"/>
      <c r="UH37" s="99"/>
      <c r="UI37" s="99"/>
      <c r="UJ37" s="99"/>
      <c r="UK37" s="99"/>
      <c r="UL37" s="99"/>
      <c r="UM37" s="99"/>
      <c r="UN37" s="99"/>
      <c r="UO37" s="99"/>
      <c r="UP37" s="99"/>
      <c r="UQ37" s="99"/>
      <c r="UR37" s="99"/>
      <c r="US37" s="99"/>
      <c r="UT37" s="99"/>
      <c r="UU37" s="99"/>
      <c r="UV37" s="99"/>
      <c r="UW37" s="99"/>
      <c r="UX37" s="99"/>
      <c r="UY37" s="99"/>
      <c r="UZ37" s="99"/>
      <c r="VA37" s="99"/>
      <c r="VB37" s="99"/>
      <c r="VC37" s="99"/>
      <c r="VD37" s="99"/>
      <c r="VE37" s="99"/>
      <c r="VF37" s="99"/>
      <c r="VG37" s="99"/>
      <c r="VH37" s="99"/>
      <c r="VI37" s="99"/>
      <c r="VJ37" s="99"/>
      <c r="VK37" s="99"/>
      <c r="VL37" s="99"/>
      <c r="VM37" s="99"/>
      <c r="VN37" s="99"/>
      <c r="VO37" s="99"/>
      <c r="VP37" s="99"/>
      <c r="VQ37" s="99"/>
      <c r="VR37" s="99"/>
      <c r="VS37" s="99"/>
      <c r="VT37" s="99"/>
      <c r="VU37" s="99"/>
      <c r="VV37" s="99"/>
      <c r="VW37" s="99"/>
      <c r="VX37" s="99"/>
      <c r="VY37" s="99"/>
      <c r="VZ37" s="99"/>
      <c r="WA37" s="99"/>
      <c r="WB37" s="99"/>
      <c r="WC37" s="99"/>
      <c r="WD37" s="99"/>
      <c r="WE37" s="99"/>
      <c r="WF37" s="99"/>
      <c r="WG37" s="99"/>
      <c r="WH37" s="99"/>
      <c r="WI37" s="99"/>
      <c r="WJ37" s="99"/>
      <c r="WK37" s="99"/>
      <c r="WL37" s="99"/>
      <c r="WM37" s="99"/>
      <c r="WN37" s="99"/>
      <c r="WO37" s="99"/>
      <c r="WP37" s="99"/>
      <c r="WQ37" s="99"/>
      <c r="WR37" s="99"/>
      <c r="WS37" s="99"/>
      <c r="WT37" s="99"/>
      <c r="WU37" s="99"/>
      <c r="WV37" s="99"/>
      <c r="WW37" s="99"/>
      <c r="WX37" s="99"/>
      <c r="WY37" s="99"/>
      <c r="WZ37" s="99"/>
      <c r="XA37" s="99"/>
      <c r="XB37" s="99"/>
      <c r="XC37" s="99"/>
      <c r="XD37" s="99"/>
      <c r="XE37" s="99"/>
      <c r="XF37" s="99"/>
      <c r="XG37" s="99"/>
      <c r="XH37" s="99"/>
      <c r="XI37" s="99"/>
      <c r="XJ37" s="99"/>
      <c r="XK37" s="99"/>
      <c r="XL37" s="99"/>
      <c r="XM37" s="99"/>
      <c r="XN37" s="99"/>
      <c r="XO37" s="99"/>
      <c r="XP37" s="99"/>
      <c r="XQ37" s="99"/>
      <c r="XR37" s="99"/>
      <c r="XS37" s="99"/>
      <c r="XT37" s="99"/>
      <c r="XU37" s="99"/>
      <c r="XV37" s="99"/>
      <c r="XW37" s="99"/>
      <c r="XX37" s="99"/>
      <c r="XY37" s="99"/>
      <c r="XZ37" s="99"/>
      <c r="YA37" s="99"/>
      <c r="YB37" s="99"/>
      <c r="YC37" s="99"/>
      <c r="YD37" s="99"/>
      <c r="YE37" s="99"/>
      <c r="YF37" s="99"/>
      <c r="YG37" s="99"/>
      <c r="YH37" s="99"/>
      <c r="YI37" s="99"/>
      <c r="YJ37" s="99"/>
      <c r="YK37" s="99"/>
      <c r="YL37" s="99"/>
      <c r="YM37" s="99"/>
      <c r="YN37" s="99"/>
      <c r="YO37" s="99"/>
      <c r="YP37" s="99"/>
      <c r="YQ37" s="99"/>
      <c r="YR37" s="99"/>
      <c r="YS37" s="99"/>
      <c r="YT37" s="99"/>
      <c r="YU37" s="99"/>
      <c r="YV37" s="99"/>
      <c r="YW37" s="99"/>
      <c r="YX37" s="99"/>
      <c r="YY37" s="99"/>
      <c r="YZ37" s="99"/>
      <c r="ZA37" s="99"/>
      <c r="ZB37" s="99"/>
      <c r="ZC37" s="99"/>
      <c r="ZD37" s="99"/>
      <c r="ZE37" s="99"/>
      <c r="ZF37" s="99"/>
      <c r="ZG37" s="99"/>
      <c r="ZH37" s="99"/>
      <c r="ZI37" s="99"/>
      <c r="ZJ37" s="99"/>
      <c r="ZK37" s="99"/>
      <c r="ZL37" s="99"/>
      <c r="ZM37" s="99"/>
      <c r="ZN37" s="99"/>
      <c r="ZO37" s="99"/>
      <c r="ZP37" s="99"/>
      <c r="ZQ37" s="99"/>
      <c r="ZR37" s="99"/>
      <c r="ZS37" s="99"/>
      <c r="ZT37" s="99"/>
      <c r="ZU37" s="99"/>
      <c r="ZV37" s="99"/>
      <c r="ZW37" s="99"/>
      <c r="ZX37" s="99"/>
      <c r="ZY37" s="99"/>
      <c r="ZZ37" s="99"/>
      <c r="AAA37" s="99"/>
      <c r="AAB37" s="99"/>
      <c r="AAC37" s="99"/>
      <c r="AAD37" s="99"/>
      <c r="AAE37" s="99"/>
      <c r="AAF37" s="99"/>
      <c r="AAG37" s="99"/>
      <c r="AAH37" s="99"/>
      <c r="AAI37" s="99"/>
      <c r="AAJ37" s="99"/>
      <c r="AAK37" s="99"/>
      <c r="AAL37" s="99"/>
      <c r="AAM37" s="99"/>
      <c r="AAN37" s="99"/>
      <c r="AAO37" s="99"/>
      <c r="AAP37" s="99"/>
      <c r="AAQ37" s="99"/>
      <c r="AAR37" s="99"/>
      <c r="AAS37" s="99"/>
      <c r="AAT37" s="99"/>
      <c r="AAU37" s="99"/>
      <c r="AAV37" s="99"/>
      <c r="AAW37" s="99"/>
      <c r="AAX37" s="99"/>
      <c r="AAY37" s="99"/>
      <c r="AAZ37" s="99"/>
      <c r="ABA37" s="99"/>
      <c r="ABB37" s="99"/>
      <c r="ABC37" s="99"/>
      <c r="ABD37" s="99"/>
      <c r="ABE37" s="99"/>
      <c r="ABF37" s="99"/>
      <c r="ABG37" s="99"/>
      <c r="ABH37" s="99"/>
      <c r="ABI37" s="99"/>
      <c r="ABJ37" s="99"/>
      <c r="ABK37" s="99"/>
      <c r="ABL37" s="99"/>
      <c r="ABM37" s="99"/>
      <c r="ABN37" s="99"/>
      <c r="ABO37" s="99"/>
      <c r="ABP37" s="99"/>
      <c r="ABQ37" s="99"/>
      <c r="ABR37" s="99"/>
      <c r="ABS37" s="99"/>
      <c r="ABT37" s="99"/>
      <c r="ABU37" s="99"/>
      <c r="ABV37" s="99"/>
      <c r="ABW37" s="99"/>
      <c r="ABX37" s="99"/>
      <c r="ABY37" s="99"/>
      <c r="ABZ37" s="99"/>
      <c r="ACA37" s="99"/>
      <c r="ACB37" s="99"/>
      <c r="ACC37" s="99"/>
      <c r="ACD37" s="99"/>
      <c r="ACE37" s="99"/>
      <c r="ACF37" s="99"/>
      <c r="ACG37" s="99"/>
      <c r="ACH37" s="99"/>
      <c r="ACI37" s="99"/>
      <c r="ACJ37" s="99"/>
      <c r="ACK37" s="99"/>
      <c r="ACL37" s="99"/>
      <c r="ACM37" s="99"/>
      <c r="ACN37" s="99"/>
      <c r="ACO37" s="99"/>
      <c r="ACP37" s="99"/>
      <c r="ACQ37" s="99"/>
      <c r="ACR37" s="99"/>
      <c r="ACS37" s="99"/>
      <c r="ACT37" s="99"/>
      <c r="ACU37" s="99"/>
      <c r="ACV37" s="99"/>
      <c r="ACW37" s="99"/>
      <c r="ACX37" s="99"/>
      <c r="ACY37" s="99"/>
      <c r="ACZ37" s="99"/>
      <c r="ADA37" s="99"/>
      <c r="ADB37" s="99"/>
      <c r="ADC37" s="99"/>
      <c r="ADD37" s="99"/>
      <c r="ADE37" s="99"/>
      <c r="ADF37" s="99"/>
      <c r="ADG37" s="99"/>
      <c r="ADH37" s="99"/>
      <c r="ADI37" s="99"/>
      <c r="ADJ37" s="99"/>
      <c r="ADK37" s="99"/>
      <c r="ADL37" s="99"/>
      <c r="ADM37" s="99"/>
      <c r="ADN37" s="99"/>
      <c r="ADO37" s="99"/>
      <c r="ADP37" s="99"/>
      <c r="ADQ37" s="99"/>
      <c r="ADR37" s="99"/>
      <c r="ADS37" s="99"/>
      <c r="ADT37" s="99"/>
      <c r="ADU37" s="99"/>
      <c r="ADV37" s="99"/>
      <c r="ADW37" s="99"/>
      <c r="ADX37" s="99"/>
      <c r="ADY37" s="99"/>
      <c r="ADZ37" s="99"/>
      <c r="AEA37" s="99"/>
      <c r="AEB37" s="99"/>
      <c r="AEC37" s="99"/>
      <c r="AED37" s="99"/>
      <c r="AEE37" s="99"/>
      <c r="AEF37" s="99"/>
      <c r="AEG37" s="99"/>
      <c r="AEH37" s="99"/>
      <c r="AEI37" s="99"/>
      <c r="AEJ37" s="99"/>
      <c r="AEK37" s="99"/>
      <c r="AEL37" s="99"/>
      <c r="AEM37" s="99"/>
      <c r="AEN37" s="99"/>
      <c r="AEO37" s="99"/>
      <c r="AEP37" s="99"/>
      <c r="AEQ37" s="99"/>
      <c r="AER37" s="99"/>
      <c r="AES37" s="99"/>
      <c r="AET37" s="99"/>
      <c r="AEU37" s="99"/>
      <c r="AEV37" s="99"/>
      <c r="AEW37" s="99"/>
      <c r="AEX37" s="99"/>
      <c r="AEY37" s="99"/>
      <c r="AEZ37" s="99"/>
      <c r="AFA37" s="99"/>
      <c r="AFB37" s="99"/>
      <c r="AFC37" s="99"/>
      <c r="AFD37" s="99"/>
      <c r="AFE37" s="99"/>
      <c r="AFF37" s="99"/>
      <c r="AFG37" s="99"/>
      <c r="AFH37" s="99"/>
      <c r="AFI37" s="99"/>
      <c r="AFJ37" s="99"/>
      <c r="AFK37" s="99"/>
      <c r="AFL37" s="99"/>
      <c r="AFM37" s="99"/>
      <c r="AFN37" s="99"/>
      <c r="AFO37" s="99"/>
      <c r="AFP37" s="99"/>
      <c r="AFQ37" s="99"/>
      <c r="AFR37" s="99"/>
      <c r="AFS37" s="99"/>
      <c r="AFT37" s="99"/>
      <c r="AFU37" s="99"/>
      <c r="AFV37" s="99"/>
      <c r="AFW37" s="99"/>
      <c r="AFX37" s="99"/>
      <c r="AFY37" s="99"/>
      <c r="AFZ37" s="99"/>
      <c r="AGA37" s="99"/>
      <c r="AGB37" s="99"/>
      <c r="AGC37" s="99"/>
      <c r="AGD37" s="99"/>
      <c r="AGE37" s="99"/>
      <c r="AGF37" s="99"/>
      <c r="AGG37" s="99"/>
      <c r="AGH37" s="99"/>
      <c r="AGI37" s="99"/>
      <c r="AGJ37" s="99"/>
      <c r="AGK37" s="99"/>
      <c r="AGL37" s="99"/>
      <c r="AGM37" s="99"/>
      <c r="AGN37" s="99"/>
      <c r="AGO37" s="99"/>
      <c r="AGP37" s="99"/>
      <c r="AGQ37" s="99"/>
      <c r="AGR37" s="99"/>
      <c r="AGS37" s="99"/>
      <c r="AGT37" s="99"/>
      <c r="AGU37" s="99"/>
      <c r="AGV37" s="99"/>
      <c r="AGW37" s="99"/>
      <c r="AGX37" s="99"/>
      <c r="AGY37" s="99"/>
      <c r="AGZ37" s="99"/>
      <c r="AHA37" s="99"/>
      <c r="AHB37" s="99"/>
      <c r="AHC37" s="99"/>
      <c r="AHD37" s="99"/>
      <c r="AHE37" s="99"/>
      <c r="AHF37" s="99"/>
      <c r="AHG37" s="99"/>
      <c r="AHH37" s="99"/>
      <c r="AHI37" s="99"/>
      <c r="AHJ37" s="99"/>
      <c r="AHK37" s="99"/>
      <c r="AHL37" s="99"/>
      <c r="AHM37" s="99"/>
      <c r="AHN37" s="99"/>
      <c r="AHO37" s="99"/>
      <c r="AHP37" s="99"/>
      <c r="AHQ37" s="99"/>
      <c r="AHR37" s="99"/>
      <c r="AHS37" s="99"/>
      <c r="AHT37" s="99"/>
      <c r="AHU37" s="99"/>
      <c r="AHV37" s="99"/>
      <c r="AHW37" s="99"/>
      <c r="AHX37" s="99"/>
      <c r="AHY37" s="99"/>
      <c r="AHZ37" s="99"/>
      <c r="AIA37" s="99"/>
      <c r="AIB37" s="99"/>
      <c r="AIC37" s="99"/>
      <c r="AID37" s="99"/>
      <c r="AIE37" s="99"/>
      <c r="AIF37" s="99"/>
      <c r="AIG37" s="99"/>
      <c r="AIH37" s="99"/>
      <c r="AII37" s="99"/>
      <c r="AIJ37" s="99"/>
      <c r="AIK37" s="99"/>
      <c r="AIL37" s="99"/>
      <c r="AIM37" s="99"/>
      <c r="AIN37" s="99"/>
      <c r="AIO37" s="99"/>
      <c r="AIP37" s="99"/>
      <c r="AIQ37" s="99"/>
      <c r="AIR37" s="99"/>
      <c r="AIS37" s="99"/>
      <c r="AIT37" s="99"/>
      <c r="AIU37" s="99"/>
      <c r="AIV37" s="99"/>
      <c r="AIW37" s="99"/>
      <c r="AIX37" s="99"/>
      <c r="AIY37" s="99"/>
      <c r="AIZ37" s="99"/>
      <c r="AJA37" s="99"/>
      <c r="AJB37" s="99"/>
      <c r="AJC37" s="99"/>
      <c r="AJD37" s="99"/>
      <c r="AJE37" s="99"/>
      <c r="AJF37" s="99"/>
      <c r="AJG37" s="99"/>
      <c r="AJH37" s="99"/>
      <c r="AJI37" s="99"/>
      <c r="AJJ37" s="99"/>
      <c r="AJK37" s="99"/>
      <c r="AJL37" s="99"/>
      <c r="AJM37" s="99"/>
      <c r="AJN37" s="99"/>
      <c r="AJO37" s="99"/>
      <c r="AJP37" s="99"/>
      <c r="AJQ37" s="99"/>
      <c r="AJR37" s="99"/>
      <c r="AJS37" s="99"/>
      <c r="AJT37" s="99"/>
      <c r="AJU37" s="99"/>
      <c r="AJV37" s="99"/>
      <c r="AJW37" s="99"/>
      <c r="AJX37" s="99"/>
      <c r="AJY37" s="99"/>
      <c r="AJZ37" s="99"/>
      <c r="AKA37" s="99"/>
      <c r="AKB37" s="99"/>
      <c r="AKC37" s="99"/>
      <c r="AKD37" s="99"/>
      <c r="AKE37" s="99"/>
      <c r="AKF37" s="99"/>
      <c r="AKG37" s="99"/>
      <c r="AKH37" s="99"/>
      <c r="AKI37" s="99"/>
      <c r="AKJ37" s="99"/>
      <c r="AKK37" s="99"/>
      <c r="AKL37" s="99"/>
      <c r="AKM37" s="99"/>
      <c r="AKN37" s="99"/>
      <c r="AKO37" s="99"/>
      <c r="AKP37" s="99"/>
      <c r="AKQ37" s="99"/>
      <c r="AKR37" s="99"/>
      <c r="AKS37" s="99"/>
      <c r="AKT37" s="99"/>
      <c r="AKU37" s="99"/>
      <c r="AKV37" s="99"/>
      <c r="AKW37" s="99"/>
      <c r="AKX37" s="99"/>
      <c r="AKY37" s="99"/>
      <c r="AKZ37" s="99"/>
      <c r="ALA37" s="99"/>
      <c r="ALB37" s="99"/>
      <c r="ALC37" s="99"/>
      <c r="ALD37" s="99"/>
      <c r="ALE37" s="99"/>
      <c r="ALF37" s="99"/>
      <c r="ALG37" s="99"/>
      <c r="ALH37" s="99"/>
      <c r="ALI37" s="99"/>
      <c r="ALJ37" s="99"/>
      <c r="ALK37" s="99"/>
      <c r="ALL37" s="99"/>
      <c r="ALM37" s="99"/>
      <c r="ALN37" s="99"/>
      <c r="ALO37" s="99"/>
      <c r="ALP37" s="99"/>
      <c r="ALQ37" s="99"/>
      <c r="ALR37" s="99"/>
      <c r="ALS37" s="99"/>
      <c r="ALT37" s="99"/>
      <c r="ALU37" s="99"/>
      <c r="ALV37" s="99"/>
      <c r="ALW37" s="99"/>
      <c r="ALX37" s="99"/>
      <c r="ALY37" s="99"/>
      <c r="ALZ37" s="99"/>
      <c r="AMA37" s="99"/>
      <c r="AMB37" s="99"/>
      <c r="AMC37" s="99"/>
      <c r="AMD37" s="99"/>
      <c r="AME37" s="99"/>
      <c r="AMF37" s="99"/>
      <c r="AMG37" s="99"/>
      <c r="AMH37" s="99"/>
      <c r="AMI37" s="99"/>
      <c r="AMJ37" s="99"/>
      <c r="AMK37" s="99"/>
      <c r="AML37" s="99"/>
      <c r="AMM37" s="99"/>
      <c r="AMN37" s="99"/>
      <c r="AMO37" s="99"/>
      <c r="AMP37" s="99"/>
      <c r="AMQ37" s="99"/>
      <c r="AMR37" s="99"/>
      <c r="AMS37" s="99"/>
      <c r="AMT37" s="99"/>
      <c r="AMU37" s="99"/>
      <c r="AMV37" s="99"/>
      <c r="AMW37" s="99"/>
      <c r="AMX37" s="99"/>
      <c r="AMY37" s="99"/>
      <c r="AMZ37" s="99"/>
      <c r="ANA37" s="99"/>
      <c r="ANB37" s="99"/>
      <c r="ANC37" s="99"/>
      <c r="AND37" s="99"/>
      <c r="ANE37" s="99"/>
      <c r="ANF37" s="99"/>
      <c r="ANG37" s="99"/>
      <c r="ANH37" s="99"/>
      <c r="ANI37" s="99"/>
      <c r="ANJ37" s="99"/>
      <c r="ANK37" s="99"/>
      <c r="ANL37" s="99"/>
      <c r="ANM37" s="99"/>
      <c r="ANN37" s="99"/>
      <c r="ANO37" s="99"/>
      <c r="ANP37" s="99"/>
      <c r="ANQ37" s="99"/>
      <c r="ANR37" s="99"/>
      <c r="ANS37" s="99"/>
      <c r="ANT37" s="99"/>
      <c r="ANU37" s="99"/>
      <c r="ANV37" s="99"/>
      <c r="ANW37" s="99"/>
      <c r="ANX37" s="99"/>
      <c r="ANY37" s="99"/>
      <c r="ANZ37" s="99"/>
      <c r="AOA37" s="99"/>
      <c r="AOB37" s="99"/>
      <c r="AOC37" s="99"/>
      <c r="AOD37" s="99"/>
      <c r="AOE37" s="99"/>
      <c r="AOF37" s="99"/>
      <c r="AOG37" s="99"/>
      <c r="AOH37" s="99"/>
      <c r="AOI37" s="99"/>
      <c r="AOJ37" s="99"/>
      <c r="AOK37" s="99"/>
      <c r="AOL37" s="99"/>
      <c r="AOM37" s="99"/>
      <c r="AON37" s="99"/>
      <c r="AOO37" s="99"/>
      <c r="AOP37" s="99"/>
      <c r="AOQ37" s="99"/>
      <c r="AOR37" s="99"/>
      <c r="AOS37" s="99"/>
      <c r="AOT37" s="99"/>
      <c r="AOU37" s="99"/>
      <c r="AOV37" s="99"/>
      <c r="AOW37" s="99"/>
      <c r="AOX37" s="99"/>
      <c r="AOY37" s="99"/>
      <c r="AOZ37" s="99"/>
      <c r="APA37" s="99"/>
      <c r="APB37" s="99"/>
      <c r="APC37" s="99"/>
      <c r="APD37" s="99"/>
      <c r="APE37" s="99"/>
      <c r="APF37" s="99"/>
      <c r="APG37" s="99"/>
      <c r="APH37" s="99"/>
      <c r="API37" s="99"/>
      <c r="APJ37" s="99"/>
      <c r="APK37" s="99"/>
      <c r="APL37" s="99"/>
      <c r="APM37" s="99"/>
      <c r="APN37" s="99"/>
      <c r="APO37" s="99"/>
      <c r="APP37" s="99"/>
      <c r="APQ37" s="99"/>
      <c r="APR37" s="99"/>
      <c r="APS37" s="99"/>
      <c r="APT37" s="99"/>
      <c r="APU37" s="99"/>
      <c r="APV37" s="99"/>
      <c r="APW37" s="99"/>
      <c r="APX37" s="99"/>
      <c r="APY37" s="99"/>
      <c r="APZ37" s="99"/>
      <c r="AQA37" s="99"/>
      <c r="AQB37" s="99"/>
      <c r="AQC37" s="99"/>
      <c r="AQD37" s="99"/>
      <c r="AQE37" s="99"/>
      <c r="AQF37" s="99"/>
      <c r="AQG37" s="99"/>
      <c r="AQH37" s="99"/>
      <c r="AQI37" s="99"/>
      <c r="AQJ37" s="99"/>
      <c r="AQK37" s="99"/>
      <c r="AQL37" s="99"/>
      <c r="AQM37" s="99"/>
      <c r="AQN37" s="99"/>
      <c r="AQO37" s="99"/>
      <c r="AQP37" s="99"/>
      <c r="AQQ37" s="99"/>
      <c r="AQR37" s="99"/>
      <c r="AQS37" s="99"/>
      <c r="AQT37" s="99"/>
      <c r="AQU37" s="99"/>
      <c r="AQV37" s="99"/>
      <c r="AQW37" s="99"/>
      <c r="AQX37" s="99"/>
      <c r="AQY37" s="99"/>
      <c r="AQZ37" s="99"/>
      <c r="ARA37" s="99"/>
      <c r="ARB37" s="99"/>
      <c r="ARC37" s="99"/>
      <c r="ARD37" s="99"/>
      <c r="ARE37" s="99"/>
      <c r="ARF37" s="99"/>
      <c r="ARG37" s="99"/>
      <c r="ARH37" s="99"/>
      <c r="ARI37" s="99"/>
      <c r="ARJ37" s="99"/>
      <c r="ARK37" s="99"/>
      <c r="ARL37" s="99"/>
      <c r="ARM37" s="99"/>
      <c r="ARN37" s="99"/>
      <c r="ARO37" s="99"/>
      <c r="ARP37" s="99"/>
      <c r="ARQ37" s="99"/>
      <c r="ARR37" s="99"/>
      <c r="ARS37" s="99"/>
      <c r="ART37" s="99"/>
      <c r="ARU37" s="99"/>
      <c r="ARV37" s="99"/>
      <c r="ARW37" s="99"/>
      <c r="ARX37" s="99"/>
      <c r="ARY37" s="99"/>
      <c r="ARZ37" s="99"/>
      <c r="ASA37" s="99"/>
      <c r="ASB37" s="99"/>
      <c r="ASC37" s="99"/>
      <c r="ASD37" s="99"/>
      <c r="ASE37" s="99"/>
      <c r="ASF37" s="99"/>
      <c r="ASG37" s="99"/>
      <c r="ASH37" s="99"/>
      <c r="ASI37" s="99"/>
      <c r="ASJ37" s="99"/>
      <c r="ASK37" s="99"/>
      <c r="ASL37" s="99"/>
      <c r="ASM37" s="99"/>
      <c r="ASN37" s="99"/>
      <c r="ASO37" s="99"/>
      <c r="ASP37" s="99"/>
      <c r="ASQ37" s="99"/>
      <c r="ASR37" s="99"/>
      <c r="ASS37" s="99"/>
      <c r="AST37" s="99"/>
      <c r="ASU37" s="99"/>
      <c r="ASV37" s="99"/>
      <c r="ASW37" s="99"/>
      <c r="ASX37" s="99"/>
      <c r="ASY37" s="99"/>
      <c r="ASZ37" s="99"/>
      <c r="ATA37" s="99"/>
      <c r="ATB37" s="99"/>
      <c r="ATC37" s="99"/>
      <c r="ATD37" s="99"/>
      <c r="ATE37" s="99"/>
      <c r="ATF37" s="99"/>
      <c r="ATG37" s="99"/>
      <c r="ATH37" s="99"/>
      <c r="ATI37" s="99"/>
      <c r="ATJ37" s="99"/>
      <c r="ATK37" s="99"/>
      <c r="ATL37" s="99"/>
      <c r="ATM37" s="99"/>
      <c r="ATN37" s="99"/>
      <c r="ATO37" s="99"/>
      <c r="ATP37" s="99"/>
      <c r="ATQ37" s="99"/>
      <c r="ATR37" s="99"/>
      <c r="ATS37" s="99"/>
      <c r="ATT37" s="99"/>
      <c r="ATU37" s="99"/>
      <c r="ATV37" s="99"/>
      <c r="ATW37" s="99"/>
      <c r="ATX37" s="99"/>
      <c r="ATY37" s="99"/>
      <c r="ATZ37" s="99"/>
      <c r="AUA37" s="99"/>
      <c r="AUB37" s="99"/>
      <c r="AUC37" s="99"/>
      <c r="AUD37" s="99"/>
      <c r="AUE37" s="99"/>
      <c r="AUF37" s="99"/>
      <c r="AUG37" s="99"/>
      <c r="AUH37" s="99"/>
      <c r="AUI37" s="99"/>
      <c r="AUJ37" s="99"/>
      <c r="AUK37" s="99"/>
      <c r="AUL37" s="99"/>
      <c r="AUM37" s="99"/>
      <c r="AUN37" s="99"/>
      <c r="AUO37" s="99"/>
      <c r="AUP37" s="99"/>
      <c r="AUQ37" s="99"/>
      <c r="AUR37" s="99"/>
      <c r="AUS37" s="99"/>
      <c r="AUT37" s="99"/>
      <c r="AUU37" s="99"/>
      <c r="AUV37" s="99"/>
      <c r="AUW37" s="99"/>
      <c r="AUX37" s="99"/>
      <c r="AUY37" s="99"/>
      <c r="AUZ37" s="99"/>
      <c r="AVA37" s="99"/>
      <c r="AVB37" s="99"/>
      <c r="AVC37" s="99"/>
      <c r="AVD37" s="99"/>
      <c r="AVE37" s="99"/>
      <c r="AVF37" s="99"/>
    </row>
    <row r="38" spans="1:1254" x14ac:dyDescent="0.25">
      <c r="A38">
        <v>202212</v>
      </c>
      <c r="B38">
        <v>51778</v>
      </c>
      <c r="C38" t="s">
        <v>673</v>
      </c>
      <c r="D38" t="s">
        <v>1533</v>
      </c>
      <c r="F38">
        <v>11289</v>
      </c>
      <c r="G38">
        <v>0</v>
      </c>
      <c r="H38">
        <v>18230</v>
      </c>
      <c r="I38">
        <v>2554423</v>
      </c>
      <c r="J38">
        <v>0</v>
      </c>
      <c r="K38">
        <v>463384</v>
      </c>
      <c r="L38">
        <v>468</v>
      </c>
      <c r="M38">
        <v>463852</v>
      </c>
      <c r="N38">
        <v>0</v>
      </c>
      <c r="O38">
        <v>40081</v>
      </c>
      <c r="P38">
        <v>2786430</v>
      </c>
      <c r="Q38">
        <v>0</v>
      </c>
      <c r="R38">
        <v>677932</v>
      </c>
      <c r="T38">
        <v>232007</v>
      </c>
      <c r="U38">
        <v>596543</v>
      </c>
      <c r="V38">
        <v>0</v>
      </c>
      <c r="W38">
        <v>3643821</v>
      </c>
      <c r="X38">
        <v>232007</v>
      </c>
      <c r="Y38">
        <v>91418</v>
      </c>
      <c r="Z38">
        <v>18230</v>
      </c>
      <c r="AA38">
        <v>0</v>
      </c>
      <c r="AB38">
        <v>1279948</v>
      </c>
      <c r="AC38">
        <v>22504</v>
      </c>
      <c r="AD38">
        <v>0</v>
      </c>
      <c r="AE38">
        <v>0</v>
      </c>
      <c r="AF38">
        <v>152034</v>
      </c>
      <c r="AG38">
        <v>0</v>
      </c>
      <c r="AH38">
        <v>152034</v>
      </c>
      <c r="AI38">
        <v>3370</v>
      </c>
      <c r="AJ38">
        <v>8368</v>
      </c>
      <c r="AK38">
        <v>626095</v>
      </c>
      <c r="AL38">
        <v>0</v>
      </c>
      <c r="AM38">
        <v>6839</v>
      </c>
      <c r="AN38">
        <v>0</v>
      </c>
      <c r="AO38">
        <v>47774</v>
      </c>
      <c r="AP38">
        <v>0</v>
      </c>
      <c r="AQ38">
        <v>0</v>
      </c>
      <c r="AR38">
        <v>0</v>
      </c>
      <c r="AS38">
        <v>14136</v>
      </c>
      <c r="AT38">
        <v>150481</v>
      </c>
      <c r="AU38">
        <v>0</v>
      </c>
      <c r="AV38">
        <v>50000</v>
      </c>
      <c r="AW38">
        <v>0</v>
      </c>
      <c r="AX38">
        <v>0</v>
      </c>
      <c r="AY38">
        <v>1486093</v>
      </c>
      <c r="AZ38">
        <v>1534005</v>
      </c>
      <c r="BC38">
        <v>0</v>
      </c>
      <c r="BF38">
        <v>49358</v>
      </c>
      <c r="BG38">
        <v>0</v>
      </c>
      <c r="BH38">
        <v>165628</v>
      </c>
      <c r="BI38">
        <v>0</v>
      </c>
      <c r="BK38">
        <v>1984516</v>
      </c>
      <c r="BL38">
        <v>0</v>
      </c>
      <c r="BQ38">
        <v>940986</v>
      </c>
      <c r="BR38">
        <v>0</v>
      </c>
      <c r="BT38">
        <v>7584</v>
      </c>
      <c r="BV38">
        <v>418216</v>
      </c>
      <c r="BW38">
        <v>495107</v>
      </c>
      <c r="BX38">
        <v>32295</v>
      </c>
      <c r="BZ38">
        <v>3643821</v>
      </c>
      <c r="CB38">
        <v>0</v>
      </c>
      <c r="CE38">
        <v>116270</v>
      </c>
      <c r="CF38">
        <v>495107</v>
      </c>
      <c r="CH38">
        <v>-112860</v>
      </c>
      <c r="CI38">
        <v>0</v>
      </c>
      <c r="CJ38">
        <v>407</v>
      </c>
      <c r="CK38">
        <v>0</v>
      </c>
      <c r="CL38">
        <v>1505361</v>
      </c>
      <c r="CM38">
        <v>0</v>
      </c>
      <c r="CN38">
        <v>-309064</v>
      </c>
      <c r="CO38">
        <v>-141695</v>
      </c>
      <c r="CP38">
        <v>175</v>
      </c>
      <c r="CQ38">
        <v>0</v>
      </c>
      <c r="CR38">
        <v>382056</v>
      </c>
      <c r="CS38">
        <v>-285966</v>
      </c>
      <c r="CT38">
        <v>-1074014</v>
      </c>
      <c r="CU38">
        <v>0</v>
      </c>
      <c r="CV38">
        <v>-199888</v>
      </c>
      <c r="CW38">
        <v>4462</v>
      </c>
      <c r="CX38">
        <v>-106517</v>
      </c>
      <c r="CY38">
        <v>10879</v>
      </c>
      <c r="CZ38">
        <v>-95013</v>
      </c>
      <c r="DA38">
        <v>-5145</v>
      </c>
      <c r="DB38">
        <v>10798</v>
      </c>
      <c r="DC38">
        <v>-1010</v>
      </c>
      <c r="DD38">
        <v>13150</v>
      </c>
      <c r="DE38">
        <v>3509</v>
      </c>
      <c r="DF38">
        <v>-411887</v>
      </c>
      <c r="DG38">
        <v>-44555</v>
      </c>
      <c r="DH38">
        <v>70705</v>
      </c>
      <c r="DJ38">
        <v>-3399</v>
      </c>
      <c r="DK38">
        <v>-22554</v>
      </c>
      <c r="DL38">
        <v>35178</v>
      </c>
      <c r="DM38">
        <v>1364783</v>
      </c>
      <c r="DN38">
        <v>108807</v>
      </c>
      <c r="DO38">
        <v>0</v>
      </c>
      <c r="DP38">
        <v>-136550</v>
      </c>
      <c r="DQ38">
        <v>-1059443</v>
      </c>
      <c r="DR38">
        <v>-4856</v>
      </c>
      <c r="DS38">
        <v>-36526</v>
      </c>
      <c r="DT38">
        <v>-245357</v>
      </c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  <c r="IR38" s="99"/>
      <c r="IS38" s="99"/>
      <c r="IT38" s="99"/>
      <c r="IU38" s="99"/>
      <c r="IV38" s="99"/>
      <c r="IW38" s="99"/>
      <c r="IX38" s="99"/>
      <c r="IY38" s="99"/>
      <c r="IZ38" s="99"/>
      <c r="JA38" s="99"/>
      <c r="JB38" s="99"/>
      <c r="JC38" s="99"/>
      <c r="JD38" s="99"/>
      <c r="JE38" s="99"/>
      <c r="JF38" s="99"/>
      <c r="JG38" s="99"/>
      <c r="JH38" s="99"/>
      <c r="JI38" s="99"/>
      <c r="JJ38" s="99"/>
      <c r="JK38" s="99"/>
      <c r="JL38" s="99"/>
      <c r="JM38" s="99"/>
      <c r="JN38" s="99"/>
      <c r="JO38" s="99"/>
      <c r="JP38" s="99"/>
      <c r="JQ38" s="99"/>
      <c r="JR38" s="99"/>
      <c r="JS38" s="99"/>
      <c r="JT38" s="99"/>
      <c r="JU38" s="99"/>
      <c r="JV38" s="99"/>
      <c r="JW38" s="99"/>
      <c r="JX38" s="99"/>
      <c r="JY38" s="99"/>
      <c r="JZ38" s="99"/>
      <c r="KA38" s="99"/>
      <c r="KB38" s="99"/>
      <c r="KC38" s="99"/>
      <c r="KD38" s="99"/>
      <c r="KE38" s="99"/>
      <c r="KF38" s="99"/>
      <c r="KG38" s="99"/>
      <c r="KH38" s="99"/>
      <c r="KI38" s="99"/>
      <c r="KJ38" s="99"/>
      <c r="KK38" s="99"/>
      <c r="KL38" s="99"/>
      <c r="KM38" s="99"/>
      <c r="KN38" s="99"/>
      <c r="KO38" s="99"/>
      <c r="KP38" s="99"/>
      <c r="KQ38" s="99"/>
      <c r="KR38" s="99"/>
      <c r="KS38" s="99"/>
      <c r="KT38" s="99"/>
      <c r="KU38" s="99"/>
      <c r="KV38" s="99"/>
      <c r="KW38" s="99"/>
      <c r="KX38" s="99"/>
      <c r="KY38" s="99"/>
      <c r="KZ38" s="99"/>
      <c r="LA38" s="99"/>
      <c r="LB38" s="99"/>
      <c r="LC38" s="99"/>
      <c r="LD38" s="99"/>
      <c r="LE38" s="99"/>
      <c r="LF38" s="99"/>
      <c r="LG38" s="99"/>
      <c r="LH38" s="99"/>
      <c r="LI38" s="99"/>
      <c r="LJ38" s="99"/>
      <c r="LK38" s="99"/>
      <c r="LL38" s="99"/>
      <c r="LM38" s="99"/>
      <c r="LN38" s="99"/>
      <c r="LO38" s="99"/>
      <c r="LP38" s="99"/>
      <c r="LQ38" s="99"/>
      <c r="LR38" s="99"/>
      <c r="LS38" s="99"/>
      <c r="LT38" s="99"/>
      <c r="LU38" s="99"/>
      <c r="LV38" s="99"/>
      <c r="LW38" s="99"/>
      <c r="LX38" s="99"/>
      <c r="LY38" s="99"/>
      <c r="LZ38" s="99"/>
      <c r="MA38" s="99"/>
      <c r="MB38" s="99"/>
      <c r="MC38" s="99"/>
      <c r="MD38" s="99"/>
      <c r="ME38" s="99"/>
      <c r="MF38" s="99"/>
      <c r="MG38" s="99"/>
      <c r="MH38" s="99"/>
      <c r="MI38" s="99"/>
      <c r="MJ38" s="99"/>
      <c r="MK38" s="99"/>
      <c r="ML38" s="99"/>
      <c r="MM38" s="99"/>
      <c r="MN38" s="99"/>
      <c r="MO38" s="99"/>
      <c r="MP38" s="99"/>
      <c r="MQ38" s="99"/>
      <c r="MR38" s="99"/>
      <c r="MS38" s="99"/>
      <c r="MT38" s="99"/>
      <c r="MU38" s="99"/>
      <c r="MV38" s="99"/>
      <c r="MW38" s="99"/>
      <c r="MX38" s="99"/>
      <c r="MY38" s="99"/>
      <c r="MZ38" s="99"/>
      <c r="NA38" s="99"/>
      <c r="NB38" s="99"/>
      <c r="NC38" s="99"/>
      <c r="ND38" s="99"/>
      <c r="NE38" s="99"/>
      <c r="NF38" s="99"/>
      <c r="NG38" s="99"/>
      <c r="NH38" s="99"/>
      <c r="NI38" s="99"/>
      <c r="NJ38" s="99"/>
      <c r="NK38" s="99"/>
      <c r="NL38" s="99"/>
      <c r="NM38" s="99"/>
      <c r="NN38" s="99"/>
      <c r="NO38" s="99"/>
      <c r="NP38" s="99"/>
      <c r="NQ38" s="99"/>
      <c r="NR38" s="99"/>
      <c r="NS38" s="99"/>
      <c r="NT38" s="99"/>
      <c r="NU38" s="99"/>
      <c r="NV38" s="99"/>
      <c r="NW38" s="99"/>
      <c r="NX38" s="99"/>
      <c r="NY38" s="99"/>
      <c r="NZ38" s="99"/>
      <c r="OA38" s="99"/>
      <c r="OB38" s="99"/>
      <c r="OC38" s="99"/>
      <c r="OD38" s="99"/>
      <c r="OE38" s="99"/>
      <c r="OF38" s="99"/>
      <c r="OG38" s="99"/>
      <c r="OH38" s="99"/>
      <c r="OI38" s="99"/>
      <c r="OJ38" s="99"/>
      <c r="OK38" s="99"/>
      <c r="OL38" s="99"/>
      <c r="OM38" s="99"/>
      <c r="ON38" s="99"/>
      <c r="OO38" s="99"/>
      <c r="OP38" s="99"/>
      <c r="OQ38" s="99"/>
      <c r="OR38" s="99"/>
      <c r="OS38" s="99"/>
      <c r="OT38" s="99"/>
      <c r="OU38" s="99"/>
      <c r="OV38" s="99"/>
      <c r="OW38" s="99"/>
      <c r="OX38" s="99"/>
      <c r="OY38" s="99"/>
      <c r="OZ38" s="99"/>
      <c r="PA38" s="99"/>
      <c r="PB38" s="99"/>
      <c r="PC38" s="99"/>
      <c r="PD38" s="99"/>
      <c r="PE38" s="99"/>
      <c r="PF38" s="99"/>
      <c r="PG38" s="99"/>
      <c r="PH38" s="99"/>
      <c r="PI38" s="99"/>
      <c r="PJ38" s="99"/>
      <c r="PK38" s="99"/>
      <c r="PL38" s="99"/>
      <c r="PM38" s="99"/>
      <c r="PN38" s="99"/>
      <c r="PO38" s="99"/>
      <c r="PP38" s="99"/>
      <c r="PQ38" s="99"/>
      <c r="PR38" s="99"/>
      <c r="PS38" s="99"/>
      <c r="PT38" s="99"/>
      <c r="PU38" s="99"/>
      <c r="PV38" s="99"/>
      <c r="PW38" s="99"/>
      <c r="PX38" s="99"/>
      <c r="PY38" s="99"/>
      <c r="PZ38" s="99"/>
      <c r="QA38" s="99"/>
      <c r="QB38" s="99"/>
      <c r="QC38" s="99"/>
      <c r="QD38" s="99"/>
      <c r="QE38" s="99"/>
      <c r="QF38" s="99"/>
      <c r="QG38" s="99"/>
      <c r="QH38" s="99"/>
      <c r="QI38" s="99"/>
      <c r="QJ38" s="99"/>
      <c r="QK38" s="99"/>
      <c r="QL38" s="99"/>
      <c r="QM38" s="99"/>
      <c r="QN38" s="99"/>
      <c r="QO38" s="99"/>
      <c r="QP38" s="99"/>
      <c r="QQ38" s="99"/>
      <c r="QR38" s="99"/>
      <c r="QS38" s="99"/>
      <c r="QT38" s="99"/>
      <c r="QU38" s="99"/>
      <c r="QV38" s="99"/>
      <c r="QW38" s="99"/>
      <c r="QX38" s="99"/>
      <c r="QY38" s="99"/>
      <c r="QZ38" s="99"/>
      <c r="RA38" s="99"/>
      <c r="RB38" s="99"/>
      <c r="RC38" s="99"/>
      <c r="RD38" s="99"/>
      <c r="RE38" s="99"/>
      <c r="RF38" s="99"/>
      <c r="RG38" s="99"/>
      <c r="RH38" s="99"/>
      <c r="RI38" s="99"/>
      <c r="RJ38" s="99"/>
      <c r="RK38" s="99"/>
      <c r="RL38" s="99"/>
      <c r="RM38" s="99"/>
      <c r="RN38" s="99"/>
      <c r="RO38" s="99"/>
      <c r="RP38" s="99"/>
      <c r="RQ38" s="99"/>
      <c r="RR38" s="99"/>
      <c r="RS38" s="99"/>
      <c r="RT38" s="99"/>
      <c r="RU38" s="99"/>
      <c r="RV38" s="99"/>
      <c r="RW38" s="99"/>
      <c r="RX38" s="99"/>
      <c r="RY38" s="99"/>
      <c r="RZ38" s="99"/>
      <c r="SA38" s="99"/>
      <c r="SB38" s="99"/>
      <c r="SC38" s="99"/>
      <c r="SD38" s="99"/>
      <c r="SE38" s="99"/>
      <c r="SF38" s="99"/>
      <c r="SG38" s="99"/>
      <c r="SH38" s="99"/>
      <c r="SI38" s="99"/>
      <c r="SJ38" s="99"/>
      <c r="SK38" s="99"/>
      <c r="SL38" s="99"/>
      <c r="SM38" s="99"/>
      <c r="SN38" s="99"/>
      <c r="SO38" s="99"/>
      <c r="SP38" s="99"/>
      <c r="SQ38" s="99"/>
      <c r="SR38" s="99"/>
      <c r="SS38" s="99"/>
      <c r="ST38" s="99"/>
      <c r="SU38" s="99"/>
      <c r="SV38" s="99"/>
      <c r="SW38" s="99"/>
      <c r="SX38" s="99"/>
      <c r="SY38" s="99"/>
      <c r="SZ38" s="99"/>
      <c r="TA38" s="99"/>
      <c r="TB38" s="99"/>
      <c r="TC38" s="99"/>
      <c r="TD38" s="99"/>
      <c r="TE38" s="99"/>
      <c r="TF38" s="99"/>
      <c r="TG38" s="99"/>
      <c r="TH38" s="99"/>
      <c r="TI38" s="99"/>
      <c r="TJ38" s="99"/>
      <c r="TK38" s="99"/>
      <c r="TL38" s="99"/>
      <c r="TM38" s="99"/>
      <c r="TN38" s="99"/>
      <c r="TO38" s="99"/>
      <c r="TP38" s="99"/>
      <c r="TQ38" s="99"/>
      <c r="TR38" s="99"/>
      <c r="TS38" s="99"/>
      <c r="TT38" s="99"/>
      <c r="TU38" s="99"/>
      <c r="TV38" s="99"/>
      <c r="TW38" s="99"/>
      <c r="TX38" s="99"/>
      <c r="TY38" s="99"/>
      <c r="TZ38" s="99"/>
      <c r="UA38" s="99"/>
      <c r="UB38" s="99"/>
      <c r="UC38" s="99"/>
      <c r="UD38" s="99"/>
      <c r="UE38" s="99"/>
      <c r="UF38" s="99"/>
      <c r="UG38" s="99"/>
      <c r="UH38" s="99"/>
      <c r="UI38" s="99"/>
      <c r="UJ38" s="99"/>
      <c r="UK38" s="99"/>
      <c r="UL38" s="99"/>
      <c r="UM38" s="99"/>
      <c r="UN38" s="99"/>
      <c r="UO38" s="99"/>
      <c r="UP38" s="99"/>
      <c r="UQ38" s="99"/>
      <c r="UR38" s="99"/>
      <c r="US38" s="99"/>
      <c r="UT38" s="99"/>
      <c r="UU38" s="99"/>
      <c r="UV38" s="99"/>
      <c r="UW38" s="99"/>
      <c r="UX38" s="99"/>
      <c r="UY38" s="99"/>
      <c r="UZ38" s="99"/>
      <c r="VA38" s="99"/>
      <c r="VB38" s="99"/>
      <c r="VC38" s="99"/>
      <c r="VD38" s="99"/>
      <c r="VE38" s="99"/>
      <c r="VF38" s="99"/>
      <c r="VG38" s="99"/>
      <c r="VH38" s="99"/>
      <c r="VI38" s="99"/>
      <c r="VJ38" s="99"/>
      <c r="VK38" s="99"/>
      <c r="VL38" s="99"/>
      <c r="VM38" s="99"/>
      <c r="VN38" s="99"/>
      <c r="VO38" s="99"/>
      <c r="VP38" s="99"/>
      <c r="VQ38" s="99"/>
      <c r="VR38" s="99"/>
      <c r="VS38" s="99"/>
      <c r="VT38" s="99"/>
      <c r="VU38" s="99"/>
      <c r="VV38" s="99"/>
      <c r="VW38" s="99"/>
      <c r="VX38" s="99"/>
      <c r="VY38" s="99"/>
      <c r="VZ38" s="99"/>
      <c r="WA38" s="99"/>
      <c r="WB38" s="99"/>
      <c r="WC38" s="99"/>
      <c r="WD38" s="99"/>
      <c r="WE38" s="99"/>
      <c r="WF38" s="99"/>
      <c r="WG38" s="99"/>
      <c r="WH38" s="99"/>
      <c r="WI38" s="99"/>
      <c r="WJ38" s="99"/>
      <c r="WK38" s="99"/>
      <c r="WL38" s="99"/>
      <c r="WM38" s="99"/>
      <c r="WN38" s="99"/>
      <c r="WO38" s="99"/>
      <c r="WP38" s="99"/>
      <c r="WQ38" s="99"/>
      <c r="WR38" s="99"/>
      <c r="WS38" s="99"/>
      <c r="WT38" s="99"/>
      <c r="WU38" s="99"/>
      <c r="WV38" s="99"/>
      <c r="WW38" s="99"/>
      <c r="WX38" s="99"/>
      <c r="WY38" s="99"/>
      <c r="WZ38" s="99"/>
      <c r="XA38" s="99"/>
      <c r="XB38" s="99"/>
      <c r="XC38" s="99"/>
      <c r="XD38" s="99"/>
      <c r="XE38" s="99"/>
      <c r="XF38" s="99"/>
      <c r="XG38" s="99"/>
      <c r="XH38" s="99"/>
      <c r="XI38" s="99"/>
      <c r="XJ38" s="99"/>
      <c r="XK38" s="99"/>
      <c r="XL38" s="99"/>
      <c r="XM38" s="99"/>
      <c r="XN38" s="99"/>
      <c r="XO38" s="99"/>
      <c r="XP38" s="99"/>
      <c r="XQ38" s="99"/>
      <c r="XR38" s="99"/>
      <c r="XS38" s="99"/>
      <c r="XT38" s="99"/>
      <c r="XU38" s="99"/>
      <c r="XV38" s="99"/>
      <c r="XW38" s="99"/>
      <c r="XX38" s="99"/>
      <c r="XY38" s="99"/>
      <c r="XZ38" s="99"/>
      <c r="YA38" s="99"/>
      <c r="YB38" s="99"/>
      <c r="YC38" s="99"/>
      <c r="YD38" s="99"/>
      <c r="YE38" s="99"/>
      <c r="YF38" s="99"/>
      <c r="YG38" s="99"/>
      <c r="YH38" s="99"/>
      <c r="YI38" s="99"/>
      <c r="YJ38" s="99"/>
      <c r="YK38" s="99"/>
      <c r="YL38" s="99"/>
      <c r="YM38" s="99"/>
      <c r="YN38" s="99"/>
      <c r="YO38" s="99"/>
      <c r="YP38" s="99"/>
      <c r="YQ38" s="99"/>
      <c r="YR38" s="99"/>
      <c r="YS38" s="99"/>
      <c r="YT38" s="99"/>
      <c r="YU38" s="99"/>
      <c r="YV38" s="99"/>
      <c r="YW38" s="99"/>
      <c r="YX38" s="99"/>
      <c r="YY38" s="99"/>
      <c r="YZ38" s="99"/>
      <c r="ZA38" s="99"/>
      <c r="ZB38" s="99"/>
      <c r="ZC38" s="99"/>
      <c r="ZD38" s="99"/>
      <c r="ZE38" s="99"/>
      <c r="ZF38" s="99"/>
      <c r="ZG38" s="99"/>
      <c r="ZH38" s="99"/>
      <c r="ZI38" s="99"/>
      <c r="ZJ38" s="99"/>
      <c r="ZK38" s="99"/>
      <c r="ZL38" s="99"/>
      <c r="ZM38" s="99"/>
      <c r="ZN38" s="99"/>
      <c r="ZO38" s="99"/>
      <c r="ZP38" s="99"/>
      <c r="ZQ38" s="99"/>
      <c r="ZR38" s="99"/>
      <c r="ZS38" s="99"/>
      <c r="ZT38" s="99"/>
      <c r="ZU38" s="99"/>
      <c r="ZV38" s="99"/>
      <c r="ZW38" s="99"/>
      <c r="ZX38" s="99"/>
      <c r="ZY38" s="99"/>
      <c r="ZZ38" s="99"/>
      <c r="AAA38" s="99"/>
      <c r="AAB38" s="99"/>
      <c r="AAC38" s="99"/>
      <c r="AAD38" s="99"/>
      <c r="AAE38" s="99"/>
      <c r="AAF38" s="99"/>
      <c r="AAG38" s="99"/>
      <c r="AAH38" s="99"/>
      <c r="AAI38" s="99"/>
      <c r="AAJ38" s="99"/>
      <c r="AAK38" s="99"/>
      <c r="AAL38" s="99"/>
      <c r="AAM38" s="99"/>
      <c r="AAN38" s="99"/>
      <c r="AAO38" s="99"/>
      <c r="AAP38" s="99"/>
      <c r="AAQ38" s="99"/>
      <c r="AAR38" s="99"/>
      <c r="AAS38" s="99"/>
      <c r="AAT38" s="99"/>
      <c r="AAU38" s="99"/>
      <c r="AAV38" s="99"/>
      <c r="AAW38" s="99"/>
      <c r="AAX38" s="99"/>
      <c r="AAY38" s="99"/>
      <c r="AAZ38" s="99"/>
      <c r="ABA38" s="99"/>
      <c r="ABB38" s="99"/>
      <c r="ABC38" s="99"/>
      <c r="ABD38" s="99"/>
      <c r="ABE38" s="99"/>
      <c r="ABF38" s="99"/>
      <c r="ABG38" s="99"/>
      <c r="ABH38" s="99"/>
      <c r="ABI38" s="99"/>
      <c r="ABJ38" s="99"/>
      <c r="ABK38" s="99"/>
      <c r="ABL38" s="99"/>
      <c r="ABM38" s="99"/>
      <c r="ABN38" s="99"/>
      <c r="ABO38" s="99"/>
      <c r="ABP38" s="99"/>
      <c r="ABQ38" s="99"/>
      <c r="ABR38" s="99"/>
      <c r="ABS38" s="99"/>
      <c r="ABT38" s="99"/>
      <c r="ABU38" s="99"/>
      <c r="ABV38" s="99"/>
      <c r="ABW38" s="99"/>
      <c r="ABX38" s="99"/>
      <c r="ABY38" s="99"/>
      <c r="ABZ38" s="99"/>
      <c r="ACA38" s="99"/>
      <c r="ACB38" s="99"/>
      <c r="ACC38" s="99"/>
      <c r="ACD38" s="99"/>
      <c r="ACE38" s="99"/>
      <c r="ACF38" s="99"/>
      <c r="ACG38" s="99"/>
      <c r="ACH38" s="99"/>
      <c r="ACI38" s="99"/>
      <c r="ACJ38" s="99"/>
      <c r="ACK38" s="99"/>
      <c r="ACL38" s="99"/>
      <c r="ACM38" s="99"/>
      <c r="ACN38" s="99"/>
      <c r="ACO38" s="99"/>
      <c r="ACP38" s="99"/>
      <c r="ACQ38" s="99"/>
      <c r="ACR38" s="99"/>
      <c r="ACS38" s="99"/>
      <c r="ACT38" s="99"/>
      <c r="ACU38" s="99"/>
      <c r="ACV38" s="99"/>
      <c r="ACW38" s="99"/>
      <c r="ACX38" s="99"/>
      <c r="ACY38" s="99"/>
      <c r="ACZ38" s="99"/>
      <c r="ADA38" s="99"/>
      <c r="ADB38" s="99"/>
      <c r="ADC38" s="99"/>
      <c r="ADD38" s="99"/>
      <c r="ADE38" s="99"/>
      <c r="ADF38" s="99"/>
      <c r="ADG38" s="99"/>
      <c r="ADH38" s="99"/>
      <c r="ADI38" s="99"/>
      <c r="ADJ38" s="99"/>
      <c r="ADK38" s="99"/>
      <c r="ADL38" s="99"/>
      <c r="ADM38" s="99"/>
      <c r="ADN38" s="99"/>
      <c r="ADO38" s="99"/>
      <c r="ADP38" s="99"/>
      <c r="ADQ38" s="99"/>
      <c r="ADR38" s="99"/>
      <c r="ADS38" s="99"/>
      <c r="ADT38" s="99"/>
      <c r="ADU38" s="99"/>
      <c r="ADV38" s="99"/>
      <c r="ADW38" s="99"/>
      <c r="ADX38" s="99"/>
      <c r="ADY38" s="99"/>
      <c r="ADZ38" s="99"/>
      <c r="AEA38" s="99"/>
      <c r="AEB38" s="99"/>
      <c r="AEC38" s="99"/>
      <c r="AED38" s="99"/>
      <c r="AEE38" s="99"/>
      <c r="AEF38" s="99"/>
      <c r="AEG38" s="99"/>
      <c r="AEH38" s="99"/>
      <c r="AEI38" s="99"/>
      <c r="AEJ38" s="99"/>
      <c r="AEK38" s="99"/>
      <c r="AEL38" s="99"/>
      <c r="AEM38" s="99"/>
      <c r="AEN38" s="99"/>
      <c r="AEO38" s="99"/>
      <c r="AEP38" s="99"/>
      <c r="AEQ38" s="99"/>
      <c r="AER38" s="99"/>
      <c r="AES38" s="99"/>
      <c r="AET38" s="99"/>
      <c r="AEU38" s="99"/>
      <c r="AEV38" s="99"/>
      <c r="AEW38" s="99"/>
      <c r="AEX38" s="99"/>
      <c r="AEY38" s="99"/>
      <c r="AEZ38" s="99"/>
      <c r="AFA38" s="99"/>
      <c r="AFB38" s="99"/>
      <c r="AFC38" s="99"/>
      <c r="AFD38" s="99"/>
      <c r="AFE38" s="99"/>
      <c r="AFF38" s="99"/>
      <c r="AFG38" s="99"/>
      <c r="AFH38" s="99"/>
      <c r="AFI38" s="99"/>
      <c r="AFJ38" s="99"/>
      <c r="AFK38" s="99"/>
      <c r="AFL38" s="99"/>
      <c r="AFM38" s="99"/>
      <c r="AFN38" s="99"/>
      <c r="AFO38" s="99"/>
      <c r="AFP38" s="99"/>
      <c r="AFQ38" s="99"/>
      <c r="AFR38" s="99"/>
      <c r="AFS38" s="99"/>
      <c r="AFT38" s="99"/>
      <c r="AFU38" s="99"/>
      <c r="AFV38" s="99"/>
      <c r="AFW38" s="99"/>
      <c r="AFX38" s="99"/>
      <c r="AFY38" s="99"/>
      <c r="AFZ38" s="99"/>
      <c r="AGA38" s="99"/>
      <c r="AGB38" s="99"/>
      <c r="AGC38" s="99"/>
      <c r="AGD38" s="99"/>
      <c r="AGE38" s="99"/>
      <c r="AGF38" s="99"/>
      <c r="AGG38" s="99"/>
      <c r="AGH38" s="99"/>
      <c r="AGI38" s="99"/>
      <c r="AGJ38" s="99"/>
      <c r="AGK38" s="99"/>
      <c r="AGL38" s="99"/>
      <c r="AGM38" s="99"/>
      <c r="AGN38" s="99"/>
      <c r="AGO38" s="99"/>
      <c r="AGP38" s="99"/>
      <c r="AGQ38" s="99"/>
      <c r="AGR38" s="99"/>
      <c r="AGS38" s="99"/>
      <c r="AGT38" s="99"/>
      <c r="AGU38" s="99"/>
      <c r="AGV38" s="99"/>
      <c r="AGW38" s="99"/>
      <c r="AGX38" s="99"/>
      <c r="AGY38" s="99"/>
      <c r="AGZ38" s="99"/>
      <c r="AHA38" s="99"/>
      <c r="AHB38" s="99"/>
      <c r="AHC38" s="99"/>
      <c r="AHD38" s="99"/>
      <c r="AHE38" s="99"/>
      <c r="AHF38" s="99"/>
      <c r="AHG38" s="99"/>
      <c r="AHH38" s="99"/>
      <c r="AHI38" s="99"/>
      <c r="AHJ38" s="99"/>
      <c r="AHK38" s="99"/>
      <c r="AHL38" s="99"/>
      <c r="AHM38" s="99"/>
      <c r="AHN38" s="99"/>
      <c r="AHO38" s="99"/>
      <c r="AHP38" s="99"/>
      <c r="AHQ38" s="99"/>
      <c r="AHR38" s="99"/>
      <c r="AHS38" s="99"/>
      <c r="AHT38" s="99"/>
      <c r="AHU38" s="99"/>
      <c r="AHV38" s="99"/>
      <c r="AHW38" s="99"/>
      <c r="AHX38" s="99"/>
      <c r="AHY38" s="99"/>
      <c r="AHZ38" s="99"/>
      <c r="AIA38" s="99"/>
      <c r="AIB38" s="99"/>
      <c r="AIC38" s="99"/>
      <c r="AID38" s="99"/>
      <c r="AIE38" s="99"/>
      <c r="AIF38" s="99"/>
      <c r="AIG38" s="99"/>
      <c r="AIH38" s="99"/>
      <c r="AII38" s="99"/>
      <c r="AIJ38" s="99"/>
      <c r="AIK38" s="99"/>
      <c r="AIL38" s="99"/>
      <c r="AIM38" s="99"/>
      <c r="AIN38" s="99"/>
      <c r="AIO38" s="99"/>
      <c r="AIP38" s="99"/>
      <c r="AIQ38" s="99"/>
      <c r="AIR38" s="99"/>
      <c r="AIS38" s="99"/>
      <c r="AIT38" s="99"/>
      <c r="AIU38" s="99"/>
      <c r="AIV38" s="99"/>
      <c r="AIW38" s="99"/>
      <c r="AIX38" s="99"/>
      <c r="AIY38" s="99"/>
      <c r="AIZ38" s="99"/>
      <c r="AJA38" s="99"/>
      <c r="AJB38" s="99"/>
      <c r="AJC38" s="99"/>
      <c r="AJD38" s="99"/>
      <c r="AJE38" s="99"/>
      <c r="AJF38" s="99"/>
      <c r="AJG38" s="99"/>
      <c r="AJH38" s="99"/>
      <c r="AJI38" s="99"/>
      <c r="AJJ38" s="99"/>
      <c r="AJK38" s="99"/>
      <c r="AJL38" s="99"/>
      <c r="AJM38" s="99"/>
      <c r="AJN38" s="99"/>
      <c r="AJO38" s="99"/>
      <c r="AJP38" s="99"/>
      <c r="AJQ38" s="99"/>
      <c r="AJR38" s="99"/>
      <c r="AJS38" s="99"/>
      <c r="AJT38" s="99"/>
      <c r="AJU38" s="99"/>
      <c r="AJV38" s="99"/>
      <c r="AJW38" s="99"/>
      <c r="AJX38" s="99"/>
      <c r="AJY38" s="99"/>
      <c r="AJZ38" s="99"/>
      <c r="AKA38" s="99"/>
      <c r="AKB38" s="99"/>
      <c r="AKC38" s="99"/>
      <c r="AKD38" s="99"/>
      <c r="AKE38" s="99"/>
      <c r="AKF38" s="99"/>
      <c r="AKG38" s="99"/>
      <c r="AKH38" s="99"/>
      <c r="AKI38" s="99"/>
      <c r="AKJ38" s="99"/>
      <c r="AKK38" s="99"/>
      <c r="AKL38" s="99"/>
      <c r="AKM38" s="99"/>
      <c r="AKN38" s="99"/>
      <c r="AKO38" s="99"/>
      <c r="AKP38" s="99"/>
      <c r="AKQ38" s="99"/>
      <c r="AKR38" s="99"/>
      <c r="AKS38" s="99"/>
      <c r="AKT38" s="99"/>
      <c r="AKU38" s="99"/>
      <c r="AKV38" s="99"/>
      <c r="AKW38" s="99"/>
      <c r="AKX38" s="99"/>
      <c r="AKY38" s="99"/>
      <c r="AKZ38" s="99"/>
      <c r="ALA38" s="99"/>
      <c r="ALB38" s="99"/>
      <c r="ALC38" s="99"/>
      <c r="ALD38" s="99"/>
      <c r="ALE38" s="99"/>
      <c r="ALF38" s="99"/>
      <c r="ALG38" s="99"/>
      <c r="ALH38" s="99"/>
      <c r="ALI38" s="99"/>
      <c r="ALJ38" s="99"/>
      <c r="ALK38" s="99"/>
      <c r="ALL38" s="99"/>
      <c r="ALM38" s="99"/>
      <c r="ALN38" s="99"/>
      <c r="ALO38" s="99"/>
      <c r="ALP38" s="99"/>
      <c r="ALQ38" s="99"/>
      <c r="ALR38" s="99"/>
      <c r="ALS38" s="99"/>
      <c r="ALT38" s="99"/>
      <c r="ALU38" s="99"/>
      <c r="ALV38" s="99"/>
      <c r="ALW38" s="99"/>
      <c r="ALX38" s="99"/>
      <c r="ALY38" s="99"/>
      <c r="ALZ38" s="99"/>
      <c r="AMA38" s="99"/>
      <c r="AMB38" s="99"/>
      <c r="AMC38" s="99"/>
      <c r="AMD38" s="99"/>
      <c r="AME38" s="99"/>
      <c r="AMF38" s="99"/>
      <c r="AMG38" s="99"/>
      <c r="AMH38" s="99"/>
      <c r="AMI38" s="99"/>
      <c r="AMJ38" s="99"/>
      <c r="AMK38" s="99"/>
      <c r="AML38" s="99"/>
      <c r="AMM38" s="99"/>
      <c r="AMN38" s="99"/>
      <c r="AMO38" s="99"/>
      <c r="AMP38" s="99"/>
      <c r="AMQ38" s="99"/>
      <c r="AMR38" s="99"/>
      <c r="AMS38" s="99"/>
      <c r="AMT38" s="99"/>
      <c r="AMU38" s="99"/>
      <c r="AMV38" s="99"/>
      <c r="AMW38" s="99"/>
      <c r="AMX38" s="99"/>
      <c r="AMY38" s="99"/>
      <c r="AMZ38" s="99"/>
      <c r="ANA38" s="99"/>
      <c r="ANB38" s="99"/>
      <c r="ANC38" s="99"/>
      <c r="AND38" s="99"/>
      <c r="ANE38" s="99"/>
      <c r="ANF38" s="99"/>
      <c r="ANG38" s="99"/>
      <c r="ANH38" s="99"/>
      <c r="ANI38" s="99"/>
      <c r="ANJ38" s="99"/>
      <c r="ANK38" s="99"/>
      <c r="ANL38" s="99"/>
      <c r="ANM38" s="99"/>
      <c r="ANN38" s="99"/>
      <c r="ANO38" s="99"/>
      <c r="ANP38" s="99"/>
      <c r="ANQ38" s="99"/>
      <c r="ANR38" s="99"/>
      <c r="ANS38" s="99"/>
      <c r="ANT38" s="99"/>
      <c r="ANU38" s="99"/>
      <c r="ANV38" s="99"/>
      <c r="ANW38" s="99"/>
      <c r="ANX38" s="99"/>
      <c r="ANY38" s="99"/>
      <c r="ANZ38" s="99"/>
      <c r="AOA38" s="99"/>
      <c r="AOB38" s="99"/>
      <c r="AOC38" s="99"/>
      <c r="AOD38" s="99"/>
      <c r="AOE38" s="99"/>
      <c r="AOF38" s="99"/>
      <c r="AOG38" s="99"/>
      <c r="AOH38" s="99"/>
      <c r="AOI38" s="99"/>
      <c r="AOJ38" s="99"/>
      <c r="AOK38" s="99"/>
      <c r="AOL38" s="99"/>
      <c r="AOM38" s="99"/>
      <c r="AON38" s="99"/>
      <c r="AOO38" s="99"/>
      <c r="AOP38" s="99"/>
      <c r="AOQ38" s="99"/>
      <c r="AOR38" s="99"/>
      <c r="AOS38" s="99"/>
      <c r="AOT38" s="99"/>
      <c r="AOU38" s="99"/>
      <c r="AOV38" s="99"/>
      <c r="AOW38" s="99"/>
      <c r="AOX38" s="99"/>
      <c r="AOY38" s="99"/>
      <c r="AOZ38" s="99"/>
      <c r="APA38" s="99"/>
      <c r="APB38" s="99"/>
      <c r="APC38" s="99"/>
      <c r="APD38" s="99"/>
      <c r="APE38" s="99"/>
      <c r="APF38" s="99"/>
      <c r="APG38" s="99"/>
      <c r="APH38" s="99"/>
      <c r="API38" s="99"/>
      <c r="APJ38" s="99"/>
      <c r="APK38" s="99"/>
      <c r="APL38" s="99"/>
      <c r="APM38" s="99"/>
      <c r="APN38" s="99"/>
      <c r="APO38" s="99"/>
      <c r="APP38" s="99"/>
      <c r="APQ38" s="99"/>
      <c r="APR38" s="99"/>
      <c r="APS38" s="99"/>
      <c r="APT38" s="99"/>
      <c r="APU38" s="99"/>
      <c r="APV38" s="99"/>
      <c r="APW38" s="99"/>
      <c r="APX38" s="99"/>
      <c r="APY38" s="99"/>
      <c r="APZ38" s="99"/>
      <c r="AQA38" s="99"/>
      <c r="AQB38" s="99"/>
      <c r="AQC38" s="99"/>
      <c r="AQD38" s="99"/>
      <c r="AQE38" s="99"/>
      <c r="AQF38" s="99"/>
      <c r="AQG38" s="99"/>
      <c r="AQH38" s="99"/>
      <c r="AQI38" s="99"/>
      <c r="AQJ38" s="99"/>
      <c r="AQK38" s="99"/>
      <c r="AQL38" s="99"/>
      <c r="AQM38" s="99"/>
      <c r="AQN38" s="99"/>
      <c r="AQO38" s="99"/>
      <c r="AQP38" s="99"/>
      <c r="AQQ38" s="99"/>
      <c r="AQR38" s="99"/>
      <c r="AQS38" s="99"/>
      <c r="AQT38" s="99"/>
      <c r="AQU38" s="99"/>
      <c r="AQV38" s="99"/>
      <c r="AQW38" s="99"/>
      <c r="AQX38" s="99"/>
      <c r="AQY38" s="99"/>
      <c r="AQZ38" s="99"/>
      <c r="ARA38" s="99"/>
      <c r="ARB38" s="99"/>
      <c r="ARC38" s="99"/>
      <c r="ARD38" s="99"/>
      <c r="ARE38" s="99"/>
      <c r="ARF38" s="99"/>
      <c r="ARG38" s="99"/>
      <c r="ARH38" s="99"/>
      <c r="ARI38" s="99"/>
      <c r="ARJ38" s="99"/>
      <c r="ARK38" s="99"/>
      <c r="ARL38" s="99"/>
      <c r="ARM38" s="99"/>
      <c r="ARN38" s="99"/>
      <c r="ARO38" s="99"/>
      <c r="ARP38" s="99"/>
      <c r="ARQ38" s="99"/>
      <c r="ARR38" s="99"/>
      <c r="ARS38" s="99"/>
      <c r="ART38" s="99"/>
      <c r="ARU38" s="99"/>
      <c r="ARV38" s="99"/>
      <c r="ARW38" s="99"/>
      <c r="ARX38" s="99"/>
      <c r="ARY38" s="99"/>
      <c r="ARZ38" s="99"/>
      <c r="ASA38" s="99"/>
      <c r="ASB38" s="99"/>
      <c r="ASC38" s="99"/>
      <c r="ASD38" s="99"/>
      <c r="ASE38" s="99"/>
      <c r="ASF38" s="99"/>
      <c r="ASG38" s="99"/>
      <c r="ASH38" s="99"/>
      <c r="ASI38" s="99"/>
      <c r="ASJ38" s="99"/>
      <c r="ASK38" s="99"/>
      <c r="ASL38" s="99"/>
      <c r="ASM38" s="99"/>
      <c r="ASN38" s="99"/>
      <c r="ASO38" s="99"/>
      <c r="ASP38" s="99"/>
      <c r="ASQ38" s="99"/>
      <c r="ASR38" s="99"/>
      <c r="ASS38" s="99"/>
      <c r="AST38" s="99"/>
      <c r="ASU38" s="99"/>
      <c r="ASV38" s="99"/>
      <c r="ASW38" s="99"/>
      <c r="ASX38" s="99"/>
      <c r="ASY38" s="99"/>
      <c r="ASZ38" s="99"/>
      <c r="ATA38" s="99"/>
      <c r="ATB38" s="99"/>
      <c r="ATC38" s="99"/>
      <c r="ATD38" s="99"/>
      <c r="ATE38" s="99"/>
      <c r="ATF38" s="99"/>
      <c r="ATG38" s="99"/>
      <c r="ATH38" s="99"/>
      <c r="ATI38" s="99"/>
      <c r="ATJ38" s="99"/>
      <c r="ATK38" s="99"/>
      <c r="ATL38" s="99"/>
      <c r="ATM38" s="99"/>
      <c r="ATN38" s="99"/>
      <c r="ATO38" s="99"/>
      <c r="ATP38" s="99"/>
      <c r="ATQ38" s="99"/>
      <c r="ATR38" s="99"/>
      <c r="ATS38" s="99"/>
      <c r="ATT38" s="99"/>
      <c r="ATU38" s="99"/>
      <c r="ATV38" s="99"/>
      <c r="ATW38" s="99"/>
      <c r="ATX38" s="99"/>
      <c r="ATY38" s="99"/>
      <c r="ATZ38" s="99"/>
      <c r="AUA38" s="99"/>
      <c r="AUB38" s="99"/>
      <c r="AUC38" s="99"/>
      <c r="AUD38" s="99"/>
      <c r="AUE38" s="99"/>
      <c r="AUF38" s="99"/>
      <c r="AUG38" s="99"/>
      <c r="AUH38" s="99"/>
      <c r="AUI38" s="99"/>
      <c r="AUJ38" s="99"/>
      <c r="AUK38" s="99"/>
      <c r="AUL38" s="99"/>
      <c r="AUM38" s="99"/>
      <c r="AUN38" s="99"/>
      <c r="AUO38" s="99"/>
      <c r="AUP38" s="99"/>
      <c r="AUQ38" s="99"/>
      <c r="AUR38" s="99"/>
      <c r="AUS38" s="99"/>
      <c r="AUT38" s="99"/>
      <c r="AUU38" s="99"/>
      <c r="AUV38" s="99"/>
      <c r="AUW38" s="99"/>
      <c r="AUX38" s="99"/>
      <c r="AUY38" s="99"/>
      <c r="AUZ38" s="99"/>
      <c r="AVA38" s="99"/>
      <c r="AVB38" s="99"/>
      <c r="AVC38" s="99"/>
      <c r="AVD38" s="99"/>
      <c r="AVE38" s="99"/>
      <c r="AVF38" s="99"/>
    </row>
    <row r="39" spans="1:1254" x14ac:dyDescent="0.25">
      <c r="A39">
        <v>202212</v>
      </c>
      <c r="B39">
        <v>50234</v>
      </c>
      <c r="C39" t="s">
        <v>674</v>
      </c>
      <c r="D39" t="s">
        <v>1533</v>
      </c>
      <c r="I39">
        <v>36694</v>
      </c>
      <c r="P39">
        <v>36739</v>
      </c>
      <c r="Q39">
        <v>45</v>
      </c>
      <c r="R39">
        <v>22447</v>
      </c>
      <c r="W39">
        <v>38621</v>
      </c>
      <c r="Y39">
        <v>1494</v>
      </c>
      <c r="AB39">
        <v>14247</v>
      </c>
      <c r="AC39">
        <v>168</v>
      </c>
      <c r="AF39">
        <v>220</v>
      </c>
      <c r="AH39">
        <v>220</v>
      </c>
      <c r="AJ39">
        <v>95</v>
      </c>
      <c r="AK39">
        <v>220</v>
      </c>
      <c r="AS39">
        <v>73</v>
      </c>
      <c r="AT39">
        <v>1494</v>
      </c>
      <c r="AW39">
        <v>5000</v>
      </c>
      <c r="AY39">
        <v>28509</v>
      </c>
      <c r="AZ39">
        <v>3749</v>
      </c>
      <c r="BH39">
        <v>613</v>
      </c>
      <c r="BK39">
        <v>4500</v>
      </c>
      <c r="BQ39">
        <v>28509</v>
      </c>
      <c r="BX39">
        <v>750</v>
      </c>
      <c r="BZ39">
        <v>38621</v>
      </c>
      <c r="CD39">
        <v>5000</v>
      </c>
      <c r="CE39">
        <v>613</v>
      </c>
      <c r="CH39">
        <v>-1950</v>
      </c>
      <c r="CI39">
        <v>0</v>
      </c>
      <c r="CJ39">
        <v>0</v>
      </c>
      <c r="CK39">
        <v>0</v>
      </c>
      <c r="CL39">
        <v>7775</v>
      </c>
      <c r="CM39">
        <v>0</v>
      </c>
      <c r="CN39">
        <v>-1950</v>
      </c>
      <c r="CO39">
        <v>-310</v>
      </c>
      <c r="CP39">
        <v>0</v>
      </c>
      <c r="CQ39">
        <v>0</v>
      </c>
      <c r="CR39">
        <v>0</v>
      </c>
      <c r="CS39">
        <v>-4318</v>
      </c>
      <c r="CT39">
        <v>-1403</v>
      </c>
      <c r="CU39">
        <v>0</v>
      </c>
      <c r="CV39">
        <v>0</v>
      </c>
      <c r="CW39">
        <v>0</v>
      </c>
      <c r="CX39">
        <v>-310</v>
      </c>
      <c r="CY39">
        <v>0</v>
      </c>
      <c r="CZ39">
        <v>-634</v>
      </c>
      <c r="DA39">
        <v>3800</v>
      </c>
      <c r="DB39">
        <v>-27</v>
      </c>
      <c r="DC39">
        <v>0</v>
      </c>
      <c r="DD39">
        <v>12</v>
      </c>
      <c r="DE39">
        <v>0</v>
      </c>
      <c r="DF39">
        <v>3463</v>
      </c>
      <c r="DG39">
        <v>0</v>
      </c>
      <c r="DH39">
        <v>488</v>
      </c>
      <c r="DL39">
        <v>0</v>
      </c>
      <c r="DM39">
        <v>7141</v>
      </c>
      <c r="DN39">
        <v>-12</v>
      </c>
      <c r="DO39">
        <v>0</v>
      </c>
      <c r="DP39">
        <v>-4110</v>
      </c>
      <c r="DQ39">
        <v>-4840</v>
      </c>
      <c r="DR39">
        <v>-268</v>
      </c>
      <c r="DS39">
        <v>0</v>
      </c>
      <c r="DT39">
        <v>-4098</v>
      </c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  <c r="IV39" s="99"/>
      <c r="IW39" s="99"/>
      <c r="IX39" s="99"/>
      <c r="IY39" s="99"/>
      <c r="IZ39" s="99"/>
      <c r="JA39" s="99"/>
      <c r="JB39" s="99"/>
      <c r="JC39" s="99"/>
      <c r="JD39" s="99"/>
      <c r="JE39" s="99"/>
      <c r="JF39" s="99"/>
      <c r="JG39" s="99"/>
      <c r="JH39" s="99"/>
      <c r="JI39" s="99"/>
      <c r="JJ39" s="99"/>
      <c r="JK39" s="99"/>
      <c r="JL39" s="99"/>
      <c r="JM39" s="99"/>
      <c r="JN39" s="99"/>
      <c r="JO39" s="99"/>
      <c r="JP39" s="99"/>
      <c r="JQ39" s="99"/>
      <c r="JR39" s="99"/>
      <c r="JS39" s="99"/>
      <c r="JT39" s="99"/>
      <c r="JU39" s="99"/>
      <c r="JV39" s="99"/>
      <c r="JW39" s="99"/>
      <c r="JX39" s="99"/>
      <c r="JY39" s="99"/>
      <c r="JZ39" s="99"/>
      <c r="KA39" s="99"/>
      <c r="KB39" s="99"/>
      <c r="KC39" s="99"/>
      <c r="KD39" s="99"/>
      <c r="KE39" s="99"/>
      <c r="KF39" s="99"/>
      <c r="KG39" s="99"/>
      <c r="KH39" s="99"/>
      <c r="KI39" s="99"/>
      <c r="KJ39" s="99"/>
      <c r="KK39" s="99"/>
      <c r="KL39" s="99"/>
      <c r="KM39" s="99"/>
      <c r="KN39" s="99"/>
      <c r="KO39" s="99"/>
      <c r="KP39" s="99"/>
      <c r="KQ39" s="99"/>
      <c r="KR39" s="99"/>
      <c r="KS39" s="99"/>
      <c r="KT39" s="99"/>
      <c r="KU39" s="99"/>
      <c r="KV39" s="99"/>
      <c r="KW39" s="99"/>
      <c r="KX39" s="99"/>
      <c r="KY39" s="99"/>
      <c r="KZ39" s="99"/>
      <c r="LA39" s="99"/>
      <c r="LB39" s="99"/>
      <c r="LC39" s="99"/>
      <c r="LD39" s="99"/>
      <c r="LE39" s="99"/>
      <c r="LF39" s="99"/>
      <c r="LG39" s="99"/>
      <c r="LH39" s="99"/>
      <c r="LI39" s="99"/>
      <c r="LJ39" s="99"/>
      <c r="LK39" s="99"/>
      <c r="LL39" s="99"/>
      <c r="LM39" s="99"/>
      <c r="LN39" s="99"/>
      <c r="LO39" s="99"/>
      <c r="LP39" s="99"/>
      <c r="LQ39" s="99"/>
      <c r="LR39" s="99"/>
      <c r="LS39" s="99"/>
      <c r="LT39" s="99"/>
      <c r="LU39" s="99"/>
      <c r="LV39" s="99"/>
      <c r="LW39" s="99"/>
      <c r="LX39" s="99"/>
      <c r="LY39" s="99"/>
      <c r="LZ39" s="99"/>
      <c r="MA39" s="99"/>
      <c r="MB39" s="99"/>
      <c r="MC39" s="99"/>
      <c r="MD39" s="99"/>
      <c r="ME39" s="99"/>
      <c r="MF39" s="99"/>
      <c r="MG39" s="99"/>
      <c r="MH39" s="99"/>
      <c r="MI39" s="99"/>
      <c r="MJ39" s="99"/>
      <c r="MK39" s="99"/>
      <c r="ML39" s="99"/>
      <c r="MM39" s="99"/>
      <c r="MN39" s="99"/>
      <c r="MO39" s="99"/>
      <c r="MP39" s="99"/>
      <c r="MQ39" s="99"/>
      <c r="MR39" s="99"/>
      <c r="MS39" s="99"/>
      <c r="MT39" s="99"/>
      <c r="MU39" s="99"/>
      <c r="MV39" s="99"/>
      <c r="MW39" s="99"/>
      <c r="MX39" s="99"/>
      <c r="MY39" s="99"/>
      <c r="MZ39" s="99"/>
      <c r="NA39" s="99"/>
      <c r="NB39" s="99"/>
      <c r="NC39" s="99"/>
      <c r="ND39" s="99"/>
      <c r="NE39" s="99"/>
      <c r="NF39" s="99"/>
      <c r="NG39" s="99"/>
      <c r="NH39" s="99"/>
      <c r="NI39" s="99"/>
      <c r="NJ39" s="99"/>
      <c r="NK39" s="99"/>
      <c r="NL39" s="99"/>
      <c r="NM39" s="99"/>
      <c r="NN39" s="99"/>
      <c r="NO39" s="99"/>
      <c r="NP39" s="99"/>
      <c r="NQ39" s="99"/>
      <c r="NR39" s="99"/>
      <c r="NS39" s="99"/>
      <c r="NT39" s="99"/>
      <c r="NU39" s="99"/>
      <c r="NV39" s="99"/>
      <c r="NW39" s="99"/>
      <c r="NX39" s="99"/>
      <c r="NY39" s="99"/>
      <c r="NZ39" s="99"/>
      <c r="OA39" s="99"/>
      <c r="OB39" s="99"/>
      <c r="OC39" s="99"/>
      <c r="OD39" s="99"/>
      <c r="OE39" s="99"/>
      <c r="OF39" s="99"/>
      <c r="OG39" s="99"/>
      <c r="OH39" s="99"/>
      <c r="OI39" s="99"/>
      <c r="OJ39" s="99"/>
      <c r="OK39" s="99"/>
      <c r="OL39" s="99"/>
      <c r="OM39" s="99"/>
      <c r="ON39" s="99"/>
      <c r="OO39" s="99"/>
      <c r="OP39" s="99"/>
      <c r="OQ39" s="99"/>
      <c r="OR39" s="99"/>
      <c r="OS39" s="99"/>
      <c r="OT39" s="99"/>
      <c r="OU39" s="99"/>
      <c r="OV39" s="99"/>
      <c r="OW39" s="99"/>
      <c r="OX39" s="99"/>
      <c r="OY39" s="99"/>
      <c r="OZ39" s="99"/>
      <c r="PA39" s="99"/>
      <c r="PB39" s="99"/>
      <c r="PC39" s="99"/>
      <c r="PD39" s="99"/>
      <c r="PE39" s="99"/>
      <c r="PF39" s="99"/>
      <c r="PG39" s="99"/>
      <c r="PH39" s="99"/>
      <c r="PI39" s="99"/>
      <c r="PJ39" s="99"/>
      <c r="PK39" s="99"/>
      <c r="PL39" s="99"/>
      <c r="PM39" s="99"/>
      <c r="PN39" s="99"/>
      <c r="PO39" s="99"/>
      <c r="PP39" s="99"/>
      <c r="PQ39" s="99"/>
      <c r="PR39" s="99"/>
      <c r="PS39" s="99"/>
      <c r="PT39" s="99"/>
      <c r="PU39" s="99"/>
      <c r="PV39" s="99"/>
      <c r="PW39" s="99"/>
      <c r="PX39" s="99"/>
      <c r="PY39" s="99"/>
      <c r="PZ39" s="99"/>
      <c r="QA39" s="99"/>
      <c r="QB39" s="99"/>
      <c r="QC39" s="99"/>
      <c r="QD39" s="99"/>
      <c r="QE39" s="99"/>
      <c r="QF39" s="99"/>
      <c r="QG39" s="99"/>
      <c r="QH39" s="99"/>
      <c r="QI39" s="99"/>
      <c r="QJ39" s="99"/>
      <c r="QK39" s="99"/>
      <c r="QL39" s="99"/>
      <c r="QM39" s="99"/>
      <c r="QN39" s="99"/>
      <c r="QO39" s="99"/>
      <c r="QP39" s="99"/>
      <c r="QQ39" s="99"/>
      <c r="QR39" s="99"/>
      <c r="QS39" s="99"/>
      <c r="QT39" s="99"/>
      <c r="QU39" s="99"/>
      <c r="QV39" s="99"/>
      <c r="QW39" s="99"/>
      <c r="QX39" s="99"/>
      <c r="QY39" s="99"/>
      <c r="QZ39" s="99"/>
      <c r="RA39" s="99"/>
      <c r="RB39" s="99"/>
      <c r="RC39" s="99"/>
      <c r="RD39" s="99"/>
      <c r="RE39" s="99"/>
      <c r="RF39" s="99"/>
      <c r="RG39" s="99"/>
      <c r="RH39" s="99"/>
      <c r="RI39" s="99"/>
      <c r="RJ39" s="99"/>
      <c r="RK39" s="99"/>
      <c r="RL39" s="99"/>
      <c r="RM39" s="99"/>
      <c r="RN39" s="99"/>
      <c r="RO39" s="99"/>
      <c r="RP39" s="99"/>
      <c r="RQ39" s="99"/>
      <c r="RR39" s="99"/>
      <c r="RS39" s="99"/>
      <c r="RT39" s="99"/>
      <c r="RU39" s="99"/>
      <c r="RV39" s="99"/>
      <c r="RW39" s="99"/>
      <c r="RX39" s="99"/>
      <c r="RY39" s="99"/>
      <c r="RZ39" s="99"/>
      <c r="SA39" s="99"/>
      <c r="SB39" s="99"/>
      <c r="SC39" s="99"/>
      <c r="SD39" s="99"/>
      <c r="SE39" s="99"/>
      <c r="SF39" s="99"/>
      <c r="SG39" s="99"/>
      <c r="SH39" s="99"/>
      <c r="SI39" s="99"/>
      <c r="SJ39" s="99"/>
      <c r="SK39" s="99"/>
      <c r="SL39" s="99"/>
      <c r="SM39" s="99"/>
      <c r="SN39" s="99"/>
      <c r="SO39" s="99"/>
      <c r="SP39" s="99"/>
      <c r="SQ39" s="99"/>
      <c r="SR39" s="99"/>
      <c r="SS39" s="99"/>
      <c r="ST39" s="99"/>
      <c r="SU39" s="99"/>
      <c r="SV39" s="99"/>
      <c r="SW39" s="99"/>
      <c r="SX39" s="99"/>
      <c r="SY39" s="99"/>
      <c r="SZ39" s="99"/>
      <c r="TA39" s="99"/>
      <c r="TB39" s="99"/>
      <c r="TC39" s="99"/>
      <c r="TD39" s="99"/>
      <c r="TE39" s="99"/>
      <c r="TF39" s="99"/>
      <c r="TG39" s="99"/>
      <c r="TH39" s="99"/>
      <c r="TI39" s="99"/>
      <c r="TJ39" s="99"/>
      <c r="TK39" s="99"/>
      <c r="TL39" s="99"/>
      <c r="TM39" s="99"/>
      <c r="TN39" s="99"/>
      <c r="TO39" s="99"/>
      <c r="TP39" s="99"/>
      <c r="TQ39" s="99"/>
      <c r="TR39" s="99"/>
      <c r="TS39" s="99"/>
      <c r="TT39" s="99"/>
      <c r="TU39" s="99"/>
      <c r="TV39" s="99"/>
      <c r="TW39" s="99"/>
      <c r="TX39" s="99"/>
      <c r="TY39" s="99"/>
      <c r="TZ39" s="99"/>
      <c r="UA39" s="99"/>
      <c r="UB39" s="99"/>
      <c r="UC39" s="99"/>
      <c r="UD39" s="99"/>
      <c r="UE39" s="99"/>
      <c r="UF39" s="99"/>
      <c r="UG39" s="99"/>
      <c r="UH39" s="99"/>
      <c r="UI39" s="99"/>
      <c r="UJ39" s="99"/>
      <c r="UK39" s="99"/>
      <c r="UL39" s="99"/>
      <c r="UM39" s="99"/>
      <c r="UN39" s="99"/>
      <c r="UO39" s="99"/>
      <c r="UP39" s="99"/>
      <c r="UQ39" s="99"/>
      <c r="UR39" s="99"/>
      <c r="US39" s="99"/>
      <c r="UT39" s="99"/>
      <c r="UU39" s="99"/>
      <c r="UV39" s="99"/>
      <c r="UW39" s="99"/>
      <c r="UX39" s="99"/>
      <c r="UY39" s="99"/>
      <c r="UZ39" s="99"/>
      <c r="VA39" s="99"/>
      <c r="VB39" s="99"/>
      <c r="VC39" s="99"/>
      <c r="VD39" s="99"/>
      <c r="VE39" s="99"/>
      <c r="VF39" s="99"/>
      <c r="VG39" s="99"/>
      <c r="VH39" s="99"/>
      <c r="VI39" s="99"/>
      <c r="VJ39" s="99"/>
      <c r="VK39" s="99"/>
      <c r="VL39" s="99"/>
      <c r="VM39" s="99"/>
      <c r="VN39" s="99"/>
      <c r="VO39" s="99"/>
      <c r="VP39" s="99"/>
      <c r="VQ39" s="99"/>
      <c r="VR39" s="99"/>
      <c r="VS39" s="99"/>
      <c r="VT39" s="99"/>
      <c r="VU39" s="99"/>
      <c r="VV39" s="99"/>
      <c r="VW39" s="99"/>
      <c r="VX39" s="99"/>
      <c r="VY39" s="99"/>
      <c r="VZ39" s="99"/>
      <c r="WA39" s="99"/>
      <c r="WB39" s="99"/>
      <c r="WC39" s="99"/>
      <c r="WD39" s="99"/>
      <c r="WE39" s="99"/>
      <c r="WF39" s="99"/>
      <c r="WG39" s="99"/>
      <c r="WH39" s="99"/>
      <c r="WI39" s="99"/>
      <c r="WJ39" s="99"/>
      <c r="WK39" s="99"/>
      <c r="WL39" s="99"/>
      <c r="WM39" s="99"/>
      <c r="WN39" s="99"/>
      <c r="WO39" s="99"/>
      <c r="WP39" s="99"/>
      <c r="WQ39" s="99"/>
      <c r="WR39" s="99"/>
      <c r="WS39" s="99"/>
      <c r="WT39" s="99"/>
      <c r="WU39" s="99"/>
      <c r="WV39" s="99"/>
      <c r="WW39" s="99"/>
      <c r="WX39" s="99"/>
      <c r="WY39" s="99"/>
      <c r="WZ39" s="99"/>
      <c r="XA39" s="99"/>
      <c r="XB39" s="99"/>
      <c r="XC39" s="99"/>
      <c r="XD39" s="99"/>
      <c r="XE39" s="99"/>
      <c r="XF39" s="99"/>
      <c r="XG39" s="99"/>
      <c r="XH39" s="99"/>
      <c r="XI39" s="99"/>
      <c r="XJ39" s="99"/>
      <c r="XK39" s="99"/>
      <c r="XL39" s="99"/>
      <c r="XM39" s="99"/>
      <c r="XN39" s="99"/>
      <c r="XO39" s="99"/>
      <c r="XP39" s="99"/>
      <c r="XQ39" s="99"/>
      <c r="XR39" s="99"/>
      <c r="XS39" s="99"/>
      <c r="XT39" s="99"/>
      <c r="XU39" s="99"/>
      <c r="XV39" s="99"/>
      <c r="XW39" s="99"/>
      <c r="XX39" s="99"/>
      <c r="XY39" s="99"/>
      <c r="XZ39" s="99"/>
      <c r="YA39" s="99"/>
      <c r="YB39" s="99"/>
      <c r="YC39" s="99"/>
      <c r="YD39" s="99"/>
      <c r="YE39" s="99"/>
      <c r="YF39" s="99"/>
      <c r="YG39" s="99"/>
      <c r="YH39" s="99"/>
      <c r="YI39" s="99"/>
      <c r="YJ39" s="99"/>
      <c r="YK39" s="99"/>
      <c r="YL39" s="99"/>
      <c r="YM39" s="99"/>
      <c r="YN39" s="99"/>
      <c r="YO39" s="99"/>
      <c r="YP39" s="99"/>
      <c r="YQ39" s="99"/>
      <c r="YR39" s="99"/>
      <c r="YS39" s="99"/>
      <c r="YT39" s="99"/>
      <c r="YU39" s="99"/>
      <c r="YV39" s="99"/>
      <c r="YW39" s="99"/>
      <c r="YX39" s="99"/>
      <c r="YY39" s="99"/>
      <c r="YZ39" s="99"/>
      <c r="ZA39" s="99"/>
      <c r="ZB39" s="99"/>
      <c r="ZC39" s="99"/>
      <c r="ZD39" s="99"/>
      <c r="ZE39" s="99"/>
      <c r="ZF39" s="99"/>
      <c r="ZG39" s="99"/>
      <c r="ZH39" s="99"/>
      <c r="ZI39" s="99"/>
      <c r="ZJ39" s="99"/>
      <c r="ZK39" s="99"/>
      <c r="ZL39" s="99"/>
      <c r="ZM39" s="99"/>
      <c r="ZN39" s="99"/>
      <c r="ZO39" s="99"/>
      <c r="ZP39" s="99"/>
      <c r="ZQ39" s="99"/>
      <c r="ZR39" s="99"/>
      <c r="ZS39" s="99"/>
      <c r="ZT39" s="99"/>
      <c r="ZU39" s="99"/>
      <c r="ZV39" s="99"/>
      <c r="ZW39" s="99"/>
      <c r="ZX39" s="99"/>
      <c r="ZY39" s="99"/>
      <c r="ZZ39" s="99"/>
      <c r="AAA39" s="99"/>
      <c r="AAB39" s="99"/>
      <c r="AAC39" s="99"/>
      <c r="AAD39" s="99"/>
      <c r="AAE39" s="99"/>
      <c r="AAF39" s="99"/>
      <c r="AAG39" s="99"/>
      <c r="AAH39" s="99"/>
      <c r="AAI39" s="99"/>
      <c r="AAJ39" s="99"/>
      <c r="AAK39" s="99"/>
      <c r="AAL39" s="99"/>
      <c r="AAM39" s="99"/>
      <c r="AAN39" s="99"/>
      <c r="AAO39" s="99"/>
      <c r="AAP39" s="99"/>
      <c r="AAQ39" s="99"/>
      <c r="AAR39" s="99"/>
      <c r="AAS39" s="99"/>
      <c r="AAT39" s="99"/>
      <c r="AAU39" s="99"/>
      <c r="AAV39" s="99"/>
      <c r="AAW39" s="99"/>
      <c r="AAX39" s="99"/>
      <c r="AAY39" s="99"/>
      <c r="AAZ39" s="99"/>
      <c r="ABA39" s="99"/>
      <c r="ABB39" s="99"/>
      <c r="ABC39" s="99"/>
      <c r="ABD39" s="99"/>
      <c r="ABE39" s="99"/>
      <c r="ABF39" s="99"/>
      <c r="ABG39" s="99"/>
      <c r="ABH39" s="99"/>
      <c r="ABI39" s="99"/>
      <c r="ABJ39" s="99"/>
      <c r="ABK39" s="99"/>
      <c r="ABL39" s="99"/>
      <c r="ABM39" s="99"/>
      <c r="ABN39" s="99"/>
      <c r="ABO39" s="99"/>
      <c r="ABP39" s="99"/>
      <c r="ABQ39" s="99"/>
      <c r="ABR39" s="99"/>
      <c r="ABS39" s="99"/>
      <c r="ABT39" s="99"/>
      <c r="ABU39" s="99"/>
      <c r="ABV39" s="99"/>
      <c r="ABW39" s="99"/>
      <c r="ABX39" s="99"/>
      <c r="ABY39" s="99"/>
      <c r="ABZ39" s="99"/>
      <c r="ACA39" s="99"/>
      <c r="ACB39" s="99"/>
      <c r="ACC39" s="99"/>
      <c r="ACD39" s="99"/>
      <c r="ACE39" s="99"/>
      <c r="ACF39" s="99"/>
      <c r="ACG39" s="99"/>
      <c r="ACH39" s="99"/>
      <c r="ACI39" s="99"/>
      <c r="ACJ39" s="99"/>
      <c r="ACK39" s="99"/>
      <c r="ACL39" s="99"/>
      <c r="ACM39" s="99"/>
      <c r="ACN39" s="99"/>
      <c r="ACO39" s="99"/>
      <c r="ACP39" s="99"/>
      <c r="ACQ39" s="99"/>
      <c r="ACR39" s="99"/>
      <c r="ACS39" s="99"/>
      <c r="ACT39" s="99"/>
      <c r="ACU39" s="99"/>
      <c r="ACV39" s="99"/>
      <c r="ACW39" s="99"/>
      <c r="ACX39" s="99"/>
      <c r="ACY39" s="99"/>
      <c r="ACZ39" s="99"/>
      <c r="ADA39" s="99"/>
      <c r="ADB39" s="99"/>
      <c r="ADC39" s="99"/>
      <c r="ADD39" s="99"/>
      <c r="ADE39" s="99"/>
      <c r="ADF39" s="99"/>
      <c r="ADG39" s="99"/>
      <c r="ADH39" s="99"/>
      <c r="ADI39" s="99"/>
      <c r="ADJ39" s="99"/>
      <c r="ADK39" s="99"/>
      <c r="ADL39" s="99"/>
      <c r="ADM39" s="99"/>
      <c r="ADN39" s="99"/>
      <c r="ADO39" s="99"/>
      <c r="ADP39" s="99"/>
      <c r="ADQ39" s="99"/>
      <c r="ADR39" s="99"/>
      <c r="ADS39" s="99"/>
      <c r="ADT39" s="99"/>
      <c r="ADU39" s="99"/>
      <c r="ADV39" s="99"/>
      <c r="ADW39" s="99"/>
      <c r="ADX39" s="99"/>
      <c r="ADY39" s="99"/>
      <c r="ADZ39" s="99"/>
      <c r="AEA39" s="99"/>
      <c r="AEB39" s="99"/>
      <c r="AEC39" s="99"/>
      <c r="AED39" s="99"/>
      <c r="AEE39" s="99"/>
      <c r="AEF39" s="99"/>
      <c r="AEG39" s="99"/>
      <c r="AEH39" s="99"/>
      <c r="AEI39" s="99"/>
      <c r="AEJ39" s="99"/>
      <c r="AEK39" s="99"/>
      <c r="AEL39" s="99"/>
      <c r="AEM39" s="99"/>
      <c r="AEN39" s="99"/>
      <c r="AEO39" s="99"/>
      <c r="AEP39" s="99"/>
      <c r="AEQ39" s="99"/>
      <c r="AER39" s="99"/>
      <c r="AES39" s="99"/>
      <c r="AET39" s="99"/>
      <c r="AEU39" s="99"/>
      <c r="AEV39" s="99"/>
      <c r="AEW39" s="99"/>
      <c r="AEX39" s="99"/>
      <c r="AEY39" s="99"/>
      <c r="AEZ39" s="99"/>
      <c r="AFA39" s="99"/>
      <c r="AFB39" s="99"/>
      <c r="AFC39" s="99"/>
      <c r="AFD39" s="99"/>
      <c r="AFE39" s="99"/>
      <c r="AFF39" s="99"/>
      <c r="AFG39" s="99"/>
      <c r="AFH39" s="99"/>
      <c r="AFI39" s="99"/>
      <c r="AFJ39" s="99"/>
      <c r="AFK39" s="99"/>
      <c r="AFL39" s="99"/>
      <c r="AFM39" s="99"/>
      <c r="AFN39" s="99"/>
      <c r="AFO39" s="99"/>
      <c r="AFP39" s="99"/>
      <c r="AFQ39" s="99"/>
      <c r="AFR39" s="99"/>
      <c r="AFS39" s="99"/>
      <c r="AFT39" s="99"/>
      <c r="AFU39" s="99"/>
      <c r="AFV39" s="99"/>
      <c r="AFW39" s="99"/>
      <c r="AFX39" s="99"/>
      <c r="AFY39" s="99"/>
      <c r="AFZ39" s="99"/>
      <c r="AGA39" s="99"/>
      <c r="AGB39" s="99"/>
      <c r="AGC39" s="99"/>
      <c r="AGD39" s="99"/>
      <c r="AGE39" s="99"/>
      <c r="AGF39" s="99"/>
      <c r="AGG39" s="99"/>
      <c r="AGH39" s="99"/>
      <c r="AGI39" s="99"/>
      <c r="AGJ39" s="99"/>
      <c r="AGK39" s="99"/>
      <c r="AGL39" s="99"/>
      <c r="AGM39" s="99"/>
      <c r="AGN39" s="99"/>
      <c r="AGO39" s="99"/>
      <c r="AGP39" s="99"/>
      <c r="AGQ39" s="99"/>
      <c r="AGR39" s="99"/>
      <c r="AGS39" s="99"/>
      <c r="AGT39" s="99"/>
      <c r="AGU39" s="99"/>
      <c r="AGV39" s="99"/>
      <c r="AGW39" s="99"/>
      <c r="AGX39" s="99"/>
      <c r="AGY39" s="99"/>
      <c r="AGZ39" s="99"/>
      <c r="AHA39" s="99"/>
      <c r="AHB39" s="99"/>
      <c r="AHC39" s="99"/>
      <c r="AHD39" s="99"/>
      <c r="AHE39" s="99"/>
      <c r="AHF39" s="99"/>
      <c r="AHG39" s="99"/>
      <c r="AHH39" s="99"/>
      <c r="AHI39" s="99"/>
      <c r="AHJ39" s="99"/>
      <c r="AHK39" s="99"/>
      <c r="AHL39" s="99"/>
      <c r="AHM39" s="99"/>
      <c r="AHN39" s="99"/>
      <c r="AHO39" s="99"/>
      <c r="AHP39" s="99"/>
      <c r="AHQ39" s="99"/>
      <c r="AHR39" s="99"/>
      <c r="AHS39" s="99"/>
      <c r="AHT39" s="99"/>
      <c r="AHU39" s="99"/>
      <c r="AHV39" s="99"/>
      <c r="AHW39" s="99"/>
      <c r="AHX39" s="99"/>
      <c r="AHY39" s="99"/>
      <c r="AHZ39" s="99"/>
      <c r="AIA39" s="99"/>
      <c r="AIB39" s="99"/>
      <c r="AIC39" s="99"/>
      <c r="AID39" s="99"/>
      <c r="AIE39" s="99"/>
      <c r="AIF39" s="99"/>
      <c r="AIG39" s="99"/>
      <c r="AIH39" s="99"/>
      <c r="AII39" s="99"/>
      <c r="AIJ39" s="99"/>
      <c r="AIK39" s="99"/>
      <c r="AIL39" s="99"/>
      <c r="AIM39" s="99"/>
      <c r="AIN39" s="99"/>
      <c r="AIO39" s="99"/>
      <c r="AIP39" s="99"/>
      <c r="AIQ39" s="99"/>
      <c r="AIR39" s="99"/>
      <c r="AIS39" s="99"/>
      <c r="AIT39" s="99"/>
      <c r="AIU39" s="99"/>
      <c r="AIV39" s="99"/>
      <c r="AIW39" s="99"/>
      <c r="AIX39" s="99"/>
      <c r="AIY39" s="99"/>
      <c r="AIZ39" s="99"/>
      <c r="AJA39" s="99"/>
      <c r="AJB39" s="99"/>
      <c r="AJC39" s="99"/>
      <c r="AJD39" s="99"/>
      <c r="AJE39" s="99"/>
      <c r="AJF39" s="99"/>
      <c r="AJG39" s="99"/>
      <c r="AJH39" s="99"/>
      <c r="AJI39" s="99"/>
      <c r="AJJ39" s="99"/>
      <c r="AJK39" s="99"/>
      <c r="AJL39" s="99"/>
      <c r="AJM39" s="99"/>
      <c r="AJN39" s="99"/>
      <c r="AJO39" s="99"/>
      <c r="AJP39" s="99"/>
      <c r="AJQ39" s="99"/>
      <c r="AJR39" s="99"/>
      <c r="AJS39" s="99"/>
      <c r="AJT39" s="99"/>
      <c r="AJU39" s="99"/>
      <c r="AJV39" s="99"/>
      <c r="AJW39" s="99"/>
      <c r="AJX39" s="99"/>
      <c r="AJY39" s="99"/>
      <c r="AJZ39" s="99"/>
      <c r="AKA39" s="99"/>
      <c r="AKB39" s="99"/>
      <c r="AKC39" s="99"/>
      <c r="AKD39" s="99"/>
      <c r="AKE39" s="99"/>
      <c r="AKF39" s="99"/>
      <c r="AKG39" s="99"/>
      <c r="AKH39" s="99"/>
      <c r="AKI39" s="99"/>
      <c r="AKJ39" s="99"/>
      <c r="AKK39" s="99"/>
      <c r="AKL39" s="99"/>
      <c r="AKM39" s="99"/>
      <c r="AKN39" s="99"/>
      <c r="AKO39" s="99"/>
      <c r="AKP39" s="99"/>
      <c r="AKQ39" s="99"/>
      <c r="AKR39" s="99"/>
      <c r="AKS39" s="99"/>
      <c r="AKT39" s="99"/>
      <c r="AKU39" s="99"/>
      <c r="AKV39" s="99"/>
      <c r="AKW39" s="99"/>
      <c r="AKX39" s="99"/>
      <c r="AKY39" s="99"/>
      <c r="AKZ39" s="99"/>
      <c r="ALA39" s="99"/>
      <c r="ALB39" s="99"/>
      <c r="ALC39" s="99"/>
      <c r="ALD39" s="99"/>
      <c r="ALE39" s="99"/>
      <c r="ALF39" s="99"/>
      <c r="ALG39" s="99"/>
      <c r="ALH39" s="99"/>
      <c r="ALI39" s="99"/>
      <c r="ALJ39" s="99"/>
      <c r="ALK39" s="99"/>
      <c r="ALL39" s="99"/>
      <c r="ALM39" s="99"/>
      <c r="ALN39" s="99"/>
      <c r="ALO39" s="99"/>
      <c r="ALP39" s="99"/>
      <c r="ALQ39" s="99"/>
      <c r="ALR39" s="99"/>
      <c r="ALS39" s="99"/>
      <c r="ALT39" s="99"/>
      <c r="ALU39" s="99"/>
      <c r="ALV39" s="99"/>
      <c r="ALW39" s="99"/>
      <c r="ALX39" s="99"/>
      <c r="ALY39" s="99"/>
      <c r="ALZ39" s="99"/>
      <c r="AMA39" s="99"/>
      <c r="AMB39" s="99"/>
      <c r="AMC39" s="99"/>
      <c r="AMD39" s="99"/>
      <c r="AME39" s="99"/>
      <c r="AMF39" s="99"/>
      <c r="AMG39" s="99"/>
      <c r="AMH39" s="99"/>
      <c r="AMI39" s="99"/>
      <c r="AMJ39" s="99"/>
      <c r="AMK39" s="99"/>
      <c r="AML39" s="99"/>
      <c r="AMM39" s="99"/>
      <c r="AMN39" s="99"/>
      <c r="AMO39" s="99"/>
      <c r="AMP39" s="99"/>
      <c r="AMQ39" s="99"/>
      <c r="AMR39" s="99"/>
      <c r="AMS39" s="99"/>
      <c r="AMT39" s="99"/>
      <c r="AMU39" s="99"/>
      <c r="AMV39" s="99"/>
      <c r="AMW39" s="99"/>
      <c r="AMX39" s="99"/>
      <c r="AMY39" s="99"/>
      <c r="AMZ39" s="99"/>
      <c r="ANA39" s="99"/>
      <c r="ANB39" s="99"/>
      <c r="ANC39" s="99"/>
      <c r="AND39" s="99"/>
      <c r="ANE39" s="99"/>
      <c r="ANF39" s="99"/>
      <c r="ANG39" s="99"/>
      <c r="ANH39" s="99"/>
      <c r="ANI39" s="99"/>
      <c r="ANJ39" s="99"/>
      <c r="ANK39" s="99"/>
      <c r="ANL39" s="99"/>
      <c r="ANM39" s="99"/>
      <c r="ANN39" s="99"/>
      <c r="ANO39" s="99"/>
      <c r="ANP39" s="99"/>
      <c r="ANQ39" s="99"/>
      <c r="ANR39" s="99"/>
      <c r="ANS39" s="99"/>
      <c r="ANT39" s="99"/>
      <c r="ANU39" s="99"/>
      <c r="ANV39" s="99"/>
      <c r="ANW39" s="99"/>
      <c r="ANX39" s="99"/>
      <c r="ANY39" s="99"/>
      <c r="ANZ39" s="99"/>
      <c r="AOA39" s="99"/>
      <c r="AOB39" s="99"/>
      <c r="AOC39" s="99"/>
      <c r="AOD39" s="99"/>
      <c r="AOE39" s="99"/>
      <c r="AOF39" s="99"/>
      <c r="AOG39" s="99"/>
      <c r="AOH39" s="99"/>
      <c r="AOI39" s="99"/>
      <c r="AOJ39" s="99"/>
      <c r="AOK39" s="99"/>
      <c r="AOL39" s="99"/>
      <c r="AOM39" s="99"/>
      <c r="AON39" s="99"/>
      <c r="AOO39" s="99"/>
      <c r="AOP39" s="99"/>
      <c r="AOQ39" s="99"/>
      <c r="AOR39" s="99"/>
      <c r="AOS39" s="99"/>
      <c r="AOT39" s="99"/>
      <c r="AOU39" s="99"/>
      <c r="AOV39" s="99"/>
      <c r="AOW39" s="99"/>
      <c r="AOX39" s="99"/>
      <c r="AOY39" s="99"/>
      <c r="AOZ39" s="99"/>
      <c r="APA39" s="99"/>
      <c r="APB39" s="99"/>
      <c r="APC39" s="99"/>
      <c r="APD39" s="99"/>
      <c r="APE39" s="99"/>
      <c r="APF39" s="99"/>
      <c r="APG39" s="99"/>
      <c r="APH39" s="99"/>
      <c r="API39" s="99"/>
      <c r="APJ39" s="99"/>
      <c r="APK39" s="99"/>
      <c r="APL39" s="99"/>
      <c r="APM39" s="99"/>
      <c r="APN39" s="99"/>
      <c r="APO39" s="99"/>
      <c r="APP39" s="99"/>
      <c r="APQ39" s="99"/>
      <c r="APR39" s="99"/>
      <c r="APS39" s="99"/>
      <c r="APT39" s="99"/>
      <c r="APU39" s="99"/>
      <c r="APV39" s="99"/>
      <c r="APW39" s="99"/>
      <c r="APX39" s="99"/>
      <c r="APY39" s="99"/>
      <c r="APZ39" s="99"/>
      <c r="AQA39" s="99"/>
      <c r="AQB39" s="99"/>
      <c r="AQC39" s="99"/>
      <c r="AQD39" s="99"/>
      <c r="AQE39" s="99"/>
      <c r="AQF39" s="99"/>
      <c r="AQG39" s="99"/>
      <c r="AQH39" s="99"/>
      <c r="AQI39" s="99"/>
      <c r="AQJ39" s="99"/>
      <c r="AQK39" s="99"/>
      <c r="AQL39" s="99"/>
      <c r="AQM39" s="99"/>
      <c r="AQN39" s="99"/>
      <c r="AQO39" s="99"/>
      <c r="AQP39" s="99"/>
      <c r="AQQ39" s="99"/>
      <c r="AQR39" s="99"/>
      <c r="AQS39" s="99"/>
      <c r="AQT39" s="99"/>
      <c r="AQU39" s="99"/>
      <c r="AQV39" s="99"/>
      <c r="AQW39" s="99"/>
      <c r="AQX39" s="99"/>
      <c r="AQY39" s="99"/>
      <c r="AQZ39" s="99"/>
      <c r="ARA39" s="99"/>
      <c r="ARB39" s="99"/>
      <c r="ARC39" s="99"/>
      <c r="ARD39" s="99"/>
      <c r="ARE39" s="99"/>
      <c r="ARF39" s="99"/>
      <c r="ARG39" s="99"/>
      <c r="ARH39" s="99"/>
      <c r="ARI39" s="99"/>
      <c r="ARJ39" s="99"/>
      <c r="ARK39" s="99"/>
      <c r="ARL39" s="99"/>
      <c r="ARM39" s="99"/>
      <c r="ARN39" s="99"/>
      <c r="ARO39" s="99"/>
      <c r="ARP39" s="99"/>
      <c r="ARQ39" s="99"/>
      <c r="ARR39" s="99"/>
      <c r="ARS39" s="99"/>
      <c r="ART39" s="99"/>
      <c r="ARU39" s="99"/>
      <c r="ARV39" s="99"/>
      <c r="ARW39" s="99"/>
      <c r="ARX39" s="99"/>
      <c r="ARY39" s="99"/>
      <c r="ARZ39" s="99"/>
      <c r="ASA39" s="99"/>
      <c r="ASB39" s="99"/>
      <c r="ASC39" s="99"/>
      <c r="ASD39" s="99"/>
      <c r="ASE39" s="99"/>
      <c r="ASF39" s="99"/>
      <c r="ASG39" s="99"/>
      <c r="ASH39" s="99"/>
      <c r="ASI39" s="99"/>
      <c r="ASJ39" s="99"/>
      <c r="ASK39" s="99"/>
      <c r="ASL39" s="99"/>
      <c r="ASM39" s="99"/>
      <c r="ASN39" s="99"/>
      <c r="ASO39" s="99"/>
      <c r="ASP39" s="99"/>
      <c r="ASQ39" s="99"/>
      <c r="ASR39" s="99"/>
      <c r="ASS39" s="99"/>
      <c r="AST39" s="99"/>
      <c r="ASU39" s="99"/>
      <c r="ASV39" s="99"/>
      <c r="ASW39" s="99"/>
      <c r="ASX39" s="99"/>
      <c r="ASY39" s="99"/>
      <c r="ASZ39" s="99"/>
      <c r="ATA39" s="99"/>
      <c r="ATB39" s="99"/>
      <c r="ATC39" s="99"/>
      <c r="ATD39" s="99"/>
      <c r="ATE39" s="99"/>
      <c r="ATF39" s="99"/>
      <c r="ATG39" s="99"/>
      <c r="ATH39" s="99"/>
      <c r="ATI39" s="99"/>
      <c r="ATJ39" s="99"/>
      <c r="ATK39" s="99"/>
      <c r="ATL39" s="99"/>
      <c r="ATM39" s="99"/>
      <c r="ATN39" s="99"/>
      <c r="ATO39" s="99"/>
      <c r="ATP39" s="99"/>
      <c r="ATQ39" s="99"/>
      <c r="ATR39" s="99"/>
      <c r="ATS39" s="99"/>
      <c r="ATT39" s="99"/>
      <c r="ATU39" s="99"/>
      <c r="ATV39" s="99"/>
      <c r="ATW39" s="99"/>
      <c r="ATX39" s="99"/>
      <c r="ATY39" s="99"/>
      <c r="ATZ39" s="99"/>
      <c r="AUA39" s="99"/>
      <c r="AUB39" s="99"/>
      <c r="AUC39" s="99"/>
      <c r="AUD39" s="99"/>
      <c r="AUE39" s="99"/>
      <c r="AUF39" s="99"/>
      <c r="AUG39" s="99"/>
      <c r="AUH39" s="99"/>
      <c r="AUI39" s="99"/>
      <c r="AUJ39" s="99"/>
      <c r="AUK39" s="99"/>
      <c r="AUL39" s="99"/>
      <c r="AUM39" s="99"/>
      <c r="AUN39" s="99"/>
      <c r="AUO39" s="99"/>
      <c r="AUP39" s="99"/>
      <c r="AUQ39" s="99"/>
      <c r="AUR39" s="99"/>
      <c r="AUS39" s="99"/>
      <c r="AUT39" s="99"/>
      <c r="AUU39" s="99"/>
      <c r="AUV39" s="99"/>
      <c r="AUW39" s="99"/>
      <c r="AUX39" s="99"/>
      <c r="AUY39" s="99"/>
      <c r="AUZ39" s="99"/>
      <c r="AVA39" s="99"/>
      <c r="AVB39" s="99"/>
      <c r="AVC39" s="99"/>
      <c r="AVD39" s="99"/>
      <c r="AVE39" s="99"/>
      <c r="AVF39" s="99"/>
    </row>
    <row r="40" spans="1:1254" x14ac:dyDescent="0.25">
      <c r="A40">
        <v>202212</v>
      </c>
      <c r="B40">
        <v>53040</v>
      </c>
      <c r="C40" t="s">
        <v>2688</v>
      </c>
      <c r="D40" t="s">
        <v>1533</v>
      </c>
      <c r="E40">
        <v>0</v>
      </c>
      <c r="F40">
        <v>24904</v>
      </c>
      <c r="G40">
        <v>342706</v>
      </c>
      <c r="H40">
        <v>31838</v>
      </c>
      <c r="I40">
        <v>2079814</v>
      </c>
      <c r="J40">
        <v>0</v>
      </c>
      <c r="K40">
        <v>15822</v>
      </c>
      <c r="L40">
        <v>0</v>
      </c>
      <c r="M40">
        <v>15822</v>
      </c>
      <c r="N40">
        <v>0</v>
      </c>
      <c r="O40">
        <v>11120</v>
      </c>
      <c r="P40">
        <v>8824662</v>
      </c>
      <c r="Q40">
        <v>38917</v>
      </c>
      <c r="R40">
        <v>1047372</v>
      </c>
      <c r="S40">
        <v>9864</v>
      </c>
      <c r="T40">
        <v>6705931</v>
      </c>
      <c r="U40">
        <v>882133</v>
      </c>
      <c r="V40">
        <v>403765</v>
      </c>
      <c r="W40">
        <v>9868098</v>
      </c>
      <c r="X40">
        <v>6302166</v>
      </c>
      <c r="Y40">
        <v>3</v>
      </c>
      <c r="Z40">
        <v>374544</v>
      </c>
      <c r="AA40">
        <v>0</v>
      </c>
      <c r="AB40">
        <v>139373</v>
      </c>
      <c r="AC40">
        <v>67175</v>
      </c>
      <c r="AD40">
        <v>0</v>
      </c>
      <c r="AE40">
        <v>0</v>
      </c>
      <c r="AF40">
        <v>225701</v>
      </c>
      <c r="AG40">
        <v>0</v>
      </c>
      <c r="AH40">
        <v>225701</v>
      </c>
      <c r="AI40">
        <v>42612</v>
      </c>
      <c r="AJ40">
        <v>732</v>
      </c>
      <c r="AK40">
        <v>350057</v>
      </c>
      <c r="AL40">
        <v>2752</v>
      </c>
      <c r="AM40">
        <v>63170</v>
      </c>
      <c r="AN40">
        <v>0</v>
      </c>
      <c r="AO40">
        <v>215633</v>
      </c>
      <c r="AP40">
        <v>0</v>
      </c>
      <c r="AQ40">
        <v>822</v>
      </c>
      <c r="AR40">
        <v>0</v>
      </c>
      <c r="AS40">
        <v>66443</v>
      </c>
      <c r="AT40">
        <v>240540</v>
      </c>
      <c r="AU40">
        <v>250</v>
      </c>
      <c r="AV40">
        <v>213990</v>
      </c>
      <c r="AW40">
        <v>0</v>
      </c>
      <c r="AX40">
        <v>0</v>
      </c>
      <c r="AY40">
        <v>5693349</v>
      </c>
      <c r="AZ40">
        <v>1761830</v>
      </c>
      <c r="BA40">
        <v>0</v>
      </c>
      <c r="BB40">
        <v>35000</v>
      </c>
      <c r="BC40">
        <v>0</v>
      </c>
      <c r="BD40">
        <v>15217</v>
      </c>
      <c r="BE40">
        <v>0</v>
      </c>
      <c r="BF40">
        <v>4017</v>
      </c>
      <c r="BG40">
        <v>85171</v>
      </c>
      <c r="BH40">
        <v>640386</v>
      </c>
      <c r="BI40">
        <v>42300</v>
      </c>
      <c r="BJ40">
        <v>0</v>
      </c>
      <c r="BK40">
        <v>3527270</v>
      </c>
      <c r="BL40">
        <v>2119</v>
      </c>
      <c r="BM40">
        <v>0</v>
      </c>
      <c r="BN40">
        <v>0</v>
      </c>
      <c r="BO40">
        <v>0</v>
      </c>
      <c r="BP40">
        <v>0</v>
      </c>
      <c r="BQ40">
        <v>4998571</v>
      </c>
      <c r="BR40">
        <v>0</v>
      </c>
      <c r="BS40">
        <v>0</v>
      </c>
      <c r="BT40">
        <v>4974</v>
      </c>
      <c r="BU40">
        <v>2119</v>
      </c>
      <c r="BV40">
        <v>1709568</v>
      </c>
      <c r="BW40">
        <v>480788</v>
      </c>
      <c r="BX40">
        <v>55872</v>
      </c>
      <c r="BY40">
        <v>16226</v>
      </c>
      <c r="BZ40">
        <v>9868098</v>
      </c>
      <c r="CA40">
        <v>0</v>
      </c>
      <c r="CB40">
        <v>0</v>
      </c>
      <c r="CC40">
        <v>0</v>
      </c>
      <c r="CD40">
        <v>0</v>
      </c>
      <c r="CE40">
        <v>493681</v>
      </c>
      <c r="CF40">
        <v>464562</v>
      </c>
      <c r="CG40">
        <v>0</v>
      </c>
      <c r="CH40">
        <v>-361530</v>
      </c>
      <c r="CI40">
        <v>9901</v>
      </c>
      <c r="CJ40">
        <v>56</v>
      </c>
      <c r="CK40">
        <v>-15506</v>
      </c>
      <c r="CL40">
        <v>3213691</v>
      </c>
      <c r="CM40">
        <v>0</v>
      </c>
      <c r="CN40">
        <v>-572703</v>
      </c>
      <c r="CO40">
        <v>-818523</v>
      </c>
      <c r="CP40">
        <v>0</v>
      </c>
      <c r="CQ40">
        <v>46767</v>
      </c>
      <c r="CR40">
        <v>2071</v>
      </c>
      <c r="CS40">
        <v>-165843</v>
      </c>
      <c r="CT40">
        <v>-2733445</v>
      </c>
      <c r="CU40">
        <v>0</v>
      </c>
      <c r="CV40">
        <v>-211173</v>
      </c>
      <c r="CW40">
        <v>3871</v>
      </c>
      <c r="CX40">
        <v>-600411</v>
      </c>
      <c r="CY40">
        <v>-808160</v>
      </c>
      <c r="CZ40">
        <v>-51253</v>
      </c>
      <c r="DA40">
        <v>-191258</v>
      </c>
      <c r="DB40">
        <v>7889</v>
      </c>
      <c r="DC40">
        <v>0</v>
      </c>
      <c r="DD40">
        <v>20756</v>
      </c>
      <c r="DE40">
        <v>0</v>
      </c>
      <c r="DF40">
        <v>-65119</v>
      </c>
      <c r="DG40">
        <v>-68304</v>
      </c>
      <c r="DH40">
        <v>264363</v>
      </c>
      <c r="DJ40">
        <v>-37487</v>
      </c>
      <c r="DK40">
        <v>-33977</v>
      </c>
      <c r="DL40">
        <v>218112</v>
      </c>
      <c r="DM40">
        <v>3094134</v>
      </c>
      <c r="DN40">
        <v>67443</v>
      </c>
      <c r="DO40">
        <v>0</v>
      </c>
      <c r="DP40">
        <v>-621660</v>
      </c>
      <c r="DQ40">
        <v>-2682157</v>
      </c>
      <c r="DR40">
        <v>-4379</v>
      </c>
      <c r="DS40">
        <v>-21907</v>
      </c>
      <c r="DT40">
        <v>-689103</v>
      </c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  <c r="IA40" s="99"/>
      <c r="IB40" s="99"/>
      <c r="IC40" s="99"/>
      <c r="ID40" s="99"/>
      <c r="IE40" s="99"/>
      <c r="IF40" s="99"/>
      <c r="IG40" s="99"/>
      <c r="IH40" s="99"/>
      <c r="II40" s="99"/>
      <c r="IJ40" s="99"/>
      <c r="IK40" s="99"/>
      <c r="IL40" s="99"/>
      <c r="IM40" s="99"/>
      <c r="IN40" s="99"/>
      <c r="IO40" s="99"/>
      <c r="IP40" s="99"/>
      <c r="IQ40" s="99"/>
      <c r="IR40" s="99"/>
      <c r="IS40" s="99"/>
      <c r="IT40" s="99"/>
      <c r="IU40" s="99"/>
      <c r="IV40" s="99"/>
      <c r="IW40" s="99"/>
      <c r="IX40" s="99"/>
      <c r="IY40" s="99"/>
      <c r="IZ40" s="99"/>
      <c r="JA40" s="99"/>
      <c r="JB40" s="99"/>
      <c r="JC40" s="99"/>
      <c r="JD40" s="99"/>
      <c r="JE40" s="99"/>
      <c r="JF40" s="99"/>
      <c r="JG40" s="99"/>
      <c r="JH40" s="99"/>
      <c r="JI40" s="99"/>
      <c r="JJ40" s="99"/>
      <c r="JK40" s="99"/>
      <c r="JL40" s="99"/>
      <c r="JM40" s="99"/>
      <c r="JN40" s="99"/>
      <c r="JO40" s="99"/>
      <c r="JP40" s="99"/>
      <c r="JQ40" s="99"/>
      <c r="JR40" s="99"/>
      <c r="JS40" s="99"/>
      <c r="JT40" s="99"/>
      <c r="JU40" s="99"/>
      <c r="JV40" s="99"/>
      <c r="JW40" s="99"/>
      <c r="JX40" s="99"/>
      <c r="JY40" s="99"/>
      <c r="JZ40" s="99"/>
      <c r="KA40" s="99"/>
      <c r="KB40" s="99"/>
      <c r="KC40" s="99"/>
      <c r="KD40" s="99"/>
      <c r="KE40" s="99"/>
      <c r="KF40" s="99"/>
      <c r="KG40" s="99"/>
      <c r="KH40" s="99"/>
      <c r="KI40" s="99"/>
      <c r="KJ40" s="99"/>
      <c r="KK40" s="99"/>
      <c r="KL40" s="99"/>
      <c r="KM40" s="99"/>
      <c r="KN40" s="99"/>
      <c r="KO40" s="99"/>
      <c r="KP40" s="99"/>
      <c r="KQ40" s="99"/>
      <c r="KR40" s="99"/>
      <c r="KS40" s="99"/>
      <c r="KT40" s="99"/>
      <c r="KU40" s="99"/>
      <c r="KV40" s="99"/>
      <c r="KW40" s="99"/>
      <c r="KX40" s="99"/>
      <c r="KY40" s="99"/>
      <c r="KZ40" s="99"/>
      <c r="LA40" s="99"/>
      <c r="LB40" s="99"/>
      <c r="LC40" s="99"/>
      <c r="LD40" s="99"/>
      <c r="LE40" s="99"/>
      <c r="LF40" s="99"/>
      <c r="LG40" s="99"/>
      <c r="LH40" s="99"/>
      <c r="LI40" s="99"/>
      <c r="LJ40" s="99"/>
      <c r="LK40" s="99"/>
      <c r="LL40" s="99"/>
      <c r="LM40" s="99"/>
      <c r="LN40" s="99"/>
      <c r="LO40" s="99"/>
      <c r="LP40" s="99"/>
      <c r="LQ40" s="99"/>
      <c r="LR40" s="99"/>
      <c r="LS40" s="99"/>
      <c r="LT40" s="99"/>
      <c r="LU40" s="99"/>
      <c r="LV40" s="99"/>
      <c r="LW40" s="99"/>
      <c r="LX40" s="99"/>
      <c r="LY40" s="99"/>
      <c r="LZ40" s="99"/>
      <c r="MA40" s="99"/>
      <c r="MB40" s="99"/>
      <c r="MC40" s="99"/>
      <c r="MD40" s="99"/>
      <c r="ME40" s="99"/>
      <c r="MF40" s="99"/>
      <c r="MG40" s="99"/>
      <c r="MH40" s="99"/>
      <c r="MI40" s="99"/>
      <c r="MJ40" s="99"/>
      <c r="MK40" s="99"/>
      <c r="ML40" s="99"/>
      <c r="MM40" s="99"/>
      <c r="MN40" s="99"/>
      <c r="MO40" s="99"/>
      <c r="MP40" s="99"/>
      <c r="MQ40" s="99"/>
      <c r="MR40" s="99"/>
      <c r="MS40" s="99"/>
      <c r="MT40" s="99"/>
      <c r="MU40" s="99"/>
      <c r="MV40" s="99"/>
      <c r="MW40" s="99"/>
      <c r="MX40" s="99"/>
      <c r="MY40" s="99"/>
      <c r="MZ40" s="99"/>
      <c r="NA40" s="99"/>
      <c r="NB40" s="99"/>
      <c r="NC40" s="99"/>
      <c r="ND40" s="99"/>
      <c r="NE40" s="99"/>
      <c r="NF40" s="99"/>
      <c r="NG40" s="99"/>
      <c r="NH40" s="99"/>
      <c r="NI40" s="99"/>
      <c r="NJ40" s="99"/>
      <c r="NK40" s="99"/>
      <c r="NL40" s="99"/>
      <c r="NM40" s="99"/>
      <c r="NN40" s="99"/>
      <c r="NO40" s="99"/>
      <c r="NP40" s="99"/>
      <c r="NQ40" s="99"/>
      <c r="NR40" s="99"/>
      <c r="NS40" s="99"/>
      <c r="NT40" s="99"/>
      <c r="NU40" s="99"/>
      <c r="NV40" s="99"/>
      <c r="NW40" s="99"/>
      <c r="NX40" s="99"/>
      <c r="NY40" s="99"/>
      <c r="NZ40" s="99"/>
      <c r="OA40" s="99"/>
      <c r="OB40" s="99"/>
      <c r="OC40" s="99"/>
      <c r="OD40" s="99"/>
      <c r="OE40" s="99"/>
      <c r="OF40" s="99"/>
      <c r="OG40" s="99"/>
      <c r="OH40" s="99"/>
      <c r="OI40" s="99"/>
      <c r="OJ40" s="99"/>
      <c r="OK40" s="99"/>
      <c r="OL40" s="99"/>
      <c r="OM40" s="99"/>
      <c r="ON40" s="99"/>
      <c r="OO40" s="99"/>
      <c r="OP40" s="99"/>
      <c r="OQ40" s="99"/>
      <c r="OR40" s="99"/>
      <c r="OS40" s="99"/>
      <c r="OT40" s="99"/>
      <c r="OU40" s="99"/>
      <c r="OV40" s="99"/>
      <c r="OW40" s="99"/>
      <c r="OX40" s="99"/>
      <c r="OY40" s="99"/>
      <c r="OZ40" s="99"/>
      <c r="PA40" s="99"/>
      <c r="PB40" s="99"/>
      <c r="PC40" s="99"/>
      <c r="PD40" s="99"/>
      <c r="PE40" s="99"/>
      <c r="PF40" s="99"/>
      <c r="PG40" s="99"/>
      <c r="PH40" s="99"/>
      <c r="PI40" s="99"/>
      <c r="PJ40" s="99"/>
      <c r="PK40" s="99"/>
      <c r="PL40" s="99"/>
      <c r="PM40" s="99"/>
      <c r="PN40" s="99"/>
      <c r="PO40" s="99"/>
      <c r="PP40" s="99"/>
      <c r="PQ40" s="99"/>
      <c r="PR40" s="99"/>
      <c r="PS40" s="99"/>
      <c r="PT40" s="99"/>
      <c r="PU40" s="99"/>
      <c r="PV40" s="99"/>
      <c r="PW40" s="99"/>
      <c r="PX40" s="99"/>
      <c r="PY40" s="99"/>
      <c r="PZ40" s="99"/>
      <c r="QA40" s="99"/>
      <c r="QB40" s="99"/>
      <c r="QC40" s="99"/>
      <c r="QD40" s="99"/>
      <c r="QE40" s="99"/>
      <c r="QF40" s="99"/>
      <c r="QG40" s="99"/>
      <c r="QH40" s="99"/>
      <c r="QI40" s="99"/>
      <c r="QJ40" s="99"/>
      <c r="QK40" s="99"/>
      <c r="QL40" s="99"/>
      <c r="QM40" s="99"/>
      <c r="QN40" s="99"/>
      <c r="QO40" s="99"/>
      <c r="QP40" s="99"/>
      <c r="QQ40" s="99"/>
      <c r="QR40" s="99"/>
      <c r="QS40" s="99"/>
      <c r="QT40" s="99"/>
      <c r="QU40" s="99"/>
      <c r="QV40" s="99"/>
      <c r="QW40" s="99"/>
      <c r="QX40" s="99"/>
      <c r="QY40" s="99"/>
      <c r="QZ40" s="99"/>
      <c r="RA40" s="99"/>
      <c r="RB40" s="99"/>
      <c r="RC40" s="99"/>
      <c r="RD40" s="99"/>
      <c r="RE40" s="99"/>
      <c r="RF40" s="99"/>
      <c r="RG40" s="99"/>
      <c r="RH40" s="99"/>
      <c r="RI40" s="99"/>
      <c r="RJ40" s="99"/>
      <c r="RK40" s="99"/>
      <c r="RL40" s="99"/>
      <c r="RM40" s="99"/>
      <c r="RN40" s="99"/>
      <c r="RO40" s="99"/>
      <c r="RP40" s="99"/>
      <c r="RQ40" s="99"/>
      <c r="RR40" s="99"/>
      <c r="RS40" s="99"/>
      <c r="RT40" s="99"/>
      <c r="RU40" s="99"/>
      <c r="RV40" s="99"/>
      <c r="RW40" s="99"/>
      <c r="RX40" s="99"/>
      <c r="RY40" s="99"/>
      <c r="RZ40" s="99"/>
      <c r="SA40" s="99"/>
      <c r="SB40" s="99"/>
      <c r="SC40" s="99"/>
      <c r="SD40" s="99"/>
      <c r="SE40" s="99"/>
      <c r="SF40" s="99"/>
      <c r="SG40" s="99"/>
      <c r="SH40" s="99"/>
      <c r="SI40" s="99"/>
      <c r="SJ40" s="99"/>
      <c r="SK40" s="99"/>
      <c r="SL40" s="99"/>
      <c r="SM40" s="99"/>
      <c r="SN40" s="99"/>
      <c r="SO40" s="99"/>
      <c r="SP40" s="99"/>
      <c r="SQ40" s="99"/>
      <c r="SR40" s="99"/>
      <c r="SS40" s="99"/>
      <c r="ST40" s="99"/>
      <c r="SU40" s="99"/>
      <c r="SV40" s="99"/>
      <c r="SW40" s="99"/>
      <c r="SX40" s="99"/>
      <c r="SY40" s="99"/>
      <c r="SZ40" s="99"/>
      <c r="TA40" s="99"/>
      <c r="TB40" s="99"/>
      <c r="TC40" s="99"/>
      <c r="TD40" s="99"/>
      <c r="TE40" s="99"/>
      <c r="TF40" s="99"/>
      <c r="TG40" s="99"/>
      <c r="TH40" s="99"/>
      <c r="TI40" s="99"/>
      <c r="TJ40" s="99"/>
      <c r="TK40" s="99"/>
      <c r="TL40" s="99"/>
      <c r="TM40" s="99"/>
      <c r="TN40" s="99"/>
      <c r="TO40" s="99"/>
      <c r="TP40" s="99"/>
      <c r="TQ40" s="99"/>
      <c r="TR40" s="99"/>
      <c r="TS40" s="99"/>
      <c r="TT40" s="99"/>
      <c r="TU40" s="99"/>
      <c r="TV40" s="99"/>
      <c r="TW40" s="99"/>
      <c r="TX40" s="99"/>
      <c r="TY40" s="99"/>
      <c r="TZ40" s="99"/>
      <c r="UA40" s="99"/>
      <c r="UB40" s="99"/>
      <c r="UC40" s="99"/>
      <c r="UD40" s="99"/>
      <c r="UE40" s="99"/>
      <c r="UF40" s="99"/>
      <c r="UG40" s="99"/>
      <c r="UH40" s="99"/>
      <c r="UI40" s="99"/>
      <c r="UJ40" s="99"/>
      <c r="UK40" s="99"/>
      <c r="UL40" s="99"/>
      <c r="UM40" s="99"/>
      <c r="UN40" s="99"/>
      <c r="UO40" s="99"/>
      <c r="UP40" s="99"/>
      <c r="UQ40" s="99"/>
      <c r="UR40" s="99"/>
      <c r="US40" s="99"/>
      <c r="UT40" s="99"/>
      <c r="UU40" s="99"/>
      <c r="UV40" s="99"/>
      <c r="UW40" s="99"/>
      <c r="UX40" s="99"/>
      <c r="UY40" s="99"/>
      <c r="UZ40" s="99"/>
      <c r="VA40" s="99"/>
      <c r="VB40" s="99"/>
      <c r="VC40" s="99"/>
      <c r="VD40" s="99"/>
      <c r="VE40" s="99"/>
      <c r="VF40" s="99"/>
      <c r="VG40" s="99"/>
      <c r="VH40" s="99"/>
      <c r="VI40" s="99"/>
      <c r="VJ40" s="99"/>
      <c r="VK40" s="99"/>
      <c r="VL40" s="99"/>
      <c r="VM40" s="99"/>
      <c r="VN40" s="99"/>
      <c r="VO40" s="99"/>
      <c r="VP40" s="99"/>
      <c r="VQ40" s="99"/>
      <c r="VR40" s="99"/>
      <c r="VS40" s="99"/>
      <c r="VT40" s="99"/>
      <c r="VU40" s="99"/>
      <c r="VV40" s="99"/>
      <c r="VW40" s="99"/>
      <c r="VX40" s="99"/>
      <c r="VY40" s="99"/>
      <c r="VZ40" s="99"/>
      <c r="WA40" s="99"/>
      <c r="WB40" s="99"/>
      <c r="WC40" s="99"/>
      <c r="WD40" s="99"/>
      <c r="WE40" s="99"/>
      <c r="WF40" s="99"/>
      <c r="WG40" s="99"/>
      <c r="WH40" s="99"/>
      <c r="WI40" s="99"/>
      <c r="WJ40" s="99"/>
      <c r="WK40" s="99"/>
      <c r="WL40" s="99"/>
      <c r="WM40" s="99"/>
      <c r="WN40" s="99"/>
      <c r="WO40" s="99"/>
      <c r="WP40" s="99"/>
      <c r="WQ40" s="99"/>
      <c r="WR40" s="99"/>
      <c r="WS40" s="99"/>
      <c r="WT40" s="99"/>
      <c r="WU40" s="99"/>
      <c r="WV40" s="99"/>
      <c r="WW40" s="99"/>
      <c r="WX40" s="99"/>
      <c r="WY40" s="99"/>
      <c r="WZ40" s="99"/>
      <c r="XA40" s="99"/>
      <c r="XB40" s="99"/>
      <c r="XC40" s="99"/>
      <c r="XD40" s="99"/>
      <c r="XE40" s="99"/>
      <c r="XF40" s="99"/>
      <c r="XG40" s="99"/>
      <c r="XH40" s="99"/>
      <c r="XI40" s="99"/>
      <c r="XJ40" s="99"/>
      <c r="XK40" s="99"/>
      <c r="XL40" s="99"/>
      <c r="XM40" s="99"/>
      <c r="XN40" s="99"/>
      <c r="XO40" s="99"/>
      <c r="XP40" s="99"/>
      <c r="XQ40" s="99"/>
      <c r="XR40" s="99"/>
      <c r="XS40" s="99"/>
      <c r="XT40" s="99"/>
      <c r="XU40" s="99"/>
      <c r="XV40" s="99"/>
      <c r="XW40" s="99"/>
      <c r="XX40" s="99"/>
      <c r="XY40" s="99"/>
      <c r="XZ40" s="99"/>
      <c r="YA40" s="99"/>
      <c r="YB40" s="99"/>
      <c r="YC40" s="99"/>
      <c r="YD40" s="99"/>
      <c r="YE40" s="99"/>
      <c r="YF40" s="99"/>
      <c r="YG40" s="99"/>
      <c r="YH40" s="99"/>
      <c r="YI40" s="99"/>
      <c r="YJ40" s="99"/>
      <c r="YK40" s="99"/>
      <c r="YL40" s="99"/>
      <c r="YM40" s="99"/>
      <c r="YN40" s="99"/>
      <c r="YO40" s="99"/>
      <c r="YP40" s="99"/>
      <c r="YQ40" s="99"/>
      <c r="YR40" s="99"/>
      <c r="YS40" s="99"/>
      <c r="YT40" s="99"/>
      <c r="YU40" s="99"/>
      <c r="YV40" s="99"/>
      <c r="YW40" s="99"/>
      <c r="YX40" s="99"/>
      <c r="YY40" s="99"/>
      <c r="YZ40" s="99"/>
      <c r="ZA40" s="99"/>
      <c r="ZB40" s="99"/>
      <c r="ZC40" s="99"/>
      <c r="ZD40" s="99"/>
      <c r="ZE40" s="99"/>
      <c r="ZF40" s="99"/>
      <c r="ZG40" s="99"/>
      <c r="ZH40" s="99"/>
      <c r="ZI40" s="99"/>
      <c r="ZJ40" s="99"/>
      <c r="ZK40" s="99"/>
      <c r="ZL40" s="99"/>
      <c r="ZM40" s="99"/>
      <c r="ZN40" s="99"/>
      <c r="ZO40" s="99"/>
      <c r="ZP40" s="99"/>
      <c r="ZQ40" s="99"/>
      <c r="ZR40" s="99"/>
      <c r="ZS40" s="99"/>
      <c r="ZT40" s="99"/>
      <c r="ZU40" s="99"/>
      <c r="ZV40" s="99"/>
      <c r="ZW40" s="99"/>
      <c r="ZX40" s="99"/>
      <c r="ZY40" s="99"/>
      <c r="ZZ40" s="99"/>
      <c r="AAA40" s="99"/>
      <c r="AAB40" s="99"/>
      <c r="AAC40" s="99"/>
      <c r="AAD40" s="99"/>
      <c r="AAE40" s="99"/>
      <c r="AAF40" s="99"/>
      <c r="AAG40" s="99"/>
      <c r="AAH40" s="99"/>
      <c r="AAI40" s="99"/>
      <c r="AAJ40" s="99"/>
      <c r="AAK40" s="99"/>
      <c r="AAL40" s="99"/>
      <c r="AAM40" s="99"/>
      <c r="AAN40" s="99"/>
      <c r="AAO40" s="99"/>
      <c r="AAP40" s="99"/>
      <c r="AAQ40" s="99"/>
      <c r="AAR40" s="99"/>
      <c r="AAS40" s="99"/>
      <c r="AAT40" s="99"/>
      <c r="AAU40" s="99"/>
      <c r="AAV40" s="99"/>
      <c r="AAW40" s="99"/>
      <c r="AAX40" s="99"/>
      <c r="AAY40" s="99"/>
      <c r="AAZ40" s="99"/>
      <c r="ABA40" s="99"/>
      <c r="ABB40" s="99"/>
      <c r="ABC40" s="99"/>
      <c r="ABD40" s="99"/>
      <c r="ABE40" s="99"/>
      <c r="ABF40" s="99"/>
      <c r="ABG40" s="99"/>
      <c r="ABH40" s="99"/>
      <c r="ABI40" s="99"/>
      <c r="ABJ40" s="99"/>
      <c r="ABK40" s="99"/>
      <c r="ABL40" s="99"/>
      <c r="ABM40" s="99"/>
      <c r="ABN40" s="99"/>
      <c r="ABO40" s="99"/>
      <c r="ABP40" s="99"/>
      <c r="ABQ40" s="99"/>
      <c r="ABR40" s="99"/>
      <c r="ABS40" s="99"/>
      <c r="ABT40" s="99"/>
      <c r="ABU40" s="99"/>
      <c r="ABV40" s="99"/>
      <c r="ABW40" s="99"/>
      <c r="ABX40" s="99"/>
      <c r="ABY40" s="99"/>
      <c r="ABZ40" s="99"/>
      <c r="ACA40" s="99"/>
      <c r="ACB40" s="99"/>
      <c r="ACC40" s="99"/>
      <c r="ACD40" s="99"/>
      <c r="ACE40" s="99"/>
      <c r="ACF40" s="99"/>
      <c r="ACG40" s="99"/>
      <c r="ACH40" s="99"/>
      <c r="ACI40" s="99"/>
      <c r="ACJ40" s="99"/>
      <c r="ACK40" s="99"/>
      <c r="ACL40" s="99"/>
      <c r="ACM40" s="99"/>
      <c r="ACN40" s="99"/>
      <c r="ACO40" s="99"/>
      <c r="ACP40" s="99"/>
      <c r="ACQ40" s="99"/>
      <c r="ACR40" s="99"/>
      <c r="ACS40" s="99"/>
      <c r="ACT40" s="99"/>
      <c r="ACU40" s="99"/>
      <c r="ACV40" s="99"/>
      <c r="ACW40" s="99"/>
      <c r="ACX40" s="99"/>
      <c r="ACY40" s="99"/>
      <c r="ACZ40" s="99"/>
      <c r="ADA40" s="99"/>
      <c r="ADB40" s="99"/>
      <c r="ADC40" s="99"/>
      <c r="ADD40" s="99"/>
      <c r="ADE40" s="99"/>
      <c r="ADF40" s="99"/>
      <c r="ADG40" s="99"/>
      <c r="ADH40" s="99"/>
      <c r="ADI40" s="99"/>
      <c r="ADJ40" s="99"/>
      <c r="ADK40" s="99"/>
      <c r="ADL40" s="99"/>
      <c r="ADM40" s="99"/>
      <c r="ADN40" s="99"/>
      <c r="ADO40" s="99"/>
      <c r="ADP40" s="99"/>
      <c r="ADQ40" s="99"/>
      <c r="ADR40" s="99"/>
      <c r="ADS40" s="99"/>
      <c r="ADT40" s="99"/>
      <c r="ADU40" s="99"/>
      <c r="ADV40" s="99"/>
      <c r="ADW40" s="99"/>
      <c r="ADX40" s="99"/>
      <c r="ADY40" s="99"/>
      <c r="ADZ40" s="99"/>
      <c r="AEA40" s="99"/>
      <c r="AEB40" s="99"/>
      <c r="AEC40" s="99"/>
      <c r="AED40" s="99"/>
      <c r="AEE40" s="99"/>
      <c r="AEF40" s="99"/>
      <c r="AEG40" s="99"/>
      <c r="AEH40" s="99"/>
      <c r="AEI40" s="99"/>
      <c r="AEJ40" s="99"/>
      <c r="AEK40" s="99"/>
      <c r="AEL40" s="99"/>
      <c r="AEM40" s="99"/>
      <c r="AEN40" s="99"/>
      <c r="AEO40" s="99"/>
      <c r="AEP40" s="99"/>
      <c r="AEQ40" s="99"/>
      <c r="AER40" s="99"/>
      <c r="AES40" s="99"/>
      <c r="AET40" s="99"/>
      <c r="AEU40" s="99"/>
      <c r="AEV40" s="99"/>
      <c r="AEW40" s="99"/>
      <c r="AEX40" s="99"/>
      <c r="AEY40" s="99"/>
      <c r="AEZ40" s="99"/>
      <c r="AFA40" s="99"/>
      <c r="AFB40" s="99"/>
      <c r="AFC40" s="99"/>
      <c r="AFD40" s="99"/>
      <c r="AFE40" s="99"/>
      <c r="AFF40" s="99"/>
      <c r="AFG40" s="99"/>
      <c r="AFH40" s="99"/>
      <c r="AFI40" s="99"/>
      <c r="AFJ40" s="99"/>
      <c r="AFK40" s="99"/>
      <c r="AFL40" s="99"/>
      <c r="AFM40" s="99"/>
      <c r="AFN40" s="99"/>
      <c r="AFO40" s="99"/>
      <c r="AFP40" s="99"/>
      <c r="AFQ40" s="99"/>
      <c r="AFR40" s="99"/>
      <c r="AFS40" s="99"/>
      <c r="AFT40" s="99"/>
      <c r="AFU40" s="99"/>
      <c r="AFV40" s="99"/>
      <c r="AFW40" s="99"/>
      <c r="AFX40" s="99"/>
      <c r="AFY40" s="99"/>
      <c r="AFZ40" s="99"/>
      <c r="AGA40" s="99"/>
      <c r="AGB40" s="99"/>
      <c r="AGC40" s="99"/>
      <c r="AGD40" s="99"/>
      <c r="AGE40" s="99"/>
      <c r="AGF40" s="99"/>
      <c r="AGG40" s="99"/>
      <c r="AGH40" s="99"/>
      <c r="AGI40" s="99"/>
      <c r="AGJ40" s="99"/>
      <c r="AGK40" s="99"/>
      <c r="AGL40" s="99"/>
      <c r="AGM40" s="99"/>
      <c r="AGN40" s="99"/>
      <c r="AGO40" s="99"/>
      <c r="AGP40" s="99"/>
      <c r="AGQ40" s="99"/>
      <c r="AGR40" s="99"/>
      <c r="AGS40" s="99"/>
      <c r="AGT40" s="99"/>
      <c r="AGU40" s="99"/>
      <c r="AGV40" s="99"/>
      <c r="AGW40" s="99"/>
      <c r="AGX40" s="99"/>
      <c r="AGY40" s="99"/>
      <c r="AGZ40" s="99"/>
      <c r="AHA40" s="99"/>
      <c r="AHB40" s="99"/>
      <c r="AHC40" s="99"/>
      <c r="AHD40" s="99"/>
      <c r="AHE40" s="99"/>
      <c r="AHF40" s="99"/>
      <c r="AHG40" s="99"/>
      <c r="AHH40" s="99"/>
      <c r="AHI40" s="99"/>
      <c r="AHJ40" s="99"/>
      <c r="AHK40" s="99"/>
      <c r="AHL40" s="99"/>
      <c r="AHM40" s="99"/>
      <c r="AHN40" s="99"/>
      <c r="AHO40" s="99"/>
      <c r="AHP40" s="99"/>
      <c r="AHQ40" s="99"/>
      <c r="AHR40" s="99"/>
      <c r="AHS40" s="99"/>
      <c r="AHT40" s="99"/>
      <c r="AHU40" s="99"/>
      <c r="AHV40" s="99"/>
      <c r="AHW40" s="99"/>
      <c r="AHX40" s="99"/>
      <c r="AHY40" s="99"/>
      <c r="AHZ40" s="99"/>
      <c r="AIA40" s="99"/>
      <c r="AIB40" s="99"/>
      <c r="AIC40" s="99"/>
      <c r="AID40" s="99"/>
      <c r="AIE40" s="99"/>
      <c r="AIF40" s="99"/>
      <c r="AIG40" s="99"/>
      <c r="AIH40" s="99"/>
      <c r="AII40" s="99"/>
      <c r="AIJ40" s="99"/>
      <c r="AIK40" s="99"/>
      <c r="AIL40" s="99"/>
      <c r="AIM40" s="99"/>
      <c r="AIN40" s="99"/>
      <c r="AIO40" s="99"/>
      <c r="AIP40" s="99"/>
      <c r="AIQ40" s="99"/>
      <c r="AIR40" s="99"/>
      <c r="AIS40" s="99"/>
      <c r="AIT40" s="99"/>
      <c r="AIU40" s="99"/>
      <c r="AIV40" s="99"/>
      <c r="AIW40" s="99"/>
      <c r="AIX40" s="99"/>
      <c r="AIY40" s="99"/>
      <c r="AIZ40" s="99"/>
      <c r="AJA40" s="99"/>
      <c r="AJB40" s="99"/>
      <c r="AJC40" s="99"/>
      <c r="AJD40" s="99"/>
      <c r="AJE40" s="99"/>
      <c r="AJF40" s="99"/>
      <c r="AJG40" s="99"/>
      <c r="AJH40" s="99"/>
      <c r="AJI40" s="99"/>
      <c r="AJJ40" s="99"/>
      <c r="AJK40" s="99"/>
      <c r="AJL40" s="99"/>
      <c r="AJM40" s="99"/>
      <c r="AJN40" s="99"/>
      <c r="AJO40" s="99"/>
      <c r="AJP40" s="99"/>
      <c r="AJQ40" s="99"/>
      <c r="AJR40" s="99"/>
      <c r="AJS40" s="99"/>
      <c r="AJT40" s="99"/>
      <c r="AJU40" s="99"/>
      <c r="AJV40" s="99"/>
      <c r="AJW40" s="99"/>
      <c r="AJX40" s="99"/>
      <c r="AJY40" s="99"/>
      <c r="AJZ40" s="99"/>
      <c r="AKA40" s="99"/>
      <c r="AKB40" s="99"/>
      <c r="AKC40" s="99"/>
      <c r="AKD40" s="99"/>
      <c r="AKE40" s="99"/>
      <c r="AKF40" s="99"/>
      <c r="AKG40" s="99"/>
      <c r="AKH40" s="99"/>
      <c r="AKI40" s="99"/>
      <c r="AKJ40" s="99"/>
      <c r="AKK40" s="99"/>
      <c r="AKL40" s="99"/>
      <c r="AKM40" s="99"/>
      <c r="AKN40" s="99"/>
      <c r="AKO40" s="99"/>
      <c r="AKP40" s="99"/>
      <c r="AKQ40" s="99"/>
      <c r="AKR40" s="99"/>
      <c r="AKS40" s="99"/>
      <c r="AKT40" s="99"/>
      <c r="AKU40" s="99"/>
      <c r="AKV40" s="99"/>
      <c r="AKW40" s="99"/>
      <c r="AKX40" s="99"/>
      <c r="AKY40" s="99"/>
      <c r="AKZ40" s="99"/>
      <c r="ALA40" s="99"/>
      <c r="ALB40" s="99"/>
      <c r="ALC40" s="99"/>
      <c r="ALD40" s="99"/>
      <c r="ALE40" s="99"/>
      <c r="ALF40" s="99"/>
      <c r="ALG40" s="99"/>
      <c r="ALH40" s="99"/>
      <c r="ALI40" s="99"/>
      <c r="ALJ40" s="99"/>
      <c r="ALK40" s="99"/>
      <c r="ALL40" s="99"/>
      <c r="ALM40" s="99"/>
      <c r="ALN40" s="99"/>
      <c r="ALO40" s="99"/>
      <c r="ALP40" s="99"/>
      <c r="ALQ40" s="99"/>
      <c r="ALR40" s="99"/>
      <c r="ALS40" s="99"/>
      <c r="ALT40" s="99"/>
      <c r="ALU40" s="99"/>
      <c r="ALV40" s="99"/>
      <c r="ALW40" s="99"/>
      <c r="ALX40" s="99"/>
      <c r="ALY40" s="99"/>
      <c r="ALZ40" s="99"/>
      <c r="AMA40" s="99"/>
      <c r="AMB40" s="99"/>
      <c r="AMC40" s="99"/>
      <c r="AMD40" s="99"/>
      <c r="AME40" s="99"/>
      <c r="AMF40" s="99"/>
      <c r="AMG40" s="99"/>
      <c r="AMH40" s="99"/>
      <c r="AMI40" s="99"/>
      <c r="AMJ40" s="99"/>
      <c r="AMK40" s="99"/>
      <c r="AML40" s="99"/>
      <c r="AMM40" s="99"/>
      <c r="AMN40" s="99"/>
      <c r="AMO40" s="99"/>
      <c r="AMP40" s="99"/>
      <c r="AMQ40" s="99"/>
      <c r="AMR40" s="99"/>
      <c r="AMS40" s="99"/>
      <c r="AMT40" s="99"/>
      <c r="AMU40" s="99"/>
      <c r="AMV40" s="99"/>
      <c r="AMW40" s="99"/>
      <c r="AMX40" s="99"/>
      <c r="AMY40" s="99"/>
      <c r="AMZ40" s="99"/>
      <c r="ANA40" s="99"/>
      <c r="ANB40" s="99"/>
      <c r="ANC40" s="99"/>
      <c r="AND40" s="99"/>
      <c r="ANE40" s="99"/>
      <c r="ANF40" s="99"/>
      <c r="ANG40" s="99"/>
      <c r="ANH40" s="99"/>
      <c r="ANI40" s="99"/>
      <c r="ANJ40" s="99"/>
      <c r="ANK40" s="99"/>
      <c r="ANL40" s="99"/>
      <c r="ANM40" s="99"/>
      <c r="ANN40" s="99"/>
      <c r="ANO40" s="99"/>
      <c r="ANP40" s="99"/>
      <c r="ANQ40" s="99"/>
      <c r="ANR40" s="99"/>
      <c r="ANS40" s="99"/>
      <c r="ANT40" s="99"/>
      <c r="ANU40" s="99"/>
      <c r="ANV40" s="99"/>
      <c r="ANW40" s="99"/>
      <c r="ANX40" s="99"/>
      <c r="ANY40" s="99"/>
      <c r="ANZ40" s="99"/>
      <c r="AOA40" s="99"/>
      <c r="AOB40" s="99"/>
      <c r="AOC40" s="99"/>
      <c r="AOD40" s="99"/>
      <c r="AOE40" s="99"/>
      <c r="AOF40" s="99"/>
      <c r="AOG40" s="99"/>
      <c r="AOH40" s="99"/>
      <c r="AOI40" s="99"/>
      <c r="AOJ40" s="99"/>
      <c r="AOK40" s="99"/>
      <c r="AOL40" s="99"/>
      <c r="AOM40" s="99"/>
      <c r="AON40" s="99"/>
      <c r="AOO40" s="99"/>
      <c r="AOP40" s="99"/>
      <c r="AOQ40" s="99"/>
      <c r="AOR40" s="99"/>
      <c r="AOS40" s="99"/>
      <c r="AOT40" s="99"/>
      <c r="AOU40" s="99"/>
      <c r="AOV40" s="99"/>
      <c r="AOW40" s="99"/>
      <c r="AOX40" s="99"/>
      <c r="AOY40" s="99"/>
      <c r="AOZ40" s="99"/>
      <c r="APA40" s="99"/>
      <c r="APB40" s="99"/>
      <c r="APC40" s="99"/>
      <c r="APD40" s="99"/>
      <c r="APE40" s="99"/>
      <c r="APF40" s="99"/>
      <c r="APG40" s="99"/>
      <c r="APH40" s="99"/>
      <c r="API40" s="99"/>
      <c r="APJ40" s="99"/>
      <c r="APK40" s="99"/>
      <c r="APL40" s="99"/>
      <c r="APM40" s="99"/>
      <c r="APN40" s="99"/>
      <c r="APO40" s="99"/>
      <c r="APP40" s="99"/>
      <c r="APQ40" s="99"/>
      <c r="APR40" s="99"/>
      <c r="APS40" s="99"/>
      <c r="APT40" s="99"/>
      <c r="APU40" s="99"/>
      <c r="APV40" s="99"/>
      <c r="APW40" s="99"/>
      <c r="APX40" s="99"/>
      <c r="APY40" s="99"/>
      <c r="APZ40" s="99"/>
      <c r="AQA40" s="99"/>
      <c r="AQB40" s="99"/>
      <c r="AQC40" s="99"/>
      <c r="AQD40" s="99"/>
      <c r="AQE40" s="99"/>
      <c r="AQF40" s="99"/>
      <c r="AQG40" s="99"/>
      <c r="AQH40" s="99"/>
      <c r="AQI40" s="99"/>
      <c r="AQJ40" s="99"/>
      <c r="AQK40" s="99"/>
      <c r="AQL40" s="99"/>
      <c r="AQM40" s="99"/>
      <c r="AQN40" s="99"/>
      <c r="AQO40" s="99"/>
      <c r="AQP40" s="99"/>
      <c r="AQQ40" s="99"/>
      <c r="AQR40" s="99"/>
      <c r="AQS40" s="99"/>
      <c r="AQT40" s="99"/>
      <c r="AQU40" s="99"/>
      <c r="AQV40" s="99"/>
      <c r="AQW40" s="99"/>
      <c r="AQX40" s="99"/>
      <c r="AQY40" s="99"/>
      <c r="AQZ40" s="99"/>
      <c r="ARA40" s="99"/>
      <c r="ARB40" s="99"/>
      <c r="ARC40" s="99"/>
      <c r="ARD40" s="99"/>
      <c r="ARE40" s="99"/>
      <c r="ARF40" s="99"/>
      <c r="ARG40" s="99"/>
      <c r="ARH40" s="99"/>
      <c r="ARI40" s="99"/>
      <c r="ARJ40" s="99"/>
      <c r="ARK40" s="99"/>
      <c r="ARL40" s="99"/>
      <c r="ARM40" s="99"/>
      <c r="ARN40" s="99"/>
      <c r="ARO40" s="99"/>
      <c r="ARP40" s="99"/>
      <c r="ARQ40" s="99"/>
      <c r="ARR40" s="99"/>
      <c r="ARS40" s="99"/>
      <c r="ART40" s="99"/>
      <c r="ARU40" s="99"/>
      <c r="ARV40" s="99"/>
      <c r="ARW40" s="99"/>
      <c r="ARX40" s="99"/>
      <c r="ARY40" s="99"/>
      <c r="ARZ40" s="99"/>
      <c r="ASA40" s="99"/>
      <c r="ASB40" s="99"/>
      <c r="ASC40" s="99"/>
      <c r="ASD40" s="99"/>
      <c r="ASE40" s="99"/>
      <c r="ASF40" s="99"/>
      <c r="ASG40" s="99"/>
      <c r="ASH40" s="99"/>
      <c r="ASI40" s="99"/>
      <c r="ASJ40" s="99"/>
      <c r="ASK40" s="99"/>
      <c r="ASL40" s="99"/>
      <c r="ASM40" s="99"/>
      <c r="ASN40" s="99"/>
      <c r="ASO40" s="99"/>
      <c r="ASP40" s="99"/>
      <c r="ASQ40" s="99"/>
      <c r="ASR40" s="99"/>
      <c r="ASS40" s="99"/>
      <c r="AST40" s="99"/>
      <c r="ASU40" s="99"/>
      <c r="ASV40" s="99"/>
      <c r="ASW40" s="99"/>
      <c r="ASX40" s="99"/>
      <c r="ASY40" s="99"/>
      <c r="ASZ40" s="99"/>
      <c r="ATA40" s="99"/>
      <c r="ATB40" s="99"/>
      <c r="ATC40" s="99"/>
      <c r="ATD40" s="99"/>
      <c r="ATE40" s="99"/>
      <c r="ATF40" s="99"/>
      <c r="ATG40" s="99"/>
      <c r="ATH40" s="99"/>
      <c r="ATI40" s="99"/>
      <c r="ATJ40" s="99"/>
      <c r="ATK40" s="99"/>
      <c r="ATL40" s="99"/>
      <c r="ATM40" s="99"/>
      <c r="ATN40" s="99"/>
      <c r="ATO40" s="99"/>
      <c r="ATP40" s="99"/>
      <c r="ATQ40" s="99"/>
      <c r="ATR40" s="99"/>
      <c r="ATS40" s="99"/>
      <c r="ATT40" s="99"/>
      <c r="ATU40" s="99"/>
      <c r="ATV40" s="99"/>
      <c r="ATW40" s="99"/>
      <c r="ATX40" s="99"/>
      <c r="ATY40" s="99"/>
      <c r="ATZ40" s="99"/>
      <c r="AUA40" s="99"/>
      <c r="AUB40" s="99"/>
      <c r="AUC40" s="99"/>
      <c r="AUD40" s="99"/>
      <c r="AUE40" s="99"/>
      <c r="AUF40" s="99"/>
      <c r="AUG40" s="99"/>
      <c r="AUH40" s="99"/>
      <c r="AUI40" s="99"/>
      <c r="AUJ40" s="99"/>
      <c r="AUK40" s="99"/>
      <c r="AUL40" s="99"/>
      <c r="AUM40" s="99"/>
      <c r="AUN40" s="99"/>
      <c r="AUO40" s="99"/>
      <c r="AUP40" s="99"/>
      <c r="AUQ40" s="99"/>
      <c r="AUR40" s="99"/>
      <c r="AUS40" s="99"/>
      <c r="AUT40" s="99"/>
      <c r="AUU40" s="99"/>
      <c r="AUV40" s="99"/>
      <c r="AUW40" s="99"/>
      <c r="AUX40" s="99"/>
      <c r="AUY40" s="99"/>
      <c r="AUZ40" s="99"/>
      <c r="AVA40" s="99"/>
      <c r="AVB40" s="99"/>
      <c r="AVC40" s="99"/>
      <c r="AVD40" s="99"/>
      <c r="AVE40" s="99"/>
      <c r="AVF40" s="99"/>
    </row>
    <row r="41" spans="1:1254" x14ac:dyDescent="0.25">
      <c r="A41">
        <v>202212</v>
      </c>
      <c r="B41">
        <v>50099</v>
      </c>
      <c r="C41" t="s">
        <v>676</v>
      </c>
      <c r="D41" t="s">
        <v>1533</v>
      </c>
      <c r="F41">
        <v>21523</v>
      </c>
      <c r="H41">
        <v>6727</v>
      </c>
      <c r="I41">
        <v>533808</v>
      </c>
      <c r="K41">
        <v>49837</v>
      </c>
      <c r="M41">
        <v>49837</v>
      </c>
      <c r="O41">
        <v>13275</v>
      </c>
      <c r="P41">
        <v>548421</v>
      </c>
      <c r="R41">
        <v>334788</v>
      </c>
      <c r="S41">
        <v>1158</v>
      </c>
      <c r="T41">
        <v>14613</v>
      </c>
      <c r="U41">
        <v>677</v>
      </c>
      <c r="W41">
        <v>653686</v>
      </c>
      <c r="X41">
        <v>14613</v>
      </c>
      <c r="Z41">
        <v>6727</v>
      </c>
      <c r="AB41">
        <v>197100</v>
      </c>
      <c r="AC41">
        <v>1697</v>
      </c>
      <c r="AF41">
        <v>6105</v>
      </c>
      <c r="AH41">
        <v>6105</v>
      </c>
      <c r="AJ41">
        <v>1090</v>
      </c>
      <c r="AK41">
        <v>62043</v>
      </c>
      <c r="AL41">
        <v>5570</v>
      </c>
      <c r="AM41">
        <v>531</v>
      </c>
      <c r="AS41">
        <v>607</v>
      </c>
      <c r="AT41">
        <v>21523</v>
      </c>
      <c r="AU41">
        <v>86</v>
      </c>
      <c r="AY41">
        <v>292698</v>
      </c>
      <c r="AZ41">
        <v>195788</v>
      </c>
      <c r="BF41">
        <v>11456</v>
      </c>
      <c r="BG41">
        <v>14844</v>
      </c>
      <c r="BH41">
        <v>48257</v>
      </c>
      <c r="BK41">
        <v>309731</v>
      </c>
      <c r="BL41">
        <v>3000</v>
      </c>
      <c r="BQ41">
        <v>267698</v>
      </c>
      <c r="BV41">
        <v>103945</v>
      </c>
      <c r="BW41">
        <v>25000</v>
      </c>
      <c r="BX41">
        <v>9998</v>
      </c>
      <c r="BY41">
        <v>25000</v>
      </c>
      <c r="BZ41">
        <v>653686</v>
      </c>
      <c r="CE41">
        <v>21957</v>
      </c>
      <c r="CG41">
        <v>3000</v>
      </c>
      <c r="CH41">
        <v>-30228</v>
      </c>
      <c r="CI41">
        <v>1104</v>
      </c>
      <c r="CK41">
        <v>-1003</v>
      </c>
      <c r="CL41">
        <v>346820</v>
      </c>
      <c r="CN41">
        <v>-72769</v>
      </c>
      <c r="CO41">
        <v>-86651</v>
      </c>
      <c r="CP41">
        <v>15981</v>
      </c>
      <c r="CR41">
        <v>7090</v>
      </c>
      <c r="CS41">
        <v>-62128</v>
      </c>
      <c r="CT41">
        <v>-228218</v>
      </c>
      <c r="CV41">
        <v>-58522</v>
      </c>
      <c r="CW41">
        <v>21432</v>
      </c>
      <c r="CX41">
        <v>-67556</v>
      </c>
      <c r="CY41">
        <v>-2965</v>
      </c>
      <c r="CZ41">
        <v>-79150</v>
      </c>
      <c r="DA41">
        <v>-30526</v>
      </c>
      <c r="DB41">
        <v>-372</v>
      </c>
      <c r="DD41">
        <v>2500</v>
      </c>
      <c r="DF41">
        <v>-37823</v>
      </c>
      <c r="DG41">
        <v>292</v>
      </c>
      <c r="DH41">
        <v>14172</v>
      </c>
      <c r="DJ41">
        <v>-16158</v>
      </c>
      <c r="DK41">
        <v>-16041</v>
      </c>
      <c r="DL41">
        <v>19094</v>
      </c>
      <c r="DM41">
        <v>267962</v>
      </c>
      <c r="DN41">
        <v>-2500</v>
      </c>
      <c r="DP41">
        <v>-56227</v>
      </c>
      <c r="DQ41">
        <v>-218546</v>
      </c>
      <c r="DR41">
        <v>-340</v>
      </c>
      <c r="DS41">
        <v>-2466</v>
      </c>
      <c r="DT41">
        <v>-53727</v>
      </c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  <c r="IA41" s="99"/>
      <c r="IB41" s="99"/>
      <c r="IC41" s="99"/>
      <c r="ID41" s="99"/>
      <c r="IE41" s="99"/>
      <c r="IF41" s="99"/>
      <c r="IG41" s="99"/>
      <c r="IH41" s="99"/>
      <c r="II41" s="99"/>
      <c r="IJ41" s="99"/>
      <c r="IK41" s="99"/>
      <c r="IL41" s="99"/>
      <c r="IM41" s="99"/>
      <c r="IN41" s="99"/>
      <c r="IO41" s="99"/>
      <c r="IP41" s="99"/>
      <c r="IQ41" s="99"/>
      <c r="IR41" s="99"/>
      <c r="IS41" s="99"/>
      <c r="IT41" s="99"/>
      <c r="IU41" s="99"/>
      <c r="IV41" s="99"/>
      <c r="IW41" s="99"/>
      <c r="IX41" s="99"/>
      <c r="IY41" s="99"/>
      <c r="IZ41" s="99"/>
      <c r="JA41" s="99"/>
      <c r="JB41" s="99"/>
      <c r="JC41" s="99"/>
      <c r="JD41" s="99"/>
      <c r="JE41" s="99"/>
      <c r="JF41" s="99"/>
      <c r="JG41" s="99"/>
      <c r="JH41" s="99"/>
      <c r="JI41" s="99"/>
      <c r="JJ41" s="99"/>
      <c r="JK41" s="99"/>
      <c r="JL41" s="99"/>
      <c r="JM41" s="99"/>
      <c r="JN41" s="99"/>
      <c r="JO41" s="99"/>
      <c r="JP41" s="99"/>
      <c r="JQ41" s="99"/>
      <c r="JR41" s="99"/>
      <c r="JS41" s="99"/>
      <c r="JT41" s="99"/>
      <c r="JU41" s="99"/>
      <c r="JV41" s="99"/>
      <c r="JW41" s="99"/>
      <c r="JX41" s="99"/>
      <c r="JY41" s="99"/>
      <c r="JZ41" s="99"/>
      <c r="KA41" s="99"/>
      <c r="KB41" s="99"/>
      <c r="KC41" s="99"/>
      <c r="KD41" s="99"/>
      <c r="KE41" s="99"/>
      <c r="KF41" s="99"/>
      <c r="KG41" s="99"/>
      <c r="KH41" s="99"/>
      <c r="KI41" s="99"/>
      <c r="KJ41" s="99"/>
      <c r="KK41" s="99"/>
      <c r="KL41" s="99"/>
      <c r="KM41" s="99"/>
      <c r="KN41" s="99"/>
      <c r="KO41" s="99"/>
      <c r="KP41" s="99"/>
      <c r="KQ41" s="99"/>
      <c r="KR41" s="99"/>
      <c r="KS41" s="99"/>
      <c r="KT41" s="99"/>
      <c r="KU41" s="99"/>
      <c r="KV41" s="99"/>
      <c r="KW41" s="99"/>
      <c r="KX41" s="99"/>
      <c r="KY41" s="99"/>
      <c r="KZ41" s="99"/>
      <c r="LA41" s="99"/>
      <c r="LB41" s="99"/>
      <c r="LC41" s="99"/>
      <c r="LD41" s="99"/>
      <c r="LE41" s="99"/>
      <c r="LF41" s="99"/>
      <c r="LG41" s="99"/>
      <c r="LH41" s="99"/>
      <c r="LI41" s="99"/>
      <c r="LJ41" s="99"/>
      <c r="LK41" s="99"/>
      <c r="LL41" s="99"/>
      <c r="LM41" s="99"/>
      <c r="LN41" s="99"/>
      <c r="LO41" s="99"/>
      <c r="LP41" s="99"/>
      <c r="LQ41" s="99"/>
      <c r="LR41" s="99"/>
      <c r="LS41" s="99"/>
      <c r="LT41" s="99"/>
      <c r="LU41" s="99"/>
      <c r="LV41" s="99"/>
      <c r="LW41" s="99"/>
      <c r="LX41" s="99"/>
      <c r="LY41" s="99"/>
      <c r="LZ41" s="99"/>
      <c r="MA41" s="99"/>
      <c r="MB41" s="99"/>
      <c r="MC41" s="99"/>
      <c r="MD41" s="99"/>
      <c r="ME41" s="99"/>
      <c r="MF41" s="99"/>
      <c r="MG41" s="99"/>
      <c r="MH41" s="99"/>
      <c r="MI41" s="99"/>
      <c r="MJ41" s="99"/>
      <c r="MK41" s="99"/>
      <c r="ML41" s="99"/>
      <c r="MM41" s="99"/>
      <c r="MN41" s="99"/>
      <c r="MO41" s="99"/>
      <c r="MP41" s="99"/>
      <c r="MQ41" s="99"/>
      <c r="MR41" s="99"/>
      <c r="MS41" s="99"/>
      <c r="MT41" s="99"/>
      <c r="MU41" s="99"/>
      <c r="MV41" s="99"/>
      <c r="MW41" s="99"/>
      <c r="MX41" s="99"/>
      <c r="MY41" s="99"/>
      <c r="MZ41" s="99"/>
      <c r="NA41" s="99"/>
      <c r="NB41" s="99"/>
      <c r="NC41" s="99"/>
      <c r="ND41" s="99"/>
      <c r="NE41" s="99"/>
      <c r="NF41" s="99"/>
      <c r="NG41" s="99"/>
      <c r="NH41" s="99"/>
      <c r="NI41" s="99"/>
      <c r="NJ41" s="99"/>
      <c r="NK41" s="99"/>
      <c r="NL41" s="99"/>
      <c r="NM41" s="99"/>
      <c r="NN41" s="99"/>
      <c r="NO41" s="99"/>
      <c r="NP41" s="99"/>
      <c r="NQ41" s="99"/>
      <c r="NR41" s="99"/>
      <c r="NS41" s="99"/>
      <c r="NT41" s="99"/>
      <c r="NU41" s="99"/>
      <c r="NV41" s="99"/>
      <c r="NW41" s="99"/>
      <c r="NX41" s="99"/>
      <c r="NY41" s="99"/>
      <c r="NZ41" s="99"/>
      <c r="OA41" s="99"/>
      <c r="OB41" s="99"/>
      <c r="OC41" s="99"/>
      <c r="OD41" s="99"/>
      <c r="OE41" s="99"/>
      <c r="OF41" s="99"/>
      <c r="OG41" s="99"/>
      <c r="OH41" s="99"/>
      <c r="OI41" s="99"/>
      <c r="OJ41" s="99"/>
      <c r="OK41" s="99"/>
      <c r="OL41" s="99"/>
      <c r="OM41" s="99"/>
      <c r="ON41" s="99"/>
      <c r="OO41" s="99"/>
      <c r="OP41" s="99"/>
      <c r="OQ41" s="99"/>
      <c r="OR41" s="99"/>
      <c r="OS41" s="99"/>
      <c r="OT41" s="99"/>
      <c r="OU41" s="99"/>
      <c r="OV41" s="99"/>
      <c r="OW41" s="99"/>
      <c r="OX41" s="99"/>
      <c r="OY41" s="99"/>
      <c r="OZ41" s="99"/>
      <c r="PA41" s="99"/>
      <c r="PB41" s="99"/>
      <c r="PC41" s="99"/>
      <c r="PD41" s="99"/>
      <c r="PE41" s="99"/>
      <c r="PF41" s="99"/>
      <c r="PG41" s="99"/>
      <c r="PH41" s="99"/>
      <c r="PI41" s="99"/>
      <c r="PJ41" s="99"/>
      <c r="PK41" s="99"/>
      <c r="PL41" s="99"/>
      <c r="PM41" s="99"/>
      <c r="PN41" s="99"/>
      <c r="PO41" s="99"/>
      <c r="PP41" s="99"/>
      <c r="PQ41" s="99"/>
      <c r="PR41" s="99"/>
      <c r="PS41" s="99"/>
      <c r="PT41" s="99"/>
      <c r="PU41" s="99"/>
      <c r="PV41" s="99"/>
      <c r="PW41" s="99"/>
      <c r="PX41" s="99"/>
      <c r="PY41" s="99"/>
      <c r="PZ41" s="99"/>
      <c r="QA41" s="99"/>
      <c r="QB41" s="99"/>
      <c r="QC41" s="99"/>
      <c r="QD41" s="99"/>
      <c r="QE41" s="99"/>
      <c r="QF41" s="99"/>
      <c r="QG41" s="99"/>
      <c r="QH41" s="99"/>
      <c r="QI41" s="99"/>
      <c r="QJ41" s="99"/>
      <c r="QK41" s="99"/>
      <c r="QL41" s="99"/>
      <c r="QM41" s="99"/>
      <c r="QN41" s="99"/>
      <c r="QO41" s="99"/>
      <c r="QP41" s="99"/>
      <c r="QQ41" s="99"/>
      <c r="QR41" s="99"/>
      <c r="QS41" s="99"/>
      <c r="QT41" s="99"/>
      <c r="QU41" s="99"/>
      <c r="QV41" s="99"/>
      <c r="QW41" s="99"/>
      <c r="QX41" s="99"/>
      <c r="QY41" s="99"/>
      <c r="QZ41" s="99"/>
      <c r="RA41" s="99"/>
      <c r="RB41" s="99"/>
      <c r="RC41" s="99"/>
      <c r="RD41" s="99"/>
      <c r="RE41" s="99"/>
      <c r="RF41" s="99"/>
      <c r="RG41" s="99"/>
      <c r="RH41" s="99"/>
      <c r="RI41" s="99"/>
      <c r="RJ41" s="99"/>
      <c r="RK41" s="99"/>
      <c r="RL41" s="99"/>
      <c r="RM41" s="99"/>
      <c r="RN41" s="99"/>
      <c r="RO41" s="99"/>
      <c r="RP41" s="99"/>
      <c r="RQ41" s="99"/>
      <c r="RR41" s="99"/>
      <c r="RS41" s="99"/>
      <c r="RT41" s="99"/>
      <c r="RU41" s="99"/>
      <c r="RV41" s="99"/>
      <c r="RW41" s="99"/>
      <c r="RX41" s="99"/>
      <c r="RY41" s="99"/>
      <c r="RZ41" s="99"/>
      <c r="SA41" s="99"/>
      <c r="SB41" s="99"/>
      <c r="SC41" s="99"/>
      <c r="SD41" s="99"/>
      <c r="SE41" s="99"/>
      <c r="SF41" s="99"/>
      <c r="SG41" s="99"/>
      <c r="SH41" s="99"/>
      <c r="SI41" s="99"/>
      <c r="SJ41" s="99"/>
      <c r="SK41" s="99"/>
      <c r="SL41" s="99"/>
      <c r="SM41" s="99"/>
      <c r="SN41" s="99"/>
      <c r="SO41" s="99"/>
      <c r="SP41" s="99"/>
      <c r="SQ41" s="99"/>
      <c r="SR41" s="99"/>
      <c r="SS41" s="99"/>
      <c r="ST41" s="99"/>
      <c r="SU41" s="99"/>
      <c r="SV41" s="99"/>
      <c r="SW41" s="99"/>
      <c r="SX41" s="99"/>
      <c r="SY41" s="99"/>
      <c r="SZ41" s="99"/>
      <c r="TA41" s="99"/>
      <c r="TB41" s="99"/>
      <c r="TC41" s="99"/>
      <c r="TD41" s="99"/>
      <c r="TE41" s="99"/>
      <c r="TF41" s="99"/>
      <c r="TG41" s="99"/>
      <c r="TH41" s="99"/>
      <c r="TI41" s="99"/>
      <c r="TJ41" s="99"/>
      <c r="TK41" s="99"/>
      <c r="TL41" s="99"/>
      <c r="TM41" s="99"/>
      <c r="TN41" s="99"/>
      <c r="TO41" s="99"/>
      <c r="TP41" s="99"/>
      <c r="TQ41" s="99"/>
      <c r="TR41" s="99"/>
      <c r="TS41" s="99"/>
      <c r="TT41" s="99"/>
      <c r="TU41" s="99"/>
      <c r="TV41" s="99"/>
      <c r="TW41" s="99"/>
      <c r="TX41" s="99"/>
      <c r="TY41" s="99"/>
      <c r="TZ41" s="99"/>
      <c r="UA41" s="99"/>
      <c r="UB41" s="99"/>
      <c r="UC41" s="99"/>
      <c r="UD41" s="99"/>
      <c r="UE41" s="99"/>
      <c r="UF41" s="99"/>
      <c r="UG41" s="99"/>
      <c r="UH41" s="99"/>
      <c r="UI41" s="99"/>
      <c r="UJ41" s="99"/>
      <c r="UK41" s="99"/>
      <c r="UL41" s="99"/>
      <c r="UM41" s="99"/>
      <c r="UN41" s="99"/>
      <c r="UO41" s="99"/>
      <c r="UP41" s="99"/>
      <c r="UQ41" s="99"/>
      <c r="UR41" s="99"/>
      <c r="US41" s="99"/>
      <c r="UT41" s="99"/>
      <c r="UU41" s="99"/>
      <c r="UV41" s="99"/>
      <c r="UW41" s="99"/>
      <c r="UX41" s="99"/>
      <c r="UY41" s="99"/>
      <c r="UZ41" s="99"/>
      <c r="VA41" s="99"/>
      <c r="VB41" s="99"/>
      <c r="VC41" s="99"/>
      <c r="VD41" s="99"/>
      <c r="VE41" s="99"/>
      <c r="VF41" s="99"/>
      <c r="VG41" s="99"/>
      <c r="VH41" s="99"/>
      <c r="VI41" s="99"/>
      <c r="VJ41" s="99"/>
      <c r="VK41" s="99"/>
      <c r="VL41" s="99"/>
      <c r="VM41" s="99"/>
      <c r="VN41" s="99"/>
      <c r="VO41" s="99"/>
      <c r="VP41" s="99"/>
      <c r="VQ41" s="99"/>
      <c r="VR41" s="99"/>
      <c r="VS41" s="99"/>
      <c r="VT41" s="99"/>
      <c r="VU41" s="99"/>
      <c r="VV41" s="99"/>
      <c r="VW41" s="99"/>
      <c r="VX41" s="99"/>
      <c r="VY41" s="99"/>
      <c r="VZ41" s="99"/>
      <c r="WA41" s="99"/>
      <c r="WB41" s="99"/>
      <c r="WC41" s="99"/>
      <c r="WD41" s="99"/>
      <c r="WE41" s="99"/>
      <c r="WF41" s="99"/>
      <c r="WG41" s="99"/>
      <c r="WH41" s="99"/>
      <c r="WI41" s="99"/>
      <c r="WJ41" s="99"/>
      <c r="WK41" s="99"/>
      <c r="WL41" s="99"/>
      <c r="WM41" s="99"/>
      <c r="WN41" s="99"/>
      <c r="WO41" s="99"/>
      <c r="WP41" s="99"/>
      <c r="WQ41" s="99"/>
      <c r="WR41" s="99"/>
      <c r="WS41" s="99"/>
      <c r="WT41" s="99"/>
      <c r="WU41" s="99"/>
      <c r="WV41" s="99"/>
      <c r="WW41" s="99"/>
      <c r="WX41" s="99"/>
      <c r="WY41" s="99"/>
      <c r="WZ41" s="99"/>
      <c r="XA41" s="99"/>
      <c r="XB41" s="99"/>
      <c r="XC41" s="99"/>
      <c r="XD41" s="99"/>
      <c r="XE41" s="99"/>
      <c r="XF41" s="99"/>
      <c r="XG41" s="99"/>
      <c r="XH41" s="99"/>
      <c r="XI41" s="99"/>
      <c r="XJ41" s="99"/>
      <c r="XK41" s="99"/>
      <c r="XL41" s="99"/>
      <c r="XM41" s="99"/>
      <c r="XN41" s="99"/>
      <c r="XO41" s="99"/>
      <c r="XP41" s="99"/>
      <c r="XQ41" s="99"/>
      <c r="XR41" s="99"/>
      <c r="XS41" s="99"/>
      <c r="XT41" s="99"/>
      <c r="XU41" s="99"/>
      <c r="XV41" s="99"/>
      <c r="XW41" s="99"/>
      <c r="XX41" s="99"/>
      <c r="XY41" s="99"/>
      <c r="XZ41" s="99"/>
      <c r="YA41" s="99"/>
      <c r="YB41" s="99"/>
      <c r="YC41" s="99"/>
      <c r="YD41" s="99"/>
      <c r="YE41" s="99"/>
      <c r="YF41" s="99"/>
      <c r="YG41" s="99"/>
      <c r="YH41" s="99"/>
      <c r="YI41" s="99"/>
      <c r="YJ41" s="99"/>
      <c r="YK41" s="99"/>
      <c r="YL41" s="99"/>
      <c r="YM41" s="99"/>
      <c r="YN41" s="99"/>
      <c r="YO41" s="99"/>
      <c r="YP41" s="99"/>
      <c r="YQ41" s="99"/>
      <c r="YR41" s="99"/>
      <c r="YS41" s="99"/>
      <c r="YT41" s="99"/>
      <c r="YU41" s="99"/>
      <c r="YV41" s="99"/>
      <c r="YW41" s="99"/>
      <c r="YX41" s="99"/>
      <c r="YY41" s="99"/>
      <c r="YZ41" s="99"/>
      <c r="ZA41" s="99"/>
      <c r="ZB41" s="99"/>
      <c r="ZC41" s="99"/>
      <c r="ZD41" s="99"/>
      <c r="ZE41" s="99"/>
      <c r="ZF41" s="99"/>
      <c r="ZG41" s="99"/>
      <c r="ZH41" s="99"/>
      <c r="ZI41" s="99"/>
      <c r="ZJ41" s="99"/>
      <c r="ZK41" s="99"/>
      <c r="ZL41" s="99"/>
      <c r="ZM41" s="99"/>
      <c r="ZN41" s="99"/>
      <c r="ZO41" s="99"/>
      <c r="ZP41" s="99"/>
      <c r="ZQ41" s="99"/>
      <c r="ZR41" s="99"/>
      <c r="ZS41" s="99"/>
      <c r="ZT41" s="99"/>
      <c r="ZU41" s="99"/>
      <c r="ZV41" s="99"/>
      <c r="ZW41" s="99"/>
      <c r="ZX41" s="99"/>
      <c r="ZY41" s="99"/>
      <c r="ZZ41" s="99"/>
      <c r="AAA41" s="99"/>
      <c r="AAB41" s="99"/>
      <c r="AAC41" s="99"/>
      <c r="AAD41" s="99"/>
      <c r="AAE41" s="99"/>
      <c r="AAF41" s="99"/>
      <c r="AAG41" s="99"/>
      <c r="AAH41" s="99"/>
      <c r="AAI41" s="99"/>
      <c r="AAJ41" s="99"/>
      <c r="AAK41" s="99"/>
      <c r="AAL41" s="99"/>
      <c r="AAM41" s="99"/>
      <c r="AAN41" s="99"/>
      <c r="AAO41" s="99"/>
      <c r="AAP41" s="99"/>
      <c r="AAQ41" s="99"/>
      <c r="AAR41" s="99"/>
      <c r="AAS41" s="99"/>
      <c r="AAT41" s="99"/>
      <c r="AAU41" s="99"/>
      <c r="AAV41" s="99"/>
      <c r="AAW41" s="99"/>
      <c r="AAX41" s="99"/>
      <c r="AAY41" s="99"/>
      <c r="AAZ41" s="99"/>
      <c r="ABA41" s="99"/>
      <c r="ABB41" s="99"/>
      <c r="ABC41" s="99"/>
      <c r="ABD41" s="99"/>
      <c r="ABE41" s="99"/>
      <c r="ABF41" s="99"/>
      <c r="ABG41" s="99"/>
      <c r="ABH41" s="99"/>
      <c r="ABI41" s="99"/>
      <c r="ABJ41" s="99"/>
      <c r="ABK41" s="99"/>
      <c r="ABL41" s="99"/>
      <c r="ABM41" s="99"/>
      <c r="ABN41" s="99"/>
      <c r="ABO41" s="99"/>
      <c r="ABP41" s="99"/>
      <c r="ABQ41" s="99"/>
      <c r="ABR41" s="99"/>
      <c r="ABS41" s="99"/>
      <c r="ABT41" s="99"/>
      <c r="ABU41" s="99"/>
      <c r="ABV41" s="99"/>
      <c r="ABW41" s="99"/>
      <c r="ABX41" s="99"/>
      <c r="ABY41" s="99"/>
      <c r="ABZ41" s="99"/>
      <c r="ACA41" s="99"/>
      <c r="ACB41" s="99"/>
      <c r="ACC41" s="99"/>
      <c r="ACD41" s="99"/>
      <c r="ACE41" s="99"/>
      <c r="ACF41" s="99"/>
      <c r="ACG41" s="99"/>
      <c r="ACH41" s="99"/>
      <c r="ACI41" s="99"/>
      <c r="ACJ41" s="99"/>
      <c r="ACK41" s="99"/>
      <c r="ACL41" s="99"/>
      <c r="ACM41" s="99"/>
      <c r="ACN41" s="99"/>
      <c r="ACO41" s="99"/>
      <c r="ACP41" s="99"/>
      <c r="ACQ41" s="99"/>
      <c r="ACR41" s="99"/>
      <c r="ACS41" s="99"/>
      <c r="ACT41" s="99"/>
      <c r="ACU41" s="99"/>
      <c r="ACV41" s="99"/>
      <c r="ACW41" s="99"/>
      <c r="ACX41" s="99"/>
      <c r="ACY41" s="99"/>
      <c r="ACZ41" s="99"/>
      <c r="ADA41" s="99"/>
      <c r="ADB41" s="99"/>
      <c r="ADC41" s="99"/>
      <c r="ADD41" s="99"/>
      <c r="ADE41" s="99"/>
      <c r="ADF41" s="99"/>
      <c r="ADG41" s="99"/>
      <c r="ADH41" s="99"/>
      <c r="ADI41" s="99"/>
      <c r="ADJ41" s="99"/>
      <c r="ADK41" s="99"/>
      <c r="ADL41" s="99"/>
      <c r="ADM41" s="99"/>
      <c r="ADN41" s="99"/>
      <c r="ADO41" s="99"/>
      <c r="ADP41" s="99"/>
      <c r="ADQ41" s="99"/>
      <c r="ADR41" s="99"/>
      <c r="ADS41" s="99"/>
      <c r="ADT41" s="99"/>
      <c r="ADU41" s="99"/>
      <c r="ADV41" s="99"/>
      <c r="ADW41" s="99"/>
      <c r="ADX41" s="99"/>
      <c r="ADY41" s="99"/>
      <c r="ADZ41" s="99"/>
      <c r="AEA41" s="99"/>
      <c r="AEB41" s="99"/>
      <c r="AEC41" s="99"/>
      <c r="AED41" s="99"/>
      <c r="AEE41" s="99"/>
      <c r="AEF41" s="99"/>
      <c r="AEG41" s="99"/>
      <c r="AEH41" s="99"/>
      <c r="AEI41" s="99"/>
      <c r="AEJ41" s="99"/>
      <c r="AEK41" s="99"/>
      <c r="AEL41" s="99"/>
      <c r="AEM41" s="99"/>
      <c r="AEN41" s="99"/>
      <c r="AEO41" s="99"/>
      <c r="AEP41" s="99"/>
      <c r="AEQ41" s="99"/>
      <c r="AER41" s="99"/>
      <c r="AES41" s="99"/>
      <c r="AET41" s="99"/>
      <c r="AEU41" s="99"/>
      <c r="AEV41" s="99"/>
      <c r="AEW41" s="99"/>
      <c r="AEX41" s="99"/>
      <c r="AEY41" s="99"/>
      <c r="AEZ41" s="99"/>
      <c r="AFA41" s="99"/>
      <c r="AFB41" s="99"/>
      <c r="AFC41" s="99"/>
      <c r="AFD41" s="99"/>
      <c r="AFE41" s="99"/>
      <c r="AFF41" s="99"/>
      <c r="AFG41" s="99"/>
      <c r="AFH41" s="99"/>
      <c r="AFI41" s="99"/>
      <c r="AFJ41" s="99"/>
      <c r="AFK41" s="99"/>
      <c r="AFL41" s="99"/>
      <c r="AFM41" s="99"/>
      <c r="AFN41" s="99"/>
      <c r="AFO41" s="99"/>
      <c r="AFP41" s="99"/>
      <c r="AFQ41" s="99"/>
      <c r="AFR41" s="99"/>
      <c r="AFS41" s="99"/>
      <c r="AFT41" s="99"/>
      <c r="AFU41" s="99"/>
      <c r="AFV41" s="99"/>
      <c r="AFW41" s="99"/>
      <c r="AFX41" s="99"/>
      <c r="AFY41" s="99"/>
      <c r="AFZ41" s="99"/>
      <c r="AGA41" s="99"/>
      <c r="AGB41" s="99"/>
      <c r="AGC41" s="99"/>
      <c r="AGD41" s="99"/>
      <c r="AGE41" s="99"/>
      <c r="AGF41" s="99"/>
      <c r="AGG41" s="99"/>
      <c r="AGH41" s="99"/>
      <c r="AGI41" s="99"/>
      <c r="AGJ41" s="99"/>
      <c r="AGK41" s="99"/>
      <c r="AGL41" s="99"/>
      <c r="AGM41" s="99"/>
      <c r="AGN41" s="99"/>
      <c r="AGO41" s="99"/>
      <c r="AGP41" s="99"/>
      <c r="AGQ41" s="99"/>
      <c r="AGR41" s="99"/>
      <c r="AGS41" s="99"/>
      <c r="AGT41" s="99"/>
      <c r="AGU41" s="99"/>
      <c r="AGV41" s="99"/>
      <c r="AGW41" s="99"/>
      <c r="AGX41" s="99"/>
      <c r="AGY41" s="99"/>
      <c r="AGZ41" s="99"/>
      <c r="AHA41" s="99"/>
      <c r="AHB41" s="99"/>
      <c r="AHC41" s="99"/>
      <c r="AHD41" s="99"/>
      <c r="AHE41" s="99"/>
      <c r="AHF41" s="99"/>
      <c r="AHG41" s="99"/>
      <c r="AHH41" s="99"/>
      <c r="AHI41" s="99"/>
      <c r="AHJ41" s="99"/>
      <c r="AHK41" s="99"/>
      <c r="AHL41" s="99"/>
      <c r="AHM41" s="99"/>
      <c r="AHN41" s="99"/>
      <c r="AHO41" s="99"/>
      <c r="AHP41" s="99"/>
      <c r="AHQ41" s="99"/>
      <c r="AHR41" s="99"/>
      <c r="AHS41" s="99"/>
      <c r="AHT41" s="99"/>
      <c r="AHU41" s="99"/>
      <c r="AHV41" s="99"/>
      <c r="AHW41" s="99"/>
      <c r="AHX41" s="99"/>
      <c r="AHY41" s="99"/>
      <c r="AHZ41" s="99"/>
      <c r="AIA41" s="99"/>
      <c r="AIB41" s="99"/>
      <c r="AIC41" s="99"/>
      <c r="AID41" s="99"/>
      <c r="AIE41" s="99"/>
      <c r="AIF41" s="99"/>
      <c r="AIG41" s="99"/>
      <c r="AIH41" s="99"/>
      <c r="AII41" s="99"/>
      <c r="AIJ41" s="99"/>
      <c r="AIK41" s="99"/>
      <c r="AIL41" s="99"/>
      <c r="AIM41" s="99"/>
      <c r="AIN41" s="99"/>
      <c r="AIO41" s="99"/>
      <c r="AIP41" s="99"/>
      <c r="AIQ41" s="99"/>
      <c r="AIR41" s="99"/>
      <c r="AIS41" s="99"/>
      <c r="AIT41" s="99"/>
      <c r="AIU41" s="99"/>
      <c r="AIV41" s="99"/>
      <c r="AIW41" s="99"/>
      <c r="AIX41" s="99"/>
      <c r="AIY41" s="99"/>
      <c r="AIZ41" s="99"/>
      <c r="AJA41" s="99"/>
      <c r="AJB41" s="99"/>
      <c r="AJC41" s="99"/>
      <c r="AJD41" s="99"/>
      <c r="AJE41" s="99"/>
      <c r="AJF41" s="99"/>
      <c r="AJG41" s="99"/>
      <c r="AJH41" s="99"/>
      <c r="AJI41" s="99"/>
      <c r="AJJ41" s="99"/>
      <c r="AJK41" s="99"/>
      <c r="AJL41" s="99"/>
      <c r="AJM41" s="99"/>
      <c r="AJN41" s="99"/>
      <c r="AJO41" s="99"/>
      <c r="AJP41" s="99"/>
      <c r="AJQ41" s="99"/>
      <c r="AJR41" s="99"/>
      <c r="AJS41" s="99"/>
      <c r="AJT41" s="99"/>
      <c r="AJU41" s="99"/>
      <c r="AJV41" s="99"/>
      <c r="AJW41" s="99"/>
      <c r="AJX41" s="99"/>
      <c r="AJY41" s="99"/>
      <c r="AJZ41" s="99"/>
      <c r="AKA41" s="99"/>
      <c r="AKB41" s="99"/>
      <c r="AKC41" s="99"/>
      <c r="AKD41" s="99"/>
      <c r="AKE41" s="99"/>
      <c r="AKF41" s="99"/>
      <c r="AKG41" s="99"/>
      <c r="AKH41" s="99"/>
      <c r="AKI41" s="99"/>
      <c r="AKJ41" s="99"/>
      <c r="AKK41" s="99"/>
      <c r="AKL41" s="99"/>
      <c r="AKM41" s="99"/>
      <c r="AKN41" s="99"/>
      <c r="AKO41" s="99"/>
      <c r="AKP41" s="99"/>
      <c r="AKQ41" s="99"/>
      <c r="AKR41" s="99"/>
      <c r="AKS41" s="99"/>
      <c r="AKT41" s="99"/>
      <c r="AKU41" s="99"/>
      <c r="AKV41" s="99"/>
      <c r="AKW41" s="99"/>
      <c r="AKX41" s="99"/>
      <c r="AKY41" s="99"/>
      <c r="AKZ41" s="99"/>
      <c r="ALA41" s="99"/>
      <c r="ALB41" s="99"/>
      <c r="ALC41" s="99"/>
      <c r="ALD41" s="99"/>
      <c r="ALE41" s="99"/>
      <c r="ALF41" s="99"/>
      <c r="ALG41" s="99"/>
      <c r="ALH41" s="99"/>
      <c r="ALI41" s="99"/>
      <c r="ALJ41" s="99"/>
      <c r="ALK41" s="99"/>
      <c r="ALL41" s="99"/>
      <c r="ALM41" s="99"/>
      <c r="ALN41" s="99"/>
      <c r="ALO41" s="99"/>
      <c r="ALP41" s="99"/>
      <c r="ALQ41" s="99"/>
      <c r="ALR41" s="99"/>
      <c r="ALS41" s="99"/>
      <c r="ALT41" s="99"/>
      <c r="ALU41" s="99"/>
      <c r="ALV41" s="99"/>
      <c r="ALW41" s="99"/>
      <c r="ALX41" s="99"/>
      <c r="ALY41" s="99"/>
      <c r="ALZ41" s="99"/>
      <c r="AMA41" s="99"/>
      <c r="AMB41" s="99"/>
      <c r="AMC41" s="99"/>
      <c r="AMD41" s="99"/>
      <c r="AME41" s="99"/>
      <c r="AMF41" s="99"/>
      <c r="AMG41" s="99"/>
      <c r="AMH41" s="99"/>
      <c r="AMI41" s="99"/>
      <c r="AMJ41" s="99"/>
      <c r="AMK41" s="99"/>
      <c r="AML41" s="99"/>
      <c r="AMM41" s="99"/>
      <c r="AMN41" s="99"/>
      <c r="AMO41" s="99"/>
      <c r="AMP41" s="99"/>
      <c r="AMQ41" s="99"/>
      <c r="AMR41" s="99"/>
      <c r="AMS41" s="99"/>
      <c r="AMT41" s="99"/>
      <c r="AMU41" s="99"/>
      <c r="AMV41" s="99"/>
      <c r="AMW41" s="99"/>
      <c r="AMX41" s="99"/>
      <c r="AMY41" s="99"/>
      <c r="AMZ41" s="99"/>
      <c r="ANA41" s="99"/>
      <c r="ANB41" s="99"/>
      <c r="ANC41" s="99"/>
      <c r="AND41" s="99"/>
      <c r="ANE41" s="99"/>
      <c r="ANF41" s="99"/>
      <c r="ANG41" s="99"/>
      <c r="ANH41" s="99"/>
      <c r="ANI41" s="99"/>
      <c r="ANJ41" s="99"/>
      <c r="ANK41" s="99"/>
      <c r="ANL41" s="99"/>
      <c r="ANM41" s="99"/>
      <c r="ANN41" s="99"/>
      <c r="ANO41" s="99"/>
      <c r="ANP41" s="99"/>
      <c r="ANQ41" s="99"/>
      <c r="ANR41" s="99"/>
      <c r="ANS41" s="99"/>
      <c r="ANT41" s="99"/>
      <c r="ANU41" s="99"/>
      <c r="ANV41" s="99"/>
      <c r="ANW41" s="99"/>
      <c r="ANX41" s="99"/>
      <c r="ANY41" s="99"/>
      <c r="ANZ41" s="99"/>
      <c r="AOA41" s="99"/>
      <c r="AOB41" s="99"/>
      <c r="AOC41" s="99"/>
      <c r="AOD41" s="99"/>
      <c r="AOE41" s="99"/>
      <c r="AOF41" s="99"/>
      <c r="AOG41" s="99"/>
      <c r="AOH41" s="99"/>
      <c r="AOI41" s="99"/>
      <c r="AOJ41" s="99"/>
      <c r="AOK41" s="99"/>
      <c r="AOL41" s="99"/>
      <c r="AOM41" s="99"/>
      <c r="AON41" s="99"/>
      <c r="AOO41" s="99"/>
      <c r="AOP41" s="99"/>
      <c r="AOQ41" s="99"/>
      <c r="AOR41" s="99"/>
      <c r="AOS41" s="99"/>
      <c r="AOT41" s="99"/>
      <c r="AOU41" s="99"/>
      <c r="AOV41" s="99"/>
      <c r="AOW41" s="99"/>
      <c r="AOX41" s="99"/>
      <c r="AOY41" s="99"/>
      <c r="AOZ41" s="99"/>
      <c r="APA41" s="99"/>
      <c r="APB41" s="99"/>
      <c r="APC41" s="99"/>
      <c r="APD41" s="99"/>
      <c r="APE41" s="99"/>
      <c r="APF41" s="99"/>
      <c r="APG41" s="99"/>
      <c r="APH41" s="99"/>
      <c r="API41" s="99"/>
      <c r="APJ41" s="99"/>
      <c r="APK41" s="99"/>
      <c r="APL41" s="99"/>
      <c r="APM41" s="99"/>
      <c r="APN41" s="99"/>
      <c r="APO41" s="99"/>
      <c r="APP41" s="99"/>
      <c r="APQ41" s="99"/>
      <c r="APR41" s="99"/>
      <c r="APS41" s="99"/>
      <c r="APT41" s="99"/>
      <c r="APU41" s="99"/>
      <c r="APV41" s="99"/>
      <c r="APW41" s="99"/>
      <c r="APX41" s="99"/>
      <c r="APY41" s="99"/>
      <c r="APZ41" s="99"/>
      <c r="AQA41" s="99"/>
      <c r="AQB41" s="99"/>
      <c r="AQC41" s="99"/>
      <c r="AQD41" s="99"/>
      <c r="AQE41" s="99"/>
      <c r="AQF41" s="99"/>
      <c r="AQG41" s="99"/>
      <c r="AQH41" s="99"/>
      <c r="AQI41" s="99"/>
      <c r="AQJ41" s="99"/>
      <c r="AQK41" s="99"/>
      <c r="AQL41" s="99"/>
      <c r="AQM41" s="99"/>
      <c r="AQN41" s="99"/>
      <c r="AQO41" s="99"/>
      <c r="AQP41" s="99"/>
      <c r="AQQ41" s="99"/>
      <c r="AQR41" s="99"/>
      <c r="AQS41" s="99"/>
      <c r="AQT41" s="99"/>
      <c r="AQU41" s="99"/>
      <c r="AQV41" s="99"/>
      <c r="AQW41" s="99"/>
      <c r="AQX41" s="99"/>
      <c r="AQY41" s="99"/>
      <c r="AQZ41" s="99"/>
      <c r="ARA41" s="99"/>
      <c r="ARB41" s="99"/>
      <c r="ARC41" s="99"/>
      <c r="ARD41" s="99"/>
      <c r="ARE41" s="99"/>
      <c r="ARF41" s="99"/>
      <c r="ARG41" s="99"/>
      <c r="ARH41" s="99"/>
      <c r="ARI41" s="99"/>
      <c r="ARJ41" s="99"/>
      <c r="ARK41" s="99"/>
      <c r="ARL41" s="99"/>
      <c r="ARM41" s="99"/>
      <c r="ARN41" s="99"/>
      <c r="ARO41" s="99"/>
      <c r="ARP41" s="99"/>
      <c r="ARQ41" s="99"/>
      <c r="ARR41" s="99"/>
      <c r="ARS41" s="99"/>
      <c r="ART41" s="99"/>
      <c r="ARU41" s="99"/>
      <c r="ARV41" s="99"/>
      <c r="ARW41" s="99"/>
      <c r="ARX41" s="99"/>
      <c r="ARY41" s="99"/>
      <c r="ARZ41" s="99"/>
      <c r="ASA41" s="99"/>
      <c r="ASB41" s="99"/>
      <c r="ASC41" s="99"/>
      <c r="ASD41" s="99"/>
      <c r="ASE41" s="99"/>
      <c r="ASF41" s="99"/>
      <c r="ASG41" s="99"/>
      <c r="ASH41" s="99"/>
      <c r="ASI41" s="99"/>
      <c r="ASJ41" s="99"/>
      <c r="ASK41" s="99"/>
      <c r="ASL41" s="99"/>
      <c r="ASM41" s="99"/>
      <c r="ASN41" s="99"/>
      <c r="ASO41" s="99"/>
      <c r="ASP41" s="99"/>
      <c r="ASQ41" s="99"/>
      <c r="ASR41" s="99"/>
      <c r="ASS41" s="99"/>
      <c r="AST41" s="99"/>
      <c r="ASU41" s="99"/>
      <c r="ASV41" s="99"/>
      <c r="ASW41" s="99"/>
      <c r="ASX41" s="99"/>
      <c r="ASY41" s="99"/>
      <c r="ASZ41" s="99"/>
      <c r="ATA41" s="99"/>
      <c r="ATB41" s="99"/>
      <c r="ATC41" s="99"/>
      <c r="ATD41" s="99"/>
      <c r="ATE41" s="99"/>
      <c r="ATF41" s="99"/>
      <c r="ATG41" s="99"/>
      <c r="ATH41" s="99"/>
      <c r="ATI41" s="99"/>
      <c r="ATJ41" s="99"/>
      <c r="ATK41" s="99"/>
      <c r="ATL41" s="99"/>
      <c r="ATM41" s="99"/>
      <c r="ATN41" s="99"/>
      <c r="ATO41" s="99"/>
      <c r="ATP41" s="99"/>
      <c r="ATQ41" s="99"/>
      <c r="ATR41" s="99"/>
      <c r="ATS41" s="99"/>
      <c r="ATT41" s="99"/>
      <c r="ATU41" s="99"/>
      <c r="ATV41" s="99"/>
      <c r="ATW41" s="99"/>
      <c r="ATX41" s="99"/>
      <c r="ATY41" s="99"/>
      <c r="ATZ41" s="99"/>
      <c r="AUA41" s="99"/>
      <c r="AUB41" s="99"/>
      <c r="AUC41" s="99"/>
      <c r="AUD41" s="99"/>
      <c r="AUE41" s="99"/>
      <c r="AUF41" s="99"/>
      <c r="AUG41" s="99"/>
      <c r="AUH41" s="99"/>
      <c r="AUI41" s="99"/>
      <c r="AUJ41" s="99"/>
      <c r="AUK41" s="99"/>
      <c r="AUL41" s="99"/>
      <c r="AUM41" s="99"/>
      <c r="AUN41" s="99"/>
      <c r="AUO41" s="99"/>
      <c r="AUP41" s="99"/>
      <c r="AUQ41" s="99"/>
      <c r="AUR41" s="99"/>
      <c r="AUS41" s="99"/>
      <c r="AUT41" s="99"/>
      <c r="AUU41" s="99"/>
      <c r="AUV41" s="99"/>
      <c r="AUW41" s="99"/>
      <c r="AUX41" s="99"/>
      <c r="AUY41" s="99"/>
      <c r="AUZ41" s="99"/>
      <c r="AVA41" s="99"/>
      <c r="AVB41" s="99"/>
      <c r="AVC41" s="99"/>
      <c r="AVD41" s="99"/>
      <c r="AVE41" s="99"/>
      <c r="AVF41" s="99"/>
    </row>
    <row r="42" spans="1:1254" x14ac:dyDescent="0.25">
      <c r="A42">
        <v>202212</v>
      </c>
      <c r="B42">
        <v>53113</v>
      </c>
      <c r="C42" t="s">
        <v>2706</v>
      </c>
      <c r="D42" t="s">
        <v>1533</v>
      </c>
      <c r="I42">
        <v>1588522</v>
      </c>
      <c r="K42">
        <v>233826</v>
      </c>
      <c r="L42">
        <v>8089</v>
      </c>
      <c r="M42">
        <v>241915</v>
      </c>
      <c r="P42">
        <v>2856552</v>
      </c>
      <c r="S42">
        <v>1588522</v>
      </c>
      <c r="T42">
        <v>1268030</v>
      </c>
      <c r="W42">
        <v>3355535</v>
      </c>
      <c r="Y42">
        <v>69407</v>
      </c>
      <c r="AC42">
        <v>57124</v>
      </c>
      <c r="AI42">
        <v>131206</v>
      </c>
      <c r="AJ42">
        <v>5706</v>
      </c>
      <c r="AK42">
        <v>372452</v>
      </c>
      <c r="AL42">
        <v>-669</v>
      </c>
      <c r="AP42">
        <v>1268030</v>
      </c>
      <c r="AS42">
        <v>51418</v>
      </c>
      <c r="AT42">
        <v>69407</v>
      </c>
      <c r="AV42">
        <v>626957</v>
      </c>
      <c r="AX42">
        <v>84612</v>
      </c>
      <c r="AY42">
        <v>1864691</v>
      </c>
      <c r="AZ42">
        <v>1095662</v>
      </c>
      <c r="BF42">
        <v>181447</v>
      </c>
      <c r="BH42">
        <v>276315</v>
      </c>
      <c r="BI42">
        <v>223</v>
      </c>
      <c r="BK42">
        <v>1214529</v>
      </c>
      <c r="BQ42">
        <v>1237734</v>
      </c>
      <c r="BV42">
        <v>37100</v>
      </c>
      <c r="BX42">
        <v>81767</v>
      </c>
      <c r="BZ42">
        <v>3355535</v>
      </c>
      <c r="CE42">
        <v>10033</v>
      </c>
      <c r="CH42">
        <v>-49258</v>
      </c>
      <c r="CL42">
        <v>1465871</v>
      </c>
      <c r="CN42">
        <v>-19313</v>
      </c>
      <c r="CO42">
        <v>398196</v>
      </c>
      <c r="CP42">
        <v>29945</v>
      </c>
      <c r="CR42">
        <v>-190100</v>
      </c>
      <c r="CS42">
        <v>-996</v>
      </c>
      <c r="CT42">
        <v>-550549</v>
      </c>
      <c r="CW42">
        <v>152435</v>
      </c>
      <c r="CX42">
        <v>320017</v>
      </c>
      <c r="CY42">
        <v>25333</v>
      </c>
      <c r="CZ42">
        <v>-526449</v>
      </c>
      <c r="DA42">
        <v>362572</v>
      </c>
      <c r="DB42">
        <v>-4738</v>
      </c>
      <c r="DC42">
        <v>-1491</v>
      </c>
      <c r="DD42">
        <v>10904</v>
      </c>
      <c r="DF42">
        <v>-137045</v>
      </c>
      <c r="DG42">
        <v>-16401</v>
      </c>
      <c r="DH42">
        <v>22337</v>
      </c>
      <c r="DJ42">
        <v>-93988</v>
      </c>
      <c r="DK42">
        <v>-32090</v>
      </c>
      <c r="DL42">
        <v>-78179</v>
      </c>
      <c r="DM42">
        <v>921530</v>
      </c>
      <c r="DN42">
        <v>-10904</v>
      </c>
      <c r="DP42">
        <v>35624</v>
      </c>
      <c r="DQ42">
        <v>-371101</v>
      </c>
      <c r="DR42">
        <v>-35</v>
      </c>
      <c r="DS42">
        <v>-111</v>
      </c>
      <c r="DT42">
        <v>46528</v>
      </c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  <c r="IA42" s="99"/>
      <c r="IB42" s="99"/>
      <c r="IC42" s="99"/>
      <c r="ID42" s="99"/>
      <c r="IE42" s="99"/>
      <c r="IF42" s="99"/>
      <c r="IG42" s="99"/>
      <c r="IH42" s="99"/>
      <c r="II42" s="99"/>
      <c r="IJ42" s="99"/>
      <c r="IK42" s="99"/>
      <c r="IL42" s="99"/>
      <c r="IM42" s="99"/>
      <c r="IN42" s="99"/>
      <c r="IO42" s="99"/>
      <c r="IP42" s="99"/>
      <c r="IQ42" s="99"/>
      <c r="IR42" s="99"/>
      <c r="IS42" s="99"/>
      <c r="IT42" s="99"/>
      <c r="IU42" s="99"/>
      <c r="IV42" s="99"/>
      <c r="IW42" s="99"/>
      <c r="IX42" s="99"/>
      <c r="IY42" s="99"/>
      <c r="IZ42" s="99"/>
      <c r="JA42" s="99"/>
      <c r="JB42" s="99"/>
      <c r="JC42" s="99"/>
      <c r="JD42" s="99"/>
      <c r="JE42" s="99"/>
      <c r="JF42" s="99"/>
      <c r="JG42" s="99"/>
      <c r="JH42" s="99"/>
      <c r="JI42" s="99"/>
      <c r="JJ42" s="99"/>
      <c r="JK42" s="99"/>
      <c r="JL42" s="99"/>
      <c r="JM42" s="99"/>
      <c r="JN42" s="99"/>
      <c r="JO42" s="99"/>
      <c r="JP42" s="99"/>
      <c r="JQ42" s="99"/>
      <c r="JR42" s="99"/>
      <c r="JS42" s="99"/>
      <c r="JT42" s="99"/>
      <c r="JU42" s="99"/>
      <c r="JV42" s="99"/>
      <c r="JW42" s="99"/>
      <c r="JX42" s="99"/>
      <c r="JY42" s="99"/>
      <c r="JZ42" s="99"/>
      <c r="KA42" s="99"/>
      <c r="KB42" s="99"/>
      <c r="KC42" s="99"/>
      <c r="KD42" s="99"/>
      <c r="KE42" s="99"/>
      <c r="KF42" s="99"/>
      <c r="KG42" s="99"/>
      <c r="KH42" s="99"/>
      <c r="KI42" s="99"/>
      <c r="KJ42" s="99"/>
      <c r="KK42" s="99"/>
      <c r="KL42" s="99"/>
      <c r="KM42" s="99"/>
      <c r="KN42" s="99"/>
      <c r="KO42" s="99"/>
      <c r="KP42" s="99"/>
      <c r="KQ42" s="99"/>
      <c r="KR42" s="99"/>
      <c r="KS42" s="99"/>
      <c r="KT42" s="99"/>
      <c r="KU42" s="99"/>
      <c r="KV42" s="99"/>
      <c r="KW42" s="99"/>
      <c r="KX42" s="99"/>
      <c r="KY42" s="99"/>
      <c r="KZ42" s="99"/>
      <c r="LA42" s="99"/>
      <c r="LB42" s="99"/>
      <c r="LC42" s="99"/>
      <c r="LD42" s="99"/>
      <c r="LE42" s="99"/>
      <c r="LF42" s="99"/>
      <c r="LG42" s="99"/>
      <c r="LH42" s="99"/>
      <c r="LI42" s="99"/>
      <c r="LJ42" s="99"/>
      <c r="LK42" s="99"/>
      <c r="LL42" s="99"/>
      <c r="LM42" s="99"/>
      <c r="LN42" s="99"/>
      <c r="LO42" s="99"/>
      <c r="LP42" s="99"/>
      <c r="LQ42" s="99"/>
      <c r="LR42" s="99"/>
      <c r="LS42" s="99"/>
      <c r="LT42" s="99"/>
      <c r="LU42" s="99"/>
      <c r="LV42" s="99"/>
      <c r="LW42" s="99"/>
      <c r="LX42" s="99"/>
      <c r="LY42" s="99"/>
      <c r="LZ42" s="99"/>
      <c r="MA42" s="99"/>
      <c r="MB42" s="99"/>
      <c r="MC42" s="99"/>
      <c r="MD42" s="99"/>
      <c r="ME42" s="99"/>
      <c r="MF42" s="99"/>
      <c r="MG42" s="99"/>
      <c r="MH42" s="99"/>
      <c r="MI42" s="99"/>
      <c r="MJ42" s="99"/>
      <c r="MK42" s="99"/>
      <c r="ML42" s="99"/>
      <c r="MM42" s="99"/>
      <c r="MN42" s="99"/>
      <c r="MO42" s="99"/>
      <c r="MP42" s="99"/>
      <c r="MQ42" s="99"/>
      <c r="MR42" s="99"/>
      <c r="MS42" s="99"/>
      <c r="MT42" s="99"/>
      <c r="MU42" s="99"/>
      <c r="MV42" s="99"/>
      <c r="MW42" s="99"/>
      <c r="MX42" s="99"/>
      <c r="MY42" s="99"/>
      <c r="MZ42" s="99"/>
      <c r="NA42" s="99"/>
      <c r="NB42" s="99"/>
      <c r="NC42" s="99"/>
      <c r="ND42" s="99"/>
      <c r="NE42" s="99"/>
      <c r="NF42" s="99"/>
      <c r="NG42" s="99"/>
      <c r="NH42" s="99"/>
      <c r="NI42" s="99"/>
      <c r="NJ42" s="99"/>
      <c r="NK42" s="99"/>
      <c r="NL42" s="99"/>
      <c r="NM42" s="99"/>
      <c r="NN42" s="99"/>
      <c r="NO42" s="99"/>
      <c r="NP42" s="99"/>
      <c r="NQ42" s="99"/>
      <c r="NR42" s="99"/>
      <c r="NS42" s="99"/>
      <c r="NT42" s="99"/>
      <c r="NU42" s="99"/>
      <c r="NV42" s="99"/>
      <c r="NW42" s="99"/>
      <c r="NX42" s="99"/>
      <c r="NY42" s="99"/>
      <c r="NZ42" s="99"/>
      <c r="OA42" s="99"/>
      <c r="OB42" s="99"/>
      <c r="OC42" s="99"/>
      <c r="OD42" s="99"/>
      <c r="OE42" s="99"/>
      <c r="OF42" s="99"/>
      <c r="OG42" s="99"/>
      <c r="OH42" s="99"/>
      <c r="OI42" s="99"/>
      <c r="OJ42" s="99"/>
      <c r="OK42" s="99"/>
      <c r="OL42" s="99"/>
      <c r="OM42" s="99"/>
      <c r="ON42" s="99"/>
      <c r="OO42" s="99"/>
      <c r="OP42" s="99"/>
      <c r="OQ42" s="99"/>
      <c r="OR42" s="99"/>
      <c r="OS42" s="99"/>
      <c r="OT42" s="99"/>
      <c r="OU42" s="99"/>
      <c r="OV42" s="99"/>
      <c r="OW42" s="99"/>
      <c r="OX42" s="99"/>
      <c r="OY42" s="99"/>
      <c r="OZ42" s="99"/>
      <c r="PA42" s="99"/>
      <c r="PB42" s="99"/>
      <c r="PC42" s="99"/>
      <c r="PD42" s="99"/>
      <c r="PE42" s="99"/>
      <c r="PF42" s="99"/>
      <c r="PG42" s="99"/>
      <c r="PH42" s="99"/>
      <c r="PI42" s="99"/>
      <c r="PJ42" s="99"/>
      <c r="PK42" s="99"/>
      <c r="PL42" s="99"/>
      <c r="PM42" s="99"/>
      <c r="PN42" s="99"/>
      <c r="PO42" s="99"/>
      <c r="PP42" s="99"/>
      <c r="PQ42" s="99"/>
      <c r="PR42" s="99"/>
      <c r="PS42" s="99"/>
      <c r="PT42" s="99"/>
      <c r="PU42" s="99"/>
      <c r="PV42" s="99"/>
      <c r="PW42" s="99"/>
      <c r="PX42" s="99"/>
      <c r="PY42" s="99"/>
      <c r="PZ42" s="99"/>
      <c r="QA42" s="99"/>
      <c r="QB42" s="99"/>
      <c r="QC42" s="99"/>
      <c r="QD42" s="99"/>
      <c r="QE42" s="99"/>
      <c r="QF42" s="99"/>
      <c r="QG42" s="99"/>
      <c r="QH42" s="99"/>
      <c r="QI42" s="99"/>
      <c r="QJ42" s="99"/>
      <c r="QK42" s="99"/>
      <c r="QL42" s="99"/>
      <c r="QM42" s="99"/>
      <c r="QN42" s="99"/>
      <c r="QO42" s="99"/>
      <c r="QP42" s="99"/>
      <c r="QQ42" s="99"/>
      <c r="QR42" s="99"/>
      <c r="QS42" s="99"/>
      <c r="QT42" s="99"/>
      <c r="QU42" s="99"/>
      <c r="QV42" s="99"/>
      <c r="QW42" s="99"/>
      <c r="QX42" s="99"/>
      <c r="QY42" s="99"/>
      <c r="QZ42" s="99"/>
      <c r="RA42" s="99"/>
      <c r="RB42" s="99"/>
      <c r="RC42" s="99"/>
      <c r="RD42" s="99"/>
      <c r="RE42" s="99"/>
      <c r="RF42" s="99"/>
      <c r="RG42" s="99"/>
      <c r="RH42" s="99"/>
      <c r="RI42" s="99"/>
      <c r="RJ42" s="99"/>
      <c r="RK42" s="99"/>
      <c r="RL42" s="99"/>
      <c r="RM42" s="99"/>
      <c r="RN42" s="99"/>
      <c r="RO42" s="99"/>
      <c r="RP42" s="99"/>
      <c r="RQ42" s="99"/>
      <c r="RR42" s="99"/>
      <c r="RS42" s="99"/>
      <c r="RT42" s="99"/>
      <c r="RU42" s="99"/>
      <c r="RV42" s="99"/>
      <c r="RW42" s="99"/>
      <c r="RX42" s="99"/>
      <c r="RY42" s="99"/>
      <c r="RZ42" s="99"/>
      <c r="SA42" s="99"/>
      <c r="SB42" s="99"/>
      <c r="SC42" s="99"/>
      <c r="SD42" s="99"/>
      <c r="SE42" s="99"/>
      <c r="SF42" s="99"/>
      <c r="SG42" s="99"/>
      <c r="SH42" s="99"/>
      <c r="SI42" s="99"/>
      <c r="SJ42" s="99"/>
      <c r="SK42" s="99"/>
      <c r="SL42" s="99"/>
      <c r="SM42" s="99"/>
      <c r="SN42" s="99"/>
      <c r="SO42" s="99"/>
      <c r="SP42" s="99"/>
      <c r="SQ42" s="99"/>
      <c r="SR42" s="99"/>
      <c r="SS42" s="99"/>
      <c r="ST42" s="99"/>
      <c r="SU42" s="99"/>
      <c r="SV42" s="99"/>
      <c r="SW42" s="99"/>
      <c r="SX42" s="99"/>
      <c r="SY42" s="99"/>
      <c r="SZ42" s="99"/>
      <c r="TA42" s="99"/>
      <c r="TB42" s="99"/>
      <c r="TC42" s="99"/>
      <c r="TD42" s="99"/>
      <c r="TE42" s="99"/>
      <c r="TF42" s="99"/>
      <c r="TG42" s="99"/>
      <c r="TH42" s="99"/>
      <c r="TI42" s="99"/>
      <c r="TJ42" s="99"/>
      <c r="TK42" s="99"/>
      <c r="TL42" s="99"/>
      <c r="TM42" s="99"/>
      <c r="TN42" s="99"/>
      <c r="TO42" s="99"/>
      <c r="TP42" s="99"/>
      <c r="TQ42" s="99"/>
      <c r="TR42" s="99"/>
      <c r="TS42" s="99"/>
      <c r="TT42" s="99"/>
      <c r="TU42" s="99"/>
      <c r="TV42" s="99"/>
      <c r="TW42" s="99"/>
      <c r="TX42" s="99"/>
      <c r="TY42" s="99"/>
      <c r="TZ42" s="99"/>
      <c r="UA42" s="99"/>
      <c r="UB42" s="99"/>
      <c r="UC42" s="99"/>
      <c r="UD42" s="99"/>
      <c r="UE42" s="99"/>
      <c r="UF42" s="99"/>
      <c r="UG42" s="99"/>
      <c r="UH42" s="99"/>
      <c r="UI42" s="99"/>
      <c r="UJ42" s="99"/>
      <c r="UK42" s="99"/>
      <c r="UL42" s="99"/>
      <c r="UM42" s="99"/>
      <c r="UN42" s="99"/>
      <c r="UO42" s="99"/>
      <c r="UP42" s="99"/>
      <c r="UQ42" s="99"/>
      <c r="UR42" s="99"/>
      <c r="US42" s="99"/>
      <c r="UT42" s="99"/>
      <c r="UU42" s="99"/>
      <c r="UV42" s="99"/>
      <c r="UW42" s="99"/>
      <c r="UX42" s="99"/>
      <c r="UY42" s="99"/>
      <c r="UZ42" s="99"/>
      <c r="VA42" s="99"/>
      <c r="VB42" s="99"/>
      <c r="VC42" s="99"/>
      <c r="VD42" s="99"/>
      <c r="VE42" s="99"/>
      <c r="VF42" s="99"/>
      <c r="VG42" s="99"/>
      <c r="VH42" s="99"/>
      <c r="VI42" s="99"/>
      <c r="VJ42" s="99"/>
      <c r="VK42" s="99"/>
      <c r="VL42" s="99"/>
      <c r="VM42" s="99"/>
      <c r="VN42" s="99"/>
      <c r="VO42" s="99"/>
      <c r="VP42" s="99"/>
      <c r="VQ42" s="99"/>
      <c r="VR42" s="99"/>
      <c r="VS42" s="99"/>
      <c r="VT42" s="99"/>
      <c r="VU42" s="99"/>
      <c r="VV42" s="99"/>
      <c r="VW42" s="99"/>
      <c r="VX42" s="99"/>
      <c r="VY42" s="99"/>
      <c r="VZ42" s="99"/>
      <c r="WA42" s="99"/>
      <c r="WB42" s="99"/>
      <c r="WC42" s="99"/>
      <c r="WD42" s="99"/>
      <c r="WE42" s="99"/>
      <c r="WF42" s="99"/>
      <c r="WG42" s="99"/>
      <c r="WH42" s="99"/>
      <c r="WI42" s="99"/>
      <c r="WJ42" s="99"/>
      <c r="WK42" s="99"/>
      <c r="WL42" s="99"/>
      <c r="WM42" s="99"/>
      <c r="WN42" s="99"/>
      <c r="WO42" s="99"/>
      <c r="WP42" s="99"/>
      <c r="WQ42" s="99"/>
      <c r="WR42" s="99"/>
      <c r="WS42" s="99"/>
      <c r="WT42" s="99"/>
      <c r="WU42" s="99"/>
      <c r="WV42" s="99"/>
      <c r="WW42" s="99"/>
      <c r="WX42" s="99"/>
      <c r="WY42" s="99"/>
      <c r="WZ42" s="99"/>
      <c r="XA42" s="99"/>
      <c r="XB42" s="99"/>
      <c r="XC42" s="99"/>
      <c r="XD42" s="99"/>
      <c r="XE42" s="99"/>
      <c r="XF42" s="99"/>
      <c r="XG42" s="99"/>
      <c r="XH42" s="99"/>
      <c r="XI42" s="99"/>
      <c r="XJ42" s="99"/>
      <c r="XK42" s="99"/>
      <c r="XL42" s="99"/>
      <c r="XM42" s="99"/>
      <c r="XN42" s="99"/>
      <c r="XO42" s="99"/>
      <c r="XP42" s="99"/>
      <c r="XQ42" s="99"/>
      <c r="XR42" s="99"/>
      <c r="XS42" s="99"/>
      <c r="XT42" s="99"/>
      <c r="XU42" s="99"/>
      <c r="XV42" s="99"/>
      <c r="XW42" s="99"/>
      <c r="XX42" s="99"/>
      <c r="XY42" s="99"/>
      <c r="XZ42" s="99"/>
      <c r="YA42" s="99"/>
      <c r="YB42" s="99"/>
      <c r="YC42" s="99"/>
      <c r="YD42" s="99"/>
      <c r="YE42" s="99"/>
      <c r="YF42" s="99"/>
      <c r="YG42" s="99"/>
      <c r="YH42" s="99"/>
      <c r="YI42" s="99"/>
      <c r="YJ42" s="99"/>
      <c r="YK42" s="99"/>
      <c r="YL42" s="99"/>
      <c r="YM42" s="99"/>
      <c r="YN42" s="99"/>
      <c r="YO42" s="99"/>
      <c r="YP42" s="99"/>
      <c r="YQ42" s="99"/>
      <c r="YR42" s="99"/>
      <c r="YS42" s="99"/>
      <c r="YT42" s="99"/>
      <c r="YU42" s="99"/>
      <c r="YV42" s="99"/>
      <c r="YW42" s="99"/>
      <c r="YX42" s="99"/>
      <c r="YY42" s="99"/>
      <c r="YZ42" s="99"/>
      <c r="ZA42" s="99"/>
      <c r="ZB42" s="99"/>
      <c r="ZC42" s="99"/>
      <c r="ZD42" s="99"/>
      <c r="ZE42" s="99"/>
      <c r="ZF42" s="99"/>
      <c r="ZG42" s="99"/>
      <c r="ZH42" s="99"/>
      <c r="ZI42" s="99"/>
      <c r="ZJ42" s="99"/>
      <c r="ZK42" s="99"/>
      <c r="ZL42" s="99"/>
      <c r="ZM42" s="99"/>
      <c r="ZN42" s="99"/>
      <c r="ZO42" s="99"/>
      <c r="ZP42" s="99"/>
      <c r="ZQ42" s="99"/>
      <c r="ZR42" s="99"/>
      <c r="ZS42" s="99"/>
      <c r="ZT42" s="99"/>
      <c r="ZU42" s="99"/>
      <c r="ZV42" s="99"/>
      <c r="ZW42" s="99"/>
      <c r="ZX42" s="99"/>
      <c r="ZY42" s="99"/>
      <c r="ZZ42" s="99"/>
      <c r="AAA42" s="99"/>
      <c r="AAB42" s="99"/>
      <c r="AAC42" s="99"/>
      <c r="AAD42" s="99"/>
      <c r="AAE42" s="99"/>
      <c r="AAF42" s="99"/>
      <c r="AAG42" s="99"/>
      <c r="AAH42" s="99"/>
      <c r="AAI42" s="99"/>
      <c r="AAJ42" s="99"/>
      <c r="AAK42" s="99"/>
      <c r="AAL42" s="99"/>
      <c r="AAM42" s="99"/>
      <c r="AAN42" s="99"/>
      <c r="AAO42" s="99"/>
      <c r="AAP42" s="99"/>
      <c r="AAQ42" s="99"/>
      <c r="AAR42" s="99"/>
      <c r="AAS42" s="99"/>
      <c r="AAT42" s="99"/>
      <c r="AAU42" s="99"/>
      <c r="AAV42" s="99"/>
      <c r="AAW42" s="99"/>
      <c r="AAX42" s="99"/>
      <c r="AAY42" s="99"/>
      <c r="AAZ42" s="99"/>
      <c r="ABA42" s="99"/>
      <c r="ABB42" s="99"/>
      <c r="ABC42" s="99"/>
      <c r="ABD42" s="99"/>
      <c r="ABE42" s="99"/>
      <c r="ABF42" s="99"/>
      <c r="ABG42" s="99"/>
      <c r="ABH42" s="99"/>
      <c r="ABI42" s="99"/>
      <c r="ABJ42" s="99"/>
      <c r="ABK42" s="99"/>
      <c r="ABL42" s="99"/>
      <c r="ABM42" s="99"/>
      <c r="ABN42" s="99"/>
      <c r="ABO42" s="99"/>
      <c r="ABP42" s="99"/>
      <c r="ABQ42" s="99"/>
      <c r="ABR42" s="99"/>
      <c r="ABS42" s="99"/>
      <c r="ABT42" s="99"/>
      <c r="ABU42" s="99"/>
      <c r="ABV42" s="99"/>
      <c r="ABW42" s="99"/>
      <c r="ABX42" s="99"/>
      <c r="ABY42" s="99"/>
      <c r="ABZ42" s="99"/>
      <c r="ACA42" s="99"/>
      <c r="ACB42" s="99"/>
      <c r="ACC42" s="99"/>
      <c r="ACD42" s="99"/>
      <c r="ACE42" s="99"/>
      <c r="ACF42" s="99"/>
      <c r="ACG42" s="99"/>
      <c r="ACH42" s="99"/>
      <c r="ACI42" s="99"/>
      <c r="ACJ42" s="99"/>
      <c r="ACK42" s="99"/>
      <c r="ACL42" s="99"/>
      <c r="ACM42" s="99"/>
      <c r="ACN42" s="99"/>
      <c r="ACO42" s="99"/>
      <c r="ACP42" s="99"/>
      <c r="ACQ42" s="99"/>
      <c r="ACR42" s="99"/>
      <c r="ACS42" s="99"/>
      <c r="ACT42" s="99"/>
      <c r="ACU42" s="99"/>
      <c r="ACV42" s="99"/>
      <c r="ACW42" s="99"/>
      <c r="ACX42" s="99"/>
      <c r="ACY42" s="99"/>
      <c r="ACZ42" s="99"/>
      <c r="ADA42" s="99"/>
      <c r="ADB42" s="99"/>
      <c r="ADC42" s="99"/>
      <c r="ADD42" s="99"/>
      <c r="ADE42" s="99"/>
      <c r="ADF42" s="99"/>
      <c r="ADG42" s="99"/>
      <c r="ADH42" s="99"/>
      <c r="ADI42" s="99"/>
      <c r="ADJ42" s="99"/>
      <c r="ADK42" s="99"/>
      <c r="ADL42" s="99"/>
      <c r="ADM42" s="99"/>
      <c r="ADN42" s="99"/>
      <c r="ADO42" s="99"/>
      <c r="ADP42" s="99"/>
      <c r="ADQ42" s="99"/>
      <c r="ADR42" s="99"/>
      <c r="ADS42" s="99"/>
      <c r="ADT42" s="99"/>
      <c r="ADU42" s="99"/>
      <c r="ADV42" s="99"/>
      <c r="ADW42" s="99"/>
      <c r="ADX42" s="99"/>
      <c r="ADY42" s="99"/>
      <c r="ADZ42" s="99"/>
      <c r="AEA42" s="99"/>
      <c r="AEB42" s="99"/>
      <c r="AEC42" s="99"/>
      <c r="AED42" s="99"/>
      <c r="AEE42" s="99"/>
      <c r="AEF42" s="99"/>
      <c r="AEG42" s="99"/>
      <c r="AEH42" s="99"/>
      <c r="AEI42" s="99"/>
      <c r="AEJ42" s="99"/>
      <c r="AEK42" s="99"/>
      <c r="AEL42" s="99"/>
      <c r="AEM42" s="99"/>
      <c r="AEN42" s="99"/>
      <c r="AEO42" s="99"/>
      <c r="AEP42" s="99"/>
      <c r="AEQ42" s="99"/>
      <c r="AER42" s="99"/>
      <c r="AES42" s="99"/>
      <c r="AET42" s="99"/>
      <c r="AEU42" s="99"/>
      <c r="AEV42" s="99"/>
      <c r="AEW42" s="99"/>
      <c r="AEX42" s="99"/>
      <c r="AEY42" s="99"/>
      <c r="AEZ42" s="99"/>
      <c r="AFA42" s="99"/>
      <c r="AFB42" s="99"/>
      <c r="AFC42" s="99"/>
      <c r="AFD42" s="99"/>
      <c r="AFE42" s="99"/>
      <c r="AFF42" s="99"/>
      <c r="AFG42" s="99"/>
      <c r="AFH42" s="99"/>
      <c r="AFI42" s="99"/>
      <c r="AFJ42" s="99"/>
      <c r="AFK42" s="99"/>
      <c r="AFL42" s="99"/>
      <c r="AFM42" s="99"/>
      <c r="AFN42" s="99"/>
      <c r="AFO42" s="99"/>
      <c r="AFP42" s="99"/>
      <c r="AFQ42" s="99"/>
      <c r="AFR42" s="99"/>
      <c r="AFS42" s="99"/>
      <c r="AFT42" s="99"/>
      <c r="AFU42" s="99"/>
      <c r="AFV42" s="99"/>
      <c r="AFW42" s="99"/>
      <c r="AFX42" s="99"/>
      <c r="AFY42" s="99"/>
      <c r="AFZ42" s="99"/>
      <c r="AGA42" s="99"/>
      <c r="AGB42" s="99"/>
      <c r="AGC42" s="99"/>
      <c r="AGD42" s="99"/>
      <c r="AGE42" s="99"/>
      <c r="AGF42" s="99"/>
      <c r="AGG42" s="99"/>
      <c r="AGH42" s="99"/>
      <c r="AGI42" s="99"/>
      <c r="AGJ42" s="99"/>
      <c r="AGK42" s="99"/>
      <c r="AGL42" s="99"/>
      <c r="AGM42" s="99"/>
      <c r="AGN42" s="99"/>
      <c r="AGO42" s="99"/>
      <c r="AGP42" s="99"/>
      <c r="AGQ42" s="99"/>
      <c r="AGR42" s="99"/>
      <c r="AGS42" s="99"/>
      <c r="AGT42" s="99"/>
      <c r="AGU42" s="99"/>
      <c r="AGV42" s="99"/>
      <c r="AGW42" s="99"/>
      <c r="AGX42" s="99"/>
      <c r="AGY42" s="99"/>
      <c r="AGZ42" s="99"/>
      <c r="AHA42" s="99"/>
      <c r="AHB42" s="99"/>
      <c r="AHC42" s="99"/>
      <c r="AHD42" s="99"/>
      <c r="AHE42" s="99"/>
      <c r="AHF42" s="99"/>
      <c r="AHG42" s="99"/>
      <c r="AHH42" s="99"/>
      <c r="AHI42" s="99"/>
      <c r="AHJ42" s="99"/>
      <c r="AHK42" s="99"/>
      <c r="AHL42" s="99"/>
      <c r="AHM42" s="99"/>
      <c r="AHN42" s="99"/>
      <c r="AHO42" s="99"/>
      <c r="AHP42" s="99"/>
      <c r="AHQ42" s="99"/>
      <c r="AHR42" s="99"/>
      <c r="AHS42" s="99"/>
      <c r="AHT42" s="99"/>
      <c r="AHU42" s="99"/>
      <c r="AHV42" s="99"/>
      <c r="AHW42" s="99"/>
      <c r="AHX42" s="99"/>
      <c r="AHY42" s="99"/>
      <c r="AHZ42" s="99"/>
      <c r="AIA42" s="99"/>
      <c r="AIB42" s="99"/>
      <c r="AIC42" s="99"/>
      <c r="AID42" s="99"/>
      <c r="AIE42" s="99"/>
      <c r="AIF42" s="99"/>
      <c r="AIG42" s="99"/>
      <c r="AIH42" s="99"/>
      <c r="AII42" s="99"/>
      <c r="AIJ42" s="99"/>
      <c r="AIK42" s="99"/>
      <c r="AIL42" s="99"/>
      <c r="AIM42" s="99"/>
      <c r="AIN42" s="99"/>
      <c r="AIO42" s="99"/>
      <c r="AIP42" s="99"/>
      <c r="AIQ42" s="99"/>
      <c r="AIR42" s="99"/>
      <c r="AIS42" s="99"/>
      <c r="AIT42" s="99"/>
      <c r="AIU42" s="99"/>
      <c r="AIV42" s="99"/>
      <c r="AIW42" s="99"/>
      <c r="AIX42" s="99"/>
      <c r="AIY42" s="99"/>
      <c r="AIZ42" s="99"/>
      <c r="AJA42" s="99"/>
      <c r="AJB42" s="99"/>
      <c r="AJC42" s="99"/>
      <c r="AJD42" s="99"/>
      <c r="AJE42" s="99"/>
      <c r="AJF42" s="99"/>
      <c r="AJG42" s="99"/>
      <c r="AJH42" s="99"/>
      <c r="AJI42" s="99"/>
      <c r="AJJ42" s="99"/>
      <c r="AJK42" s="99"/>
      <c r="AJL42" s="99"/>
      <c r="AJM42" s="99"/>
      <c r="AJN42" s="99"/>
      <c r="AJO42" s="99"/>
      <c r="AJP42" s="99"/>
      <c r="AJQ42" s="99"/>
      <c r="AJR42" s="99"/>
      <c r="AJS42" s="99"/>
      <c r="AJT42" s="99"/>
      <c r="AJU42" s="99"/>
      <c r="AJV42" s="99"/>
      <c r="AJW42" s="99"/>
      <c r="AJX42" s="99"/>
      <c r="AJY42" s="99"/>
      <c r="AJZ42" s="99"/>
      <c r="AKA42" s="99"/>
      <c r="AKB42" s="99"/>
      <c r="AKC42" s="99"/>
      <c r="AKD42" s="99"/>
      <c r="AKE42" s="99"/>
      <c r="AKF42" s="99"/>
      <c r="AKG42" s="99"/>
      <c r="AKH42" s="99"/>
      <c r="AKI42" s="99"/>
      <c r="AKJ42" s="99"/>
      <c r="AKK42" s="99"/>
      <c r="AKL42" s="99"/>
      <c r="AKM42" s="99"/>
      <c r="AKN42" s="99"/>
      <c r="AKO42" s="99"/>
      <c r="AKP42" s="99"/>
      <c r="AKQ42" s="99"/>
      <c r="AKR42" s="99"/>
      <c r="AKS42" s="99"/>
      <c r="AKT42" s="99"/>
      <c r="AKU42" s="99"/>
      <c r="AKV42" s="99"/>
      <c r="AKW42" s="99"/>
      <c r="AKX42" s="99"/>
      <c r="AKY42" s="99"/>
      <c r="AKZ42" s="99"/>
      <c r="ALA42" s="99"/>
      <c r="ALB42" s="99"/>
      <c r="ALC42" s="99"/>
      <c r="ALD42" s="99"/>
      <c r="ALE42" s="99"/>
      <c r="ALF42" s="99"/>
      <c r="ALG42" s="99"/>
      <c r="ALH42" s="99"/>
      <c r="ALI42" s="99"/>
      <c r="ALJ42" s="99"/>
      <c r="ALK42" s="99"/>
      <c r="ALL42" s="99"/>
      <c r="ALM42" s="99"/>
      <c r="ALN42" s="99"/>
      <c r="ALO42" s="99"/>
      <c r="ALP42" s="99"/>
      <c r="ALQ42" s="99"/>
      <c r="ALR42" s="99"/>
      <c r="ALS42" s="99"/>
      <c r="ALT42" s="99"/>
      <c r="ALU42" s="99"/>
      <c r="ALV42" s="99"/>
      <c r="ALW42" s="99"/>
      <c r="ALX42" s="99"/>
      <c r="ALY42" s="99"/>
      <c r="ALZ42" s="99"/>
      <c r="AMA42" s="99"/>
      <c r="AMB42" s="99"/>
      <c r="AMC42" s="99"/>
      <c r="AMD42" s="99"/>
      <c r="AME42" s="99"/>
      <c r="AMF42" s="99"/>
      <c r="AMG42" s="99"/>
      <c r="AMH42" s="99"/>
      <c r="AMI42" s="99"/>
      <c r="AMJ42" s="99"/>
      <c r="AMK42" s="99"/>
      <c r="AML42" s="99"/>
      <c r="AMM42" s="99"/>
      <c r="AMN42" s="99"/>
      <c r="AMO42" s="99"/>
      <c r="AMP42" s="99"/>
      <c r="AMQ42" s="99"/>
      <c r="AMR42" s="99"/>
      <c r="AMS42" s="99"/>
      <c r="AMT42" s="99"/>
      <c r="AMU42" s="99"/>
      <c r="AMV42" s="99"/>
      <c r="AMW42" s="99"/>
      <c r="AMX42" s="99"/>
      <c r="AMY42" s="99"/>
      <c r="AMZ42" s="99"/>
      <c r="ANA42" s="99"/>
      <c r="ANB42" s="99"/>
      <c r="ANC42" s="99"/>
      <c r="AND42" s="99"/>
      <c r="ANE42" s="99"/>
      <c r="ANF42" s="99"/>
      <c r="ANG42" s="99"/>
      <c r="ANH42" s="99"/>
      <c r="ANI42" s="99"/>
      <c r="ANJ42" s="99"/>
      <c r="ANK42" s="99"/>
      <c r="ANL42" s="99"/>
      <c r="ANM42" s="99"/>
      <c r="ANN42" s="99"/>
      <c r="ANO42" s="99"/>
      <c r="ANP42" s="99"/>
      <c r="ANQ42" s="99"/>
      <c r="ANR42" s="99"/>
      <c r="ANS42" s="99"/>
      <c r="ANT42" s="99"/>
      <c r="ANU42" s="99"/>
      <c r="ANV42" s="99"/>
      <c r="ANW42" s="99"/>
      <c r="ANX42" s="99"/>
      <c r="ANY42" s="99"/>
      <c r="ANZ42" s="99"/>
      <c r="AOA42" s="99"/>
      <c r="AOB42" s="99"/>
      <c r="AOC42" s="99"/>
      <c r="AOD42" s="99"/>
      <c r="AOE42" s="99"/>
      <c r="AOF42" s="99"/>
      <c r="AOG42" s="99"/>
      <c r="AOH42" s="99"/>
      <c r="AOI42" s="99"/>
      <c r="AOJ42" s="99"/>
      <c r="AOK42" s="99"/>
      <c r="AOL42" s="99"/>
      <c r="AOM42" s="99"/>
      <c r="AON42" s="99"/>
      <c r="AOO42" s="99"/>
      <c r="AOP42" s="99"/>
      <c r="AOQ42" s="99"/>
      <c r="AOR42" s="99"/>
      <c r="AOS42" s="99"/>
      <c r="AOT42" s="99"/>
      <c r="AOU42" s="99"/>
      <c r="AOV42" s="99"/>
      <c r="AOW42" s="99"/>
      <c r="AOX42" s="99"/>
      <c r="AOY42" s="99"/>
      <c r="AOZ42" s="99"/>
      <c r="APA42" s="99"/>
      <c r="APB42" s="99"/>
      <c r="APC42" s="99"/>
      <c r="APD42" s="99"/>
      <c r="APE42" s="99"/>
      <c r="APF42" s="99"/>
      <c r="APG42" s="99"/>
      <c r="APH42" s="99"/>
      <c r="API42" s="99"/>
      <c r="APJ42" s="99"/>
      <c r="APK42" s="99"/>
      <c r="APL42" s="99"/>
      <c r="APM42" s="99"/>
      <c r="APN42" s="99"/>
      <c r="APO42" s="99"/>
      <c r="APP42" s="99"/>
      <c r="APQ42" s="99"/>
      <c r="APR42" s="99"/>
      <c r="APS42" s="99"/>
      <c r="APT42" s="99"/>
      <c r="APU42" s="99"/>
      <c r="APV42" s="99"/>
      <c r="APW42" s="99"/>
      <c r="APX42" s="99"/>
      <c r="APY42" s="99"/>
      <c r="APZ42" s="99"/>
      <c r="AQA42" s="99"/>
      <c r="AQB42" s="99"/>
      <c r="AQC42" s="99"/>
      <c r="AQD42" s="99"/>
      <c r="AQE42" s="99"/>
      <c r="AQF42" s="99"/>
      <c r="AQG42" s="99"/>
      <c r="AQH42" s="99"/>
      <c r="AQI42" s="99"/>
      <c r="AQJ42" s="99"/>
      <c r="AQK42" s="99"/>
      <c r="AQL42" s="99"/>
      <c r="AQM42" s="99"/>
      <c r="AQN42" s="99"/>
      <c r="AQO42" s="99"/>
      <c r="AQP42" s="99"/>
      <c r="AQQ42" s="99"/>
      <c r="AQR42" s="99"/>
      <c r="AQS42" s="99"/>
      <c r="AQT42" s="99"/>
      <c r="AQU42" s="99"/>
      <c r="AQV42" s="99"/>
      <c r="AQW42" s="99"/>
      <c r="AQX42" s="99"/>
      <c r="AQY42" s="99"/>
      <c r="AQZ42" s="99"/>
      <c r="ARA42" s="99"/>
      <c r="ARB42" s="99"/>
      <c r="ARC42" s="99"/>
      <c r="ARD42" s="99"/>
      <c r="ARE42" s="99"/>
      <c r="ARF42" s="99"/>
      <c r="ARG42" s="99"/>
      <c r="ARH42" s="99"/>
      <c r="ARI42" s="99"/>
      <c r="ARJ42" s="99"/>
      <c r="ARK42" s="99"/>
      <c r="ARL42" s="99"/>
      <c r="ARM42" s="99"/>
      <c r="ARN42" s="99"/>
      <c r="ARO42" s="99"/>
      <c r="ARP42" s="99"/>
      <c r="ARQ42" s="99"/>
      <c r="ARR42" s="99"/>
      <c r="ARS42" s="99"/>
      <c r="ART42" s="99"/>
      <c r="ARU42" s="99"/>
      <c r="ARV42" s="99"/>
      <c r="ARW42" s="99"/>
      <c r="ARX42" s="99"/>
      <c r="ARY42" s="99"/>
      <c r="ARZ42" s="99"/>
      <c r="ASA42" s="99"/>
      <c r="ASB42" s="99"/>
      <c r="ASC42" s="99"/>
      <c r="ASD42" s="99"/>
      <c r="ASE42" s="99"/>
      <c r="ASF42" s="99"/>
      <c r="ASG42" s="99"/>
      <c r="ASH42" s="99"/>
      <c r="ASI42" s="99"/>
      <c r="ASJ42" s="99"/>
      <c r="ASK42" s="99"/>
      <c r="ASL42" s="99"/>
      <c r="ASM42" s="99"/>
      <c r="ASN42" s="99"/>
      <c r="ASO42" s="99"/>
      <c r="ASP42" s="99"/>
      <c r="ASQ42" s="99"/>
      <c r="ASR42" s="99"/>
      <c r="ASS42" s="99"/>
      <c r="AST42" s="99"/>
      <c r="ASU42" s="99"/>
      <c r="ASV42" s="99"/>
      <c r="ASW42" s="99"/>
      <c r="ASX42" s="99"/>
      <c r="ASY42" s="99"/>
      <c r="ASZ42" s="99"/>
      <c r="ATA42" s="99"/>
      <c r="ATB42" s="99"/>
      <c r="ATC42" s="99"/>
      <c r="ATD42" s="99"/>
      <c r="ATE42" s="99"/>
      <c r="ATF42" s="99"/>
      <c r="ATG42" s="99"/>
      <c r="ATH42" s="99"/>
      <c r="ATI42" s="99"/>
      <c r="ATJ42" s="99"/>
      <c r="ATK42" s="99"/>
      <c r="ATL42" s="99"/>
      <c r="ATM42" s="99"/>
      <c r="ATN42" s="99"/>
      <c r="ATO42" s="99"/>
      <c r="ATP42" s="99"/>
      <c r="ATQ42" s="99"/>
      <c r="ATR42" s="99"/>
      <c r="ATS42" s="99"/>
      <c r="ATT42" s="99"/>
      <c r="ATU42" s="99"/>
      <c r="ATV42" s="99"/>
      <c r="ATW42" s="99"/>
      <c r="ATX42" s="99"/>
      <c r="ATY42" s="99"/>
      <c r="ATZ42" s="99"/>
      <c r="AUA42" s="99"/>
      <c r="AUB42" s="99"/>
      <c r="AUC42" s="99"/>
      <c r="AUD42" s="99"/>
      <c r="AUE42" s="99"/>
      <c r="AUF42" s="99"/>
      <c r="AUG42" s="99"/>
      <c r="AUH42" s="99"/>
      <c r="AUI42" s="99"/>
      <c r="AUJ42" s="99"/>
      <c r="AUK42" s="99"/>
      <c r="AUL42" s="99"/>
      <c r="AUM42" s="99"/>
      <c r="AUN42" s="99"/>
      <c r="AUO42" s="99"/>
      <c r="AUP42" s="99"/>
      <c r="AUQ42" s="99"/>
      <c r="AUR42" s="99"/>
      <c r="AUS42" s="99"/>
      <c r="AUT42" s="99"/>
      <c r="AUU42" s="99"/>
      <c r="AUV42" s="99"/>
      <c r="AUW42" s="99"/>
      <c r="AUX42" s="99"/>
      <c r="AUY42" s="99"/>
      <c r="AUZ42" s="99"/>
      <c r="AVA42" s="99"/>
      <c r="AVB42" s="99"/>
      <c r="AVC42" s="99"/>
      <c r="AVD42" s="99"/>
      <c r="AVE42" s="99"/>
      <c r="AVF42" s="99"/>
    </row>
    <row r="43" spans="1:1254" x14ac:dyDescent="0.25">
      <c r="A43">
        <v>202212</v>
      </c>
      <c r="B43">
        <v>53099</v>
      </c>
      <c r="C43" t="s">
        <v>2623</v>
      </c>
      <c r="D43" t="s">
        <v>1533</v>
      </c>
      <c r="I43">
        <v>61358</v>
      </c>
      <c r="L43">
        <v>0</v>
      </c>
      <c r="M43">
        <v>0</v>
      </c>
      <c r="P43">
        <v>132133</v>
      </c>
      <c r="R43">
        <v>61358</v>
      </c>
      <c r="T43">
        <v>70775</v>
      </c>
      <c r="W43">
        <v>200754</v>
      </c>
      <c r="Y43">
        <v>44953</v>
      </c>
      <c r="Z43">
        <v>0</v>
      </c>
      <c r="AC43">
        <v>119</v>
      </c>
      <c r="AF43">
        <v>6094</v>
      </c>
      <c r="AH43">
        <v>6094</v>
      </c>
      <c r="AK43">
        <v>23549</v>
      </c>
      <c r="AM43">
        <v>17455</v>
      </c>
      <c r="AP43">
        <v>70775</v>
      </c>
      <c r="AS43">
        <v>119</v>
      </c>
      <c r="AT43">
        <v>44953</v>
      </c>
      <c r="AV43">
        <v>23393</v>
      </c>
      <c r="AW43">
        <v>0</v>
      </c>
      <c r="AX43">
        <v>358</v>
      </c>
      <c r="AY43">
        <v>113113</v>
      </c>
      <c r="AZ43">
        <v>71200</v>
      </c>
      <c r="BD43">
        <v>4641</v>
      </c>
      <c r="BH43">
        <v>7718</v>
      </c>
      <c r="BK43">
        <v>78322</v>
      </c>
      <c r="BL43">
        <v>0</v>
      </c>
      <c r="BQ43">
        <v>89720</v>
      </c>
      <c r="BT43">
        <v>1601</v>
      </c>
      <c r="BV43">
        <v>4485</v>
      </c>
      <c r="BW43">
        <v>0</v>
      </c>
      <c r="BX43">
        <v>2637</v>
      </c>
      <c r="BZ43">
        <v>200754</v>
      </c>
      <c r="CE43">
        <v>2719</v>
      </c>
      <c r="CH43">
        <v>-11287</v>
      </c>
      <c r="CI43">
        <v>9566</v>
      </c>
      <c r="CJ43">
        <v>0</v>
      </c>
      <c r="CK43">
        <v>-8076</v>
      </c>
      <c r="CL43">
        <v>102512</v>
      </c>
      <c r="CM43">
        <v>0</v>
      </c>
      <c r="CN43">
        <v>-11287</v>
      </c>
      <c r="CO43">
        <v>3738</v>
      </c>
      <c r="CP43">
        <v>0</v>
      </c>
      <c r="CQ43">
        <v>0</v>
      </c>
      <c r="CR43">
        <v>0</v>
      </c>
      <c r="CS43">
        <v>-1602</v>
      </c>
      <c r="CT43">
        <v>-83314</v>
      </c>
      <c r="CU43">
        <v>-432</v>
      </c>
      <c r="CV43">
        <v>0</v>
      </c>
      <c r="CW43">
        <v>0</v>
      </c>
      <c r="CX43">
        <v>3298</v>
      </c>
      <c r="CY43">
        <v>0</v>
      </c>
      <c r="CZ43">
        <v>-4016</v>
      </c>
      <c r="DA43">
        <v>3910</v>
      </c>
      <c r="DB43">
        <v>-179</v>
      </c>
      <c r="DC43">
        <v>0</v>
      </c>
      <c r="DD43">
        <v>447</v>
      </c>
      <c r="DE43">
        <v>0</v>
      </c>
      <c r="DF43">
        <v>-17940</v>
      </c>
      <c r="DG43">
        <v>0</v>
      </c>
      <c r="DH43">
        <v>387</v>
      </c>
      <c r="DJ43">
        <v>11734</v>
      </c>
      <c r="DK43">
        <v>11734</v>
      </c>
      <c r="DL43">
        <v>-440</v>
      </c>
      <c r="DM43">
        <v>98496</v>
      </c>
      <c r="DN43">
        <v>-447</v>
      </c>
      <c r="DO43">
        <v>0</v>
      </c>
      <c r="DP43">
        <v>-1662</v>
      </c>
      <c r="DQ43">
        <v>-65195</v>
      </c>
      <c r="DR43">
        <v>0</v>
      </c>
      <c r="DS43">
        <v>0</v>
      </c>
      <c r="DT43">
        <v>-1215</v>
      </c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  <c r="IA43" s="99"/>
      <c r="IB43" s="99"/>
      <c r="IC43" s="99"/>
      <c r="ID43" s="99"/>
      <c r="IE43" s="99"/>
      <c r="IF43" s="99"/>
      <c r="IG43" s="99"/>
      <c r="IH43" s="99"/>
      <c r="II43" s="99"/>
      <c r="IJ43" s="99"/>
      <c r="IK43" s="99"/>
      <c r="IL43" s="99"/>
      <c r="IM43" s="99"/>
      <c r="IN43" s="99"/>
      <c r="IO43" s="99"/>
      <c r="IP43" s="99"/>
      <c r="IQ43" s="99"/>
      <c r="IR43" s="99"/>
      <c r="IS43" s="99"/>
      <c r="IT43" s="99"/>
      <c r="IU43" s="99"/>
      <c r="IV43" s="99"/>
      <c r="IW43" s="99"/>
      <c r="IX43" s="99"/>
      <c r="IY43" s="99"/>
      <c r="IZ43" s="99"/>
      <c r="JA43" s="99"/>
      <c r="JB43" s="99"/>
      <c r="JC43" s="99"/>
      <c r="JD43" s="99"/>
      <c r="JE43" s="99"/>
      <c r="JF43" s="99"/>
      <c r="JG43" s="99"/>
      <c r="JH43" s="99"/>
      <c r="JI43" s="99"/>
      <c r="JJ43" s="99"/>
      <c r="JK43" s="99"/>
      <c r="JL43" s="99"/>
      <c r="JM43" s="99"/>
      <c r="JN43" s="99"/>
      <c r="JO43" s="99"/>
      <c r="JP43" s="99"/>
      <c r="JQ43" s="99"/>
      <c r="JR43" s="99"/>
      <c r="JS43" s="99"/>
      <c r="JT43" s="99"/>
      <c r="JU43" s="99"/>
      <c r="JV43" s="99"/>
      <c r="JW43" s="99"/>
      <c r="JX43" s="99"/>
      <c r="JY43" s="99"/>
      <c r="JZ43" s="99"/>
      <c r="KA43" s="99"/>
      <c r="KB43" s="99"/>
      <c r="KC43" s="99"/>
      <c r="KD43" s="99"/>
      <c r="KE43" s="99"/>
      <c r="KF43" s="99"/>
      <c r="KG43" s="99"/>
      <c r="KH43" s="99"/>
      <c r="KI43" s="99"/>
      <c r="KJ43" s="99"/>
      <c r="KK43" s="99"/>
      <c r="KL43" s="99"/>
      <c r="KM43" s="99"/>
      <c r="KN43" s="99"/>
      <c r="KO43" s="99"/>
      <c r="KP43" s="99"/>
      <c r="KQ43" s="99"/>
      <c r="KR43" s="99"/>
      <c r="KS43" s="99"/>
      <c r="KT43" s="99"/>
      <c r="KU43" s="99"/>
      <c r="KV43" s="99"/>
      <c r="KW43" s="99"/>
      <c r="KX43" s="99"/>
      <c r="KY43" s="99"/>
      <c r="KZ43" s="99"/>
      <c r="LA43" s="99"/>
      <c r="LB43" s="99"/>
      <c r="LC43" s="99"/>
      <c r="LD43" s="99"/>
      <c r="LE43" s="99"/>
      <c r="LF43" s="99"/>
      <c r="LG43" s="99"/>
      <c r="LH43" s="99"/>
      <c r="LI43" s="99"/>
      <c r="LJ43" s="99"/>
      <c r="LK43" s="99"/>
      <c r="LL43" s="99"/>
      <c r="LM43" s="99"/>
      <c r="LN43" s="99"/>
      <c r="LO43" s="99"/>
      <c r="LP43" s="99"/>
      <c r="LQ43" s="99"/>
      <c r="LR43" s="99"/>
      <c r="LS43" s="99"/>
      <c r="LT43" s="99"/>
      <c r="LU43" s="99"/>
      <c r="LV43" s="99"/>
      <c r="LW43" s="99"/>
      <c r="LX43" s="99"/>
      <c r="LY43" s="99"/>
      <c r="LZ43" s="99"/>
      <c r="MA43" s="99"/>
      <c r="MB43" s="99"/>
      <c r="MC43" s="99"/>
      <c r="MD43" s="99"/>
      <c r="ME43" s="99"/>
      <c r="MF43" s="99"/>
      <c r="MG43" s="99"/>
      <c r="MH43" s="99"/>
      <c r="MI43" s="99"/>
      <c r="MJ43" s="99"/>
      <c r="MK43" s="99"/>
      <c r="ML43" s="99"/>
      <c r="MM43" s="99"/>
      <c r="MN43" s="99"/>
      <c r="MO43" s="99"/>
      <c r="MP43" s="99"/>
      <c r="MQ43" s="99"/>
      <c r="MR43" s="99"/>
      <c r="MS43" s="99"/>
      <c r="MT43" s="99"/>
      <c r="MU43" s="99"/>
      <c r="MV43" s="99"/>
      <c r="MW43" s="99"/>
      <c r="MX43" s="99"/>
      <c r="MY43" s="99"/>
      <c r="MZ43" s="99"/>
      <c r="NA43" s="99"/>
      <c r="NB43" s="99"/>
      <c r="NC43" s="99"/>
      <c r="ND43" s="99"/>
      <c r="NE43" s="99"/>
      <c r="NF43" s="99"/>
      <c r="NG43" s="99"/>
      <c r="NH43" s="99"/>
      <c r="NI43" s="99"/>
      <c r="NJ43" s="99"/>
      <c r="NK43" s="99"/>
      <c r="NL43" s="99"/>
      <c r="NM43" s="99"/>
      <c r="NN43" s="99"/>
      <c r="NO43" s="99"/>
      <c r="NP43" s="99"/>
      <c r="NQ43" s="99"/>
      <c r="NR43" s="99"/>
      <c r="NS43" s="99"/>
      <c r="NT43" s="99"/>
      <c r="NU43" s="99"/>
      <c r="NV43" s="99"/>
      <c r="NW43" s="99"/>
      <c r="NX43" s="99"/>
      <c r="NY43" s="99"/>
      <c r="NZ43" s="99"/>
      <c r="OA43" s="99"/>
      <c r="OB43" s="99"/>
      <c r="OC43" s="99"/>
      <c r="OD43" s="99"/>
      <c r="OE43" s="99"/>
      <c r="OF43" s="99"/>
      <c r="OG43" s="99"/>
      <c r="OH43" s="99"/>
      <c r="OI43" s="99"/>
      <c r="OJ43" s="99"/>
      <c r="OK43" s="99"/>
      <c r="OL43" s="99"/>
      <c r="OM43" s="99"/>
      <c r="ON43" s="99"/>
      <c r="OO43" s="99"/>
      <c r="OP43" s="99"/>
      <c r="OQ43" s="99"/>
      <c r="OR43" s="99"/>
      <c r="OS43" s="99"/>
      <c r="OT43" s="99"/>
      <c r="OU43" s="99"/>
      <c r="OV43" s="99"/>
      <c r="OW43" s="99"/>
      <c r="OX43" s="99"/>
      <c r="OY43" s="99"/>
      <c r="OZ43" s="99"/>
      <c r="PA43" s="99"/>
      <c r="PB43" s="99"/>
      <c r="PC43" s="99"/>
      <c r="PD43" s="99"/>
      <c r="PE43" s="99"/>
      <c r="PF43" s="99"/>
      <c r="PG43" s="99"/>
      <c r="PH43" s="99"/>
      <c r="PI43" s="99"/>
      <c r="PJ43" s="99"/>
      <c r="PK43" s="99"/>
      <c r="PL43" s="99"/>
      <c r="PM43" s="99"/>
      <c r="PN43" s="99"/>
      <c r="PO43" s="99"/>
      <c r="PP43" s="99"/>
      <c r="PQ43" s="99"/>
      <c r="PR43" s="99"/>
      <c r="PS43" s="99"/>
      <c r="PT43" s="99"/>
      <c r="PU43" s="99"/>
      <c r="PV43" s="99"/>
      <c r="PW43" s="99"/>
      <c r="PX43" s="99"/>
      <c r="PY43" s="99"/>
      <c r="PZ43" s="99"/>
      <c r="QA43" s="99"/>
      <c r="QB43" s="99"/>
      <c r="QC43" s="99"/>
      <c r="QD43" s="99"/>
      <c r="QE43" s="99"/>
      <c r="QF43" s="99"/>
      <c r="QG43" s="99"/>
      <c r="QH43" s="99"/>
      <c r="QI43" s="99"/>
      <c r="QJ43" s="99"/>
      <c r="QK43" s="99"/>
      <c r="QL43" s="99"/>
      <c r="QM43" s="99"/>
      <c r="QN43" s="99"/>
      <c r="QO43" s="99"/>
      <c r="QP43" s="99"/>
      <c r="QQ43" s="99"/>
      <c r="QR43" s="99"/>
      <c r="QS43" s="99"/>
      <c r="QT43" s="99"/>
      <c r="QU43" s="99"/>
      <c r="QV43" s="99"/>
      <c r="QW43" s="99"/>
      <c r="QX43" s="99"/>
      <c r="QY43" s="99"/>
      <c r="QZ43" s="99"/>
      <c r="RA43" s="99"/>
      <c r="RB43" s="99"/>
      <c r="RC43" s="99"/>
      <c r="RD43" s="99"/>
      <c r="RE43" s="99"/>
      <c r="RF43" s="99"/>
      <c r="RG43" s="99"/>
      <c r="RH43" s="99"/>
      <c r="RI43" s="99"/>
      <c r="RJ43" s="99"/>
      <c r="RK43" s="99"/>
      <c r="RL43" s="99"/>
      <c r="RM43" s="99"/>
      <c r="RN43" s="99"/>
      <c r="RO43" s="99"/>
      <c r="RP43" s="99"/>
      <c r="RQ43" s="99"/>
      <c r="RR43" s="99"/>
      <c r="RS43" s="99"/>
      <c r="RT43" s="99"/>
      <c r="RU43" s="99"/>
      <c r="RV43" s="99"/>
      <c r="RW43" s="99"/>
      <c r="RX43" s="99"/>
      <c r="RY43" s="99"/>
      <c r="RZ43" s="99"/>
      <c r="SA43" s="99"/>
      <c r="SB43" s="99"/>
      <c r="SC43" s="99"/>
      <c r="SD43" s="99"/>
      <c r="SE43" s="99"/>
      <c r="SF43" s="99"/>
      <c r="SG43" s="99"/>
      <c r="SH43" s="99"/>
      <c r="SI43" s="99"/>
      <c r="SJ43" s="99"/>
      <c r="SK43" s="99"/>
      <c r="SL43" s="99"/>
      <c r="SM43" s="99"/>
      <c r="SN43" s="99"/>
      <c r="SO43" s="99"/>
      <c r="SP43" s="99"/>
      <c r="SQ43" s="99"/>
      <c r="SR43" s="99"/>
      <c r="SS43" s="99"/>
      <c r="ST43" s="99"/>
      <c r="SU43" s="99"/>
      <c r="SV43" s="99"/>
      <c r="SW43" s="99"/>
      <c r="SX43" s="99"/>
      <c r="SY43" s="99"/>
      <c r="SZ43" s="99"/>
      <c r="TA43" s="99"/>
      <c r="TB43" s="99"/>
      <c r="TC43" s="99"/>
      <c r="TD43" s="99"/>
      <c r="TE43" s="99"/>
      <c r="TF43" s="99"/>
      <c r="TG43" s="99"/>
      <c r="TH43" s="99"/>
      <c r="TI43" s="99"/>
      <c r="TJ43" s="99"/>
      <c r="TK43" s="99"/>
      <c r="TL43" s="99"/>
      <c r="TM43" s="99"/>
      <c r="TN43" s="99"/>
      <c r="TO43" s="99"/>
      <c r="TP43" s="99"/>
      <c r="TQ43" s="99"/>
      <c r="TR43" s="99"/>
      <c r="TS43" s="99"/>
      <c r="TT43" s="99"/>
      <c r="TU43" s="99"/>
      <c r="TV43" s="99"/>
      <c r="TW43" s="99"/>
      <c r="TX43" s="99"/>
      <c r="TY43" s="99"/>
      <c r="TZ43" s="99"/>
      <c r="UA43" s="99"/>
      <c r="UB43" s="99"/>
      <c r="UC43" s="99"/>
      <c r="UD43" s="99"/>
      <c r="UE43" s="99"/>
      <c r="UF43" s="99"/>
      <c r="UG43" s="99"/>
      <c r="UH43" s="99"/>
      <c r="UI43" s="99"/>
      <c r="UJ43" s="99"/>
      <c r="UK43" s="99"/>
      <c r="UL43" s="99"/>
      <c r="UM43" s="99"/>
      <c r="UN43" s="99"/>
      <c r="UO43" s="99"/>
      <c r="UP43" s="99"/>
      <c r="UQ43" s="99"/>
      <c r="UR43" s="99"/>
      <c r="US43" s="99"/>
      <c r="UT43" s="99"/>
      <c r="UU43" s="99"/>
      <c r="UV43" s="99"/>
      <c r="UW43" s="99"/>
      <c r="UX43" s="99"/>
      <c r="UY43" s="99"/>
      <c r="UZ43" s="99"/>
      <c r="VA43" s="99"/>
      <c r="VB43" s="99"/>
      <c r="VC43" s="99"/>
      <c r="VD43" s="99"/>
      <c r="VE43" s="99"/>
      <c r="VF43" s="99"/>
      <c r="VG43" s="99"/>
      <c r="VH43" s="99"/>
      <c r="VI43" s="99"/>
      <c r="VJ43" s="99"/>
      <c r="VK43" s="99"/>
      <c r="VL43" s="99"/>
      <c r="VM43" s="99"/>
      <c r="VN43" s="99"/>
      <c r="VO43" s="99"/>
      <c r="VP43" s="99"/>
      <c r="VQ43" s="99"/>
      <c r="VR43" s="99"/>
      <c r="VS43" s="99"/>
      <c r="VT43" s="99"/>
      <c r="VU43" s="99"/>
      <c r="VV43" s="99"/>
      <c r="VW43" s="99"/>
      <c r="VX43" s="99"/>
      <c r="VY43" s="99"/>
      <c r="VZ43" s="99"/>
      <c r="WA43" s="99"/>
      <c r="WB43" s="99"/>
      <c r="WC43" s="99"/>
      <c r="WD43" s="99"/>
      <c r="WE43" s="99"/>
      <c r="WF43" s="99"/>
      <c r="WG43" s="99"/>
      <c r="WH43" s="99"/>
      <c r="WI43" s="99"/>
      <c r="WJ43" s="99"/>
      <c r="WK43" s="99"/>
      <c r="WL43" s="99"/>
      <c r="WM43" s="99"/>
      <c r="WN43" s="99"/>
      <c r="WO43" s="99"/>
      <c r="WP43" s="99"/>
      <c r="WQ43" s="99"/>
      <c r="WR43" s="99"/>
      <c r="WS43" s="99"/>
      <c r="WT43" s="99"/>
      <c r="WU43" s="99"/>
      <c r="WV43" s="99"/>
      <c r="WW43" s="99"/>
      <c r="WX43" s="99"/>
      <c r="WY43" s="99"/>
      <c r="WZ43" s="99"/>
      <c r="XA43" s="99"/>
      <c r="XB43" s="99"/>
      <c r="XC43" s="99"/>
      <c r="XD43" s="99"/>
      <c r="XE43" s="99"/>
      <c r="XF43" s="99"/>
      <c r="XG43" s="99"/>
      <c r="XH43" s="99"/>
      <c r="XI43" s="99"/>
      <c r="XJ43" s="99"/>
      <c r="XK43" s="99"/>
      <c r="XL43" s="99"/>
      <c r="XM43" s="99"/>
      <c r="XN43" s="99"/>
      <c r="XO43" s="99"/>
      <c r="XP43" s="99"/>
      <c r="XQ43" s="99"/>
      <c r="XR43" s="99"/>
      <c r="XS43" s="99"/>
      <c r="XT43" s="99"/>
      <c r="XU43" s="99"/>
      <c r="XV43" s="99"/>
      <c r="XW43" s="99"/>
      <c r="XX43" s="99"/>
      <c r="XY43" s="99"/>
      <c r="XZ43" s="99"/>
      <c r="YA43" s="99"/>
      <c r="YB43" s="99"/>
      <c r="YC43" s="99"/>
      <c r="YD43" s="99"/>
      <c r="YE43" s="99"/>
      <c r="YF43" s="99"/>
      <c r="YG43" s="99"/>
      <c r="YH43" s="99"/>
      <c r="YI43" s="99"/>
      <c r="YJ43" s="99"/>
      <c r="YK43" s="99"/>
      <c r="YL43" s="99"/>
      <c r="YM43" s="99"/>
      <c r="YN43" s="99"/>
      <c r="YO43" s="99"/>
      <c r="YP43" s="99"/>
      <c r="YQ43" s="99"/>
      <c r="YR43" s="99"/>
      <c r="YS43" s="99"/>
      <c r="YT43" s="99"/>
      <c r="YU43" s="99"/>
      <c r="YV43" s="99"/>
      <c r="YW43" s="99"/>
      <c r="YX43" s="99"/>
      <c r="YY43" s="99"/>
      <c r="YZ43" s="99"/>
      <c r="ZA43" s="99"/>
      <c r="ZB43" s="99"/>
      <c r="ZC43" s="99"/>
      <c r="ZD43" s="99"/>
      <c r="ZE43" s="99"/>
      <c r="ZF43" s="99"/>
      <c r="ZG43" s="99"/>
      <c r="ZH43" s="99"/>
      <c r="ZI43" s="99"/>
      <c r="ZJ43" s="99"/>
      <c r="ZK43" s="99"/>
      <c r="ZL43" s="99"/>
      <c r="ZM43" s="99"/>
      <c r="ZN43" s="99"/>
      <c r="ZO43" s="99"/>
      <c r="ZP43" s="99"/>
      <c r="ZQ43" s="99"/>
      <c r="ZR43" s="99"/>
      <c r="ZS43" s="99"/>
      <c r="ZT43" s="99"/>
      <c r="ZU43" s="99"/>
      <c r="ZV43" s="99"/>
      <c r="ZW43" s="99"/>
      <c r="ZX43" s="99"/>
      <c r="ZY43" s="99"/>
      <c r="ZZ43" s="99"/>
      <c r="AAA43" s="99"/>
      <c r="AAB43" s="99"/>
      <c r="AAC43" s="99"/>
      <c r="AAD43" s="99"/>
      <c r="AAE43" s="99"/>
      <c r="AAF43" s="99"/>
      <c r="AAG43" s="99"/>
      <c r="AAH43" s="99"/>
      <c r="AAI43" s="99"/>
      <c r="AAJ43" s="99"/>
      <c r="AAK43" s="99"/>
      <c r="AAL43" s="99"/>
      <c r="AAM43" s="99"/>
      <c r="AAN43" s="99"/>
      <c r="AAO43" s="99"/>
      <c r="AAP43" s="99"/>
      <c r="AAQ43" s="99"/>
      <c r="AAR43" s="99"/>
      <c r="AAS43" s="99"/>
      <c r="AAT43" s="99"/>
      <c r="AAU43" s="99"/>
      <c r="AAV43" s="99"/>
      <c r="AAW43" s="99"/>
      <c r="AAX43" s="99"/>
      <c r="AAY43" s="99"/>
      <c r="AAZ43" s="99"/>
      <c r="ABA43" s="99"/>
      <c r="ABB43" s="99"/>
      <c r="ABC43" s="99"/>
      <c r="ABD43" s="99"/>
      <c r="ABE43" s="99"/>
      <c r="ABF43" s="99"/>
      <c r="ABG43" s="99"/>
      <c r="ABH43" s="99"/>
      <c r="ABI43" s="99"/>
      <c r="ABJ43" s="99"/>
      <c r="ABK43" s="99"/>
      <c r="ABL43" s="99"/>
      <c r="ABM43" s="99"/>
      <c r="ABN43" s="99"/>
      <c r="ABO43" s="99"/>
      <c r="ABP43" s="99"/>
      <c r="ABQ43" s="99"/>
      <c r="ABR43" s="99"/>
      <c r="ABS43" s="99"/>
      <c r="ABT43" s="99"/>
      <c r="ABU43" s="99"/>
      <c r="ABV43" s="99"/>
      <c r="ABW43" s="99"/>
      <c r="ABX43" s="99"/>
      <c r="ABY43" s="99"/>
      <c r="ABZ43" s="99"/>
      <c r="ACA43" s="99"/>
      <c r="ACB43" s="99"/>
      <c r="ACC43" s="99"/>
      <c r="ACD43" s="99"/>
      <c r="ACE43" s="99"/>
      <c r="ACF43" s="99"/>
      <c r="ACG43" s="99"/>
      <c r="ACH43" s="99"/>
      <c r="ACI43" s="99"/>
      <c r="ACJ43" s="99"/>
      <c r="ACK43" s="99"/>
      <c r="ACL43" s="99"/>
      <c r="ACM43" s="99"/>
      <c r="ACN43" s="99"/>
      <c r="ACO43" s="99"/>
      <c r="ACP43" s="99"/>
      <c r="ACQ43" s="99"/>
      <c r="ACR43" s="99"/>
      <c r="ACS43" s="99"/>
      <c r="ACT43" s="99"/>
      <c r="ACU43" s="99"/>
      <c r="ACV43" s="99"/>
      <c r="ACW43" s="99"/>
      <c r="ACX43" s="99"/>
      <c r="ACY43" s="99"/>
      <c r="ACZ43" s="99"/>
      <c r="ADA43" s="99"/>
      <c r="ADB43" s="99"/>
      <c r="ADC43" s="99"/>
      <c r="ADD43" s="99"/>
      <c r="ADE43" s="99"/>
      <c r="ADF43" s="99"/>
      <c r="ADG43" s="99"/>
      <c r="ADH43" s="99"/>
      <c r="ADI43" s="99"/>
      <c r="ADJ43" s="99"/>
      <c r="ADK43" s="99"/>
      <c r="ADL43" s="99"/>
      <c r="ADM43" s="99"/>
      <c r="ADN43" s="99"/>
      <c r="ADO43" s="99"/>
      <c r="ADP43" s="99"/>
      <c r="ADQ43" s="99"/>
      <c r="ADR43" s="99"/>
      <c r="ADS43" s="99"/>
      <c r="ADT43" s="99"/>
      <c r="ADU43" s="99"/>
      <c r="ADV43" s="99"/>
      <c r="ADW43" s="99"/>
      <c r="ADX43" s="99"/>
      <c r="ADY43" s="99"/>
      <c r="ADZ43" s="99"/>
      <c r="AEA43" s="99"/>
      <c r="AEB43" s="99"/>
      <c r="AEC43" s="99"/>
      <c r="AED43" s="99"/>
      <c r="AEE43" s="99"/>
      <c r="AEF43" s="99"/>
      <c r="AEG43" s="99"/>
      <c r="AEH43" s="99"/>
      <c r="AEI43" s="99"/>
      <c r="AEJ43" s="99"/>
      <c r="AEK43" s="99"/>
      <c r="AEL43" s="99"/>
      <c r="AEM43" s="99"/>
      <c r="AEN43" s="99"/>
      <c r="AEO43" s="99"/>
      <c r="AEP43" s="99"/>
      <c r="AEQ43" s="99"/>
      <c r="AER43" s="99"/>
      <c r="AES43" s="99"/>
      <c r="AET43" s="99"/>
      <c r="AEU43" s="99"/>
      <c r="AEV43" s="99"/>
      <c r="AEW43" s="99"/>
      <c r="AEX43" s="99"/>
      <c r="AEY43" s="99"/>
      <c r="AEZ43" s="99"/>
      <c r="AFA43" s="99"/>
      <c r="AFB43" s="99"/>
      <c r="AFC43" s="99"/>
      <c r="AFD43" s="99"/>
      <c r="AFE43" s="99"/>
      <c r="AFF43" s="99"/>
      <c r="AFG43" s="99"/>
      <c r="AFH43" s="99"/>
      <c r="AFI43" s="99"/>
      <c r="AFJ43" s="99"/>
      <c r="AFK43" s="99"/>
      <c r="AFL43" s="99"/>
      <c r="AFM43" s="99"/>
      <c r="AFN43" s="99"/>
      <c r="AFO43" s="99"/>
      <c r="AFP43" s="99"/>
      <c r="AFQ43" s="99"/>
      <c r="AFR43" s="99"/>
      <c r="AFS43" s="99"/>
      <c r="AFT43" s="99"/>
      <c r="AFU43" s="99"/>
      <c r="AFV43" s="99"/>
      <c r="AFW43" s="99"/>
      <c r="AFX43" s="99"/>
      <c r="AFY43" s="99"/>
      <c r="AFZ43" s="99"/>
      <c r="AGA43" s="99"/>
      <c r="AGB43" s="99"/>
      <c r="AGC43" s="99"/>
      <c r="AGD43" s="99"/>
      <c r="AGE43" s="99"/>
      <c r="AGF43" s="99"/>
      <c r="AGG43" s="99"/>
      <c r="AGH43" s="99"/>
      <c r="AGI43" s="99"/>
      <c r="AGJ43" s="99"/>
      <c r="AGK43" s="99"/>
      <c r="AGL43" s="99"/>
      <c r="AGM43" s="99"/>
      <c r="AGN43" s="99"/>
      <c r="AGO43" s="99"/>
      <c r="AGP43" s="99"/>
      <c r="AGQ43" s="99"/>
      <c r="AGR43" s="99"/>
      <c r="AGS43" s="99"/>
      <c r="AGT43" s="99"/>
      <c r="AGU43" s="99"/>
      <c r="AGV43" s="99"/>
      <c r="AGW43" s="99"/>
      <c r="AGX43" s="99"/>
      <c r="AGY43" s="99"/>
      <c r="AGZ43" s="99"/>
      <c r="AHA43" s="99"/>
      <c r="AHB43" s="99"/>
      <c r="AHC43" s="99"/>
      <c r="AHD43" s="99"/>
      <c r="AHE43" s="99"/>
      <c r="AHF43" s="99"/>
      <c r="AHG43" s="99"/>
      <c r="AHH43" s="99"/>
      <c r="AHI43" s="99"/>
      <c r="AHJ43" s="99"/>
      <c r="AHK43" s="99"/>
      <c r="AHL43" s="99"/>
      <c r="AHM43" s="99"/>
      <c r="AHN43" s="99"/>
      <c r="AHO43" s="99"/>
      <c r="AHP43" s="99"/>
      <c r="AHQ43" s="99"/>
      <c r="AHR43" s="99"/>
      <c r="AHS43" s="99"/>
      <c r="AHT43" s="99"/>
      <c r="AHU43" s="99"/>
      <c r="AHV43" s="99"/>
      <c r="AHW43" s="99"/>
      <c r="AHX43" s="99"/>
      <c r="AHY43" s="99"/>
      <c r="AHZ43" s="99"/>
      <c r="AIA43" s="99"/>
      <c r="AIB43" s="99"/>
      <c r="AIC43" s="99"/>
      <c r="AID43" s="99"/>
      <c r="AIE43" s="99"/>
      <c r="AIF43" s="99"/>
      <c r="AIG43" s="99"/>
      <c r="AIH43" s="99"/>
      <c r="AII43" s="99"/>
      <c r="AIJ43" s="99"/>
      <c r="AIK43" s="99"/>
      <c r="AIL43" s="99"/>
      <c r="AIM43" s="99"/>
      <c r="AIN43" s="99"/>
      <c r="AIO43" s="99"/>
      <c r="AIP43" s="99"/>
      <c r="AIQ43" s="99"/>
      <c r="AIR43" s="99"/>
      <c r="AIS43" s="99"/>
      <c r="AIT43" s="99"/>
      <c r="AIU43" s="99"/>
      <c r="AIV43" s="99"/>
      <c r="AIW43" s="99"/>
      <c r="AIX43" s="99"/>
      <c r="AIY43" s="99"/>
      <c r="AIZ43" s="99"/>
      <c r="AJA43" s="99"/>
      <c r="AJB43" s="99"/>
      <c r="AJC43" s="99"/>
      <c r="AJD43" s="99"/>
      <c r="AJE43" s="99"/>
      <c r="AJF43" s="99"/>
      <c r="AJG43" s="99"/>
      <c r="AJH43" s="99"/>
      <c r="AJI43" s="99"/>
      <c r="AJJ43" s="99"/>
      <c r="AJK43" s="99"/>
      <c r="AJL43" s="99"/>
      <c r="AJM43" s="99"/>
      <c r="AJN43" s="99"/>
      <c r="AJO43" s="99"/>
      <c r="AJP43" s="99"/>
      <c r="AJQ43" s="99"/>
      <c r="AJR43" s="99"/>
      <c r="AJS43" s="99"/>
      <c r="AJT43" s="99"/>
      <c r="AJU43" s="99"/>
      <c r="AJV43" s="99"/>
      <c r="AJW43" s="99"/>
      <c r="AJX43" s="99"/>
      <c r="AJY43" s="99"/>
      <c r="AJZ43" s="99"/>
      <c r="AKA43" s="99"/>
      <c r="AKB43" s="99"/>
      <c r="AKC43" s="99"/>
      <c r="AKD43" s="99"/>
      <c r="AKE43" s="99"/>
      <c r="AKF43" s="99"/>
      <c r="AKG43" s="99"/>
      <c r="AKH43" s="99"/>
      <c r="AKI43" s="99"/>
      <c r="AKJ43" s="99"/>
      <c r="AKK43" s="99"/>
      <c r="AKL43" s="99"/>
      <c r="AKM43" s="99"/>
      <c r="AKN43" s="99"/>
      <c r="AKO43" s="99"/>
      <c r="AKP43" s="99"/>
      <c r="AKQ43" s="99"/>
      <c r="AKR43" s="99"/>
      <c r="AKS43" s="99"/>
      <c r="AKT43" s="99"/>
      <c r="AKU43" s="99"/>
      <c r="AKV43" s="99"/>
      <c r="AKW43" s="99"/>
      <c r="AKX43" s="99"/>
      <c r="AKY43" s="99"/>
      <c r="AKZ43" s="99"/>
      <c r="ALA43" s="99"/>
      <c r="ALB43" s="99"/>
      <c r="ALC43" s="99"/>
      <c r="ALD43" s="99"/>
      <c r="ALE43" s="99"/>
      <c r="ALF43" s="99"/>
      <c r="ALG43" s="99"/>
      <c r="ALH43" s="99"/>
      <c r="ALI43" s="99"/>
      <c r="ALJ43" s="99"/>
      <c r="ALK43" s="99"/>
      <c r="ALL43" s="99"/>
      <c r="ALM43" s="99"/>
      <c r="ALN43" s="99"/>
      <c r="ALO43" s="99"/>
      <c r="ALP43" s="99"/>
      <c r="ALQ43" s="99"/>
      <c r="ALR43" s="99"/>
      <c r="ALS43" s="99"/>
      <c r="ALT43" s="99"/>
      <c r="ALU43" s="99"/>
      <c r="ALV43" s="99"/>
      <c r="ALW43" s="99"/>
      <c r="ALX43" s="99"/>
      <c r="ALY43" s="99"/>
      <c r="ALZ43" s="99"/>
      <c r="AMA43" s="99"/>
      <c r="AMB43" s="99"/>
      <c r="AMC43" s="99"/>
      <c r="AMD43" s="99"/>
      <c r="AME43" s="99"/>
      <c r="AMF43" s="99"/>
      <c r="AMG43" s="99"/>
      <c r="AMH43" s="99"/>
      <c r="AMI43" s="99"/>
      <c r="AMJ43" s="99"/>
      <c r="AMK43" s="99"/>
      <c r="AML43" s="99"/>
      <c r="AMM43" s="99"/>
      <c r="AMN43" s="99"/>
      <c r="AMO43" s="99"/>
      <c r="AMP43" s="99"/>
      <c r="AMQ43" s="99"/>
      <c r="AMR43" s="99"/>
      <c r="AMS43" s="99"/>
      <c r="AMT43" s="99"/>
      <c r="AMU43" s="99"/>
      <c r="AMV43" s="99"/>
      <c r="AMW43" s="99"/>
      <c r="AMX43" s="99"/>
      <c r="AMY43" s="99"/>
      <c r="AMZ43" s="99"/>
      <c r="ANA43" s="99"/>
      <c r="ANB43" s="99"/>
      <c r="ANC43" s="99"/>
      <c r="AND43" s="99"/>
      <c r="ANE43" s="99"/>
      <c r="ANF43" s="99"/>
      <c r="ANG43" s="99"/>
      <c r="ANH43" s="99"/>
      <c r="ANI43" s="99"/>
      <c r="ANJ43" s="99"/>
      <c r="ANK43" s="99"/>
      <c r="ANL43" s="99"/>
      <c r="ANM43" s="99"/>
      <c r="ANN43" s="99"/>
      <c r="ANO43" s="99"/>
      <c r="ANP43" s="99"/>
      <c r="ANQ43" s="99"/>
      <c r="ANR43" s="99"/>
      <c r="ANS43" s="99"/>
      <c r="ANT43" s="99"/>
      <c r="ANU43" s="99"/>
      <c r="ANV43" s="99"/>
      <c r="ANW43" s="99"/>
      <c r="ANX43" s="99"/>
      <c r="ANY43" s="99"/>
      <c r="ANZ43" s="99"/>
      <c r="AOA43" s="99"/>
      <c r="AOB43" s="99"/>
      <c r="AOC43" s="99"/>
      <c r="AOD43" s="99"/>
      <c r="AOE43" s="99"/>
      <c r="AOF43" s="99"/>
      <c r="AOG43" s="99"/>
      <c r="AOH43" s="99"/>
      <c r="AOI43" s="99"/>
      <c r="AOJ43" s="99"/>
      <c r="AOK43" s="99"/>
      <c r="AOL43" s="99"/>
      <c r="AOM43" s="99"/>
      <c r="AON43" s="99"/>
      <c r="AOO43" s="99"/>
      <c r="AOP43" s="99"/>
      <c r="AOQ43" s="99"/>
      <c r="AOR43" s="99"/>
      <c r="AOS43" s="99"/>
      <c r="AOT43" s="99"/>
      <c r="AOU43" s="99"/>
      <c r="AOV43" s="99"/>
      <c r="AOW43" s="99"/>
      <c r="AOX43" s="99"/>
      <c r="AOY43" s="99"/>
      <c r="AOZ43" s="99"/>
      <c r="APA43" s="99"/>
      <c r="APB43" s="99"/>
      <c r="APC43" s="99"/>
      <c r="APD43" s="99"/>
      <c r="APE43" s="99"/>
      <c r="APF43" s="99"/>
      <c r="APG43" s="99"/>
      <c r="APH43" s="99"/>
      <c r="API43" s="99"/>
      <c r="APJ43" s="99"/>
      <c r="APK43" s="99"/>
      <c r="APL43" s="99"/>
      <c r="APM43" s="99"/>
      <c r="APN43" s="99"/>
      <c r="APO43" s="99"/>
      <c r="APP43" s="99"/>
      <c r="APQ43" s="99"/>
      <c r="APR43" s="99"/>
      <c r="APS43" s="99"/>
      <c r="APT43" s="99"/>
      <c r="APU43" s="99"/>
      <c r="APV43" s="99"/>
      <c r="APW43" s="99"/>
      <c r="APX43" s="99"/>
      <c r="APY43" s="99"/>
      <c r="APZ43" s="99"/>
      <c r="AQA43" s="99"/>
      <c r="AQB43" s="99"/>
      <c r="AQC43" s="99"/>
      <c r="AQD43" s="99"/>
      <c r="AQE43" s="99"/>
      <c r="AQF43" s="99"/>
      <c r="AQG43" s="99"/>
      <c r="AQH43" s="99"/>
      <c r="AQI43" s="99"/>
      <c r="AQJ43" s="99"/>
      <c r="AQK43" s="99"/>
      <c r="AQL43" s="99"/>
      <c r="AQM43" s="99"/>
      <c r="AQN43" s="99"/>
      <c r="AQO43" s="99"/>
      <c r="AQP43" s="99"/>
      <c r="AQQ43" s="99"/>
      <c r="AQR43" s="99"/>
      <c r="AQS43" s="99"/>
      <c r="AQT43" s="99"/>
      <c r="AQU43" s="99"/>
      <c r="AQV43" s="99"/>
      <c r="AQW43" s="99"/>
      <c r="AQX43" s="99"/>
      <c r="AQY43" s="99"/>
      <c r="AQZ43" s="99"/>
      <c r="ARA43" s="99"/>
      <c r="ARB43" s="99"/>
      <c r="ARC43" s="99"/>
      <c r="ARD43" s="99"/>
      <c r="ARE43" s="99"/>
      <c r="ARF43" s="99"/>
      <c r="ARG43" s="99"/>
      <c r="ARH43" s="99"/>
      <c r="ARI43" s="99"/>
      <c r="ARJ43" s="99"/>
      <c r="ARK43" s="99"/>
      <c r="ARL43" s="99"/>
      <c r="ARM43" s="99"/>
      <c r="ARN43" s="99"/>
      <c r="ARO43" s="99"/>
      <c r="ARP43" s="99"/>
      <c r="ARQ43" s="99"/>
      <c r="ARR43" s="99"/>
      <c r="ARS43" s="99"/>
      <c r="ART43" s="99"/>
      <c r="ARU43" s="99"/>
      <c r="ARV43" s="99"/>
      <c r="ARW43" s="99"/>
      <c r="ARX43" s="99"/>
      <c r="ARY43" s="99"/>
      <c r="ARZ43" s="99"/>
      <c r="ASA43" s="99"/>
      <c r="ASB43" s="99"/>
      <c r="ASC43" s="99"/>
      <c r="ASD43" s="99"/>
      <c r="ASE43" s="99"/>
      <c r="ASF43" s="99"/>
      <c r="ASG43" s="99"/>
      <c r="ASH43" s="99"/>
      <c r="ASI43" s="99"/>
      <c r="ASJ43" s="99"/>
      <c r="ASK43" s="99"/>
      <c r="ASL43" s="99"/>
      <c r="ASM43" s="99"/>
      <c r="ASN43" s="99"/>
      <c r="ASO43" s="99"/>
      <c r="ASP43" s="99"/>
      <c r="ASQ43" s="99"/>
      <c r="ASR43" s="99"/>
      <c r="ASS43" s="99"/>
      <c r="AST43" s="99"/>
      <c r="ASU43" s="99"/>
      <c r="ASV43" s="99"/>
      <c r="ASW43" s="99"/>
      <c r="ASX43" s="99"/>
      <c r="ASY43" s="99"/>
      <c r="ASZ43" s="99"/>
      <c r="ATA43" s="99"/>
      <c r="ATB43" s="99"/>
      <c r="ATC43" s="99"/>
      <c r="ATD43" s="99"/>
      <c r="ATE43" s="99"/>
      <c r="ATF43" s="99"/>
      <c r="ATG43" s="99"/>
      <c r="ATH43" s="99"/>
      <c r="ATI43" s="99"/>
      <c r="ATJ43" s="99"/>
      <c r="ATK43" s="99"/>
      <c r="ATL43" s="99"/>
      <c r="ATM43" s="99"/>
      <c r="ATN43" s="99"/>
      <c r="ATO43" s="99"/>
      <c r="ATP43" s="99"/>
      <c r="ATQ43" s="99"/>
      <c r="ATR43" s="99"/>
      <c r="ATS43" s="99"/>
      <c r="ATT43" s="99"/>
      <c r="ATU43" s="99"/>
      <c r="ATV43" s="99"/>
      <c r="ATW43" s="99"/>
      <c r="ATX43" s="99"/>
      <c r="ATY43" s="99"/>
      <c r="ATZ43" s="99"/>
      <c r="AUA43" s="99"/>
      <c r="AUB43" s="99"/>
      <c r="AUC43" s="99"/>
      <c r="AUD43" s="99"/>
      <c r="AUE43" s="99"/>
      <c r="AUF43" s="99"/>
      <c r="AUG43" s="99"/>
      <c r="AUH43" s="99"/>
      <c r="AUI43" s="99"/>
      <c r="AUJ43" s="99"/>
      <c r="AUK43" s="99"/>
      <c r="AUL43" s="99"/>
      <c r="AUM43" s="99"/>
      <c r="AUN43" s="99"/>
      <c r="AUO43" s="99"/>
      <c r="AUP43" s="99"/>
      <c r="AUQ43" s="99"/>
      <c r="AUR43" s="99"/>
      <c r="AUS43" s="99"/>
      <c r="AUT43" s="99"/>
      <c r="AUU43" s="99"/>
      <c r="AUV43" s="99"/>
      <c r="AUW43" s="99"/>
      <c r="AUX43" s="99"/>
      <c r="AUY43" s="99"/>
      <c r="AUZ43" s="99"/>
      <c r="AVA43" s="99"/>
      <c r="AVB43" s="99"/>
      <c r="AVC43" s="99"/>
      <c r="AVD43" s="99"/>
      <c r="AVE43" s="99"/>
      <c r="AVF43" s="99"/>
    </row>
    <row r="44" spans="1:1254" x14ac:dyDescent="0.25">
      <c r="A44">
        <v>202212</v>
      </c>
      <c r="B44">
        <v>50052</v>
      </c>
      <c r="C44" t="s">
        <v>2675</v>
      </c>
      <c r="D44" t="s">
        <v>1533</v>
      </c>
      <c r="E44">
        <v>0</v>
      </c>
      <c r="F44">
        <v>0</v>
      </c>
      <c r="G44">
        <v>1062</v>
      </c>
      <c r="H44">
        <v>0</v>
      </c>
      <c r="I44">
        <v>328946</v>
      </c>
      <c r="J44">
        <v>0</v>
      </c>
      <c r="K44">
        <v>19659</v>
      </c>
      <c r="L44">
        <v>4483</v>
      </c>
      <c r="M44">
        <v>24142</v>
      </c>
      <c r="N44">
        <v>0</v>
      </c>
      <c r="O44">
        <v>1380</v>
      </c>
      <c r="P44">
        <v>393183</v>
      </c>
      <c r="Q44">
        <v>0</v>
      </c>
      <c r="R44">
        <v>0</v>
      </c>
      <c r="S44">
        <v>6371</v>
      </c>
      <c r="T44">
        <v>64237</v>
      </c>
      <c r="U44">
        <v>24</v>
      </c>
      <c r="V44">
        <v>64237</v>
      </c>
      <c r="W44">
        <v>471462</v>
      </c>
      <c r="X44">
        <v>0</v>
      </c>
      <c r="Y44">
        <v>36407</v>
      </c>
      <c r="Z44">
        <v>1062</v>
      </c>
      <c r="AA44">
        <v>0</v>
      </c>
      <c r="AB44">
        <v>322301</v>
      </c>
      <c r="AC44">
        <v>3523</v>
      </c>
      <c r="AD44">
        <v>0</v>
      </c>
      <c r="AE44">
        <v>0</v>
      </c>
      <c r="AF44">
        <v>3934</v>
      </c>
      <c r="AG44">
        <v>0</v>
      </c>
      <c r="AH44">
        <v>3934</v>
      </c>
      <c r="AI44">
        <v>0</v>
      </c>
      <c r="AJ44">
        <v>1565</v>
      </c>
      <c r="AK44">
        <v>33579</v>
      </c>
      <c r="AL44">
        <v>0</v>
      </c>
      <c r="AM44">
        <v>5503</v>
      </c>
      <c r="AN44">
        <v>0</v>
      </c>
      <c r="AO44">
        <v>2328</v>
      </c>
      <c r="AP44">
        <v>0</v>
      </c>
      <c r="AQ44">
        <v>0</v>
      </c>
      <c r="AR44">
        <v>0</v>
      </c>
      <c r="AS44">
        <v>1958</v>
      </c>
      <c r="AT44">
        <v>38735</v>
      </c>
      <c r="AU44">
        <v>250</v>
      </c>
      <c r="AV44">
        <v>162500</v>
      </c>
      <c r="AW44">
        <v>0</v>
      </c>
      <c r="AX44">
        <v>4120</v>
      </c>
      <c r="AY44">
        <v>220871</v>
      </c>
      <c r="AZ44">
        <v>128173</v>
      </c>
      <c r="BA44">
        <v>5832</v>
      </c>
      <c r="BB44">
        <v>0</v>
      </c>
      <c r="BC44">
        <v>0</v>
      </c>
      <c r="BD44">
        <v>0</v>
      </c>
      <c r="BE44">
        <v>0</v>
      </c>
      <c r="BF44">
        <v>9002</v>
      </c>
      <c r="BG44">
        <v>0</v>
      </c>
      <c r="BH44">
        <v>44614</v>
      </c>
      <c r="BI44">
        <v>10383</v>
      </c>
      <c r="BJ44">
        <v>255</v>
      </c>
      <c r="BK44">
        <v>205977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58371</v>
      </c>
      <c r="BR44">
        <v>0</v>
      </c>
      <c r="BS44">
        <v>0</v>
      </c>
      <c r="BT44">
        <v>0</v>
      </c>
      <c r="BU44">
        <v>0</v>
      </c>
      <c r="BV44">
        <v>65135</v>
      </c>
      <c r="BW44">
        <v>0</v>
      </c>
      <c r="BX44">
        <v>6582</v>
      </c>
      <c r="BY44">
        <v>0</v>
      </c>
      <c r="BZ44">
        <v>471462</v>
      </c>
      <c r="CA44">
        <v>0</v>
      </c>
      <c r="CB44">
        <v>0</v>
      </c>
      <c r="CC44">
        <v>0</v>
      </c>
      <c r="CD44">
        <v>0</v>
      </c>
      <c r="CE44">
        <v>21109</v>
      </c>
      <c r="CF44">
        <v>0</v>
      </c>
      <c r="CG44">
        <v>0</v>
      </c>
      <c r="CH44">
        <v>-13993</v>
      </c>
      <c r="CI44">
        <v>1447</v>
      </c>
      <c r="CJ44">
        <v>0</v>
      </c>
      <c r="CK44">
        <v>-447</v>
      </c>
      <c r="CL44">
        <v>126469</v>
      </c>
      <c r="CM44">
        <v>0</v>
      </c>
      <c r="CN44">
        <v>-18544</v>
      </c>
      <c r="CO44">
        <v>19696</v>
      </c>
      <c r="CP44">
        <v>5574</v>
      </c>
      <c r="CQ44">
        <v>0</v>
      </c>
      <c r="CR44">
        <v>4696</v>
      </c>
      <c r="CS44">
        <v>-6240</v>
      </c>
      <c r="CT44">
        <v>-59839</v>
      </c>
      <c r="CU44">
        <v>-271</v>
      </c>
      <c r="CV44">
        <v>-10125</v>
      </c>
      <c r="CW44">
        <v>8120</v>
      </c>
      <c r="CX44">
        <v>17228</v>
      </c>
      <c r="CY44">
        <v>0</v>
      </c>
      <c r="CZ44">
        <v>-28522</v>
      </c>
      <c r="DA44">
        <v>23885</v>
      </c>
      <c r="DB44">
        <v>426</v>
      </c>
      <c r="DC44">
        <v>4483</v>
      </c>
      <c r="DD44">
        <v>0</v>
      </c>
      <c r="DE44">
        <v>0</v>
      </c>
      <c r="DF44">
        <v>752</v>
      </c>
      <c r="DG44">
        <v>638</v>
      </c>
      <c r="DH44">
        <v>1455</v>
      </c>
      <c r="DJ44">
        <v>7651</v>
      </c>
      <c r="DK44">
        <v>5418</v>
      </c>
      <c r="DL44">
        <v>-2468</v>
      </c>
      <c r="DM44">
        <v>102539</v>
      </c>
      <c r="DN44">
        <v>0</v>
      </c>
      <c r="DO44">
        <v>-529</v>
      </c>
      <c r="DP44">
        <v>-5189</v>
      </c>
      <c r="DQ44">
        <v>-73833</v>
      </c>
      <c r="DR44">
        <v>-194</v>
      </c>
      <c r="DS44">
        <v>-210</v>
      </c>
      <c r="DT44">
        <v>-5189</v>
      </c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  <c r="IU44" s="99"/>
      <c r="IV44" s="99"/>
      <c r="IW44" s="99"/>
      <c r="IX44" s="99"/>
      <c r="IY44" s="99"/>
      <c r="IZ44" s="99"/>
      <c r="JA44" s="99"/>
      <c r="JB44" s="99"/>
      <c r="JC44" s="99"/>
      <c r="JD44" s="99"/>
      <c r="JE44" s="99"/>
      <c r="JF44" s="99"/>
      <c r="JG44" s="99"/>
      <c r="JH44" s="99"/>
      <c r="JI44" s="99"/>
      <c r="JJ44" s="99"/>
      <c r="JK44" s="99"/>
      <c r="JL44" s="99"/>
      <c r="JM44" s="99"/>
      <c r="JN44" s="99"/>
      <c r="JO44" s="99"/>
      <c r="JP44" s="99"/>
      <c r="JQ44" s="99"/>
      <c r="JR44" s="99"/>
      <c r="JS44" s="99"/>
      <c r="JT44" s="99"/>
      <c r="JU44" s="99"/>
      <c r="JV44" s="99"/>
      <c r="JW44" s="99"/>
      <c r="JX44" s="99"/>
      <c r="JY44" s="99"/>
      <c r="JZ44" s="99"/>
      <c r="KA44" s="99"/>
      <c r="KB44" s="99"/>
      <c r="KC44" s="99"/>
      <c r="KD44" s="99"/>
      <c r="KE44" s="99"/>
      <c r="KF44" s="99"/>
      <c r="KG44" s="99"/>
      <c r="KH44" s="99"/>
      <c r="KI44" s="99"/>
      <c r="KJ44" s="99"/>
      <c r="KK44" s="99"/>
      <c r="KL44" s="99"/>
      <c r="KM44" s="99"/>
      <c r="KN44" s="99"/>
      <c r="KO44" s="99"/>
      <c r="KP44" s="99"/>
      <c r="KQ44" s="99"/>
      <c r="KR44" s="99"/>
      <c r="KS44" s="99"/>
      <c r="KT44" s="99"/>
      <c r="KU44" s="99"/>
      <c r="KV44" s="99"/>
      <c r="KW44" s="99"/>
      <c r="KX44" s="99"/>
      <c r="KY44" s="99"/>
      <c r="KZ44" s="99"/>
      <c r="LA44" s="99"/>
      <c r="LB44" s="99"/>
      <c r="LC44" s="99"/>
      <c r="LD44" s="99"/>
      <c r="LE44" s="99"/>
      <c r="LF44" s="99"/>
      <c r="LG44" s="99"/>
      <c r="LH44" s="99"/>
      <c r="LI44" s="99"/>
      <c r="LJ44" s="99"/>
      <c r="LK44" s="99"/>
      <c r="LL44" s="99"/>
      <c r="LM44" s="99"/>
      <c r="LN44" s="99"/>
      <c r="LO44" s="99"/>
      <c r="LP44" s="99"/>
      <c r="LQ44" s="99"/>
      <c r="LR44" s="99"/>
      <c r="LS44" s="99"/>
      <c r="LT44" s="99"/>
      <c r="LU44" s="99"/>
      <c r="LV44" s="99"/>
      <c r="LW44" s="99"/>
      <c r="LX44" s="99"/>
      <c r="LY44" s="99"/>
      <c r="LZ44" s="99"/>
      <c r="MA44" s="99"/>
      <c r="MB44" s="99"/>
      <c r="MC44" s="99"/>
      <c r="MD44" s="99"/>
      <c r="ME44" s="99"/>
      <c r="MF44" s="99"/>
      <c r="MG44" s="99"/>
      <c r="MH44" s="99"/>
      <c r="MI44" s="99"/>
      <c r="MJ44" s="99"/>
      <c r="MK44" s="99"/>
      <c r="ML44" s="99"/>
      <c r="MM44" s="99"/>
      <c r="MN44" s="99"/>
      <c r="MO44" s="99"/>
      <c r="MP44" s="99"/>
      <c r="MQ44" s="99"/>
      <c r="MR44" s="99"/>
      <c r="MS44" s="99"/>
      <c r="MT44" s="99"/>
      <c r="MU44" s="99"/>
      <c r="MV44" s="99"/>
      <c r="MW44" s="99"/>
      <c r="MX44" s="99"/>
      <c r="MY44" s="99"/>
      <c r="MZ44" s="99"/>
      <c r="NA44" s="99"/>
      <c r="NB44" s="99"/>
      <c r="NC44" s="99"/>
      <c r="ND44" s="99"/>
      <c r="NE44" s="99"/>
      <c r="NF44" s="99"/>
      <c r="NG44" s="99"/>
      <c r="NH44" s="99"/>
      <c r="NI44" s="99"/>
      <c r="NJ44" s="99"/>
      <c r="NK44" s="99"/>
      <c r="NL44" s="99"/>
      <c r="NM44" s="99"/>
      <c r="NN44" s="99"/>
      <c r="NO44" s="99"/>
      <c r="NP44" s="99"/>
      <c r="NQ44" s="99"/>
      <c r="NR44" s="99"/>
      <c r="NS44" s="99"/>
      <c r="NT44" s="99"/>
      <c r="NU44" s="99"/>
      <c r="NV44" s="99"/>
      <c r="NW44" s="99"/>
      <c r="NX44" s="99"/>
      <c r="NY44" s="99"/>
      <c r="NZ44" s="99"/>
      <c r="OA44" s="99"/>
      <c r="OB44" s="99"/>
      <c r="OC44" s="99"/>
      <c r="OD44" s="99"/>
      <c r="OE44" s="99"/>
      <c r="OF44" s="99"/>
      <c r="OG44" s="99"/>
      <c r="OH44" s="99"/>
      <c r="OI44" s="99"/>
      <c r="OJ44" s="99"/>
      <c r="OK44" s="99"/>
      <c r="OL44" s="99"/>
      <c r="OM44" s="99"/>
      <c r="ON44" s="99"/>
      <c r="OO44" s="99"/>
      <c r="OP44" s="99"/>
      <c r="OQ44" s="99"/>
      <c r="OR44" s="99"/>
      <c r="OS44" s="99"/>
      <c r="OT44" s="99"/>
      <c r="OU44" s="99"/>
      <c r="OV44" s="99"/>
      <c r="OW44" s="99"/>
      <c r="OX44" s="99"/>
      <c r="OY44" s="99"/>
      <c r="OZ44" s="99"/>
      <c r="PA44" s="99"/>
      <c r="PB44" s="99"/>
      <c r="PC44" s="99"/>
      <c r="PD44" s="99"/>
      <c r="PE44" s="99"/>
      <c r="PF44" s="99"/>
      <c r="PG44" s="99"/>
      <c r="PH44" s="99"/>
      <c r="PI44" s="99"/>
      <c r="PJ44" s="99"/>
      <c r="PK44" s="99"/>
      <c r="PL44" s="99"/>
      <c r="PM44" s="99"/>
      <c r="PN44" s="99"/>
      <c r="PO44" s="99"/>
      <c r="PP44" s="99"/>
      <c r="PQ44" s="99"/>
      <c r="PR44" s="99"/>
      <c r="PS44" s="99"/>
      <c r="PT44" s="99"/>
      <c r="PU44" s="99"/>
      <c r="PV44" s="99"/>
      <c r="PW44" s="99"/>
      <c r="PX44" s="99"/>
      <c r="PY44" s="99"/>
      <c r="PZ44" s="99"/>
      <c r="QA44" s="99"/>
      <c r="QB44" s="99"/>
      <c r="QC44" s="99"/>
      <c r="QD44" s="99"/>
      <c r="QE44" s="99"/>
      <c r="QF44" s="99"/>
      <c r="QG44" s="99"/>
      <c r="QH44" s="99"/>
      <c r="QI44" s="99"/>
      <c r="QJ44" s="99"/>
      <c r="QK44" s="99"/>
      <c r="QL44" s="99"/>
      <c r="QM44" s="99"/>
      <c r="QN44" s="99"/>
      <c r="QO44" s="99"/>
      <c r="QP44" s="99"/>
      <c r="QQ44" s="99"/>
      <c r="QR44" s="99"/>
      <c r="QS44" s="99"/>
      <c r="QT44" s="99"/>
      <c r="QU44" s="99"/>
      <c r="QV44" s="99"/>
      <c r="QW44" s="99"/>
      <c r="QX44" s="99"/>
      <c r="QY44" s="99"/>
      <c r="QZ44" s="99"/>
      <c r="RA44" s="99"/>
      <c r="RB44" s="99"/>
      <c r="RC44" s="99"/>
      <c r="RD44" s="99"/>
      <c r="RE44" s="99"/>
      <c r="RF44" s="99"/>
      <c r="RG44" s="99"/>
      <c r="RH44" s="99"/>
      <c r="RI44" s="99"/>
      <c r="RJ44" s="99"/>
      <c r="RK44" s="99"/>
      <c r="RL44" s="99"/>
      <c r="RM44" s="99"/>
      <c r="RN44" s="99"/>
      <c r="RO44" s="99"/>
      <c r="RP44" s="99"/>
      <c r="RQ44" s="99"/>
      <c r="RR44" s="99"/>
      <c r="RS44" s="99"/>
      <c r="RT44" s="99"/>
      <c r="RU44" s="99"/>
      <c r="RV44" s="99"/>
      <c r="RW44" s="99"/>
      <c r="RX44" s="99"/>
      <c r="RY44" s="99"/>
      <c r="RZ44" s="99"/>
      <c r="SA44" s="99"/>
      <c r="SB44" s="99"/>
      <c r="SC44" s="99"/>
      <c r="SD44" s="99"/>
      <c r="SE44" s="99"/>
      <c r="SF44" s="99"/>
      <c r="SG44" s="99"/>
      <c r="SH44" s="99"/>
      <c r="SI44" s="99"/>
      <c r="SJ44" s="99"/>
      <c r="SK44" s="99"/>
      <c r="SL44" s="99"/>
      <c r="SM44" s="99"/>
      <c r="SN44" s="99"/>
      <c r="SO44" s="99"/>
      <c r="SP44" s="99"/>
      <c r="SQ44" s="99"/>
      <c r="SR44" s="99"/>
      <c r="SS44" s="99"/>
      <c r="ST44" s="99"/>
      <c r="SU44" s="99"/>
      <c r="SV44" s="99"/>
      <c r="SW44" s="99"/>
      <c r="SX44" s="99"/>
      <c r="SY44" s="99"/>
      <c r="SZ44" s="99"/>
      <c r="TA44" s="99"/>
      <c r="TB44" s="99"/>
      <c r="TC44" s="99"/>
      <c r="TD44" s="99"/>
      <c r="TE44" s="99"/>
      <c r="TF44" s="99"/>
      <c r="TG44" s="99"/>
      <c r="TH44" s="99"/>
      <c r="TI44" s="99"/>
      <c r="TJ44" s="99"/>
      <c r="TK44" s="99"/>
      <c r="TL44" s="99"/>
      <c r="TM44" s="99"/>
      <c r="TN44" s="99"/>
      <c r="TO44" s="99"/>
      <c r="TP44" s="99"/>
      <c r="TQ44" s="99"/>
      <c r="TR44" s="99"/>
      <c r="TS44" s="99"/>
      <c r="TT44" s="99"/>
      <c r="TU44" s="99"/>
      <c r="TV44" s="99"/>
      <c r="TW44" s="99"/>
      <c r="TX44" s="99"/>
      <c r="TY44" s="99"/>
      <c r="TZ44" s="99"/>
      <c r="UA44" s="99"/>
      <c r="UB44" s="99"/>
      <c r="UC44" s="99"/>
      <c r="UD44" s="99"/>
      <c r="UE44" s="99"/>
      <c r="UF44" s="99"/>
      <c r="UG44" s="99"/>
      <c r="UH44" s="99"/>
      <c r="UI44" s="99"/>
      <c r="UJ44" s="99"/>
      <c r="UK44" s="99"/>
      <c r="UL44" s="99"/>
      <c r="UM44" s="99"/>
      <c r="UN44" s="99"/>
      <c r="UO44" s="99"/>
      <c r="UP44" s="99"/>
      <c r="UQ44" s="99"/>
      <c r="UR44" s="99"/>
      <c r="US44" s="99"/>
      <c r="UT44" s="99"/>
      <c r="UU44" s="99"/>
      <c r="UV44" s="99"/>
      <c r="UW44" s="99"/>
      <c r="UX44" s="99"/>
      <c r="UY44" s="99"/>
      <c r="UZ44" s="99"/>
      <c r="VA44" s="99"/>
      <c r="VB44" s="99"/>
      <c r="VC44" s="99"/>
      <c r="VD44" s="99"/>
      <c r="VE44" s="99"/>
      <c r="VF44" s="99"/>
      <c r="VG44" s="99"/>
      <c r="VH44" s="99"/>
      <c r="VI44" s="99"/>
      <c r="VJ44" s="99"/>
      <c r="VK44" s="99"/>
      <c r="VL44" s="99"/>
      <c r="VM44" s="99"/>
      <c r="VN44" s="99"/>
      <c r="VO44" s="99"/>
      <c r="VP44" s="99"/>
      <c r="VQ44" s="99"/>
      <c r="VR44" s="99"/>
      <c r="VS44" s="99"/>
      <c r="VT44" s="99"/>
      <c r="VU44" s="99"/>
      <c r="VV44" s="99"/>
      <c r="VW44" s="99"/>
      <c r="VX44" s="99"/>
      <c r="VY44" s="99"/>
      <c r="VZ44" s="99"/>
      <c r="WA44" s="99"/>
      <c r="WB44" s="99"/>
      <c r="WC44" s="99"/>
      <c r="WD44" s="99"/>
      <c r="WE44" s="99"/>
      <c r="WF44" s="99"/>
      <c r="WG44" s="99"/>
      <c r="WH44" s="99"/>
      <c r="WI44" s="99"/>
      <c r="WJ44" s="99"/>
      <c r="WK44" s="99"/>
      <c r="WL44" s="99"/>
      <c r="WM44" s="99"/>
      <c r="WN44" s="99"/>
      <c r="WO44" s="99"/>
      <c r="WP44" s="99"/>
      <c r="WQ44" s="99"/>
      <c r="WR44" s="99"/>
      <c r="WS44" s="99"/>
      <c r="WT44" s="99"/>
      <c r="WU44" s="99"/>
      <c r="WV44" s="99"/>
      <c r="WW44" s="99"/>
      <c r="WX44" s="99"/>
      <c r="WY44" s="99"/>
      <c r="WZ44" s="99"/>
      <c r="XA44" s="99"/>
      <c r="XB44" s="99"/>
      <c r="XC44" s="99"/>
      <c r="XD44" s="99"/>
      <c r="XE44" s="99"/>
      <c r="XF44" s="99"/>
      <c r="XG44" s="99"/>
      <c r="XH44" s="99"/>
      <c r="XI44" s="99"/>
      <c r="XJ44" s="99"/>
      <c r="XK44" s="99"/>
      <c r="XL44" s="99"/>
      <c r="XM44" s="99"/>
      <c r="XN44" s="99"/>
      <c r="XO44" s="99"/>
      <c r="XP44" s="99"/>
      <c r="XQ44" s="99"/>
      <c r="XR44" s="99"/>
      <c r="XS44" s="99"/>
      <c r="XT44" s="99"/>
      <c r="XU44" s="99"/>
      <c r="XV44" s="99"/>
      <c r="XW44" s="99"/>
      <c r="XX44" s="99"/>
      <c r="XY44" s="99"/>
      <c r="XZ44" s="99"/>
      <c r="YA44" s="99"/>
      <c r="YB44" s="99"/>
      <c r="YC44" s="99"/>
      <c r="YD44" s="99"/>
      <c r="YE44" s="99"/>
      <c r="YF44" s="99"/>
      <c r="YG44" s="99"/>
      <c r="YH44" s="99"/>
      <c r="YI44" s="99"/>
      <c r="YJ44" s="99"/>
      <c r="YK44" s="99"/>
      <c r="YL44" s="99"/>
      <c r="YM44" s="99"/>
      <c r="YN44" s="99"/>
      <c r="YO44" s="99"/>
      <c r="YP44" s="99"/>
      <c r="YQ44" s="99"/>
      <c r="YR44" s="99"/>
      <c r="YS44" s="99"/>
      <c r="YT44" s="99"/>
      <c r="YU44" s="99"/>
      <c r="YV44" s="99"/>
      <c r="YW44" s="99"/>
      <c r="YX44" s="99"/>
      <c r="YY44" s="99"/>
      <c r="YZ44" s="99"/>
      <c r="ZA44" s="99"/>
      <c r="ZB44" s="99"/>
      <c r="ZC44" s="99"/>
      <c r="ZD44" s="99"/>
      <c r="ZE44" s="99"/>
      <c r="ZF44" s="99"/>
      <c r="ZG44" s="99"/>
      <c r="ZH44" s="99"/>
      <c r="ZI44" s="99"/>
      <c r="ZJ44" s="99"/>
      <c r="ZK44" s="99"/>
      <c r="ZL44" s="99"/>
      <c r="ZM44" s="99"/>
      <c r="ZN44" s="99"/>
      <c r="ZO44" s="99"/>
      <c r="ZP44" s="99"/>
      <c r="ZQ44" s="99"/>
      <c r="ZR44" s="99"/>
      <c r="ZS44" s="99"/>
      <c r="ZT44" s="99"/>
      <c r="ZU44" s="99"/>
      <c r="ZV44" s="99"/>
      <c r="ZW44" s="99"/>
      <c r="ZX44" s="99"/>
      <c r="ZY44" s="99"/>
      <c r="ZZ44" s="99"/>
      <c r="AAA44" s="99"/>
      <c r="AAB44" s="99"/>
      <c r="AAC44" s="99"/>
      <c r="AAD44" s="99"/>
      <c r="AAE44" s="99"/>
      <c r="AAF44" s="99"/>
      <c r="AAG44" s="99"/>
      <c r="AAH44" s="99"/>
      <c r="AAI44" s="99"/>
      <c r="AAJ44" s="99"/>
      <c r="AAK44" s="99"/>
      <c r="AAL44" s="99"/>
      <c r="AAM44" s="99"/>
      <c r="AAN44" s="99"/>
      <c r="AAO44" s="99"/>
      <c r="AAP44" s="99"/>
      <c r="AAQ44" s="99"/>
      <c r="AAR44" s="99"/>
      <c r="AAS44" s="99"/>
      <c r="AAT44" s="99"/>
      <c r="AAU44" s="99"/>
      <c r="AAV44" s="99"/>
      <c r="AAW44" s="99"/>
      <c r="AAX44" s="99"/>
      <c r="AAY44" s="99"/>
      <c r="AAZ44" s="99"/>
      <c r="ABA44" s="99"/>
      <c r="ABB44" s="99"/>
      <c r="ABC44" s="99"/>
      <c r="ABD44" s="99"/>
      <c r="ABE44" s="99"/>
      <c r="ABF44" s="99"/>
      <c r="ABG44" s="99"/>
      <c r="ABH44" s="99"/>
      <c r="ABI44" s="99"/>
      <c r="ABJ44" s="99"/>
      <c r="ABK44" s="99"/>
      <c r="ABL44" s="99"/>
      <c r="ABM44" s="99"/>
      <c r="ABN44" s="99"/>
      <c r="ABO44" s="99"/>
      <c r="ABP44" s="99"/>
      <c r="ABQ44" s="99"/>
      <c r="ABR44" s="99"/>
      <c r="ABS44" s="99"/>
      <c r="ABT44" s="99"/>
      <c r="ABU44" s="99"/>
      <c r="ABV44" s="99"/>
      <c r="ABW44" s="99"/>
      <c r="ABX44" s="99"/>
      <c r="ABY44" s="99"/>
      <c r="ABZ44" s="99"/>
      <c r="ACA44" s="99"/>
      <c r="ACB44" s="99"/>
      <c r="ACC44" s="99"/>
      <c r="ACD44" s="99"/>
      <c r="ACE44" s="99"/>
      <c r="ACF44" s="99"/>
      <c r="ACG44" s="99"/>
      <c r="ACH44" s="99"/>
      <c r="ACI44" s="99"/>
      <c r="ACJ44" s="99"/>
      <c r="ACK44" s="99"/>
      <c r="ACL44" s="99"/>
      <c r="ACM44" s="99"/>
      <c r="ACN44" s="99"/>
      <c r="ACO44" s="99"/>
      <c r="ACP44" s="99"/>
      <c r="ACQ44" s="99"/>
      <c r="ACR44" s="99"/>
      <c r="ACS44" s="99"/>
      <c r="ACT44" s="99"/>
      <c r="ACU44" s="99"/>
      <c r="ACV44" s="99"/>
      <c r="ACW44" s="99"/>
      <c r="ACX44" s="99"/>
      <c r="ACY44" s="99"/>
      <c r="ACZ44" s="99"/>
      <c r="ADA44" s="99"/>
      <c r="ADB44" s="99"/>
      <c r="ADC44" s="99"/>
      <c r="ADD44" s="99"/>
      <c r="ADE44" s="99"/>
      <c r="ADF44" s="99"/>
      <c r="ADG44" s="99"/>
      <c r="ADH44" s="99"/>
      <c r="ADI44" s="99"/>
      <c r="ADJ44" s="99"/>
      <c r="ADK44" s="99"/>
      <c r="ADL44" s="99"/>
      <c r="ADM44" s="99"/>
      <c r="ADN44" s="99"/>
      <c r="ADO44" s="99"/>
      <c r="ADP44" s="99"/>
      <c r="ADQ44" s="99"/>
      <c r="ADR44" s="99"/>
      <c r="ADS44" s="99"/>
      <c r="ADT44" s="99"/>
      <c r="ADU44" s="99"/>
      <c r="ADV44" s="99"/>
      <c r="ADW44" s="99"/>
      <c r="ADX44" s="99"/>
      <c r="ADY44" s="99"/>
      <c r="ADZ44" s="99"/>
      <c r="AEA44" s="99"/>
      <c r="AEB44" s="99"/>
      <c r="AEC44" s="99"/>
      <c r="AED44" s="99"/>
      <c r="AEE44" s="99"/>
      <c r="AEF44" s="99"/>
      <c r="AEG44" s="99"/>
      <c r="AEH44" s="99"/>
      <c r="AEI44" s="99"/>
      <c r="AEJ44" s="99"/>
      <c r="AEK44" s="99"/>
      <c r="AEL44" s="99"/>
      <c r="AEM44" s="99"/>
      <c r="AEN44" s="99"/>
      <c r="AEO44" s="99"/>
      <c r="AEP44" s="99"/>
      <c r="AEQ44" s="99"/>
      <c r="AER44" s="99"/>
      <c r="AES44" s="99"/>
      <c r="AET44" s="99"/>
      <c r="AEU44" s="99"/>
      <c r="AEV44" s="99"/>
      <c r="AEW44" s="99"/>
      <c r="AEX44" s="99"/>
      <c r="AEY44" s="99"/>
      <c r="AEZ44" s="99"/>
      <c r="AFA44" s="99"/>
      <c r="AFB44" s="99"/>
      <c r="AFC44" s="99"/>
      <c r="AFD44" s="99"/>
      <c r="AFE44" s="99"/>
      <c r="AFF44" s="99"/>
      <c r="AFG44" s="99"/>
      <c r="AFH44" s="99"/>
      <c r="AFI44" s="99"/>
      <c r="AFJ44" s="99"/>
      <c r="AFK44" s="99"/>
      <c r="AFL44" s="99"/>
      <c r="AFM44" s="99"/>
      <c r="AFN44" s="99"/>
      <c r="AFO44" s="99"/>
      <c r="AFP44" s="99"/>
      <c r="AFQ44" s="99"/>
      <c r="AFR44" s="99"/>
      <c r="AFS44" s="99"/>
      <c r="AFT44" s="99"/>
      <c r="AFU44" s="99"/>
      <c r="AFV44" s="99"/>
      <c r="AFW44" s="99"/>
      <c r="AFX44" s="99"/>
      <c r="AFY44" s="99"/>
      <c r="AFZ44" s="99"/>
      <c r="AGA44" s="99"/>
      <c r="AGB44" s="99"/>
      <c r="AGC44" s="99"/>
      <c r="AGD44" s="99"/>
      <c r="AGE44" s="99"/>
      <c r="AGF44" s="99"/>
      <c r="AGG44" s="99"/>
      <c r="AGH44" s="99"/>
      <c r="AGI44" s="99"/>
      <c r="AGJ44" s="99"/>
      <c r="AGK44" s="99"/>
      <c r="AGL44" s="99"/>
      <c r="AGM44" s="99"/>
      <c r="AGN44" s="99"/>
      <c r="AGO44" s="99"/>
      <c r="AGP44" s="99"/>
      <c r="AGQ44" s="99"/>
      <c r="AGR44" s="99"/>
      <c r="AGS44" s="99"/>
      <c r="AGT44" s="99"/>
      <c r="AGU44" s="99"/>
      <c r="AGV44" s="99"/>
      <c r="AGW44" s="99"/>
      <c r="AGX44" s="99"/>
      <c r="AGY44" s="99"/>
      <c r="AGZ44" s="99"/>
      <c r="AHA44" s="99"/>
      <c r="AHB44" s="99"/>
      <c r="AHC44" s="99"/>
      <c r="AHD44" s="99"/>
      <c r="AHE44" s="99"/>
      <c r="AHF44" s="99"/>
      <c r="AHG44" s="99"/>
      <c r="AHH44" s="99"/>
      <c r="AHI44" s="99"/>
      <c r="AHJ44" s="99"/>
      <c r="AHK44" s="99"/>
      <c r="AHL44" s="99"/>
      <c r="AHM44" s="99"/>
      <c r="AHN44" s="99"/>
      <c r="AHO44" s="99"/>
      <c r="AHP44" s="99"/>
      <c r="AHQ44" s="99"/>
      <c r="AHR44" s="99"/>
      <c r="AHS44" s="99"/>
      <c r="AHT44" s="99"/>
      <c r="AHU44" s="99"/>
      <c r="AHV44" s="99"/>
      <c r="AHW44" s="99"/>
      <c r="AHX44" s="99"/>
      <c r="AHY44" s="99"/>
      <c r="AHZ44" s="99"/>
      <c r="AIA44" s="99"/>
      <c r="AIB44" s="99"/>
      <c r="AIC44" s="99"/>
      <c r="AID44" s="99"/>
      <c r="AIE44" s="99"/>
      <c r="AIF44" s="99"/>
      <c r="AIG44" s="99"/>
      <c r="AIH44" s="99"/>
      <c r="AII44" s="99"/>
      <c r="AIJ44" s="99"/>
      <c r="AIK44" s="99"/>
      <c r="AIL44" s="99"/>
      <c r="AIM44" s="99"/>
      <c r="AIN44" s="99"/>
      <c r="AIO44" s="99"/>
      <c r="AIP44" s="99"/>
      <c r="AIQ44" s="99"/>
      <c r="AIR44" s="99"/>
      <c r="AIS44" s="99"/>
      <c r="AIT44" s="99"/>
      <c r="AIU44" s="99"/>
      <c r="AIV44" s="99"/>
      <c r="AIW44" s="99"/>
      <c r="AIX44" s="99"/>
      <c r="AIY44" s="99"/>
      <c r="AIZ44" s="99"/>
      <c r="AJA44" s="99"/>
      <c r="AJB44" s="99"/>
      <c r="AJC44" s="99"/>
      <c r="AJD44" s="99"/>
      <c r="AJE44" s="99"/>
      <c r="AJF44" s="99"/>
      <c r="AJG44" s="99"/>
      <c r="AJH44" s="99"/>
      <c r="AJI44" s="99"/>
      <c r="AJJ44" s="99"/>
      <c r="AJK44" s="99"/>
      <c r="AJL44" s="99"/>
      <c r="AJM44" s="99"/>
      <c r="AJN44" s="99"/>
      <c r="AJO44" s="99"/>
      <c r="AJP44" s="99"/>
      <c r="AJQ44" s="99"/>
      <c r="AJR44" s="99"/>
      <c r="AJS44" s="99"/>
      <c r="AJT44" s="99"/>
      <c r="AJU44" s="99"/>
      <c r="AJV44" s="99"/>
      <c r="AJW44" s="99"/>
      <c r="AJX44" s="99"/>
      <c r="AJY44" s="99"/>
      <c r="AJZ44" s="99"/>
      <c r="AKA44" s="99"/>
      <c r="AKB44" s="99"/>
      <c r="AKC44" s="99"/>
      <c r="AKD44" s="99"/>
      <c r="AKE44" s="99"/>
      <c r="AKF44" s="99"/>
      <c r="AKG44" s="99"/>
      <c r="AKH44" s="99"/>
      <c r="AKI44" s="99"/>
      <c r="AKJ44" s="99"/>
      <c r="AKK44" s="99"/>
      <c r="AKL44" s="99"/>
      <c r="AKM44" s="99"/>
      <c r="AKN44" s="99"/>
      <c r="AKO44" s="99"/>
      <c r="AKP44" s="99"/>
      <c r="AKQ44" s="99"/>
      <c r="AKR44" s="99"/>
      <c r="AKS44" s="99"/>
      <c r="AKT44" s="99"/>
      <c r="AKU44" s="99"/>
      <c r="AKV44" s="99"/>
      <c r="AKW44" s="99"/>
      <c r="AKX44" s="99"/>
      <c r="AKY44" s="99"/>
      <c r="AKZ44" s="99"/>
      <c r="ALA44" s="99"/>
      <c r="ALB44" s="99"/>
      <c r="ALC44" s="99"/>
      <c r="ALD44" s="99"/>
      <c r="ALE44" s="99"/>
      <c r="ALF44" s="99"/>
      <c r="ALG44" s="99"/>
      <c r="ALH44" s="99"/>
      <c r="ALI44" s="99"/>
      <c r="ALJ44" s="99"/>
      <c r="ALK44" s="99"/>
      <c r="ALL44" s="99"/>
      <c r="ALM44" s="99"/>
      <c r="ALN44" s="99"/>
      <c r="ALO44" s="99"/>
      <c r="ALP44" s="99"/>
      <c r="ALQ44" s="99"/>
      <c r="ALR44" s="99"/>
      <c r="ALS44" s="99"/>
      <c r="ALT44" s="99"/>
      <c r="ALU44" s="99"/>
      <c r="ALV44" s="99"/>
      <c r="ALW44" s="99"/>
      <c r="ALX44" s="99"/>
      <c r="ALY44" s="99"/>
      <c r="ALZ44" s="99"/>
      <c r="AMA44" s="99"/>
      <c r="AMB44" s="99"/>
      <c r="AMC44" s="99"/>
      <c r="AMD44" s="99"/>
      <c r="AME44" s="99"/>
      <c r="AMF44" s="99"/>
      <c r="AMG44" s="99"/>
      <c r="AMH44" s="99"/>
      <c r="AMI44" s="99"/>
      <c r="AMJ44" s="99"/>
      <c r="AMK44" s="99"/>
      <c r="AML44" s="99"/>
      <c r="AMM44" s="99"/>
      <c r="AMN44" s="99"/>
      <c r="AMO44" s="99"/>
      <c r="AMP44" s="99"/>
      <c r="AMQ44" s="99"/>
      <c r="AMR44" s="99"/>
      <c r="AMS44" s="99"/>
      <c r="AMT44" s="99"/>
      <c r="AMU44" s="99"/>
      <c r="AMV44" s="99"/>
      <c r="AMW44" s="99"/>
      <c r="AMX44" s="99"/>
      <c r="AMY44" s="99"/>
      <c r="AMZ44" s="99"/>
      <c r="ANA44" s="99"/>
      <c r="ANB44" s="99"/>
      <c r="ANC44" s="99"/>
      <c r="AND44" s="99"/>
      <c r="ANE44" s="99"/>
      <c r="ANF44" s="99"/>
      <c r="ANG44" s="99"/>
      <c r="ANH44" s="99"/>
      <c r="ANI44" s="99"/>
      <c r="ANJ44" s="99"/>
      <c r="ANK44" s="99"/>
      <c r="ANL44" s="99"/>
      <c r="ANM44" s="99"/>
      <c r="ANN44" s="99"/>
      <c r="ANO44" s="99"/>
      <c r="ANP44" s="99"/>
      <c r="ANQ44" s="99"/>
      <c r="ANR44" s="99"/>
      <c r="ANS44" s="99"/>
      <c r="ANT44" s="99"/>
      <c r="ANU44" s="99"/>
      <c r="ANV44" s="99"/>
      <c r="ANW44" s="99"/>
      <c r="ANX44" s="99"/>
      <c r="ANY44" s="99"/>
      <c r="ANZ44" s="99"/>
      <c r="AOA44" s="99"/>
      <c r="AOB44" s="99"/>
      <c r="AOC44" s="99"/>
      <c r="AOD44" s="99"/>
      <c r="AOE44" s="99"/>
      <c r="AOF44" s="99"/>
      <c r="AOG44" s="99"/>
      <c r="AOH44" s="99"/>
      <c r="AOI44" s="99"/>
      <c r="AOJ44" s="99"/>
      <c r="AOK44" s="99"/>
      <c r="AOL44" s="99"/>
      <c r="AOM44" s="99"/>
      <c r="AON44" s="99"/>
      <c r="AOO44" s="99"/>
      <c r="AOP44" s="99"/>
      <c r="AOQ44" s="99"/>
      <c r="AOR44" s="99"/>
      <c r="AOS44" s="99"/>
      <c r="AOT44" s="99"/>
      <c r="AOU44" s="99"/>
      <c r="AOV44" s="99"/>
      <c r="AOW44" s="99"/>
      <c r="AOX44" s="99"/>
      <c r="AOY44" s="99"/>
      <c r="AOZ44" s="99"/>
      <c r="APA44" s="99"/>
      <c r="APB44" s="99"/>
      <c r="APC44" s="99"/>
      <c r="APD44" s="99"/>
      <c r="APE44" s="99"/>
      <c r="APF44" s="99"/>
      <c r="APG44" s="99"/>
      <c r="APH44" s="99"/>
      <c r="API44" s="99"/>
      <c r="APJ44" s="99"/>
      <c r="APK44" s="99"/>
      <c r="APL44" s="99"/>
      <c r="APM44" s="99"/>
      <c r="APN44" s="99"/>
      <c r="APO44" s="99"/>
      <c r="APP44" s="99"/>
      <c r="APQ44" s="99"/>
      <c r="APR44" s="99"/>
      <c r="APS44" s="99"/>
      <c r="APT44" s="99"/>
      <c r="APU44" s="99"/>
      <c r="APV44" s="99"/>
      <c r="APW44" s="99"/>
      <c r="APX44" s="99"/>
      <c r="APY44" s="99"/>
      <c r="APZ44" s="99"/>
      <c r="AQA44" s="99"/>
      <c r="AQB44" s="99"/>
      <c r="AQC44" s="99"/>
      <c r="AQD44" s="99"/>
      <c r="AQE44" s="99"/>
      <c r="AQF44" s="99"/>
      <c r="AQG44" s="99"/>
      <c r="AQH44" s="99"/>
      <c r="AQI44" s="99"/>
      <c r="AQJ44" s="99"/>
      <c r="AQK44" s="99"/>
      <c r="AQL44" s="99"/>
      <c r="AQM44" s="99"/>
      <c r="AQN44" s="99"/>
      <c r="AQO44" s="99"/>
      <c r="AQP44" s="99"/>
      <c r="AQQ44" s="99"/>
      <c r="AQR44" s="99"/>
      <c r="AQS44" s="99"/>
      <c r="AQT44" s="99"/>
      <c r="AQU44" s="99"/>
      <c r="AQV44" s="99"/>
      <c r="AQW44" s="99"/>
      <c r="AQX44" s="99"/>
      <c r="AQY44" s="99"/>
      <c r="AQZ44" s="99"/>
      <c r="ARA44" s="99"/>
      <c r="ARB44" s="99"/>
      <c r="ARC44" s="99"/>
      <c r="ARD44" s="99"/>
      <c r="ARE44" s="99"/>
      <c r="ARF44" s="99"/>
      <c r="ARG44" s="99"/>
      <c r="ARH44" s="99"/>
      <c r="ARI44" s="99"/>
      <c r="ARJ44" s="99"/>
      <c r="ARK44" s="99"/>
      <c r="ARL44" s="99"/>
      <c r="ARM44" s="99"/>
      <c r="ARN44" s="99"/>
      <c r="ARO44" s="99"/>
      <c r="ARP44" s="99"/>
      <c r="ARQ44" s="99"/>
      <c r="ARR44" s="99"/>
      <c r="ARS44" s="99"/>
      <c r="ART44" s="99"/>
      <c r="ARU44" s="99"/>
      <c r="ARV44" s="99"/>
      <c r="ARW44" s="99"/>
      <c r="ARX44" s="99"/>
      <c r="ARY44" s="99"/>
      <c r="ARZ44" s="99"/>
      <c r="ASA44" s="99"/>
      <c r="ASB44" s="99"/>
      <c r="ASC44" s="99"/>
      <c r="ASD44" s="99"/>
      <c r="ASE44" s="99"/>
      <c r="ASF44" s="99"/>
      <c r="ASG44" s="99"/>
      <c r="ASH44" s="99"/>
      <c r="ASI44" s="99"/>
      <c r="ASJ44" s="99"/>
      <c r="ASK44" s="99"/>
      <c r="ASL44" s="99"/>
      <c r="ASM44" s="99"/>
      <c r="ASN44" s="99"/>
      <c r="ASO44" s="99"/>
      <c r="ASP44" s="99"/>
      <c r="ASQ44" s="99"/>
      <c r="ASR44" s="99"/>
      <c r="ASS44" s="99"/>
      <c r="AST44" s="99"/>
      <c r="ASU44" s="99"/>
      <c r="ASV44" s="99"/>
      <c r="ASW44" s="99"/>
      <c r="ASX44" s="99"/>
      <c r="ASY44" s="99"/>
      <c r="ASZ44" s="99"/>
      <c r="ATA44" s="99"/>
      <c r="ATB44" s="99"/>
      <c r="ATC44" s="99"/>
      <c r="ATD44" s="99"/>
      <c r="ATE44" s="99"/>
      <c r="ATF44" s="99"/>
      <c r="ATG44" s="99"/>
      <c r="ATH44" s="99"/>
      <c r="ATI44" s="99"/>
      <c r="ATJ44" s="99"/>
      <c r="ATK44" s="99"/>
      <c r="ATL44" s="99"/>
      <c r="ATM44" s="99"/>
      <c r="ATN44" s="99"/>
      <c r="ATO44" s="99"/>
      <c r="ATP44" s="99"/>
      <c r="ATQ44" s="99"/>
      <c r="ATR44" s="99"/>
      <c r="ATS44" s="99"/>
      <c r="ATT44" s="99"/>
      <c r="ATU44" s="99"/>
      <c r="ATV44" s="99"/>
      <c r="ATW44" s="99"/>
      <c r="ATX44" s="99"/>
      <c r="ATY44" s="99"/>
      <c r="ATZ44" s="99"/>
      <c r="AUA44" s="99"/>
      <c r="AUB44" s="99"/>
      <c r="AUC44" s="99"/>
      <c r="AUD44" s="99"/>
      <c r="AUE44" s="99"/>
      <c r="AUF44" s="99"/>
      <c r="AUG44" s="99"/>
      <c r="AUH44" s="99"/>
      <c r="AUI44" s="99"/>
      <c r="AUJ44" s="99"/>
      <c r="AUK44" s="99"/>
      <c r="AUL44" s="99"/>
      <c r="AUM44" s="99"/>
      <c r="AUN44" s="99"/>
      <c r="AUO44" s="99"/>
      <c r="AUP44" s="99"/>
      <c r="AUQ44" s="99"/>
      <c r="AUR44" s="99"/>
      <c r="AUS44" s="99"/>
      <c r="AUT44" s="99"/>
      <c r="AUU44" s="99"/>
      <c r="AUV44" s="99"/>
      <c r="AUW44" s="99"/>
      <c r="AUX44" s="99"/>
      <c r="AUY44" s="99"/>
      <c r="AUZ44" s="99"/>
      <c r="AVA44" s="99"/>
      <c r="AVB44" s="99"/>
      <c r="AVC44" s="99"/>
      <c r="AVD44" s="99"/>
      <c r="AVE44" s="99"/>
      <c r="AVF44" s="99"/>
    </row>
    <row r="45" spans="1:1254" x14ac:dyDescent="0.25">
      <c r="A45">
        <v>202212</v>
      </c>
      <c r="B45">
        <v>50453</v>
      </c>
      <c r="C45" t="s">
        <v>2713</v>
      </c>
      <c r="D45" t="s">
        <v>1533</v>
      </c>
      <c r="E45">
        <v>0</v>
      </c>
      <c r="F45">
        <v>234</v>
      </c>
      <c r="G45">
        <v>0</v>
      </c>
      <c r="H45">
        <v>0</v>
      </c>
      <c r="I45">
        <v>137585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137585</v>
      </c>
      <c r="Q45">
        <v>0</v>
      </c>
      <c r="R45">
        <v>7999</v>
      </c>
      <c r="S45">
        <v>105</v>
      </c>
      <c r="T45">
        <v>0</v>
      </c>
      <c r="U45">
        <v>51596</v>
      </c>
      <c r="V45">
        <v>0</v>
      </c>
      <c r="W45">
        <v>146177</v>
      </c>
      <c r="X45">
        <v>0</v>
      </c>
      <c r="Y45">
        <v>7384</v>
      </c>
      <c r="Z45">
        <v>0</v>
      </c>
      <c r="AA45">
        <v>0</v>
      </c>
      <c r="AB45">
        <v>77886</v>
      </c>
      <c r="AC45">
        <v>784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784</v>
      </c>
      <c r="AK45">
        <v>190</v>
      </c>
      <c r="AL45">
        <v>0</v>
      </c>
      <c r="AM45">
        <v>188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7618</v>
      </c>
      <c r="AU45">
        <v>0</v>
      </c>
      <c r="AV45">
        <v>0</v>
      </c>
      <c r="AW45">
        <v>0</v>
      </c>
      <c r="AX45">
        <v>0</v>
      </c>
      <c r="AY45">
        <v>135219</v>
      </c>
      <c r="AZ45">
        <v>5224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697</v>
      </c>
      <c r="BI45">
        <v>0</v>
      </c>
      <c r="BJ45">
        <v>0</v>
      </c>
      <c r="BK45">
        <v>9972</v>
      </c>
      <c r="BL45">
        <v>289</v>
      </c>
      <c r="BM45">
        <v>0</v>
      </c>
      <c r="BN45">
        <v>0</v>
      </c>
      <c r="BO45">
        <v>0</v>
      </c>
      <c r="BP45">
        <v>0</v>
      </c>
      <c r="BQ45">
        <v>125219</v>
      </c>
      <c r="BR45">
        <v>0</v>
      </c>
      <c r="BS45">
        <v>0</v>
      </c>
      <c r="BT45">
        <v>0</v>
      </c>
      <c r="BU45">
        <v>0</v>
      </c>
      <c r="BV45">
        <v>3378</v>
      </c>
      <c r="BW45">
        <v>10000</v>
      </c>
      <c r="BX45">
        <v>1370</v>
      </c>
      <c r="BY45">
        <v>0</v>
      </c>
      <c r="BZ45">
        <v>146177</v>
      </c>
      <c r="CA45">
        <v>0</v>
      </c>
      <c r="CB45">
        <v>176</v>
      </c>
      <c r="CC45">
        <v>10000</v>
      </c>
      <c r="CD45">
        <v>0</v>
      </c>
      <c r="CE45">
        <v>697</v>
      </c>
      <c r="CF45">
        <v>0</v>
      </c>
      <c r="CG45">
        <v>113</v>
      </c>
      <c r="CH45">
        <v>-4880</v>
      </c>
      <c r="CI45">
        <v>2399</v>
      </c>
      <c r="CJ45">
        <v>0</v>
      </c>
      <c r="CK45">
        <v>0</v>
      </c>
      <c r="CL45">
        <v>13976</v>
      </c>
      <c r="CM45">
        <v>0</v>
      </c>
      <c r="CN45">
        <v>-8302</v>
      </c>
      <c r="CO45">
        <v>-7886</v>
      </c>
      <c r="CP45">
        <v>0</v>
      </c>
      <c r="CQ45">
        <v>0</v>
      </c>
      <c r="CR45">
        <v>0</v>
      </c>
      <c r="CS45">
        <v>-10143</v>
      </c>
      <c r="CT45">
        <v>-8384</v>
      </c>
      <c r="CU45">
        <v>0</v>
      </c>
      <c r="CV45">
        <v>-3423</v>
      </c>
      <c r="CW45">
        <v>0</v>
      </c>
      <c r="CX45">
        <v>-7907</v>
      </c>
      <c r="CY45">
        <v>0</v>
      </c>
      <c r="CZ45">
        <v>-238</v>
      </c>
      <c r="DA45">
        <v>-3412</v>
      </c>
      <c r="DB45">
        <v>0</v>
      </c>
      <c r="DC45">
        <v>0</v>
      </c>
      <c r="DD45">
        <v>0</v>
      </c>
      <c r="DE45">
        <v>0</v>
      </c>
      <c r="DF45">
        <v>-2244</v>
      </c>
      <c r="DG45">
        <v>-463</v>
      </c>
      <c r="DH45">
        <v>3291</v>
      </c>
      <c r="DL45">
        <v>-20</v>
      </c>
      <c r="DM45">
        <v>13275</v>
      </c>
      <c r="DN45">
        <v>0</v>
      </c>
      <c r="DO45">
        <v>0</v>
      </c>
      <c r="DP45">
        <v>-6874</v>
      </c>
      <c r="DQ45">
        <v>-6140</v>
      </c>
      <c r="DR45">
        <v>0</v>
      </c>
      <c r="DS45">
        <v>-23</v>
      </c>
      <c r="DT45">
        <v>-6874</v>
      </c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99"/>
      <c r="IS45" s="99"/>
      <c r="IT45" s="99"/>
      <c r="IU45" s="99"/>
      <c r="IV45" s="99"/>
      <c r="IW45" s="99"/>
      <c r="IX45" s="99"/>
      <c r="IY45" s="99"/>
      <c r="IZ45" s="99"/>
      <c r="JA45" s="99"/>
      <c r="JB45" s="99"/>
      <c r="JC45" s="99"/>
      <c r="JD45" s="99"/>
      <c r="JE45" s="99"/>
      <c r="JF45" s="99"/>
      <c r="JG45" s="99"/>
      <c r="JH45" s="99"/>
      <c r="JI45" s="99"/>
      <c r="JJ45" s="99"/>
      <c r="JK45" s="99"/>
      <c r="JL45" s="99"/>
      <c r="JM45" s="99"/>
      <c r="JN45" s="99"/>
      <c r="JO45" s="99"/>
      <c r="JP45" s="99"/>
      <c r="JQ45" s="99"/>
      <c r="JR45" s="99"/>
      <c r="JS45" s="99"/>
      <c r="JT45" s="99"/>
      <c r="JU45" s="99"/>
      <c r="JV45" s="99"/>
      <c r="JW45" s="99"/>
      <c r="JX45" s="99"/>
      <c r="JY45" s="99"/>
      <c r="JZ45" s="99"/>
      <c r="KA45" s="99"/>
      <c r="KB45" s="99"/>
      <c r="KC45" s="99"/>
      <c r="KD45" s="99"/>
      <c r="KE45" s="99"/>
      <c r="KF45" s="99"/>
      <c r="KG45" s="99"/>
      <c r="KH45" s="99"/>
      <c r="KI45" s="99"/>
      <c r="KJ45" s="99"/>
      <c r="KK45" s="99"/>
      <c r="KL45" s="99"/>
      <c r="KM45" s="99"/>
      <c r="KN45" s="99"/>
      <c r="KO45" s="99"/>
      <c r="KP45" s="99"/>
      <c r="KQ45" s="99"/>
      <c r="KR45" s="99"/>
      <c r="KS45" s="99"/>
      <c r="KT45" s="99"/>
      <c r="KU45" s="99"/>
      <c r="KV45" s="99"/>
      <c r="KW45" s="99"/>
      <c r="KX45" s="99"/>
      <c r="KY45" s="99"/>
      <c r="KZ45" s="99"/>
      <c r="LA45" s="99"/>
      <c r="LB45" s="99"/>
      <c r="LC45" s="99"/>
      <c r="LD45" s="99"/>
      <c r="LE45" s="99"/>
      <c r="LF45" s="99"/>
      <c r="LG45" s="99"/>
      <c r="LH45" s="99"/>
      <c r="LI45" s="99"/>
      <c r="LJ45" s="99"/>
      <c r="LK45" s="99"/>
      <c r="LL45" s="99"/>
      <c r="LM45" s="99"/>
      <c r="LN45" s="99"/>
      <c r="LO45" s="99"/>
      <c r="LP45" s="99"/>
      <c r="LQ45" s="99"/>
      <c r="LR45" s="99"/>
      <c r="LS45" s="99"/>
      <c r="LT45" s="99"/>
      <c r="LU45" s="99"/>
      <c r="LV45" s="99"/>
      <c r="LW45" s="99"/>
      <c r="LX45" s="99"/>
      <c r="LY45" s="99"/>
      <c r="LZ45" s="99"/>
      <c r="MA45" s="99"/>
      <c r="MB45" s="99"/>
      <c r="MC45" s="99"/>
      <c r="MD45" s="99"/>
      <c r="ME45" s="99"/>
      <c r="MF45" s="99"/>
      <c r="MG45" s="99"/>
      <c r="MH45" s="99"/>
      <c r="MI45" s="99"/>
      <c r="MJ45" s="99"/>
      <c r="MK45" s="99"/>
      <c r="ML45" s="99"/>
      <c r="MM45" s="99"/>
      <c r="MN45" s="99"/>
      <c r="MO45" s="99"/>
      <c r="MP45" s="99"/>
      <c r="MQ45" s="99"/>
      <c r="MR45" s="99"/>
      <c r="MS45" s="99"/>
      <c r="MT45" s="99"/>
      <c r="MU45" s="99"/>
      <c r="MV45" s="99"/>
      <c r="MW45" s="99"/>
      <c r="MX45" s="99"/>
      <c r="MY45" s="99"/>
      <c r="MZ45" s="99"/>
      <c r="NA45" s="99"/>
      <c r="NB45" s="99"/>
      <c r="NC45" s="99"/>
      <c r="ND45" s="99"/>
      <c r="NE45" s="99"/>
      <c r="NF45" s="99"/>
      <c r="NG45" s="99"/>
      <c r="NH45" s="99"/>
      <c r="NI45" s="99"/>
      <c r="NJ45" s="99"/>
      <c r="NK45" s="99"/>
      <c r="NL45" s="99"/>
      <c r="NM45" s="99"/>
      <c r="NN45" s="99"/>
      <c r="NO45" s="99"/>
      <c r="NP45" s="99"/>
      <c r="NQ45" s="99"/>
      <c r="NR45" s="99"/>
      <c r="NS45" s="99"/>
      <c r="NT45" s="99"/>
      <c r="NU45" s="99"/>
      <c r="NV45" s="99"/>
      <c r="NW45" s="99"/>
      <c r="NX45" s="99"/>
      <c r="NY45" s="99"/>
      <c r="NZ45" s="99"/>
      <c r="OA45" s="99"/>
      <c r="OB45" s="99"/>
      <c r="OC45" s="99"/>
      <c r="OD45" s="99"/>
      <c r="OE45" s="99"/>
      <c r="OF45" s="99"/>
      <c r="OG45" s="99"/>
      <c r="OH45" s="99"/>
      <c r="OI45" s="99"/>
      <c r="OJ45" s="99"/>
      <c r="OK45" s="99"/>
      <c r="OL45" s="99"/>
      <c r="OM45" s="99"/>
      <c r="ON45" s="99"/>
      <c r="OO45" s="99"/>
      <c r="OP45" s="99"/>
      <c r="OQ45" s="99"/>
      <c r="OR45" s="99"/>
      <c r="OS45" s="99"/>
      <c r="OT45" s="99"/>
      <c r="OU45" s="99"/>
      <c r="OV45" s="99"/>
      <c r="OW45" s="99"/>
      <c r="OX45" s="99"/>
      <c r="OY45" s="99"/>
      <c r="OZ45" s="99"/>
      <c r="PA45" s="99"/>
      <c r="PB45" s="99"/>
      <c r="PC45" s="99"/>
      <c r="PD45" s="99"/>
      <c r="PE45" s="99"/>
      <c r="PF45" s="99"/>
      <c r="PG45" s="99"/>
      <c r="PH45" s="99"/>
      <c r="PI45" s="99"/>
      <c r="PJ45" s="99"/>
      <c r="PK45" s="99"/>
      <c r="PL45" s="99"/>
      <c r="PM45" s="99"/>
      <c r="PN45" s="99"/>
      <c r="PO45" s="99"/>
      <c r="PP45" s="99"/>
      <c r="PQ45" s="99"/>
      <c r="PR45" s="99"/>
      <c r="PS45" s="99"/>
      <c r="PT45" s="99"/>
      <c r="PU45" s="99"/>
      <c r="PV45" s="99"/>
      <c r="PW45" s="99"/>
      <c r="PX45" s="99"/>
      <c r="PY45" s="99"/>
      <c r="PZ45" s="99"/>
      <c r="QA45" s="99"/>
      <c r="QB45" s="99"/>
      <c r="QC45" s="99"/>
      <c r="QD45" s="99"/>
      <c r="QE45" s="99"/>
      <c r="QF45" s="99"/>
      <c r="QG45" s="99"/>
      <c r="QH45" s="99"/>
      <c r="QI45" s="99"/>
      <c r="QJ45" s="99"/>
      <c r="QK45" s="99"/>
      <c r="QL45" s="99"/>
      <c r="QM45" s="99"/>
      <c r="QN45" s="99"/>
      <c r="QO45" s="99"/>
      <c r="QP45" s="99"/>
      <c r="QQ45" s="99"/>
      <c r="QR45" s="99"/>
      <c r="QS45" s="99"/>
      <c r="QT45" s="99"/>
      <c r="QU45" s="99"/>
      <c r="QV45" s="99"/>
      <c r="QW45" s="99"/>
      <c r="QX45" s="99"/>
      <c r="QY45" s="99"/>
      <c r="QZ45" s="99"/>
      <c r="RA45" s="99"/>
      <c r="RB45" s="99"/>
      <c r="RC45" s="99"/>
      <c r="RD45" s="99"/>
      <c r="RE45" s="99"/>
      <c r="RF45" s="99"/>
      <c r="RG45" s="99"/>
      <c r="RH45" s="99"/>
      <c r="RI45" s="99"/>
      <c r="RJ45" s="99"/>
      <c r="RK45" s="99"/>
      <c r="RL45" s="99"/>
      <c r="RM45" s="99"/>
      <c r="RN45" s="99"/>
      <c r="RO45" s="99"/>
      <c r="RP45" s="99"/>
      <c r="RQ45" s="99"/>
      <c r="RR45" s="99"/>
      <c r="RS45" s="99"/>
      <c r="RT45" s="99"/>
      <c r="RU45" s="99"/>
      <c r="RV45" s="99"/>
      <c r="RW45" s="99"/>
      <c r="RX45" s="99"/>
      <c r="RY45" s="99"/>
      <c r="RZ45" s="99"/>
      <c r="SA45" s="99"/>
      <c r="SB45" s="99"/>
      <c r="SC45" s="99"/>
      <c r="SD45" s="99"/>
      <c r="SE45" s="99"/>
      <c r="SF45" s="99"/>
      <c r="SG45" s="99"/>
      <c r="SH45" s="99"/>
      <c r="SI45" s="99"/>
      <c r="SJ45" s="99"/>
      <c r="SK45" s="99"/>
      <c r="SL45" s="99"/>
      <c r="SM45" s="99"/>
      <c r="SN45" s="99"/>
      <c r="SO45" s="99"/>
      <c r="SP45" s="99"/>
      <c r="SQ45" s="99"/>
      <c r="SR45" s="99"/>
      <c r="SS45" s="99"/>
      <c r="ST45" s="99"/>
      <c r="SU45" s="99"/>
      <c r="SV45" s="99"/>
      <c r="SW45" s="99"/>
      <c r="SX45" s="99"/>
      <c r="SY45" s="99"/>
      <c r="SZ45" s="99"/>
      <c r="TA45" s="99"/>
      <c r="TB45" s="99"/>
      <c r="TC45" s="99"/>
      <c r="TD45" s="99"/>
      <c r="TE45" s="99"/>
      <c r="TF45" s="99"/>
      <c r="TG45" s="99"/>
      <c r="TH45" s="99"/>
      <c r="TI45" s="99"/>
      <c r="TJ45" s="99"/>
      <c r="TK45" s="99"/>
      <c r="TL45" s="99"/>
      <c r="TM45" s="99"/>
      <c r="TN45" s="99"/>
      <c r="TO45" s="99"/>
      <c r="TP45" s="99"/>
      <c r="TQ45" s="99"/>
      <c r="TR45" s="99"/>
      <c r="TS45" s="99"/>
      <c r="TT45" s="99"/>
      <c r="TU45" s="99"/>
      <c r="TV45" s="99"/>
      <c r="TW45" s="99"/>
      <c r="TX45" s="99"/>
      <c r="TY45" s="99"/>
      <c r="TZ45" s="99"/>
      <c r="UA45" s="99"/>
      <c r="UB45" s="99"/>
      <c r="UC45" s="99"/>
      <c r="UD45" s="99"/>
      <c r="UE45" s="99"/>
      <c r="UF45" s="99"/>
      <c r="UG45" s="99"/>
      <c r="UH45" s="99"/>
      <c r="UI45" s="99"/>
      <c r="UJ45" s="99"/>
      <c r="UK45" s="99"/>
      <c r="UL45" s="99"/>
      <c r="UM45" s="99"/>
      <c r="UN45" s="99"/>
      <c r="UO45" s="99"/>
      <c r="UP45" s="99"/>
      <c r="UQ45" s="99"/>
      <c r="UR45" s="99"/>
      <c r="US45" s="99"/>
      <c r="UT45" s="99"/>
      <c r="UU45" s="99"/>
      <c r="UV45" s="99"/>
      <c r="UW45" s="99"/>
      <c r="UX45" s="99"/>
      <c r="UY45" s="99"/>
      <c r="UZ45" s="99"/>
      <c r="VA45" s="99"/>
      <c r="VB45" s="99"/>
      <c r="VC45" s="99"/>
      <c r="VD45" s="99"/>
      <c r="VE45" s="99"/>
      <c r="VF45" s="99"/>
      <c r="VG45" s="99"/>
      <c r="VH45" s="99"/>
      <c r="VI45" s="99"/>
      <c r="VJ45" s="99"/>
      <c r="VK45" s="99"/>
      <c r="VL45" s="99"/>
      <c r="VM45" s="99"/>
      <c r="VN45" s="99"/>
      <c r="VO45" s="99"/>
      <c r="VP45" s="99"/>
      <c r="VQ45" s="99"/>
      <c r="VR45" s="99"/>
      <c r="VS45" s="99"/>
      <c r="VT45" s="99"/>
      <c r="VU45" s="99"/>
      <c r="VV45" s="99"/>
      <c r="VW45" s="99"/>
      <c r="VX45" s="99"/>
      <c r="VY45" s="99"/>
      <c r="VZ45" s="99"/>
      <c r="WA45" s="99"/>
      <c r="WB45" s="99"/>
      <c r="WC45" s="99"/>
      <c r="WD45" s="99"/>
      <c r="WE45" s="99"/>
      <c r="WF45" s="99"/>
      <c r="WG45" s="99"/>
      <c r="WH45" s="99"/>
      <c r="WI45" s="99"/>
      <c r="WJ45" s="99"/>
      <c r="WK45" s="99"/>
      <c r="WL45" s="99"/>
      <c r="WM45" s="99"/>
      <c r="WN45" s="99"/>
      <c r="WO45" s="99"/>
      <c r="WP45" s="99"/>
      <c r="WQ45" s="99"/>
      <c r="WR45" s="99"/>
      <c r="WS45" s="99"/>
      <c r="WT45" s="99"/>
      <c r="WU45" s="99"/>
      <c r="WV45" s="99"/>
      <c r="WW45" s="99"/>
      <c r="WX45" s="99"/>
      <c r="WY45" s="99"/>
      <c r="WZ45" s="99"/>
      <c r="XA45" s="99"/>
      <c r="XB45" s="99"/>
      <c r="XC45" s="99"/>
      <c r="XD45" s="99"/>
      <c r="XE45" s="99"/>
      <c r="XF45" s="99"/>
      <c r="XG45" s="99"/>
      <c r="XH45" s="99"/>
      <c r="XI45" s="99"/>
      <c r="XJ45" s="99"/>
      <c r="XK45" s="99"/>
      <c r="XL45" s="99"/>
      <c r="XM45" s="99"/>
      <c r="XN45" s="99"/>
      <c r="XO45" s="99"/>
      <c r="XP45" s="99"/>
      <c r="XQ45" s="99"/>
      <c r="XR45" s="99"/>
      <c r="XS45" s="99"/>
      <c r="XT45" s="99"/>
      <c r="XU45" s="99"/>
      <c r="XV45" s="99"/>
      <c r="XW45" s="99"/>
      <c r="XX45" s="99"/>
      <c r="XY45" s="99"/>
      <c r="XZ45" s="99"/>
      <c r="YA45" s="99"/>
      <c r="YB45" s="99"/>
      <c r="YC45" s="99"/>
      <c r="YD45" s="99"/>
      <c r="YE45" s="99"/>
      <c r="YF45" s="99"/>
      <c r="YG45" s="99"/>
      <c r="YH45" s="99"/>
      <c r="YI45" s="99"/>
      <c r="YJ45" s="99"/>
      <c r="YK45" s="99"/>
      <c r="YL45" s="99"/>
      <c r="YM45" s="99"/>
      <c r="YN45" s="99"/>
      <c r="YO45" s="99"/>
      <c r="YP45" s="99"/>
      <c r="YQ45" s="99"/>
      <c r="YR45" s="99"/>
      <c r="YS45" s="99"/>
      <c r="YT45" s="99"/>
      <c r="YU45" s="99"/>
      <c r="YV45" s="99"/>
      <c r="YW45" s="99"/>
      <c r="YX45" s="99"/>
      <c r="YY45" s="99"/>
      <c r="YZ45" s="99"/>
      <c r="ZA45" s="99"/>
      <c r="ZB45" s="99"/>
      <c r="ZC45" s="99"/>
      <c r="ZD45" s="99"/>
      <c r="ZE45" s="99"/>
      <c r="ZF45" s="99"/>
      <c r="ZG45" s="99"/>
      <c r="ZH45" s="99"/>
      <c r="ZI45" s="99"/>
      <c r="ZJ45" s="99"/>
      <c r="ZK45" s="99"/>
      <c r="ZL45" s="99"/>
      <c r="ZM45" s="99"/>
      <c r="ZN45" s="99"/>
      <c r="ZO45" s="99"/>
      <c r="ZP45" s="99"/>
      <c r="ZQ45" s="99"/>
      <c r="ZR45" s="99"/>
      <c r="ZS45" s="99"/>
      <c r="ZT45" s="99"/>
      <c r="ZU45" s="99"/>
      <c r="ZV45" s="99"/>
      <c r="ZW45" s="99"/>
      <c r="ZX45" s="99"/>
      <c r="ZY45" s="99"/>
      <c r="ZZ45" s="99"/>
      <c r="AAA45" s="99"/>
      <c r="AAB45" s="99"/>
      <c r="AAC45" s="99"/>
      <c r="AAD45" s="99"/>
      <c r="AAE45" s="99"/>
      <c r="AAF45" s="99"/>
      <c r="AAG45" s="99"/>
      <c r="AAH45" s="99"/>
      <c r="AAI45" s="99"/>
      <c r="AAJ45" s="99"/>
      <c r="AAK45" s="99"/>
      <c r="AAL45" s="99"/>
      <c r="AAM45" s="99"/>
      <c r="AAN45" s="99"/>
      <c r="AAO45" s="99"/>
      <c r="AAP45" s="99"/>
      <c r="AAQ45" s="99"/>
      <c r="AAR45" s="99"/>
      <c r="AAS45" s="99"/>
      <c r="AAT45" s="99"/>
      <c r="AAU45" s="99"/>
      <c r="AAV45" s="99"/>
      <c r="AAW45" s="99"/>
      <c r="AAX45" s="99"/>
      <c r="AAY45" s="99"/>
      <c r="AAZ45" s="99"/>
      <c r="ABA45" s="99"/>
      <c r="ABB45" s="99"/>
      <c r="ABC45" s="99"/>
      <c r="ABD45" s="99"/>
      <c r="ABE45" s="99"/>
      <c r="ABF45" s="99"/>
      <c r="ABG45" s="99"/>
      <c r="ABH45" s="99"/>
      <c r="ABI45" s="99"/>
      <c r="ABJ45" s="99"/>
      <c r="ABK45" s="99"/>
      <c r="ABL45" s="99"/>
      <c r="ABM45" s="99"/>
      <c r="ABN45" s="99"/>
      <c r="ABO45" s="99"/>
      <c r="ABP45" s="99"/>
      <c r="ABQ45" s="99"/>
      <c r="ABR45" s="99"/>
      <c r="ABS45" s="99"/>
      <c r="ABT45" s="99"/>
      <c r="ABU45" s="99"/>
      <c r="ABV45" s="99"/>
      <c r="ABW45" s="99"/>
      <c r="ABX45" s="99"/>
      <c r="ABY45" s="99"/>
      <c r="ABZ45" s="99"/>
      <c r="ACA45" s="99"/>
      <c r="ACB45" s="99"/>
      <c r="ACC45" s="99"/>
      <c r="ACD45" s="99"/>
      <c r="ACE45" s="99"/>
      <c r="ACF45" s="99"/>
      <c r="ACG45" s="99"/>
      <c r="ACH45" s="99"/>
      <c r="ACI45" s="99"/>
      <c r="ACJ45" s="99"/>
      <c r="ACK45" s="99"/>
      <c r="ACL45" s="99"/>
      <c r="ACM45" s="99"/>
      <c r="ACN45" s="99"/>
      <c r="ACO45" s="99"/>
      <c r="ACP45" s="99"/>
      <c r="ACQ45" s="99"/>
      <c r="ACR45" s="99"/>
      <c r="ACS45" s="99"/>
      <c r="ACT45" s="99"/>
      <c r="ACU45" s="99"/>
      <c r="ACV45" s="99"/>
      <c r="ACW45" s="99"/>
      <c r="ACX45" s="99"/>
      <c r="ACY45" s="99"/>
      <c r="ACZ45" s="99"/>
      <c r="ADA45" s="99"/>
      <c r="ADB45" s="99"/>
      <c r="ADC45" s="99"/>
      <c r="ADD45" s="99"/>
      <c r="ADE45" s="99"/>
      <c r="ADF45" s="99"/>
      <c r="ADG45" s="99"/>
      <c r="ADH45" s="99"/>
      <c r="ADI45" s="99"/>
      <c r="ADJ45" s="99"/>
      <c r="ADK45" s="99"/>
      <c r="ADL45" s="99"/>
      <c r="ADM45" s="99"/>
      <c r="ADN45" s="99"/>
      <c r="ADO45" s="99"/>
      <c r="ADP45" s="99"/>
      <c r="ADQ45" s="99"/>
      <c r="ADR45" s="99"/>
      <c r="ADS45" s="99"/>
      <c r="ADT45" s="99"/>
      <c r="ADU45" s="99"/>
      <c r="ADV45" s="99"/>
      <c r="ADW45" s="99"/>
      <c r="ADX45" s="99"/>
      <c r="ADY45" s="99"/>
      <c r="ADZ45" s="99"/>
      <c r="AEA45" s="99"/>
      <c r="AEB45" s="99"/>
      <c r="AEC45" s="99"/>
      <c r="AED45" s="99"/>
      <c r="AEE45" s="99"/>
      <c r="AEF45" s="99"/>
      <c r="AEG45" s="99"/>
      <c r="AEH45" s="99"/>
      <c r="AEI45" s="99"/>
      <c r="AEJ45" s="99"/>
      <c r="AEK45" s="99"/>
      <c r="AEL45" s="99"/>
      <c r="AEM45" s="99"/>
      <c r="AEN45" s="99"/>
      <c r="AEO45" s="99"/>
      <c r="AEP45" s="99"/>
      <c r="AEQ45" s="99"/>
      <c r="AER45" s="99"/>
      <c r="AES45" s="99"/>
      <c r="AET45" s="99"/>
      <c r="AEU45" s="99"/>
      <c r="AEV45" s="99"/>
      <c r="AEW45" s="99"/>
      <c r="AEX45" s="99"/>
      <c r="AEY45" s="99"/>
      <c r="AEZ45" s="99"/>
      <c r="AFA45" s="99"/>
      <c r="AFB45" s="99"/>
      <c r="AFC45" s="99"/>
      <c r="AFD45" s="99"/>
      <c r="AFE45" s="99"/>
      <c r="AFF45" s="99"/>
      <c r="AFG45" s="99"/>
      <c r="AFH45" s="99"/>
      <c r="AFI45" s="99"/>
      <c r="AFJ45" s="99"/>
      <c r="AFK45" s="99"/>
      <c r="AFL45" s="99"/>
      <c r="AFM45" s="99"/>
      <c r="AFN45" s="99"/>
      <c r="AFO45" s="99"/>
      <c r="AFP45" s="99"/>
      <c r="AFQ45" s="99"/>
      <c r="AFR45" s="99"/>
      <c r="AFS45" s="99"/>
      <c r="AFT45" s="99"/>
      <c r="AFU45" s="99"/>
      <c r="AFV45" s="99"/>
      <c r="AFW45" s="99"/>
      <c r="AFX45" s="99"/>
      <c r="AFY45" s="99"/>
      <c r="AFZ45" s="99"/>
      <c r="AGA45" s="99"/>
      <c r="AGB45" s="99"/>
      <c r="AGC45" s="99"/>
      <c r="AGD45" s="99"/>
      <c r="AGE45" s="99"/>
      <c r="AGF45" s="99"/>
      <c r="AGG45" s="99"/>
      <c r="AGH45" s="99"/>
      <c r="AGI45" s="99"/>
      <c r="AGJ45" s="99"/>
      <c r="AGK45" s="99"/>
      <c r="AGL45" s="99"/>
      <c r="AGM45" s="99"/>
      <c r="AGN45" s="99"/>
      <c r="AGO45" s="99"/>
      <c r="AGP45" s="99"/>
      <c r="AGQ45" s="99"/>
      <c r="AGR45" s="99"/>
      <c r="AGS45" s="99"/>
      <c r="AGT45" s="99"/>
      <c r="AGU45" s="99"/>
      <c r="AGV45" s="99"/>
      <c r="AGW45" s="99"/>
      <c r="AGX45" s="99"/>
      <c r="AGY45" s="99"/>
      <c r="AGZ45" s="99"/>
      <c r="AHA45" s="99"/>
      <c r="AHB45" s="99"/>
      <c r="AHC45" s="99"/>
      <c r="AHD45" s="99"/>
      <c r="AHE45" s="99"/>
      <c r="AHF45" s="99"/>
      <c r="AHG45" s="99"/>
      <c r="AHH45" s="99"/>
      <c r="AHI45" s="99"/>
      <c r="AHJ45" s="99"/>
      <c r="AHK45" s="99"/>
      <c r="AHL45" s="99"/>
      <c r="AHM45" s="99"/>
      <c r="AHN45" s="99"/>
      <c r="AHO45" s="99"/>
      <c r="AHP45" s="99"/>
      <c r="AHQ45" s="99"/>
      <c r="AHR45" s="99"/>
      <c r="AHS45" s="99"/>
      <c r="AHT45" s="99"/>
      <c r="AHU45" s="99"/>
      <c r="AHV45" s="99"/>
      <c r="AHW45" s="99"/>
      <c r="AHX45" s="99"/>
      <c r="AHY45" s="99"/>
      <c r="AHZ45" s="99"/>
      <c r="AIA45" s="99"/>
      <c r="AIB45" s="99"/>
      <c r="AIC45" s="99"/>
      <c r="AID45" s="99"/>
      <c r="AIE45" s="99"/>
      <c r="AIF45" s="99"/>
      <c r="AIG45" s="99"/>
      <c r="AIH45" s="99"/>
      <c r="AII45" s="99"/>
      <c r="AIJ45" s="99"/>
      <c r="AIK45" s="99"/>
      <c r="AIL45" s="99"/>
      <c r="AIM45" s="99"/>
      <c r="AIN45" s="99"/>
      <c r="AIO45" s="99"/>
      <c r="AIP45" s="99"/>
      <c r="AIQ45" s="99"/>
      <c r="AIR45" s="99"/>
      <c r="AIS45" s="99"/>
      <c r="AIT45" s="99"/>
      <c r="AIU45" s="99"/>
      <c r="AIV45" s="99"/>
      <c r="AIW45" s="99"/>
      <c r="AIX45" s="99"/>
      <c r="AIY45" s="99"/>
      <c r="AIZ45" s="99"/>
      <c r="AJA45" s="99"/>
      <c r="AJB45" s="99"/>
      <c r="AJC45" s="99"/>
      <c r="AJD45" s="99"/>
      <c r="AJE45" s="99"/>
      <c r="AJF45" s="99"/>
      <c r="AJG45" s="99"/>
      <c r="AJH45" s="99"/>
      <c r="AJI45" s="99"/>
      <c r="AJJ45" s="99"/>
      <c r="AJK45" s="99"/>
      <c r="AJL45" s="99"/>
      <c r="AJM45" s="99"/>
      <c r="AJN45" s="99"/>
      <c r="AJO45" s="99"/>
      <c r="AJP45" s="99"/>
      <c r="AJQ45" s="99"/>
      <c r="AJR45" s="99"/>
      <c r="AJS45" s="99"/>
      <c r="AJT45" s="99"/>
      <c r="AJU45" s="99"/>
      <c r="AJV45" s="99"/>
      <c r="AJW45" s="99"/>
      <c r="AJX45" s="99"/>
      <c r="AJY45" s="99"/>
      <c r="AJZ45" s="99"/>
      <c r="AKA45" s="99"/>
      <c r="AKB45" s="99"/>
      <c r="AKC45" s="99"/>
      <c r="AKD45" s="99"/>
      <c r="AKE45" s="99"/>
      <c r="AKF45" s="99"/>
      <c r="AKG45" s="99"/>
      <c r="AKH45" s="99"/>
      <c r="AKI45" s="99"/>
      <c r="AKJ45" s="99"/>
      <c r="AKK45" s="99"/>
      <c r="AKL45" s="99"/>
      <c r="AKM45" s="99"/>
      <c r="AKN45" s="99"/>
      <c r="AKO45" s="99"/>
      <c r="AKP45" s="99"/>
      <c r="AKQ45" s="99"/>
      <c r="AKR45" s="99"/>
      <c r="AKS45" s="99"/>
      <c r="AKT45" s="99"/>
      <c r="AKU45" s="99"/>
      <c r="AKV45" s="99"/>
      <c r="AKW45" s="99"/>
      <c r="AKX45" s="99"/>
      <c r="AKY45" s="99"/>
      <c r="AKZ45" s="99"/>
      <c r="ALA45" s="99"/>
      <c r="ALB45" s="99"/>
      <c r="ALC45" s="99"/>
      <c r="ALD45" s="99"/>
      <c r="ALE45" s="99"/>
      <c r="ALF45" s="99"/>
      <c r="ALG45" s="99"/>
      <c r="ALH45" s="99"/>
      <c r="ALI45" s="99"/>
      <c r="ALJ45" s="99"/>
      <c r="ALK45" s="99"/>
      <c r="ALL45" s="99"/>
      <c r="ALM45" s="99"/>
      <c r="ALN45" s="99"/>
      <c r="ALO45" s="99"/>
      <c r="ALP45" s="99"/>
      <c r="ALQ45" s="99"/>
      <c r="ALR45" s="99"/>
      <c r="ALS45" s="99"/>
      <c r="ALT45" s="99"/>
      <c r="ALU45" s="99"/>
      <c r="ALV45" s="99"/>
      <c r="ALW45" s="99"/>
      <c r="ALX45" s="99"/>
      <c r="ALY45" s="99"/>
      <c r="ALZ45" s="99"/>
      <c r="AMA45" s="99"/>
      <c r="AMB45" s="99"/>
      <c r="AMC45" s="99"/>
      <c r="AMD45" s="99"/>
      <c r="AME45" s="99"/>
      <c r="AMF45" s="99"/>
      <c r="AMG45" s="99"/>
      <c r="AMH45" s="99"/>
      <c r="AMI45" s="99"/>
      <c r="AMJ45" s="99"/>
      <c r="AMK45" s="99"/>
      <c r="AML45" s="99"/>
      <c r="AMM45" s="99"/>
      <c r="AMN45" s="99"/>
      <c r="AMO45" s="99"/>
      <c r="AMP45" s="99"/>
      <c r="AMQ45" s="99"/>
      <c r="AMR45" s="99"/>
      <c r="AMS45" s="99"/>
      <c r="AMT45" s="99"/>
      <c r="AMU45" s="99"/>
      <c r="AMV45" s="99"/>
      <c r="AMW45" s="99"/>
      <c r="AMX45" s="99"/>
      <c r="AMY45" s="99"/>
      <c r="AMZ45" s="99"/>
      <c r="ANA45" s="99"/>
      <c r="ANB45" s="99"/>
      <c r="ANC45" s="99"/>
      <c r="AND45" s="99"/>
      <c r="ANE45" s="99"/>
      <c r="ANF45" s="99"/>
      <c r="ANG45" s="99"/>
      <c r="ANH45" s="99"/>
      <c r="ANI45" s="99"/>
      <c r="ANJ45" s="99"/>
      <c r="ANK45" s="99"/>
      <c r="ANL45" s="99"/>
      <c r="ANM45" s="99"/>
      <c r="ANN45" s="99"/>
      <c r="ANO45" s="99"/>
      <c r="ANP45" s="99"/>
      <c r="ANQ45" s="99"/>
      <c r="ANR45" s="99"/>
      <c r="ANS45" s="99"/>
      <c r="ANT45" s="99"/>
      <c r="ANU45" s="99"/>
      <c r="ANV45" s="99"/>
      <c r="ANW45" s="99"/>
      <c r="ANX45" s="99"/>
      <c r="ANY45" s="99"/>
      <c r="ANZ45" s="99"/>
      <c r="AOA45" s="99"/>
      <c r="AOB45" s="99"/>
      <c r="AOC45" s="99"/>
      <c r="AOD45" s="99"/>
      <c r="AOE45" s="99"/>
      <c r="AOF45" s="99"/>
      <c r="AOG45" s="99"/>
      <c r="AOH45" s="99"/>
      <c r="AOI45" s="99"/>
      <c r="AOJ45" s="99"/>
      <c r="AOK45" s="99"/>
      <c r="AOL45" s="99"/>
      <c r="AOM45" s="99"/>
      <c r="AON45" s="99"/>
      <c r="AOO45" s="99"/>
      <c r="AOP45" s="99"/>
      <c r="AOQ45" s="99"/>
      <c r="AOR45" s="99"/>
      <c r="AOS45" s="99"/>
      <c r="AOT45" s="99"/>
      <c r="AOU45" s="99"/>
      <c r="AOV45" s="99"/>
      <c r="AOW45" s="99"/>
      <c r="AOX45" s="99"/>
      <c r="AOY45" s="99"/>
      <c r="AOZ45" s="99"/>
      <c r="APA45" s="99"/>
      <c r="APB45" s="99"/>
      <c r="APC45" s="99"/>
      <c r="APD45" s="99"/>
      <c r="APE45" s="99"/>
      <c r="APF45" s="99"/>
      <c r="APG45" s="99"/>
      <c r="APH45" s="99"/>
      <c r="API45" s="99"/>
      <c r="APJ45" s="99"/>
      <c r="APK45" s="99"/>
      <c r="APL45" s="99"/>
      <c r="APM45" s="99"/>
      <c r="APN45" s="99"/>
      <c r="APO45" s="99"/>
      <c r="APP45" s="99"/>
      <c r="APQ45" s="99"/>
      <c r="APR45" s="99"/>
      <c r="APS45" s="99"/>
      <c r="APT45" s="99"/>
      <c r="APU45" s="99"/>
      <c r="APV45" s="99"/>
      <c r="APW45" s="99"/>
      <c r="APX45" s="99"/>
      <c r="APY45" s="99"/>
      <c r="APZ45" s="99"/>
      <c r="AQA45" s="99"/>
      <c r="AQB45" s="99"/>
      <c r="AQC45" s="99"/>
      <c r="AQD45" s="99"/>
      <c r="AQE45" s="99"/>
      <c r="AQF45" s="99"/>
      <c r="AQG45" s="99"/>
      <c r="AQH45" s="99"/>
      <c r="AQI45" s="99"/>
      <c r="AQJ45" s="99"/>
      <c r="AQK45" s="99"/>
      <c r="AQL45" s="99"/>
      <c r="AQM45" s="99"/>
      <c r="AQN45" s="99"/>
      <c r="AQO45" s="99"/>
      <c r="AQP45" s="99"/>
      <c r="AQQ45" s="99"/>
      <c r="AQR45" s="99"/>
      <c r="AQS45" s="99"/>
      <c r="AQT45" s="99"/>
      <c r="AQU45" s="99"/>
      <c r="AQV45" s="99"/>
      <c r="AQW45" s="99"/>
      <c r="AQX45" s="99"/>
      <c r="AQY45" s="99"/>
      <c r="AQZ45" s="99"/>
      <c r="ARA45" s="99"/>
      <c r="ARB45" s="99"/>
      <c r="ARC45" s="99"/>
      <c r="ARD45" s="99"/>
      <c r="ARE45" s="99"/>
      <c r="ARF45" s="99"/>
      <c r="ARG45" s="99"/>
      <c r="ARH45" s="99"/>
      <c r="ARI45" s="99"/>
      <c r="ARJ45" s="99"/>
      <c r="ARK45" s="99"/>
      <c r="ARL45" s="99"/>
      <c r="ARM45" s="99"/>
      <c r="ARN45" s="99"/>
      <c r="ARO45" s="99"/>
      <c r="ARP45" s="99"/>
      <c r="ARQ45" s="99"/>
      <c r="ARR45" s="99"/>
      <c r="ARS45" s="99"/>
      <c r="ART45" s="99"/>
      <c r="ARU45" s="99"/>
      <c r="ARV45" s="99"/>
      <c r="ARW45" s="99"/>
      <c r="ARX45" s="99"/>
      <c r="ARY45" s="99"/>
      <c r="ARZ45" s="99"/>
      <c r="ASA45" s="99"/>
      <c r="ASB45" s="99"/>
      <c r="ASC45" s="99"/>
      <c r="ASD45" s="99"/>
      <c r="ASE45" s="99"/>
      <c r="ASF45" s="99"/>
      <c r="ASG45" s="99"/>
      <c r="ASH45" s="99"/>
      <c r="ASI45" s="99"/>
      <c r="ASJ45" s="99"/>
      <c r="ASK45" s="99"/>
      <c r="ASL45" s="99"/>
      <c r="ASM45" s="99"/>
      <c r="ASN45" s="99"/>
      <c r="ASO45" s="99"/>
      <c r="ASP45" s="99"/>
      <c r="ASQ45" s="99"/>
      <c r="ASR45" s="99"/>
      <c r="ASS45" s="99"/>
      <c r="AST45" s="99"/>
      <c r="ASU45" s="99"/>
      <c r="ASV45" s="99"/>
      <c r="ASW45" s="99"/>
      <c r="ASX45" s="99"/>
      <c r="ASY45" s="99"/>
      <c r="ASZ45" s="99"/>
      <c r="ATA45" s="99"/>
      <c r="ATB45" s="99"/>
      <c r="ATC45" s="99"/>
      <c r="ATD45" s="99"/>
      <c r="ATE45" s="99"/>
      <c r="ATF45" s="99"/>
      <c r="ATG45" s="99"/>
      <c r="ATH45" s="99"/>
      <c r="ATI45" s="99"/>
      <c r="ATJ45" s="99"/>
      <c r="ATK45" s="99"/>
      <c r="ATL45" s="99"/>
      <c r="ATM45" s="99"/>
      <c r="ATN45" s="99"/>
      <c r="ATO45" s="99"/>
      <c r="ATP45" s="99"/>
      <c r="ATQ45" s="99"/>
      <c r="ATR45" s="99"/>
      <c r="ATS45" s="99"/>
      <c r="ATT45" s="99"/>
      <c r="ATU45" s="99"/>
      <c r="ATV45" s="99"/>
      <c r="ATW45" s="99"/>
      <c r="ATX45" s="99"/>
      <c r="ATY45" s="99"/>
      <c r="ATZ45" s="99"/>
      <c r="AUA45" s="99"/>
      <c r="AUB45" s="99"/>
      <c r="AUC45" s="99"/>
      <c r="AUD45" s="99"/>
      <c r="AUE45" s="99"/>
      <c r="AUF45" s="99"/>
      <c r="AUG45" s="99"/>
      <c r="AUH45" s="99"/>
      <c r="AUI45" s="99"/>
      <c r="AUJ45" s="99"/>
      <c r="AUK45" s="99"/>
      <c r="AUL45" s="99"/>
      <c r="AUM45" s="99"/>
      <c r="AUN45" s="99"/>
      <c r="AUO45" s="99"/>
      <c r="AUP45" s="99"/>
      <c r="AUQ45" s="99"/>
      <c r="AUR45" s="99"/>
      <c r="AUS45" s="99"/>
      <c r="AUT45" s="99"/>
      <c r="AUU45" s="99"/>
      <c r="AUV45" s="99"/>
      <c r="AUW45" s="99"/>
      <c r="AUX45" s="99"/>
      <c r="AUY45" s="99"/>
      <c r="AUZ45" s="99"/>
      <c r="AVA45" s="99"/>
      <c r="AVB45" s="99"/>
      <c r="AVC45" s="99"/>
      <c r="AVD45" s="99"/>
      <c r="AVE45" s="99"/>
      <c r="AVF45" s="99"/>
    </row>
    <row r="46" spans="1:1254" x14ac:dyDescent="0.25">
      <c r="A46">
        <v>202212</v>
      </c>
      <c r="B46">
        <v>53053</v>
      </c>
      <c r="C46" t="s">
        <v>2712</v>
      </c>
      <c r="D46" t="s">
        <v>1533</v>
      </c>
      <c r="E46">
        <v>0</v>
      </c>
      <c r="F46">
        <v>0</v>
      </c>
      <c r="G46">
        <v>0</v>
      </c>
      <c r="H46">
        <v>0</v>
      </c>
      <c r="I46">
        <v>99180</v>
      </c>
      <c r="J46">
        <v>0</v>
      </c>
      <c r="K46">
        <v>2517</v>
      </c>
      <c r="L46">
        <v>0</v>
      </c>
      <c r="M46">
        <v>2517</v>
      </c>
      <c r="N46">
        <v>0</v>
      </c>
      <c r="O46">
        <v>1663</v>
      </c>
      <c r="P46">
        <v>99180</v>
      </c>
      <c r="Q46">
        <v>0</v>
      </c>
      <c r="R46">
        <v>0</v>
      </c>
      <c r="S46">
        <v>0</v>
      </c>
      <c r="T46">
        <v>0</v>
      </c>
      <c r="U46">
        <v>27805</v>
      </c>
      <c r="V46">
        <v>0</v>
      </c>
      <c r="W46">
        <v>116353</v>
      </c>
      <c r="X46">
        <v>0</v>
      </c>
      <c r="Y46">
        <v>2405</v>
      </c>
      <c r="Z46">
        <v>0</v>
      </c>
      <c r="AA46">
        <v>0</v>
      </c>
      <c r="AB46">
        <v>71375</v>
      </c>
      <c r="AC46">
        <v>764</v>
      </c>
      <c r="AD46">
        <v>0</v>
      </c>
      <c r="AE46">
        <v>0</v>
      </c>
      <c r="AF46">
        <v>5863</v>
      </c>
      <c r="AG46">
        <v>0</v>
      </c>
      <c r="AH46">
        <v>5863</v>
      </c>
      <c r="AI46">
        <v>0</v>
      </c>
      <c r="AJ46">
        <v>642</v>
      </c>
      <c r="AK46">
        <v>8944</v>
      </c>
      <c r="AL46">
        <v>0</v>
      </c>
      <c r="AM46">
        <v>564</v>
      </c>
      <c r="AN46">
        <v>0</v>
      </c>
      <c r="AO46">
        <v>3397</v>
      </c>
      <c r="AP46">
        <v>0</v>
      </c>
      <c r="AQ46">
        <v>0</v>
      </c>
      <c r="AR46">
        <v>0</v>
      </c>
      <c r="AS46">
        <v>122</v>
      </c>
      <c r="AT46">
        <v>5802</v>
      </c>
      <c r="AU46">
        <v>0</v>
      </c>
      <c r="AV46">
        <v>25000</v>
      </c>
      <c r="AW46">
        <v>0</v>
      </c>
      <c r="AX46">
        <v>0</v>
      </c>
      <c r="AY46">
        <v>32545</v>
      </c>
      <c r="AZ46">
        <v>51100</v>
      </c>
      <c r="BA46">
        <v>16735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5744</v>
      </c>
      <c r="BI46">
        <v>3803</v>
      </c>
      <c r="BJ46">
        <v>0</v>
      </c>
      <c r="BK46">
        <v>78064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7545</v>
      </c>
      <c r="BR46">
        <v>0</v>
      </c>
      <c r="BS46">
        <v>0</v>
      </c>
      <c r="BT46">
        <v>0</v>
      </c>
      <c r="BU46">
        <v>0</v>
      </c>
      <c r="BV46">
        <v>8134</v>
      </c>
      <c r="BW46">
        <v>0</v>
      </c>
      <c r="BX46">
        <v>2095</v>
      </c>
      <c r="BY46">
        <v>0</v>
      </c>
      <c r="BZ46">
        <v>116353</v>
      </c>
      <c r="CA46">
        <v>0</v>
      </c>
      <c r="CB46">
        <v>0</v>
      </c>
      <c r="CC46">
        <v>0</v>
      </c>
      <c r="CD46">
        <v>0</v>
      </c>
      <c r="CE46">
        <v>1941</v>
      </c>
      <c r="CF46">
        <v>0</v>
      </c>
      <c r="CG46">
        <v>0</v>
      </c>
      <c r="CH46">
        <v>-22454</v>
      </c>
      <c r="CI46">
        <v>0</v>
      </c>
      <c r="CJ46">
        <v>0</v>
      </c>
      <c r="CK46">
        <v>0</v>
      </c>
      <c r="CL46">
        <v>118685</v>
      </c>
      <c r="CM46">
        <v>0</v>
      </c>
      <c r="CN46">
        <v>-34184</v>
      </c>
      <c r="CO46">
        <v>-14748</v>
      </c>
      <c r="CP46">
        <v>-46</v>
      </c>
      <c r="CQ46">
        <v>0</v>
      </c>
      <c r="CR46">
        <v>1306</v>
      </c>
      <c r="CS46">
        <v>-5789</v>
      </c>
      <c r="CT46">
        <v>-89718</v>
      </c>
      <c r="CU46">
        <v>0</v>
      </c>
      <c r="CV46">
        <v>-11684</v>
      </c>
      <c r="CW46">
        <v>469</v>
      </c>
      <c r="CX46">
        <v>-11351</v>
      </c>
      <c r="CY46">
        <v>0</v>
      </c>
      <c r="CZ46">
        <v>-5564</v>
      </c>
      <c r="DA46">
        <v>-11150</v>
      </c>
      <c r="DB46">
        <v>-90</v>
      </c>
      <c r="DC46">
        <v>0</v>
      </c>
      <c r="DD46">
        <v>0</v>
      </c>
      <c r="DE46">
        <v>0</v>
      </c>
      <c r="DF46">
        <v>-12178</v>
      </c>
      <c r="DG46">
        <v>1486</v>
      </c>
      <c r="DH46">
        <v>730</v>
      </c>
      <c r="DJ46">
        <v>-10682</v>
      </c>
      <c r="DK46">
        <v>-12488</v>
      </c>
      <c r="DL46">
        <v>3397</v>
      </c>
      <c r="DM46">
        <v>112752</v>
      </c>
      <c r="DN46">
        <v>2090</v>
      </c>
      <c r="DO46">
        <v>-1855</v>
      </c>
      <c r="DP46">
        <v>-3598</v>
      </c>
      <c r="DQ46">
        <v>-79225</v>
      </c>
      <c r="DR46">
        <v>-93</v>
      </c>
      <c r="DS46">
        <v>-536</v>
      </c>
      <c r="DT46">
        <v>-5688</v>
      </c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99"/>
      <c r="II46" s="99"/>
      <c r="IJ46" s="99"/>
      <c r="IK46" s="99"/>
      <c r="IL46" s="99"/>
      <c r="IM46" s="99"/>
      <c r="IN46" s="99"/>
      <c r="IO46" s="99"/>
      <c r="IP46" s="99"/>
      <c r="IQ46" s="99"/>
      <c r="IR46" s="99"/>
      <c r="IS46" s="99"/>
      <c r="IT46" s="99"/>
      <c r="IU46" s="99"/>
      <c r="IV46" s="99"/>
      <c r="IW46" s="99"/>
      <c r="IX46" s="99"/>
      <c r="IY46" s="99"/>
      <c r="IZ46" s="99"/>
      <c r="JA46" s="99"/>
      <c r="JB46" s="99"/>
      <c r="JC46" s="99"/>
      <c r="JD46" s="99"/>
      <c r="JE46" s="99"/>
      <c r="JF46" s="99"/>
      <c r="JG46" s="99"/>
      <c r="JH46" s="99"/>
      <c r="JI46" s="99"/>
      <c r="JJ46" s="99"/>
      <c r="JK46" s="99"/>
      <c r="JL46" s="99"/>
      <c r="JM46" s="99"/>
      <c r="JN46" s="99"/>
      <c r="JO46" s="99"/>
      <c r="JP46" s="99"/>
      <c r="JQ46" s="99"/>
      <c r="JR46" s="99"/>
      <c r="JS46" s="99"/>
      <c r="JT46" s="99"/>
      <c r="JU46" s="99"/>
      <c r="JV46" s="99"/>
      <c r="JW46" s="99"/>
      <c r="JX46" s="99"/>
      <c r="JY46" s="99"/>
      <c r="JZ46" s="99"/>
      <c r="KA46" s="99"/>
      <c r="KB46" s="99"/>
      <c r="KC46" s="99"/>
      <c r="KD46" s="99"/>
      <c r="KE46" s="99"/>
      <c r="KF46" s="99"/>
      <c r="KG46" s="99"/>
      <c r="KH46" s="99"/>
      <c r="KI46" s="99"/>
      <c r="KJ46" s="99"/>
      <c r="KK46" s="99"/>
      <c r="KL46" s="99"/>
      <c r="KM46" s="99"/>
      <c r="KN46" s="99"/>
      <c r="KO46" s="99"/>
      <c r="KP46" s="99"/>
      <c r="KQ46" s="99"/>
      <c r="KR46" s="99"/>
      <c r="KS46" s="99"/>
      <c r="KT46" s="99"/>
      <c r="KU46" s="99"/>
      <c r="KV46" s="99"/>
      <c r="KW46" s="99"/>
      <c r="KX46" s="99"/>
      <c r="KY46" s="99"/>
      <c r="KZ46" s="99"/>
      <c r="LA46" s="99"/>
      <c r="LB46" s="99"/>
      <c r="LC46" s="99"/>
      <c r="LD46" s="99"/>
      <c r="LE46" s="99"/>
      <c r="LF46" s="99"/>
      <c r="LG46" s="99"/>
      <c r="LH46" s="99"/>
      <c r="LI46" s="99"/>
      <c r="LJ46" s="99"/>
      <c r="LK46" s="99"/>
      <c r="LL46" s="99"/>
      <c r="LM46" s="99"/>
      <c r="LN46" s="99"/>
      <c r="LO46" s="99"/>
      <c r="LP46" s="99"/>
      <c r="LQ46" s="99"/>
      <c r="LR46" s="99"/>
      <c r="LS46" s="99"/>
      <c r="LT46" s="99"/>
      <c r="LU46" s="99"/>
      <c r="LV46" s="99"/>
      <c r="LW46" s="99"/>
      <c r="LX46" s="99"/>
      <c r="LY46" s="99"/>
      <c r="LZ46" s="99"/>
      <c r="MA46" s="99"/>
      <c r="MB46" s="99"/>
      <c r="MC46" s="99"/>
      <c r="MD46" s="99"/>
      <c r="ME46" s="99"/>
      <c r="MF46" s="99"/>
      <c r="MG46" s="99"/>
      <c r="MH46" s="99"/>
      <c r="MI46" s="99"/>
      <c r="MJ46" s="99"/>
      <c r="MK46" s="99"/>
      <c r="ML46" s="99"/>
      <c r="MM46" s="99"/>
      <c r="MN46" s="99"/>
      <c r="MO46" s="99"/>
      <c r="MP46" s="99"/>
      <c r="MQ46" s="99"/>
      <c r="MR46" s="99"/>
      <c r="MS46" s="99"/>
      <c r="MT46" s="99"/>
      <c r="MU46" s="99"/>
      <c r="MV46" s="99"/>
      <c r="MW46" s="99"/>
      <c r="MX46" s="99"/>
      <c r="MY46" s="99"/>
      <c r="MZ46" s="99"/>
      <c r="NA46" s="99"/>
      <c r="NB46" s="99"/>
      <c r="NC46" s="99"/>
      <c r="ND46" s="99"/>
      <c r="NE46" s="99"/>
      <c r="NF46" s="99"/>
      <c r="NG46" s="99"/>
      <c r="NH46" s="99"/>
      <c r="NI46" s="99"/>
      <c r="NJ46" s="99"/>
      <c r="NK46" s="99"/>
      <c r="NL46" s="99"/>
      <c r="NM46" s="99"/>
      <c r="NN46" s="99"/>
      <c r="NO46" s="99"/>
      <c r="NP46" s="99"/>
      <c r="NQ46" s="99"/>
      <c r="NR46" s="99"/>
      <c r="NS46" s="99"/>
      <c r="NT46" s="99"/>
      <c r="NU46" s="99"/>
      <c r="NV46" s="99"/>
      <c r="NW46" s="99"/>
      <c r="NX46" s="99"/>
      <c r="NY46" s="99"/>
      <c r="NZ46" s="99"/>
      <c r="OA46" s="99"/>
      <c r="OB46" s="99"/>
      <c r="OC46" s="99"/>
      <c r="OD46" s="99"/>
      <c r="OE46" s="99"/>
      <c r="OF46" s="99"/>
      <c r="OG46" s="99"/>
      <c r="OH46" s="99"/>
      <c r="OI46" s="99"/>
      <c r="OJ46" s="99"/>
      <c r="OK46" s="99"/>
      <c r="OL46" s="99"/>
      <c r="OM46" s="99"/>
      <c r="ON46" s="99"/>
      <c r="OO46" s="99"/>
      <c r="OP46" s="99"/>
      <c r="OQ46" s="99"/>
      <c r="OR46" s="99"/>
      <c r="OS46" s="99"/>
      <c r="OT46" s="99"/>
      <c r="OU46" s="99"/>
      <c r="OV46" s="99"/>
      <c r="OW46" s="99"/>
      <c r="OX46" s="99"/>
      <c r="OY46" s="99"/>
      <c r="OZ46" s="99"/>
      <c r="PA46" s="99"/>
      <c r="PB46" s="99"/>
      <c r="PC46" s="99"/>
      <c r="PD46" s="99"/>
      <c r="PE46" s="99"/>
      <c r="PF46" s="99"/>
      <c r="PG46" s="99"/>
      <c r="PH46" s="99"/>
      <c r="PI46" s="99"/>
      <c r="PJ46" s="99"/>
      <c r="PK46" s="99"/>
      <c r="PL46" s="99"/>
      <c r="PM46" s="99"/>
      <c r="PN46" s="99"/>
      <c r="PO46" s="99"/>
      <c r="PP46" s="99"/>
      <c r="PQ46" s="99"/>
      <c r="PR46" s="99"/>
      <c r="PS46" s="99"/>
      <c r="PT46" s="99"/>
      <c r="PU46" s="99"/>
      <c r="PV46" s="99"/>
      <c r="PW46" s="99"/>
      <c r="PX46" s="99"/>
      <c r="PY46" s="99"/>
      <c r="PZ46" s="99"/>
      <c r="QA46" s="99"/>
      <c r="QB46" s="99"/>
      <c r="QC46" s="99"/>
      <c r="QD46" s="99"/>
      <c r="QE46" s="99"/>
      <c r="QF46" s="99"/>
      <c r="QG46" s="99"/>
      <c r="QH46" s="99"/>
      <c r="QI46" s="99"/>
      <c r="QJ46" s="99"/>
      <c r="QK46" s="99"/>
      <c r="QL46" s="99"/>
      <c r="QM46" s="99"/>
      <c r="QN46" s="99"/>
      <c r="QO46" s="99"/>
      <c r="QP46" s="99"/>
      <c r="QQ46" s="99"/>
      <c r="QR46" s="99"/>
      <c r="QS46" s="99"/>
      <c r="QT46" s="99"/>
      <c r="QU46" s="99"/>
      <c r="QV46" s="99"/>
      <c r="QW46" s="99"/>
      <c r="QX46" s="99"/>
      <c r="QY46" s="99"/>
      <c r="QZ46" s="99"/>
      <c r="RA46" s="99"/>
      <c r="RB46" s="99"/>
      <c r="RC46" s="99"/>
      <c r="RD46" s="99"/>
      <c r="RE46" s="99"/>
      <c r="RF46" s="99"/>
      <c r="RG46" s="99"/>
      <c r="RH46" s="99"/>
      <c r="RI46" s="99"/>
      <c r="RJ46" s="99"/>
      <c r="RK46" s="99"/>
      <c r="RL46" s="99"/>
      <c r="RM46" s="99"/>
      <c r="RN46" s="99"/>
      <c r="RO46" s="99"/>
      <c r="RP46" s="99"/>
      <c r="RQ46" s="99"/>
      <c r="RR46" s="99"/>
      <c r="RS46" s="99"/>
      <c r="RT46" s="99"/>
      <c r="RU46" s="99"/>
      <c r="RV46" s="99"/>
      <c r="RW46" s="99"/>
      <c r="RX46" s="99"/>
      <c r="RY46" s="99"/>
      <c r="RZ46" s="99"/>
      <c r="SA46" s="99"/>
      <c r="SB46" s="99"/>
      <c r="SC46" s="99"/>
      <c r="SD46" s="99"/>
      <c r="SE46" s="99"/>
      <c r="SF46" s="99"/>
      <c r="SG46" s="99"/>
      <c r="SH46" s="99"/>
      <c r="SI46" s="99"/>
      <c r="SJ46" s="99"/>
      <c r="SK46" s="99"/>
      <c r="SL46" s="99"/>
      <c r="SM46" s="99"/>
      <c r="SN46" s="99"/>
      <c r="SO46" s="99"/>
      <c r="SP46" s="99"/>
      <c r="SQ46" s="99"/>
      <c r="SR46" s="99"/>
      <c r="SS46" s="99"/>
      <c r="ST46" s="99"/>
      <c r="SU46" s="99"/>
      <c r="SV46" s="99"/>
      <c r="SW46" s="99"/>
      <c r="SX46" s="99"/>
      <c r="SY46" s="99"/>
      <c r="SZ46" s="99"/>
      <c r="TA46" s="99"/>
      <c r="TB46" s="99"/>
      <c r="TC46" s="99"/>
      <c r="TD46" s="99"/>
      <c r="TE46" s="99"/>
      <c r="TF46" s="99"/>
      <c r="TG46" s="99"/>
      <c r="TH46" s="99"/>
      <c r="TI46" s="99"/>
      <c r="TJ46" s="99"/>
      <c r="TK46" s="99"/>
      <c r="TL46" s="99"/>
      <c r="TM46" s="99"/>
      <c r="TN46" s="99"/>
      <c r="TO46" s="99"/>
      <c r="TP46" s="99"/>
      <c r="TQ46" s="99"/>
      <c r="TR46" s="99"/>
      <c r="TS46" s="99"/>
      <c r="TT46" s="99"/>
      <c r="TU46" s="99"/>
      <c r="TV46" s="99"/>
      <c r="TW46" s="99"/>
      <c r="TX46" s="99"/>
      <c r="TY46" s="99"/>
      <c r="TZ46" s="99"/>
      <c r="UA46" s="99"/>
      <c r="UB46" s="99"/>
      <c r="UC46" s="99"/>
      <c r="UD46" s="99"/>
      <c r="UE46" s="99"/>
      <c r="UF46" s="99"/>
      <c r="UG46" s="99"/>
      <c r="UH46" s="99"/>
      <c r="UI46" s="99"/>
      <c r="UJ46" s="99"/>
      <c r="UK46" s="99"/>
      <c r="UL46" s="99"/>
      <c r="UM46" s="99"/>
      <c r="UN46" s="99"/>
      <c r="UO46" s="99"/>
      <c r="UP46" s="99"/>
      <c r="UQ46" s="99"/>
      <c r="UR46" s="99"/>
      <c r="US46" s="99"/>
      <c r="UT46" s="99"/>
      <c r="UU46" s="99"/>
      <c r="UV46" s="99"/>
      <c r="UW46" s="99"/>
      <c r="UX46" s="99"/>
      <c r="UY46" s="99"/>
      <c r="UZ46" s="99"/>
      <c r="VA46" s="99"/>
      <c r="VB46" s="99"/>
      <c r="VC46" s="99"/>
      <c r="VD46" s="99"/>
      <c r="VE46" s="99"/>
      <c r="VF46" s="99"/>
      <c r="VG46" s="99"/>
      <c r="VH46" s="99"/>
      <c r="VI46" s="99"/>
      <c r="VJ46" s="99"/>
      <c r="VK46" s="99"/>
      <c r="VL46" s="99"/>
      <c r="VM46" s="99"/>
      <c r="VN46" s="99"/>
      <c r="VO46" s="99"/>
      <c r="VP46" s="99"/>
      <c r="VQ46" s="99"/>
      <c r="VR46" s="99"/>
      <c r="VS46" s="99"/>
      <c r="VT46" s="99"/>
      <c r="VU46" s="99"/>
      <c r="VV46" s="99"/>
      <c r="VW46" s="99"/>
      <c r="VX46" s="99"/>
      <c r="VY46" s="99"/>
      <c r="VZ46" s="99"/>
      <c r="WA46" s="99"/>
      <c r="WB46" s="99"/>
      <c r="WC46" s="99"/>
      <c r="WD46" s="99"/>
      <c r="WE46" s="99"/>
      <c r="WF46" s="99"/>
      <c r="WG46" s="99"/>
      <c r="WH46" s="99"/>
      <c r="WI46" s="99"/>
      <c r="WJ46" s="99"/>
      <c r="WK46" s="99"/>
      <c r="WL46" s="99"/>
      <c r="WM46" s="99"/>
      <c r="WN46" s="99"/>
      <c r="WO46" s="99"/>
      <c r="WP46" s="99"/>
      <c r="WQ46" s="99"/>
      <c r="WR46" s="99"/>
      <c r="WS46" s="99"/>
      <c r="WT46" s="99"/>
      <c r="WU46" s="99"/>
      <c r="WV46" s="99"/>
      <c r="WW46" s="99"/>
      <c r="WX46" s="99"/>
      <c r="WY46" s="99"/>
      <c r="WZ46" s="99"/>
      <c r="XA46" s="99"/>
      <c r="XB46" s="99"/>
      <c r="XC46" s="99"/>
      <c r="XD46" s="99"/>
      <c r="XE46" s="99"/>
      <c r="XF46" s="99"/>
      <c r="XG46" s="99"/>
      <c r="XH46" s="99"/>
      <c r="XI46" s="99"/>
      <c r="XJ46" s="99"/>
      <c r="XK46" s="99"/>
      <c r="XL46" s="99"/>
      <c r="XM46" s="99"/>
      <c r="XN46" s="99"/>
      <c r="XO46" s="99"/>
      <c r="XP46" s="99"/>
      <c r="XQ46" s="99"/>
      <c r="XR46" s="99"/>
      <c r="XS46" s="99"/>
      <c r="XT46" s="99"/>
      <c r="XU46" s="99"/>
      <c r="XV46" s="99"/>
      <c r="XW46" s="99"/>
      <c r="XX46" s="99"/>
      <c r="XY46" s="99"/>
      <c r="XZ46" s="99"/>
      <c r="YA46" s="99"/>
      <c r="YB46" s="99"/>
      <c r="YC46" s="99"/>
      <c r="YD46" s="99"/>
      <c r="YE46" s="99"/>
      <c r="YF46" s="99"/>
      <c r="YG46" s="99"/>
      <c r="YH46" s="99"/>
      <c r="YI46" s="99"/>
      <c r="YJ46" s="99"/>
      <c r="YK46" s="99"/>
      <c r="YL46" s="99"/>
      <c r="YM46" s="99"/>
      <c r="YN46" s="99"/>
      <c r="YO46" s="99"/>
      <c r="YP46" s="99"/>
      <c r="YQ46" s="99"/>
      <c r="YR46" s="99"/>
      <c r="YS46" s="99"/>
      <c r="YT46" s="99"/>
      <c r="YU46" s="99"/>
      <c r="YV46" s="99"/>
      <c r="YW46" s="99"/>
      <c r="YX46" s="99"/>
      <c r="YY46" s="99"/>
      <c r="YZ46" s="99"/>
      <c r="ZA46" s="99"/>
      <c r="ZB46" s="99"/>
      <c r="ZC46" s="99"/>
      <c r="ZD46" s="99"/>
      <c r="ZE46" s="99"/>
      <c r="ZF46" s="99"/>
      <c r="ZG46" s="99"/>
      <c r="ZH46" s="99"/>
      <c r="ZI46" s="99"/>
      <c r="ZJ46" s="99"/>
      <c r="ZK46" s="99"/>
      <c r="ZL46" s="99"/>
      <c r="ZM46" s="99"/>
      <c r="ZN46" s="99"/>
      <c r="ZO46" s="99"/>
      <c r="ZP46" s="99"/>
      <c r="ZQ46" s="99"/>
      <c r="ZR46" s="99"/>
      <c r="ZS46" s="99"/>
      <c r="ZT46" s="99"/>
      <c r="ZU46" s="99"/>
      <c r="ZV46" s="99"/>
      <c r="ZW46" s="99"/>
      <c r="ZX46" s="99"/>
      <c r="ZY46" s="99"/>
      <c r="ZZ46" s="99"/>
      <c r="AAA46" s="99"/>
      <c r="AAB46" s="99"/>
      <c r="AAC46" s="99"/>
      <c r="AAD46" s="99"/>
      <c r="AAE46" s="99"/>
      <c r="AAF46" s="99"/>
      <c r="AAG46" s="99"/>
      <c r="AAH46" s="99"/>
      <c r="AAI46" s="99"/>
      <c r="AAJ46" s="99"/>
      <c r="AAK46" s="99"/>
      <c r="AAL46" s="99"/>
      <c r="AAM46" s="99"/>
      <c r="AAN46" s="99"/>
      <c r="AAO46" s="99"/>
      <c r="AAP46" s="99"/>
      <c r="AAQ46" s="99"/>
      <c r="AAR46" s="99"/>
      <c r="AAS46" s="99"/>
      <c r="AAT46" s="99"/>
      <c r="AAU46" s="99"/>
      <c r="AAV46" s="99"/>
      <c r="AAW46" s="99"/>
      <c r="AAX46" s="99"/>
      <c r="AAY46" s="99"/>
      <c r="AAZ46" s="99"/>
      <c r="ABA46" s="99"/>
      <c r="ABB46" s="99"/>
      <c r="ABC46" s="99"/>
      <c r="ABD46" s="99"/>
      <c r="ABE46" s="99"/>
      <c r="ABF46" s="99"/>
      <c r="ABG46" s="99"/>
      <c r="ABH46" s="99"/>
      <c r="ABI46" s="99"/>
      <c r="ABJ46" s="99"/>
      <c r="ABK46" s="99"/>
      <c r="ABL46" s="99"/>
      <c r="ABM46" s="99"/>
      <c r="ABN46" s="99"/>
      <c r="ABO46" s="99"/>
      <c r="ABP46" s="99"/>
      <c r="ABQ46" s="99"/>
      <c r="ABR46" s="99"/>
      <c r="ABS46" s="99"/>
      <c r="ABT46" s="99"/>
      <c r="ABU46" s="99"/>
      <c r="ABV46" s="99"/>
      <c r="ABW46" s="99"/>
      <c r="ABX46" s="99"/>
      <c r="ABY46" s="99"/>
      <c r="ABZ46" s="99"/>
      <c r="ACA46" s="99"/>
      <c r="ACB46" s="99"/>
      <c r="ACC46" s="99"/>
      <c r="ACD46" s="99"/>
      <c r="ACE46" s="99"/>
      <c r="ACF46" s="99"/>
      <c r="ACG46" s="99"/>
      <c r="ACH46" s="99"/>
      <c r="ACI46" s="99"/>
      <c r="ACJ46" s="99"/>
      <c r="ACK46" s="99"/>
      <c r="ACL46" s="99"/>
      <c r="ACM46" s="99"/>
      <c r="ACN46" s="99"/>
      <c r="ACO46" s="99"/>
      <c r="ACP46" s="99"/>
      <c r="ACQ46" s="99"/>
      <c r="ACR46" s="99"/>
      <c r="ACS46" s="99"/>
      <c r="ACT46" s="99"/>
      <c r="ACU46" s="99"/>
      <c r="ACV46" s="99"/>
      <c r="ACW46" s="99"/>
      <c r="ACX46" s="99"/>
      <c r="ACY46" s="99"/>
      <c r="ACZ46" s="99"/>
      <c r="ADA46" s="99"/>
      <c r="ADB46" s="99"/>
      <c r="ADC46" s="99"/>
      <c r="ADD46" s="99"/>
      <c r="ADE46" s="99"/>
      <c r="ADF46" s="99"/>
      <c r="ADG46" s="99"/>
      <c r="ADH46" s="99"/>
      <c r="ADI46" s="99"/>
      <c r="ADJ46" s="99"/>
      <c r="ADK46" s="99"/>
      <c r="ADL46" s="99"/>
      <c r="ADM46" s="99"/>
      <c r="ADN46" s="99"/>
      <c r="ADO46" s="99"/>
      <c r="ADP46" s="99"/>
      <c r="ADQ46" s="99"/>
      <c r="ADR46" s="99"/>
      <c r="ADS46" s="99"/>
      <c r="ADT46" s="99"/>
      <c r="ADU46" s="99"/>
      <c r="ADV46" s="99"/>
      <c r="ADW46" s="99"/>
      <c r="ADX46" s="99"/>
      <c r="ADY46" s="99"/>
      <c r="ADZ46" s="99"/>
      <c r="AEA46" s="99"/>
      <c r="AEB46" s="99"/>
      <c r="AEC46" s="99"/>
      <c r="AED46" s="99"/>
      <c r="AEE46" s="99"/>
      <c r="AEF46" s="99"/>
      <c r="AEG46" s="99"/>
      <c r="AEH46" s="99"/>
      <c r="AEI46" s="99"/>
      <c r="AEJ46" s="99"/>
      <c r="AEK46" s="99"/>
      <c r="AEL46" s="99"/>
      <c r="AEM46" s="99"/>
      <c r="AEN46" s="99"/>
      <c r="AEO46" s="99"/>
      <c r="AEP46" s="99"/>
      <c r="AEQ46" s="99"/>
      <c r="AER46" s="99"/>
      <c r="AES46" s="99"/>
      <c r="AET46" s="99"/>
      <c r="AEU46" s="99"/>
      <c r="AEV46" s="99"/>
      <c r="AEW46" s="99"/>
      <c r="AEX46" s="99"/>
      <c r="AEY46" s="99"/>
      <c r="AEZ46" s="99"/>
      <c r="AFA46" s="99"/>
      <c r="AFB46" s="99"/>
      <c r="AFC46" s="99"/>
      <c r="AFD46" s="99"/>
      <c r="AFE46" s="99"/>
      <c r="AFF46" s="99"/>
      <c r="AFG46" s="99"/>
      <c r="AFH46" s="99"/>
      <c r="AFI46" s="99"/>
      <c r="AFJ46" s="99"/>
      <c r="AFK46" s="99"/>
      <c r="AFL46" s="99"/>
      <c r="AFM46" s="99"/>
      <c r="AFN46" s="99"/>
      <c r="AFO46" s="99"/>
      <c r="AFP46" s="99"/>
      <c r="AFQ46" s="99"/>
      <c r="AFR46" s="99"/>
      <c r="AFS46" s="99"/>
      <c r="AFT46" s="99"/>
      <c r="AFU46" s="99"/>
      <c r="AFV46" s="99"/>
      <c r="AFW46" s="99"/>
      <c r="AFX46" s="99"/>
      <c r="AFY46" s="99"/>
      <c r="AFZ46" s="99"/>
      <c r="AGA46" s="99"/>
      <c r="AGB46" s="99"/>
      <c r="AGC46" s="99"/>
      <c r="AGD46" s="99"/>
      <c r="AGE46" s="99"/>
      <c r="AGF46" s="99"/>
      <c r="AGG46" s="99"/>
      <c r="AGH46" s="99"/>
      <c r="AGI46" s="99"/>
      <c r="AGJ46" s="99"/>
      <c r="AGK46" s="99"/>
      <c r="AGL46" s="99"/>
      <c r="AGM46" s="99"/>
      <c r="AGN46" s="99"/>
      <c r="AGO46" s="99"/>
      <c r="AGP46" s="99"/>
      <c r="AGQ46" s="99"/>
      <c r="AGR46" s="99"/>
      <c r="AGS46" s="99"/>
      <c r="AGT46" s="99"/>
      <c r="AGU46" s="99"/>
      <c r="AGV46" s="99"/>
      <c r="AGW46" s="99"/>
      <c r="AGX46" s="99"/>
      <c r="AGY46" s="99"/>
      <c r="AGZ46" s="99"/>
      <c r="AHA46" s="99"/>
      <c r="AHB46" s="99"/>
      <c r="AHC46" s="99"/>
      <c r="AHD46" s="99"/>
      <c r="AHE46" s="99"/>
      <c r="AHF46" s="99"/>
      <c r="AHG46" s="99"/>
      <c r="AHH46" s="99"/>
      <c r="AHI46" s="99"/>
      <c r="AHJ46" s="99"/>
      <c r="AHK46" s="99"/>
      <c r="AHL46" s="99"/>
      <c r="AHM46" s="99"/>
      <c r="AHN46" s="99"/>
      <c r="AHO46" s="99"/>
      <c r="AHP46" s="99"/>
      <c r="AHQ46" s="99"/>
      <c r="AHR46" s="99"/>
      <c r="AHS46" s="99"/>
      <c r="AHT46" s="99"/>
      <c r="AHU46" s="99"/>
      <c r="AHV46" s="99"/>
      <c r="AHW46" s="99"/>
      <c r="AHX46" s="99"/>
      <c r="AHY46" s="99"/>
      <c r="AHZ46" s="99"/>
      <c r="AIA46" s="99"/>
      <c r="AIB46" s="99"/>
      <c r="AIC46" s="99"/>
      <c r="AID46" s="99"/>
      <c r="AIE46" s="99"/>
      <c r="AIF46" s="99"/>
      <c r="AIG46" s="99"/>
      <c r="AIH46" s="99"/>
      <c r="AII46" s="99"/>
      <c r="AIJ46" s="99"/>
      <c r="AIK46" s="99"/>
      <c r="AIL46" s="99"/>
      <c r="AIM46" s="99"/>
      <c r="AIN46" s="99"/>
      <c r="AIO46" s="99"/>
      <c r="AIP46" s="99"/>
      <c r="AIQ46" s="99"/>
      <c r="AIR46" s="99"/>
      <c r="AIS46" s="99"/>
      <c r="AIT46" s="99"/>
      <c r="AIU46" s="99"/>
      <c r="AIV46" s="99"/>
      <c r="AIW46" s="99"/>
      <c r="AIX46" s="99"/>
      <c r="AIY46" s="99"/>
      <c r="AIZ46" s="99"/>
      <c r="AJA46" s="99"/>
      <c r="AJB46" s="99"/>
      <c r="AJC46" s="99"/>
      <c r="AJD46" s="99"/>
      <c r="AJE46" s="99"/>
      <c r="AJF46" s="99"/>
      <c r="AJG46" s="99"/>
      <c r="AJH46" s="99"/>
      <c r="AJI46" s="99"/>
      <c r="AJJ46" s="99"/>
      <c r="AJK46" s="99"/>
      <c r="AJL46" s="99"/>
      <c r="AJM46" s="99"/>
      <c r="AJN46" s="99"/>
      <c r="AJO46" s="99"/>
      <c r="AJP46" s="99"/>
      <c r="AJQ46" s="99"/>
      <c r="AJR46" s="99"/>
      <c r="AJS46" s="99"/>
      <c r="AJT46" s="99"/>
      <c r="AJU46" s="99"/>
      <c r="AJV46" s="99"/>
      <c r="AJW46" s="99"/>
      <c r="AJX46" s="99"/>
      <c r="AJY46" s="99"/>
      <c r="AJZ46" s="99"/>
      <c r="AKA46" s="99"/>
      <c r="AKB46" s="99"/>
      <c r="AKC46" s="99"/>
      <c r="AKD46" s="99"/>
      <c r="AKE46" s="99"/>
      <c r="AKF46" s="99"/>
      <c r="AKG46" s="99"/>
      <c r="AKH46" s="99"/>
      <c r="AKI46" s="99"/>
      <c r="AKJ46" s="99"/>
      <c r="AKK46" s="99"/>
      <c r="AKL46" s="99"/>
      <c r="AKM46" s="99"/>
      <c r="AKN46" s="99"/>
      <c r="AKO46" s="99"/>
      <c r="AKP46" s="99"/>
      <c r="AKQ46" s="99"/>
      <c r="AKR46" s="99"/>
      <c r="AKS46" s="99"/>
      <c r="AKT46" s="99"/>
      <c r="AKU46" s="99"/>
      <c r="AKV46" s="99"/>
      <c r="AKW46" s="99"/>
      <c r="AKX46" s="99"/>
      <c r="AKY46" s="99"/>
      <c r="AKZ46" s="99"/>
      <c r="ALA46" s="99"/>
      <c r="ALB46" s="99"/>
      <c r="ALC46" s="99"/>
      <c r="ALD46" s="99"/>
      <c r="ALE46" s="99"/>
      <c r="ALF46" s="99"/>
      <c r="ALG46" s="99"/>
      <c r="ALH46" s="99"/>
      <c r="ALI46" s="99"/>
      <c r="ALJ46" s="99"/>
      <c r="ALK46" s="99"/>
      <c r="ALL46" s="99"/>
      <c r="ALM46" s="99"/>
      <c r="ALN46" s="99"/>
      <c r="ALO46" s="99"/>
      <c r="ALP46" s="99"/>
      <c r="ALQ46" s="99"/>
      <c r="ALR46" s="99"/>
      <c r="ALS46" s="99"/>
      <c r="ALT46" s="99"/>
      <c r="ALU46" s="99"/>
      <c r="ALV46" s="99"/>
      <c r="ALW46" s="99"/>
      <c r="ALX46" s="99"/>
      <c r="ALY46" s="99"/>
      <c r="ALZ46" s="99"/>
      <c r="AMA46" s="99"/>
      <c r="AMB46" s="99"/>
      <c r="AMC46" s="99"/>
      <c r="AMD46" s="99"/>
      <c r="AME46" s="99"/>
      <c r="AMF46" s="99"/>
      <c r="AMG46" s="99"/>
      <c r="AMH46" s="99"/>
      <c r="AMI46" s="99"/>
      <c r="AMJ46" s="99"/>
      <c r="AMK46" s="99"/>
      <c r="AML46" s="99"/>
      <c r="AMM46" s="99"/>
      <c r="AMN46" s="99"/>
      <c r="AMO46" s="99"/>
      <c r="AMP46" s="99"/>
      <c r="AMQ46" s="99"/>
      <c r="AMR46" s="99"/>
      <c r="AMS46" s="99"/>
      <c r="AMT46" s="99"/>
      <c r="AMU46" s="99"/>
      <c r="AMV46" s="99"/>
      <c r="AMW46" s="99"/>
      <c r="AMX46" s="99"/>
      <c r="AMY46" s="99"/>
      <c r="AMZ46" s="99"/>
      <c r="ANA46" s="99"/>
      <c r="ANB46" s="99"/>
      <c r="ANC46" s="99"/>
      <c r="AND46" s="99"/>
      <c r="ANE46" s="99"/>
      <c r="ANF46" s="99"/>
      <c r="ANG46" s="99"/>
      <c r="ANH46" s="99"/>
      <c r="ANI46" s="99"/>
      <c r="ANJ46" s="99"/>
      <c r="ANK46" s="99"/>
      <c r="ANL46" s="99"/>
      <c r="ANM46" s="99"/>
      <c r="ANN46" s="99"/>
      <c r="ANO46" s="99"/>
      <c r="ANP46" s="99"/>
      <c r="ANQ46" s="99"/>
      <c r="ANR46" s="99"/>
      <c r="ANS46" s="99"/>
      <c r="ANT46" s="99"/>
      <c r="ANU46" s="99"/>
      <c r="ANV46" s="99"/>
      <c r="ANW46" s="99"/>
      <c r="ANX46" s="99"/>
      <c r="ANY46" s="99"/>
      <c r="ANZ46" s="99"/>
      <c r="AOA46" s="99"/>
      <c r="AOB46" s="99"/>
      <c r="AOC46" s="99"/>
      <c r="AOD46" s="99"/>
      <c r="AOE46" s="99"/>
      <c r="AOF46" s="99"/>
      <c r="AOG46" s="99"/>
      <c r="AOH46" s="99"/>
      <c r="AOI46" s="99"/>
      <c r="AOJ46" s="99"/>
      <c r="AOK46" s="99"/>
      <c r="AOL46" s="99"/>
      <c r="AOM46" s="99"/>
      <c r="AON46" s="99"/>
      <c r="AOO46" s="99"/>
      <c r="AOP46" s="99"/>
      <c r="AOQ46" s="99"/>
      <c r="AOR46" s="99"/>
      <c r="AOS46" s="99"/>
      <c r="AOT46" s="99"/>
      <c r="AOU46" s="99"/>
      <c r="AOV46" s="99"/>
      <c r="AOW46" s="99"/>
      <c r="AOX46" s="99"/>
      <c r="AOY46" s="99"/>
      <c r="AOZ46" s="99"/>
      <c r="APA46" s="99"/>
      <c r="APB46" s="99"/>
      <c r="APC46" s="99"/>
      <c r="APD46" s="99"/>
      <c r="APE46" s="99"/>
      <c r="APF46" s="99"/>
      <c r="APG46" s="99"/>
      <c r="APH46" s="99"/>
      <c r="API46" s="99"/>
      <c r="APJ46" s="99"/>
      <c r="APK46" s="99"/>
      <c r="APL46" s="99"/>
      <c r="APM46" s="99"/>
      <c r="APN46" s="99"/>
      <c r="APO46" s="99"/>
      <c r="APP46" s="99"/>
      <c r="APQ46" s="99"/>
      <c r="APR46" s="99"/>
      <c r="APS46" s="99"/>
      <c r="APT46" s="99"/>
      <c r="APU46" s="99"/>
      <c r="APV46" s="99"/>
      <c r="APW46" s="99"/>
      <c r="APX46" s="99"/>
      <c r="APY46" s="99"/>
      <c r="APZ46" s="99"/>
      <c r="AQA46" s="99"/>
      <c r="AQB46" s="99"/>
      <c r="AQC46" s="99"/>
      <c r="AQD46" s="99"/>
      <c r="AQE46" s="99"/>
      <c r="AQF46" s="99"/>
      <c r="AQG46" s="99"/>
      <c r="AQH46" s="99"/>
      <c r="AQI46" s="99"/>
      <c r="AQJ46" s="99"/>
      <c r="AQK46" s="99"/>
      <c r="AQL46" s="99"/>
      <c r="AQM46" s="99"/>
      <c r="AQN46" s="99"/>
      <c r="AQO46" s="99"/>
      <c r="AQP46" s="99"/>
      <c r="AQQ46" s="99"/>
      <c r="AQR46" s="99"/>
      <c r="AQS46" s="99"/>
      <c r="AQT46" s="99"/>
      <c r="AQU46" s="99"/>
      <c r="AQV46" s="99"/>
      <c r="AQW46" s="99"/>
      <c r="AQX46" s="99"/>
      <c r="AQY46" s="99"/>
      <c r="AQZ46" s="99"/>
      <c r="ARA46" s="99"/>
      <c r="ARB46" s="99"/>
      <c r="ARC46" s="99"/>
      <c r="ARD46" s="99"/>
      <c r="ARE46" s="99"/>
      <c r="ARF46" s="99"/>
      <c r="ARG46" s="99"/>
      <c r="ARH46" s="99"/>
      <c r="ARI46" s="99"/>
      <c r="ARJ46" s="99"/>
      <c r="ARK46" s="99"/>
      <c r="ARL46" s="99"/>
      <c r="ARM46" s="99"/>
      <c r="ARN46" s="99"/>
      <c r="ARO46" s="99"/>
      <c r="ARP46" s="99"/>
      <c r="ARQ46" s="99"/>
      <c r="ARR46" s="99"/>
      <c r="ARS46" s="99"/>
      <c r="ART46" s="99"/>
      <c r="ARU46" s="99"/>
      <c r="ARV46" s="99"/>
      <c r="ARW46" s="99"/>
      <c r="ARX46" s="99"/>
      <c r="ARY46" s="99"/>
      <c r="ARZ46" s="99"/>
      <c r="ASA46" s="99"/>
      <c r="ASB46" s="99"/>
      <c r="ASC46" s="99"/>
      <c r="ASD46" s="99"/>
      <c r="ASE46" s="99"/>
      <c r="ASF46" s="99"/>
      <c r="ASG46" s="99"/>
      <c r="ASH46" s="99"/>
      <c r="ASI46" s="99"/>
      <c r="ASJ46" s="99"/>
      <c r="ASK46" s="99"/>
      <c r="ASL46" s="99"/>
      <c r="ASM46" s="99"/>
      <c r="ASN46" s="99"/>
      <c r="ASO46" s="99"/>
      <c r="ASP46" s="99"/>
      <c r="ASQ46" s="99"/>
      <c r="ASR46" s="99"/>
      <c r="ASS46" s="99"/>
      <c r="AST46" s="99"/>
      <c r="ASU46" s="99"/>
      <c r="ASV46" s="99"/>
      <c r="ASW46" s="99"/>
      <c r="ASX46" s="99"/>
      <c r="ASY46" s="99"/>
      <c r="ASZ46" s="99"/>
      <c r="ATA46" s="99"/>
      <c r="ATB46" s="99"/>
      <c r="ATC46" s="99"/>
      <c r="ATD46" s="99"/>
      <c r="ATE46" s="99"/>
      <c r="ATF46" s="99"/>
      <c r="ATG46" s="99"/>
      <c r="ATH46" s="99"/>
      <c r="ATI46" s="99"/>
      <c r="ATJ46" s="99"/>
      <c r="ATK46" s="99"/>
      <c r="ATL46" s="99"/>
      <c r="ATM46" s="99"/>
      <c r="ATN46" s="99"/>
      <c r="ATO46" s="99"/>
      <c r="ATP46" s="99"/>
      <c r="ATQ46" s="99"/>
      <c r="ATR46" s="99"/>
      <c r="ATS46" s="99"/>
      <c r="ATT46" s="99"/>
      <c r="ATU46" s="99"/>
      <c r="ATV46" s="99"/>
      <c r="ATW46" s="99"/>
      <c r="ATX46" s="99"/>
      <c r="ATY46" s="99"/>
      <c r="ATZ46" s="99"/>
      <c r="AUA46" s="99"/>
      <c r="AUB46" s="99"/>
      <c r="AUC46" s="99"/>
      <c r="AUD46" s="99"/>
      <c r="AUE46" s="99"/>
      <c r="AUF46" s="99"/>
      <c r="AUG46" s="99"/>
      <c r="AUH46" s="99"/>
      <c r="AUI46" s="99"/>
      <c r="AUJ46" s="99"/>
      <c r="AUK46" s="99"/>
      <c r="AUL46" s="99"/>
      <c r="AUM46" s="99"/>
      <c r="AUN46" s="99"/>
      <c r="AUO46" s="99"/>
      <c r="AUP46" s="99"/>
      <c r="AUQ46" s="99"/>
      <c r="AUR46" s="99"/>
      <c r="AUS46" s="99"/>
      <c r="AUT46" s="99"/>
      <c r="AUU46" s="99"/>
      <c r="AUV46" s="99"/>
      <c r="AUW46" s="99"/>
      <c r="AUX46" s="99"/>
      <c r="AUY46" s="99"/>
      <c r="AUZ46" s="99"/>
      <c r="AVA46" s="99"/>
      <c r="AVB46" s="99"/>
      <c r="AVC46" s="99"/>
      <c r="AVD46" s="99"/>
      <c r="AVE46" s="99"/>
      <c r="AVF46" s="99"/>
    </row>
    <row r="47" spans="1:1254" x14ac:dyDescent="0.25">
      <c r="A47">
        <v>202212</v>
      </c>
      <c r="B47">
        <v>51519</v>
      </c>
      <c r="C47" t="s">
        <v>682</v>
      </c>
      <c r="D47" t="s">
        <v>1533</v>
      </c>
      <c r="E47">
        <v>0</v>
      </c>
      <c r="F47">
        <v>1302</v>
      </c>
      <c r="G47">
        <v>33045</v>
      </c>
      <c r="H47">
        <v>4650</v>
      </c>
      <c r="I47">
        <v>561066</v>
      </c>
      <c r="J47">
        <v>0</v>
      </c>
      <c r="K47">
        <v>4519</v>
      </c>
      <c r="M47">
        <v>4519</v>
      </c>
      <c r="N47">
        <v>0</v>
      </c>
      <c r="O47">
        <v>21748</v>
      </c>
      <c r="P47">
        <v>561066</v>
      </c>
      <c r="Q47">
        <v>0</v>
      </c>
      <c r="R47">
        <v>60424</v>
      </c>
      <c r="S47">
        <v>24258</v>
      </c>
      <c r="T47">
        <v>0</v>
      </c>
      <c r="U47">
        <v>40715</v>
      </c>
      <c r="V47">
        <v>0</v>
      </c>
      <c r="W47">
        <v>643000</v>
      </c>
      <c r="X47">
        <v>0</v>
      </c>
      <c r="Y47">
        <v>0</v>
      </c>
      <c r="Z47">
        <v>37695</v>
      </c>
      <c r="AA47">
        <v>0</v>
      </c>
      <c r="AB47">
        <v>435669</v>
      </c>
      <c r="AC47">
        <v>7300</v>
      </c>
      <c r="AD47">
        <v>0</v>
      </c>
      <c r="AE47">
        <v>0</v>
      </c>
      <c r="AF47">
        <v>6566</v>
      </c>
      <c r="AG47">
        <v>0</v>
      </c>
      <c r="AH47">
        <v>6566</v>
      </c>
      <c r="AI47">
        <v>2573</v>
      </c>
      <c r="AJ47">
        <v>3284</v>
      </c>
      <c r="AK47">
        <v>13868</v>
      </c>
      <c r="AL47">
        <v>0</v>
      </c>
      <c r="AM47">
        <v>210</v>
      </c>
      <c r="AN47">
        <v>0</v>
      </c>
      <c r="AO47">
        <v>21</v>
      </c>
      <c r="AP47">
        <v>0</v>
      </c>
      <c r="AQ47">
        <v>0</v>
      </c>
      <c r="AR47">
        <v>0</v>
      </c>
      <c r="AS47">
        <v>4016</v>
      </c>
      <c r="AT47">
        <v>1323</v>
      </c>
      <c r="AU47">
        <v>0</v>
      </c>
      <c r="AV47">
        <v>0</v>
      </c>
      <c r="AW47">
        <v>0</v>
      </c>
      <c r="AY47">
        <v>485081</v>
      </c>
      <c r="AZ47">
        <v>135547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5747</v>
      </c>
      <c r="BI47">
        <v>0</v>
      </c>
      <c r="BJ47">
        <v>0</v>
      </c>
      <c r="BK47">
        <v>143345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-27862</v>
      </c>
      <c r="BR47">
        <v>0</v>
      </c>
      <c r="BS47">
        <v>0</v>
      </c>
      <c r="BT47">
        <v>8827</v>
      </c>
      <c r="BU47">
        <v>0</v>
      </c>
      <c r="BW47">
        <v>512943</v>
      </c>
      <c r="BX47">
        <v>7798</v>
      </c>
      <c r="BY47">
        <v>0</v>
      </c>
      <c r="BZ47">
        <v>643000</v>
      </c>
      <c r="CA47">
        <v>0</v>
      </c>
      <c r="CB47">
        <v>0</v>
      </c>
      <c r="CC47">
        <v>0</v>
      </c>
      <c r="CD47">
        <v>0</v>
      </c>
      <c r="CE47">
        <v>5747</v>
      </c>
      <c r="CF47">
        <v>512943</v>
      </c>
      <c r="CG47">
        <v>0</v>
      </c>
      <c r="CH47">
        <v>-17164</v>
      </c>
      <c r="CI47">
        <v>0</v>
      </c>
      <c r="CJ47">
        <v>0</v>
      </c>
      <c r="CK47">
        <v>0</v>
      </c>
      <c r="CL47">
        <v>254564</v>
      </c>
      <c r="CM47">
        <v>0</v>
      </c>
      <c r="CN47">
        <v>-34958</v>
      </c>
      <c r="CO47">
        <v>-27862</v>
      </c>
      <c r="CP47">
        <v>0</v>
      </c>
      <c r="CQ47">
        <v>0</v>
      </c>
      <c r="CR47">
        <v>-533</v>
      </c>
      <c r="CS47">
        <v>-43080</v>
      </c>
      <c r="CT47">
        <v>-210029</v>
      </c>
      <c r="CU47">
        <v>-519</v>
      </c>
      <c r="CV47">
        <v>-17794</v>
      </c>
      <c r="CW47">
        <v>901</v>
      </c>
      <c r="CX47">
        <v>-27862</v>
      </c>
      <c r="CZ47">
        <v>-9402</v>
      </c>
      <c r="DA47">
        <v>2263</v>
      </c>
      <c r="DB47">
        <v>30</v>
      </c>
      <c r="DC47">
        <v>0</v>
      </c>
      <c r="DD47">
        <v>2607</v>
      </c>
      <c r="DE47">
        <v>0</v>
      </c>
      <c r="DF47">
        <v>3984</v>
      </c>
      <c r="DG47">
        <v>0</v>
      </c>
      <c r="DH47">
        <v>13156</v>
      </c>
      <c r="DJ47">
        <v>10912</v>
      </c>
      <c r="DK47">
        <v>10544</v>
      </c>
      <c r="DL47">
        <v>0</v>
      </c>
      <c r="DM47">
        <v>245162</v>
      </c>
      <c r="DN47">
        <v>1491</v>
      </c>
      <c r="DO47">
        <v>0</v>
      </c>
      <c r="DP47">
        <v>-30125</v>
      </c>
      <c r="DQ47">
        <v>-214411</v>
      </c>
      <c r="DR47">
        <v>-192</v>
      </c>
      <c r="DS47">
        <v>-1500</v>
      </c>
      <c r="DT47">
        <v>-31616</v>
      </c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  <c r="IA47" s="99"/>
      <c r="IB47" s="99"/>
      <c r="IC47" s="99"/>
      <c r="ID47" s="99"/>
      <c r="IE47" s="99"/>
      <c r="IF47" s="99"/>
      <c r="IG47" s="99"/>
      <c r="IH47" s="99"/>
      <c r="II47" s="99"/>
      <c r="IJ47" s="99"/>
      <c r="IK47" s="99"/>
      <c r="IL47" s="99"/>
      <c r="IM47" s="99"/>
      <c r="IN47" s="99"/>
      <c r="IO47" s="99"/>
      <c r="IP47" s="99"/>
      <c r="IQ47" s="99"/>
      <c r="IR47" s="99"/>
      <c r="IS47" s="99"/>
      <c r="IT47" s="99"/>
      <c r="IU47" s="99"/>
      <c r="IV47" s="99"/>
      <c r="IW47" s="99"/>
      <c r="IX47" s="99"/>
      <c r="IY47" s="99"/>
      <c r="IZ47" s="99"/>
      <c r="JA47" s="99"/>
      <c r="JB47" s="99"/>
      <c r="JC47" s="99"/>
      <c r="JD47" s="99"/>
      <c r="JE47" s="99"/>
      <c r="JF47" s="99"/>
      <c r="JG47" s="99"/>
      <c r="JH47" s="99"/>
      <c r="JI47" s="99"/>
      <c r="JJ47" s="99"/>
      <c r="JK47" s="99"/>
      <c r="JL47" s="99"/>
      <c r="JM47" s="99"/>
      <c r="JN47" s="99"/>
      <c r="JO47" s="99"/>
      <c r="JP47" s="99"/>
      <c r="JQ47" s="99"/>
      <c r="JR47" s="99"/>
      <c r="JS47" s="99"/>
      <c r="JT47" s="99"/>
      <c r="JU47" s="99"/>
      <c r="JV47" s="99"/>
      <c r="JW47" s="99"/>
      <c r="JX47" s="99"/>
      <c r="JY47" s="99"/>
      <c r="JZ47" s="99"/>
      <c r="KA47" s="99"/>
      <c r="KB47" s="99"/>
      <c r="KC47" s="99"/>
      <c r="KD47" s="99"/>
      <c r="KE47" s="99"/>
      <c r="KF47" s="99"/>
      <c r="KG47" s="99"/>
      <c r="KH47" s="99"/>
      <c r="KI47" s="99"/>
      <c r="KJ47" s="99"/>
      <c r="KK47" s="99"/>
      <c r="KL47" s="99"/>
      <c r="KM47" s="99"/>
      <c r="KN47" s="99"/>
      <c r="KO47" s="99"/>
      <c r="KP47" s="99"/>
      <c r="KQ47" s="99"/>
      <c r="KR47" s="99"/>
      <c r="KS47" s="99"/>
      <c r="KT47" s="99"/>
      <c r="KU47" s="99"/>
      <c r="KV47" s="99"/>
      <c r="KW47" s="99"/>
      <c r="KX47" s="99"/>
      <c r="KY47" s="99"/>
      <c r="KZ47" s="99"/>
      <c r="LA47" s="99"/>
      <c r="LB47" s="99"/>
      <c r="LC47" s="99"/>
      <c r="LD47" s="99"/>
      <c r="LE47" s="99"/>
      <c r="LF47" s="99"/>
      <c r="LG47" s="99"/>
      <c r="LH47" s="99"/>
      <c r="LI47" s="99"/>
      <c r="LJ47" s="99"/>
      <c r="LK47" s="99"/>
      <c r="LL47" s="99"/>
      <c r="LM47" s="99"/>
      <c r="LN47" s="99"/>
      <c r="LO47" s="99"/>
      <c r="LP47" s="99"/>
      <c r="LQ47" s="99"/>
      <c r="LR47" s="99"/>
      <c r="LS47" s="99"/>
      <c r="LT47" s="99"/>
      <c r="LU47" s="99"/>
      <c r="LV47" s="99"/>
      <c r="LW47" s="99"/>
      <c r="LX47" s="99"/>
      <c r="LY47" s="99"/>
      <c r="LZ47" s="99"/>
      <c r="MA47" s="99"/>
      <c r="MB47" s="99"/>
      <c r="MC47" s="99"/>
      <c r="MD47" s="99"/>
      <c r="ME47" s="99"/>
      <c r="MF47" s="99"/>
      <c r="MG47" s="99"/>
      <c r="MH47" s="99"/>
      <c r="MI47" s="99"/>
      <c r="MJ47" s="99"/>
      <c r="MK47" s="99"/>
      <c r="ML47" s="99"/>
      <c r="MM47" s="99"/>
      <c r="MN47" s="99"/>
      <c r="MO47" s="99"/>
      <c r="MP47" s="99"/>
      <c r="MQ47" s="99"/>
      <c r="MR47" s="99"/>
      <c r="MS47" s="99"/>
      <c r="MT47" s="99"/>
      <c r="MU47" s="99"/>
      <c r="MV47" s="99"/>
      <c r="MW47" s="99"/>
      <c r="MX47" s="99"/>
      <c r="MY47" s="99"/>
      <c r="MZ47" s="99"/>
      <c r="NA47" s="99"/>
      <c r="NB47" s="99"/>
      <c r="NC47" s="99"/>
      <c r="ND47" s="99"/>
      <c r="NE47" s="99"/>
      <c r="NF47" s="99"/>
      <c r="NG47" s="99"/>
      <c r="NH47" s="99"/>
      <c r="NI47" s="99"/>
      <c r="NJ47" s="99"/>
      <c r="NK47" s="99"/>
      <c r="NL47" s="99"/>
      <c r="NM47" s="99"/>
      <c r="NN47" s="99"/>
      <c r="NO47" s="99"/>
      <c r="NP47" s="99"/>
      <c r="NQ47" s="99"/>
      <c r="NR47" s="99"/>
      <c r="NS47" s="99"/>
      <c r="NT47" s="99"/>
      <c r="NU47" s="99"/>
      <c r="NV47" s="99"/>
      <c r="NW47" s="99"/>
      <c r="NX47" s="99"/>
      <c r="NY47" s="99"/>
      <c r="NZ47" s="99"/>
      <c r="OA47" s="99"/>
      <c r="OB47" s="99"/>
      <c r="OC47" s="99"/>
      <c r="OD47" s="99"/>
      <c r="OE47" s="99"/>
      <c r="OF47" s="99"/>
      <c r="OG47" s="99"/>
      <c r="OH47" s="99"/>
      <c r="OI47" s="99"/>
      <c r="OJ47" s="99"/>
      <c r="OK47" s="99"/>
      <c r="OL47" s="99"/>
      <c r="OM47" s="99"/>
      <c r="ON47" s="99"/>
      <c r="OO47" s="99"/>
      <c r="OP47" s="99"/>
      <c r="OQ47" s="99"/>
      <c r="OR47" s="99"/>
      <c r="OS47" s="99"/>
      <c r="OT47" s="99"/>
      <c r="OU47" s="99"/>
      <c r="OV47" s="99"/>
      <c r="OW47" s="99"/>
      <c r="OX47" s="99"/>
      <c r="OY47" s="99"/>
      <c r="OZ47" s="99"/>
      <c r="PA47" s="99"/>
      <c r="PB47" s="99"/>
      <c r="PC47" s="99"/>
      <c r="PD47" s="99"/>
      <c r="PE47" s="99"/>
      <c r="PF47" s="99"/>
      <c r="PG47" s="99"/>
      <c r="PH47" s="99"/>
      <c r="PI47" s="99"/>
      <c r="PJ47" s="99"/>
      <c r="PK47" s="99"/>
      <c r="PL47" s="99"/>
      <c r="PM47" s="99"/>
      <c r="PN47" s="99"/>
      <c r="PO47" s="99"/>
      <c r="PP47" s="99"/>
      <c r="PQ47" s="99"/>
      <c r="PR47" s="99"/>
      <c r="PS47" s="99"/>
      <c r="PT47" s="99"/>
      <c r="PU47" s="99"/>
      <c r="PV47" s="99"/>
      <c r="PW47" s="99"/>
      <c r="PX47" s="99"/>
      <c r="PY47" s="99"/>
      <c r="PZ47" s="99"/>
      <c r="QA47" s="99"/>
      <c r="QB47" s="99"/>
      <c r="QC47" s="99"/>
      <c r="QD47" s="99"/>
      <c r="QE47" s="99"/>
      <c r="QF47" s="99"/>
      <c r="QG47" s="99"/>
      <c r="QH47" s="99"/>
      <c r="QI47" s="99"/>
      <c r="QJ47" s="99"/>
      <c r="QK47" s="99"/>
      <c r="QL47" s="99"/>
      <c r="QM47" s="99"/>
      <c r="QN47" s="99"/>
      <c r="QO47" s="99"/>
      <c r="QP47" s="99"/>
      <c r="QQ47" s="99"/>
      <c r="QR47" s="99"/>
      <c r="QS47" s="99"/>
      <c r="QT47" s="99"/>
      <c r="QU47" s="99"/>
      <c r="QV47" s="99"/>
      <c r="QW47" s="99"/>
      <c r="QX47" s="99"/>
      <c r="QY47" s="99"/>
      <c r="QZ47" s="99"/>
      <c r="RA47" s="99"/>
      <c r="RB47" s="99"/>
      <c r="RC47" s="99"/>
      <c r="RD47" s="99"/>
      <c r="RE47" s="99"/>
      <c r="RF47" s="99"/>
      <c r="RG47" s="99"/>
      <c r="RH47" s="99"/>
      <c r="RI47" s="99"/>
      <c r="RJ47" s="99"/>
      <c r="RK47" s="99"/>
      <c r="RL47" s="99"/>
      <c r="RM47" s="99"/>
      <c r="RN47" s="99"/>
      <c r="RO47" s="99"/>
      <c r="RP47" s="99"/>
      <c r="RQ47" s="99"/>
      <c r="RR47" s="99"/>
      <c r="RS47" s="99"/>
      <c r="RT47" s="99"/>
      <c r="RU47" s="99"/>
      <c r="RV47" s="99"/>
      <c r="RW47" s="99"/>
      <c r="RX47" s="99"/>
      <c r="RY47" s="99"/>
      <c r="RZ47" s="99"/>
      <c r="SA47" s="99"/>
      <c r="SB47" s="99"/>
      <c r="SC47" s="99"/>
      <c r="SD47" s="99"/>
      <c r="SE47" s="99"/>
      <c r="SF47" s="99"/>
      <c r="SG47" s="99"/>
      <c r="SH47" s="99"/>
      <c r="SI47" s="99"/>
      <c r="SJ47" s="99"/>
      <c r="SK47" s="99"/>
      <c r="SL47" s="99"/>
      <c r="SM47" s="99"/>
      <c r="SN47" s="99"/>
      <c r="SO47" s="99"/>
      <c r="SP47" s="99"/>
      <c r="SQ47" s="99"/>
      <c r="SR47" s="99"/>
      <c r="SS47" s="99"/>
      <c r="ST47" s="99"/>
      <c r="SU47" s="99"/>
      <c r="SV47" s="99"/>
      <c r="SW47" s="99"/>
      <c r="SX47" s="99"/>
      <c r="SY47" s="99"/>
      <c r="SZ47" s="99"/>
      <c r="TA47" s="99"/>
      <c r="TB47" s="99"/>
      <c r="TC47" s="99"/>
      <c r="TD47" s="99"/>
      <c r="TE47" s="99"/>
      <c r="TF47" s="99"/>
      <c r="TG47" s="99"/>
      <c r="TH47" s="99"/>
      <c r="TI47" s="99"/>
      <c r="TJ47" s="99"/>
      <c r="TK47" s="99"/>
      <c r="TL47" s="99"/>
      <c r="TM47" s="99"/>
      <c r="TN47" s="99"/>
      <c r="TO47" s="99"/>
      <c r="TP47" s="99"/>
      <c r="TQ47" s="99"/>
      <c r="TR47" s="99"/>
      <c r="TS47" s="99"/>
      <c r="TT47" s="99"/>
      <c r="TU47" s="99"/>
      <c r="TV47" s="99"/>
      <c r="TW47" s="99"/>
      <c r="TX47" s="99"/>
      <c r="TY47" s="99"/>
      <c r="TZ47" s="99"/>
      <c r="UA47" s="99"/>
      <c r="UB47" s="99"/>
      <c r="UC47" s="99"/>
      <c r="UD47" s="99"/>
      <c r="UE47" s="99"/>
      <c r="UF47" s="99"/>
      <c r="UG47" s="99"/>
      <c r="UH47" s="99"/>
      <c r="UI47" s="99"/>
      <c r="UJ47" s="99"/>
      <c r="UK47" s="99"/>
      <c r="UL47" s="99"/>
      <c r="UM47" s="99"/>
      <c r="UN47" s="99"/>
      <c r="UO47" s="99"/>
      <c r="UP47" s="99"/>
      <c r="UQ47" s="99"/>
      <c r="UR47" s="99"/>
      <c r="US47" s="99"/>
      <c r="UT47" s="99"/>
      <c r="UU47" s="99"/>
      <c r="UV47" s="99"/>
      <c r="UW47" s="99"/>
      <c r="UX47" s="99"/>
      <c r="UY47" s="99"/>
      <c r="UZ47" s="99"/>
      <c r="VA47" s="99"/>
      <c r="VB47" s="99"/>
      <c r="VC47" s="99"/>
      <c r="VD47" s="99"/>
      <c r="VE47" s="99"/>
      <c r="VF47" s="99"/>
      <c r="VG47" s="99"/>
      <c r="VH47" s="99"/>
      <c r="VI47" s="99"/>
      <c r="VJ47" s="99"/>
      <c r="VK47" s="99"/>
      <c r="VL47" s="99"/>
      <c r="VM47" s="99"/>
      <c r="VN47" s="99"/>
      <c r="VO47" s="99"/>
      <c r="VP47" s="99"/>
      <c r="VQ47" s="99"/>
      <c r="VR47" s="99"/>
      <c r="VS47" s="99"/>
      <c r="VT47" s="99"/>
      <c r="VU47" s="99"/>
      <c r="VV47" s="99"/>
      <c r="VW47" s="99"/>
      <c r="VX47" s="99"/>
      <c r="VY47" s="99"/>
      <c r="VZ47" s="99"/>
      <c r="WA47" s="99"/>
      <c r="WB47" s="99"/>
      <c r="WC47" s="99"/>
      <c r="WD47" s="99"/>
      <c r="WE47" s="99"/>
      <c r="WF47" s="99"/>
      <c r="WG47" s="99"/>
      <c r="WH47" s="99"/>
      <c r="WI47" s="99"/>
      <c r="WJ47" s="99"/>
      <c r="WK47" s="99"/>
      <c r="WL47" s="99"/>
      <c r="WM47" s="99"/>
      <c r="WN47" s="99"/>
      <c r="WO47" s="99"/>
      <c r="WP47" s="99"/>
      <c r="WQ47" s="99"/>
      <c r="WR47" s="99"/>
      <c r="WS47" s="99"/>
      <c r="WT47" s="99"/>
      <c r="WU47" s="99"/>
      <c r="WV47" s="99"/>
      <c r="WW47" s="99"/>
      <c r="WX47" s="99"/>
      <c r="WY47" s="99"/>
      <c r="WZ47" s="99"/>
      <c r="XA47" s="99"/>
      <c r="XB47" s="99"/>
      <c r="XC47" s="99"/>
      <c r="XD47" s="99"/>
      <c r="XE47" s="99"/>
      <c r="XF47" s="99"/>
      <c r="XG47" s="99"/>
      <c r="XH47" s="99"/>
      <c r="XI47" s="99"/>
      <c r="XJ47" s="99"/>
      <c r="XK47" s="99"/>
      <c r="XL47" s="99"/>
      <c r="XM47" s="99"/>
      <c r="XN47" s="99"/>
      <c r="XO47" s="99"/>
      <c r="XP47" s="99"/>
      <c r="XQ47" s="99"/>
      <c r="XR47" s="99"/>
      <c r="XS47" s="99"/>
      <c r="XT47" s="99"/>
      <c r="XU47" s="99"/>
      <c r="XV47" s="99"/>
      <c r="XW47" s="99"/>
      <c r="XX47" s="99"/>
      <c r="XY47" s="99"/>
      <c r="XZ47" s="99"/>
      <c r="YA47" s="99"/>
      <c r="YB47" s="99"/>
      <c r="YC47" s="99"/>
      <c r="YD47" s="99"/>
      <c r="YE47" s="99"/>
      <c r="YF47" s="99"/>
      <c r="YG47" s="99"/>
      <c r="YH47" s="99"/>
      <c r="YI47" s="99"/>
      <c r="YJ47" s="99"/>
      <c r="YK47" s="99"/>
      <c r="YL47" s="99"/>
      <c r="YM47" s="99"/>
      <c r="YN47" s="99"/>
      <c r="YO47" s="99"/>
      <c r="YP47" s="99"/>
      <c r="YQ47" s="99"/>
      <c r="YR47" s="99"/>
      <c r="YS47" s="99"/>
      <c r="YT47" s="99"/>
      <c r="YU47" s="99"/>
      <c r="YV47" s="99"/>
      <c r="YW47" s="99"/>
      <c r="YX47" s="99"/>
      <c r="YY47" s="99"/>
      <c r="YZ47" s="99"/>
      <c r="ZA47" s="99"/>
      <c r="ZB47" s="99"/>
      <c r="ZC47" s="99"/>
      <c r="ZD47" s="99"/>
      <c r="ZE47" s="99"/>
      <c r="ZF47" s="99"/>
      <c r="ZG47" s="99"/>
      <c r="ZH47" s="99"/>
      <c r="ZI47" s="99"/>
      <c r="ZJ47" s="99"/>
      <c r="ZK47" s="99"/>
      <c r="ZL47" s="99"/>
      <c r="ZM47" s="99"/>
      <c r="ZN47" s="99"/>
      <c r="ZO47" s="99"/>
      <c r="ZP47" s="99"/>
      <c r="ZQ47" s="99"/>
      <c r="ZR47" s="99"/>
      <c r="ZS47" s="99"/>
      <c r="ZT47" s="99"/>
      <c r="ZU47" s="99"/>
      <c r="ZV47" s="99"/>
      <c r="ZW47" s="99"/>
      <c r="ZX47" s="99"/>
      <c r="ZY47" s="99"/>
      <c r="ZZ47" s="99"/>
      <c r="AAA47" s="99"/>
      <c r="AAB47" s="99"/>
      <c r="AAC47" s="99"/>
      <c r="AAD47" s="99"/>
      <c r="AAE47" s="99"/>
      <c r="AAF47" s="99"/>
      <c r="AAG47" s="99"/>
      <c r="AAH47" s="99"/>
      <c r="AAI47" s="99"/>
      <c r="AAJ47" s="99"/>
      <c r="AAK47" s="99"/>
      <c r="AAL47" s="99"/>
      <c r="AAM47" s="99"/>
      <c r="AAN47" s="99"/>
      <c r="AAO47" s="99"/>
      <c r="AAP47" s="99"/>
      <c r="AAQ47" s="99"/>
      <c r="AAR47" s="99"/>
      <c r="AAS47" s="99"/>
      <c r="AAT47" s="99"/>
      <c r="AAU47" s="99"/>
      <c r="AAV47" s="99"/>
      <c r="AAW47" s="99"/>
      <c r="AAX47" s="99"/>
      <c r="AAY47" s="99"/>
      <c r="AAZ47" s="99"/>
      <c r="ABA47" s="99"/>
      <c r="ABB47" s="99"/>
      <c r="ABC47" s="99"/>
      <c r="ABD47" s="99"/>
      <c r="ABE47" s="99"/>
      <c r="ABF47" s="99"/>
      <c r="ABG47" s="99"/>
      <c r="ABH47" s="99"/>
      <c r="ABI47" s="99"/>
      <c r="ABJ47" s="99"/>
      <c r="ABK47" s="99"/>
      <c r="ABL47" s="99"/>
      <c r="ABM47" s="99"/>
      <c r="ABN47" s="99"/>
      <c r="ABO47" s="99"/>
      <c r="ABP47" s="99"/>
      <c r="ABQ47" s="99"/>
      <c r="ABR47" s="99"/>
      <c r="ABS47" s="99"/>
      <c r="ABT47" s="99"/>
      <c r="ABU47" s="99"/>
      <c r="ABV47" s="99"/>
      <c r="ABW47" s="99"/>
      <c r="ABX47" s="99"/>
      <c r="ABY47" s="99"/>
      <c r="ABZ47" s="99"/>
      <c r="ACA47" s="99"/>
      <c r="ACB47" s="99"/>
      <c r="ACC47" s="99"/>
      <c r="ACD47" s="99"/>
      <c r="ACE47" s="99"/>
      <c r="ACF47" s="99"/>
      <c r="ACG47" s="99"/>
      <c r="ACH47" s="99"/>
      <c r="ACI47" s="99"/>
      <c r="ACJ47" s="99"/>
      <c r="ACK47" s="99"/>
      <c r="ACL47" s="99"/>
      <c r="ACM47" s="99"/>
      <c r="ACN47" s="99"/>
      <c r="ACO47" s="99"/>
      <c r="ACP47" s="99"/>
      <c r="ACQ47" s="99"/>
      <c r="ACR47" s="99"/>
      <c r="ACS47" s="99"/>
      <c r="ACT47" s="99"/>
      <c r="ACU47" s="99"/>
      <c r="ACV47" s="99"/>
      <c r="ACW47" s="99"/>
      <c r="ACX47" s="99"/>
      <c r="ACY47" s="99"/>
      <c r="ACZ47" s="99"/>
      <c r="ADA47" s="99"/>
      <c r="ADB47" s="99"/>
      <c r="ADC47" s="99"/>
      <c r="ADD47" s="99"/>
      <c r="ADE47" s="99"/>
      <c r="ADF47" s="99"/>
      <c r="ADG47" s="99"/>
      <c r="ADH47" s="99"/>
      <c r="ADI47" s="99"/>
      <c r="ADJ47" s="99"/>
      <c r="ADK47" s="99"/>
      <c r="ADL47" s="99"/>
      <c r="ADM47" s="99"/>
      <c r="ADN47" s="99"/>
      <c r="ADO47" s="99"/>
      <c r="ADP47" s="99"/>
      <c r="ADQ47" s="99"/>
      <c r="ADR47" s="99"/>
      <c r="ADS47" s="99"/>
      <c r="ADT47" s="99"/>
      <c r="ADU47" s="99"/>
      <c r="ADV47" s="99"/>
      <c r="ADW47" s="99"/>
      <c r="ADX47" s="99"/>
      <c r="ADY47" s="99"/>
      <c r="ADZ47" s="99"/>
      <c r="AEA47" s="99"/>
      <c r="AEB47" s="99"/>
      <c r="AEC47" s="99"/>
      <c r="AED47" s="99"/>
      <c r="AEE47" s="99"/>
      <c r="AEF47" s="99"/>
      <c r="AEG47" s="99"/>
      <c r="AEH47" s="99"/>
      <c r="AEI47" s="99"/>
      <c r="AEJ47" s="99"/>
      <c r="AEK47" s="99"/>
      <c r="AEL47" s="99"/>
      <c r="AEM47" s="99"/>
      <c r="AEN47" s="99"/>
      <c r="AEO47" s="99"/>
      <c r="AEP47" s="99"/>
      <c r="AEQ47" s="99"/>
      <c r="AER47" s="99"/>
      <c r="AES47" s="99"/>
      <c r="AET47" s="99"/>
      <c r="AEU47" s="99"/>
      <c r="AEV47" s="99"/>
      <c r="AEW47" s="99"/>
      <c r="AEX47" s="99"/>
      <c r="AEY47" s="99"/>
      <c r="AEZ47" s="99"/>
      <c r="AFA47" s="99"/>
      <c r="AFB47" s="99"/>
      <c r="AFC47" s="99"/>
      <c r="AFD47" s="99"/>
      <c r="AFE47" s="99"/>
      <c r="AFF47" s="99"/>
      <c r="AFG47" s="99"/>
      <c r="AFH47" s="99"/>
      <c r="AFI47" s="99"/>
      <c r="AFJ47" s="99"/>
      <c r="AFK47" s="99"/>
      <c r="AFL47" s="99"/>
      <c r="AFM47" s="99"/>
      <c r="AFN47" s="99"/>
      <c r="AFO47" s="99"/>
      <c r="AFP47" s="99"/>
      <c r="AFQ47" s="99"/>
      <c r="AFR47" s="99"/>
      <c r="AFS47" s="99"/>
      <c r="AFT47" s="99"/>
      <c r="AFU47" s="99"/>
      <c r="AFV47" s="99"/>
      <c r="AFW47" s="99"/>
      <c r="AFX47" s="99"/>
      <c r="AFY47" s="99"/>
      <c r="AFZ47" s="99"/>
      <c r="AGA47" s="99"/>
      <c r="AGB47" s="99"/>
      <c r="AGC47" s="99"/>
      <c r="AGD47" s="99"/>
      <c r="AGE47" s="99"/>
      <c r="AGF47" s="99"/>
      <c r="AGG47" s="99"/>
      <c r="AGH47" s="99"/>
      <c r="AGI47" s="99"/>
      <c r="AGJ47" s="99"/>
      <c r="AGK47" s="99"/>
      <c r="AGL47" s="99"/>
      <c r="AGM47" s="99"/>
      <c r="AGN47" s="99"/>
      <c r="AGO47" s="99"/>
      <c r="AGP47" s="99"/>
      <c r="AGQ47" s="99"/>
      <c r="AGR47" s="99"/>
      <c r="AGS47" s="99"/>
      <c r="AGT47" s="99"/>
      <c r="AGU47" s="99"/>
      <c r="AGV47" s="99"/>
      <c r="AGW47" s="99"/>
      <c r="AGX47" s="99"/>
      <c r="AGY47" s="99"/>
      <c r="AGZ47" s="99"/>
      <c r="AHA47" s="99"/>
      <c r="AHB47" s="99"/>
      <c r="AHC47" s="99"/>
      <c r="AHD47" s="99"/>
      <c r="AHE47" s="99"/>
      <c r="AHF47" s="99"/>
      <c r="AHG47" s="99"/>
      <c r="AHH47" s="99"/>
      <c r="AHI47" s="99"/>
      <c r="AHJ47" s="99"/>
      <c r="AHK47" s="99"/>
      <c r="AHL47" s="99"/>
      <c r="AHM47" s="99"/>
      <c r="AHN47" s="99"/>
      <c r="AHO47" s="99"/>
      <c r="AHP47" s="99"/>
      <c r="AHQ47" s="99"/>
      <c r="AHR47" s="99"/>
      <c r="AHS47" s="99"/>
      <c r="AHT47" s="99"/>
      <c r="AHU47" s="99"/>
      <c r="AHV47" s="99"/>
      <c r="AHW47" s="99"/>
      <c r="AHX47" s="99"/>
      <c r="AHY47" s="99"/>
      <c r="AHZ47" s="99"/>
      <c r="AIA47" s="99"/>
      <c r="AIB47" s="99"/>
      <c r="AIC47" s="99"/>
      <c r="AID47" s="99"/>
      <c r="AIE47" s="99"/>
      <c r="AIF47" s="99"/>
      <c r="AIG47" s="99"/>
      <c r="AIH47" s="99"/>
      <c r="AII47" s="99"/>
      <c r="AIJ47" s="99"/>
      <c r="AIK47" s="99"/>
      <c r="AIL47" s="99"/>
      <c r="AIM47" s="99"/>
      <c r="AIN47" s="99"/>
      <c r="AIO47" s="99"/>
      <c r="AIP47" s="99"/>
      <c r="AIQ47" s="99"/>
      <c r="AIR47" s="99"/>
      <c r="AIS47" s="99"/>
      <c r="AIT47" s="99"/>
      <c r="AIU47" s="99"/>
      <c r="AIV47" s="99"/>
      <c r="AIW47" s="99"/>
      <c r="AIX47" s="99"/>
      <c r="AIY47" s="99"/>
      <c r="AIZ47" s="99"/>
      <c r="AJA47" s="99"/>
      <c r="AJB47" s="99"/>
      <c r="AJC47" s="99"/>
      <c r="AJD47" s="99"/>
      <c r="AJE47" s="99"/>
      <c r="AJF47" s="99"/>
      <c r="AJG47" s="99"/>
      <c r="AJH47" s="99"/>
      <c r="AJI47" s="99"/>
      <c r="AJJ47" s="99"/>
      <c r="AJK47" s="99"/>
      <c r="AJL47" s="99"/>
      <c r="AJM47" s="99"/>
      <c r="AJN47" s="99"/>
      <c r="AJO47" s="99"/>
      <c r="AJP47" s="99"/>
      <c r="AJQ47" s="99"/>
      <c r="AJR47" s="99"/>
      <c r="AJS47" s="99"/>
      <c r="AJT47" s="99"/>
      <c r="AJU47" s="99"/>
      <c r="AJV47" s="99"/>
      <c r="AJW47" s="99"/>
      <c r="AJX47" s="99"/>
      <c r="AJY47" s="99"/>
      <c r="AJZ47" s="99"/>
      <c r="AKA47" s="99"/>
      <c r="AKB47" s="99"/>
      <c r="AKC47" s="99"/>
      <c r="AKD47" s="99"/>
      <c r="AKE47" s="99"/>
      <c r="AKF47" s="99"/>
      <c r="AKG47" s="99"/>
      <c r="AKH47" s="99"/>
      <c r="AKI47" s="99"/>
      <c r="AKJ47" s="99"/>
      <c r="AKK47" s="99"/>
      <c r="AKL47" s="99"/>
      <c r="AKM47" s="99"/>
      <c r="AKN47" s="99"/>
      <c r="AKO47" s="99"/>
      <c r="AKP47" s="99"/>
      <c r="AKQ47" s="99"/>
      <c r="AKR47" s="99"/>
      <c r="AKS47" s="99"/>
      <c r="AKT47" s="99"/>
      <c r="AKU47" s="99"/>
      <c r="AKV47" s="99"/>
      <c r="AKW47" s="99"/>
      <c r="AKX47" s="99"/>
      <c r="AKY47" s="99"/>
      <c r="AKZ47" s="99"/>
      <c r="ALA47" s="99"/>
      <c r="ALB47" s="99"/>
      <c r="ALC47" s="99"/>
      <c r="ALD47" s="99"/>
      <c r="ALE47" s="99"/>
      <c r="ALF47" s="99"/>
      <c r="ALG47" s="99"/>
      <c r="ALH47" s="99"/>
      <c r="ALI47" s="99"/>
      <c r="ALJ47" s="99"/>
      <c r="ALK47" s="99"/>
      <c r="ALL47" s="99"/>
      <c r="ALM47" s="99"/>
      <c r="ALN47" s="99"/>
      <c r="ALO47" s="99"/>
      <c r="ALP47" s="99"/>
      <c r="ALQ47" s="99"/>
      <c r="ALR47" s="99"/>
      <c r="ALS47" s="99"/>
      <c r="ALT47" s="99"/>
      <c r="ALU47" s="99"/>
      <c r="ALV47" s="99"/>
      <c r="ALW47" s="99"/>
      <c r="ALX47" s="99"/>
      <c r="ALY47" s="99"/>
      <c r="ALZ47" s="99"/>
      <c r="AMA47" s="99"/>
      <c r="AMB47" s="99"/>
      <c r="AMC47" s="99"/>
      <c r="AMD47" s="99"/>
      <c r="AME47" s="99"/>
      <c r="AMF47" s="99"/>
      <c r="AMG47" s="99"/>
      <c r="AMH47" s="99"/>
      <c r="AMI47" s="99"/>
      <c r="AMJ47" s="99"/>
      <c r="AMK47" s="99"/>
      <c r="AML47" s="99"/>
      <c r="AMM47" s="99"/>
      <c r="AMN47" s="99"/>
      <c r="AMO47" s="99"/>
      <c r="AMP47" s="99"/>
      <c r="AMQ47" s="99"/>
      <c r="AMR47" s="99"/>
      <c r="AMS47" s="99"/>
      <c r="AMT47" s="99"/>
      <c r="AMU47" s="99"/>
      <c r="AMV47" s="99"/>
      <c r="AMW47" s="99"/>
      <c r="AMX47" s="99"/>
      <c r="AMY47" s="99"/>
      <c r="AMZ47" s="99"/>
      <c r="ANA47" s="99"/>
      <c r="ANB47" s="99"/>
      <c r="ANC47" s="99"/>
      <c r="AND47" s="99"/>
      <c r="ANE47" s="99"/>
      <c r="ANF47" s="99"/>
      <c r="ANG47" s="99"/>
      <c r="ANH47" s="99"/>
      <c r="ANI47" s="99"/>
      <c r="ANJ47" s="99"/>
      <c r="ANK47" s="99"/>
      <c r="ANL47" s="99"/>
      <c r="ANM47" s="99"/>
      <c r="ANN47" s="99"/>
      <c r="ANO47" s="99"/>
      <c r="ANP47" s="99"/>
      <c r="ANQ47" s="99"/>
      <c r="ANR47" s="99"/>
      <c r="ANS47" s="99"/>
      <c r="ANT47" s="99"/>
      <c r="ANU47" s="99"/>
      <c r="ANV47" s="99"/>
      <c r="ANW47" s="99"/>
      <c r="ANX47" s="99"/>
      <c r="ANY47" s="99"/>
      <c r="ANZ47" s="99"/>
      <c r="AOA47" s="99"/>
      <c r="AOB47" s="99"/>
      <c r="AOC47" s="99"/>
      <c r="AOD47" s="99"/>
      <c r="AOE47" s="99"/>
      <c r="AOF47" s="99"/>
      <c r="AOG47" s="99"/>
      <c r="AOH47" s="99"/>
      <c r="AOI47" s="99"/>
      <c r="AOJ47" s="99"/>
      <c r="AOK47" s="99"/>
      <c r="AOL47" s="99"/>
      <c r="AOM47" s="99"/>
      <c r="AON47" s="99"/>
      <c r="AOO47" s="99"/>
      <c r="AOP47" s="99"/>
      <c r="AOQ47" s="99"/>
      <c r="AOR47" s="99"/>
      <c r="AOS47" s="99"/>
      <c r="AOT47" s="99"/>
      <c r="AOU47" s="99"/>
      <c r="AOV47" s="99"/>
      <c r="AOW47" s="99"/>
      <c r="AOX47" s="99"/>
      <c r="AOY47" s="99"/>
      <c r="AOZ47" s="99"/>
      <c r="APA47" s="99"/>
      <c r="APB47" s="99"/>
      <c r="APC47" s="99"/>
      <c r="APD47" s="99"/>
      <c r="APE47" s="99"/>
      <c r="APF47" s="99"/>
      <c r="APG47" s="99"/>
      <c r="APH47" s="99"/>
      <c r="API47" s="99"/>
      <c r="APJ47" s="99"/>
      <c r="APK47" s="99"/>
      <c r="APL47" s="99"/>
      <c r="APM47" s="99"/>
      <c r="APN47" s="99"/>
      <c r="APO47" s="99"/>
      <c r="APP47" s="99"/>
      <c r="APQ47" s="99"/>
      <c r="APR47" s="99"/>
      <c r="APS47" s="99"/>
      <c r="APT47" s="99"/>
      <c r="APU47" s="99"/>
      <c r="APV47" s="99"/>
      <c r="APW47" s="99"/>
      <c r="APX47" s="99"/>
      <c r="APY47" s="99"/>
      <c r="APZ47" s="99"/>
      <c r="AQA47" s="99"/>
      <c r="AQB47" s="99"/>
      <c r="AQC47" s="99"/>
      <c r="AQD47" s="99"/>
      <c r="AQE47" s="99"/>
      <c r="AQF47" s="99"/>
      <c r="AQG47" s="99"/>
      <c r="AQH47" s="99"/>
      <c r="AQI47" s="99"/>
      <c r="AQJ47" s="99"/>
      <c r="AQK47" s="99"/>
      <c r="AQL47" s="99"/>
      <c r="AQM47" s="99"/>
      <c r="AQN47" s="99"/>
      <c r="AQO47" s="99"/>
      <c r="AQP47" s="99"/>
      <c r="AQQ47" s="99"/>
      <c r="AQR47" s="99"/>
      <c r="AQS47" s="99"/>
      <c r="AQT47" s="99"/>
      <c r="AQU47" s="99"/>
      <c r="AQV47" s="99"/>
      <c r="AQW47" s="99"/>
      <c r="AQX47" s="99"/>
      <c r="AQY47" s="99"/>
      <c r="AQZ47" s="99"/>
      <c r="ARA47" s="99"/>
      <c r="ARB47" s="99"/>
      <c r="ARC47" s="99"/>
      <c r="ARD47" s="99"/>
      <c r="ARE47" s="99"/>
      <c r="ARF47" s="99"/>
      <c r="ARG47" s="99"/>
      <c r="ARH47" s="99"/>
      <c r="ARI47" s="99"/>
      <c r="ARJ47" s="99"/>
      <c r="ARK47" s="99"/>
      <c r="ARL47" s="99"/>
      <c r="ARM47" s="99"/>
      <c r="ARN47" s="99"/>
      <c r="ARO47" s="99"/>
      <c r="ARP47" s="99"/>
      <c r="ARQ47" s="99"/>
      <c r="ARR47" s="99"/>
      <c r="ARS47" s="99"/>
      <c r="ART47" s="99"/>
      <c r="ARU47" s="99"/>
      <c r="ARV47" s="99"/>
      <c r="ARW47" s="99"/>
      <c r="ARX47" s="99"/>
      <c r="ARY47" s="99"/>
      <c r="ARZ47" s="99"/>
      <c r="ASA47" s="99"/>
      <c r="ASB47" s="99"/>
      <c r="ASC47" s="99"/>
      <c r="ASD47" s="99"/>
      <c r="ASE47" s="99"/>
      <c r="ASF47" s="99"/>
      <c r="ASG47" s="99"/>
      <c r="ASH47" s="99"/>
      <c r="ASI47" s="99"/>
      <c r="ASJ47" s="99"/>
      <c r="ASK47" s="99"/>
      <c r="ASL47" s="99"/>
      <c r="ASM47" s="99"/>
      <c r="ASN47" s="99"/>
      <c r="ASO47" s="99"/>
      <c r="ASP47" s="99"/>
      <c r="ASQ47" s="99"/>
      <c r="ASR47" s="99"/>
      <c r="ASS47" s="99"/>
      <c r="AST47" s="99"/>
      <c r="ASU47" s="99"/>
      <c r="ASV47" s="99"/>
      <c r="ASW47" s="99"/>
      <c r="ASX47" s="99"/>
      <c r="ASY47" s="99"/>
      <c r="ASZ47" s="99"/>
      <c r="ATA47" s="99"/>
      <c r="ATB47" s="99"/>
      <c r="ATC47" s="99"/>
      <c r="ATD47" s="99"/>
      <c r="ATE47" s="99"/>
      <c r="ATF47" s="99"/>
      <c r="ATG47" s="99"/>
      <c r="ATH47" s="99"/>
      <c r="ATI47" s="99"/>
      <c r="ATJ47" s="99"/>
      <c r="ATK47" s="99"/>
      <c r="ATL47" s="99"/>
      <c r="ATM47" s="99"/>
      <c r="ATN47" s="99"/>
      <c r="ATO47" s="99"/>
      <c r="ATP47" s="99"/>
      <c r="ATQ47" s="99"/>
      <c r="ATR47" s="99"/>
      <c r="ATS47" s="99"/>
      <c r="ATT47" s="99"/>
      <c r="ATU47" s="99"/>
      <c r="ATV47" s="99"/>
      <c r="ATW47" s="99"/>
      <c r="ATX47" s="99"/>
      <c r="ATY47" s="99"/>
      <c r="ATZ47" s="99"/>
      <c r="AUA47" s="99"/>
      <c r="AUB47" s="99"/>
      <c r="AUC47" s="99"/>
      <c r="AUD47" s="99"/>
      <c r="AUE47" s="99"/>
      <c r="AUF47" s="99"/>
      <c r="AUG47" s="99"/>
      <c r="AUH47" s="99"/>
      <c r="AUI47" s="99"/>
      <c r="AUJ47" s="99"/>
      <c r="AUK47" s="99"/>
      <c r="AUL47" s="99"/>
      <c r="AUM47" s="99"/>
      <c r="AUN47" s="99"/>
      <c r="AUO47" s="99"/>
      <c r="AUP47" s="99"/>
      <c r="AUQ47" s="99"/>
      <c r="AUR47" s="99"/>
      <c r="AUS47" s="99"/>
      <c r="AUT47" s="99"/>
      <c r="AUU47" s="99"/>
      <c r="AUV47" s="99"/>
      <c r="AUW47" s="99"/>
      <c r="AUX47" s="99"/>
      <c r="AUY47" s="99"/>
      <c r="AUZ47" s="99"/>
      <c r="AVA47" s="99"/>
      <c r="AVB47" s="99"/>
      <c r="AVC47" s="99"/>
      <c r="AVD47" s="99"/>
      <c r="AVE47" s="99"/>
      <c r="AVF47" s="99"/>
    </row>
    <row r="48" spans="1:1254" x14ac:dyDescent="0.25">
      <c r="A48">
        <v>202212</v>
      </c>
      <c r="B48">
        <v>53101</v>
      </c>
      <c r="C48" t="s">
        <v>2699</v>
      </c>
      <c r="D48" t="s">
        <v>1533</v>
      </c>
      <c r="F48">
        <v>8309</v>
      </c>
      <c r="I48">
        <v>298093</v>
      </c>
      <c r="K48">
        <v>10056</v>
      </c>
      <c r="L48">
        <v>0</v>
      </c>
      <c r="M48">
        <v>10056</v>
      </c>
      <c r="P48">
        <v>298093</v>
      </c>
      <c r="R48">
        <v>298093</v>
      </c>
      <c r="T48">
        <v>0</v>
      </c>
      <c r="W48">
        <v>347471</v>
      </c>
      <c r="X48">
        <v>0</v>
      </c>
      <c r="Y48">
        <v>1163</v>
      </c>
      <c r="Z48">
        <v>0</v>
      </c>
      <c r="AC48">
        <v>0</v>
      </c>
      <c r="AE48">
        <v>0</v>
      </c>
      <c r="AF48">
        <v>0</v>
      </c>
      <c r="AI48">
        <v>116</v>
      </c>
      <c r="AK48">
        <v>10408</v>
      </c>
      <c r="AL48">
        <v>172</v>
      </c>
      <c r="AM48">
        <v>63</v>
      </c>
      <c r="AO48">
        <v>29497</v>
      </c>
      <c r="AT48">
        <v>38970</v>
      </c>
      <c r="AV48">
        <v>50000</v>
      </c>
      <c r="AW48">
        <v>0</v>
      </c>
      <c r="AX48">
        <v>0</v>
      </c>
      <c r="AY48">
        <v>186351</v>
      </c>
      <c r="AZ48">
        <v>147546</v>
      </c>
      <c r="BA48">
        <v>0</v>
      </c>
      <c r="BB48">
        <v>0</v>
      </c>
      <c r="BF48">
        <v>0</v>
      </c>
      <c r="BH48">
        <v>2439</v>
      </c>
      <c r="BI48">
        <v>0</v>
      </c>
      <c r="BK48">
        <v>158681</v>
      </c>
      <c r="BL48">
        <v>0</v>
      </c>
      <c r="BQ48">
        <v>136351</v>
      </c>
      <c r="BV48">
        <v>0</v>
      </c>
      <c r="BW48">
        <v>0</v>
      </c>
      <c r="BX48">
        <v>11135</v>
      </c>
      <c r="BZ48">
        <v>347471</v>
      </c>
      <c r="CE48">
        <v>2439</v>
      </c>
      <c r="CH48">
        <v>-5685</v>
      </c>
      <c r="CI48">
        <v>0</v>
      </c>
      <c r="CJ48">
        <v>0</v>
      </c>
      <c r="CK48">
        <v>0</v>
      </c>
      <c r="CL48">
        <v>49023</v>
      </c>
      <c r="CM48">
        <v>0</v>
      </c>
      <c r="CN48">
        <v>-5685</v>
      </c>
      <c r="CO48">
        <v>-2987</v>
      </c>
      <c r="CP48">
        <v>0</v>
      </c>
      <c r="CQ48">
        <v>0</v>
      </c>
      <c r="CR48">
        <v>-3012</v>
      </c>
      <c r="CS48">
        <v>-25288</v>
      </c>
      <c r="CT48">
        <v>-26354</v>
      </c>
      <c r="CU48">
        <v>-5854</v>
      </c>
      <c r="CV48">
        <v>0</v>
      </c>
      <c r="CW48">
        <v>475</v>
      </c>
      <c r="CX48">
        <v>6113</v>
      </c>
      <c r="CY48">
        <v>0</v>
      </c>
      <c r="CZ48">
        <v>0</v>
      </c>
      <c r="DA48">
        <v>11383</v>
      </c>
      <c r="DB48">
        <v>-1300</v>
      </c>
      <c r="DC48">
        <v>0</v>
      </c>
      <c r="DD48">
        <v>251</v>
      </c>
      <c r="DE48">
        <v>0</v>
      </c>
      <c r="DF48">
        <v>-6716</v>
      </c>
      <c r="DG48">
        <v>0</v>
      </c>
      <c r="DH48">
        <v>3409</v>
      </c>
      <c r="DJ48">
        <v>13109</v>
      </c>
      <c r="DK48">
        <v>15645</v>
      </c>
      <c r="DL48">
        <v>9101</v>
      </c>
      <c r="DM48">
        <v>49023</v>
      </c>
      <c r="DN48">
        <v>7836</v>
      </c>
      <c r="DO48">
        <v>0</v>
      </c>
      <c r="DP48">
        <v>-14370</v>
      </c>
      <c r="DQ48">
        <v>-15801</v>
      </c>
      <c r="DR48">
        <v>-54</v>
      </c>
      <c r="DS48">
        <v>-273</v>
      </c>
      <c r="DT48">
        <v>-22206</v>
      </c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  <c r="IJ48" s="99"/>
      <c r="IK48" s="99"/>
      <c r="IL48" s="99"/>
      <c r="IM48" s="99"/>
      <c r="IN48" s="99"/>
      <c r="IO48" s="99"/>
      <c r="IP48" s="99"/>
      <c r="IQ48" s="99"/>
      <c r="IR48" s="99"/>
      <c r="IS48" s="99"/>
      <c r="IT48" s="99"/>
      <c r="IU48" s="99"/>
      <c r="IV48" s="99"/>
      <c r="IW48" s="99"/>
      <c r="IX48" s="99"/>
      <c r="IY48" s="99"/>
      <c r="IZ48" s="99"/>
      <c r="JA48" s="99"/>
      <c r="JB48" s="99"/>
      <c r="JC48" s="99"/>
      <c r="JD48" s="99"/>
      <c r="JE48" s="99"/>
      <c r="JF48" s="99"/>
      <c r="JG48" s="99"/>
      <c r="JH48" s="99"/>
      <c r="JI48" s="99"/>
      <c r="JJ48" s="99"/>
      <c r="JK48" s="99"/>
      <c r="JL48" s="99"/>
      <c r="JM48" s="99"/>
      <c r="JN48" s="99"/>
      <c r="JO48" s="99"/>
      <c r="JP48" s="99"/>
      <c r="JQ48" s="99"/>
      <c r="JR48" s="99"/>
      <c r="JS48" s="99"/>
      <c r="JT48" s="99"/>
      <c r="JU48" s="99"/>
      <c r="JV48" s="99"/>
      <c r="JW48" s="99"/>
      <c r="JX48" s="99"/>
      <c r="JY48" s="99"/>
      <c r="JZ48" s="99"/>
      <c r="KA48" s="99"/>
      <c r="KB48" s="99"/>
      <c r="KC48" s="99"/>
      <c r="KD48" s="99"/>
      <c r="KE48" s="99"/>
      <c r="KF48" s="99"/>
      <c r="KG48" s="99"/>
      <c r="KH48" s="99"/>
      <c r="KI48" s="99"/>
      <c r="KJ48" s="99"/>
      <c r="KK48" s="99"/>
      <c r="KL48" s="99"/>
      <c r="KM48" s="99"/>
      <c r="KN48" s="99"/>
      <c r="KO48" s="99"/>
      <c r="KP48" s="99"/>
      <c r="KQ48" s="99"/>
      <c r="KR48" s="99"/>
      <c r="KS48" s="99"/>
      <c r="KT48" s="99"/>
      <c r="KU48" s="99"/>
      <c r="KV48" s="99"/>
      <c r="KW48" s="99"/>
      <c r="KX48" s="99"/>
      <c r="KY48" s="99"/>
      <c r="KZ48" s="99"/>
      <c r="LA48" s="99"/>
      <c r="LB48" s="99"/>
      <c r="LC48" s="99"/>
      <c r="LD48" s="99"/>
      <c r="LE48" s="99"/>
      <c r="LF48" s="99"/>
      <c r="LG48" s="99"/>
      <c r="LH48" s="99"/>
      <c r="LI48" s="99"/>
      <c r="LJ48" s="99"/>
      <c r="LK48" s="99"/>
      <c r="LL48" s="99"/>
      <c r="LM48" s="99"/>
      <c r="LN48" s="99"/>
      <c r="LO48" s="99"/>
      <c r="LP48" s="99"/>
      <c r="LQ48" s="99"/>
      <c r="LR48" s="99"/>
      <c r="LS48" s="99"/>
      <c r="LT48" s="99"/>
      <c r="LU48" s="99"/>
      <c r="LV48" s="99"/>
      <c r="LW48" s="99"/>
      <c r="LX48" s="99"/>
      <c r="LY48" s="99"/>
      <c r="LZ48" s="99"/>
      <c r="MA48" s="99"/>
      <c r="MB48" s="99"/>
      <c r="MC48" s="99"/>
      <c r="MD48" s="99"/>
      <c r="ME48" s="99"/>
      <c r="MF48" s="99"/>
      <c r="MG48" s="99"/>
      <c r="MH48" s="99"/>
      <c r="MI48" s="99"/>
      <c r="MJ48" s="99"/>
      <c r="MK48" s="99"/>
      <c r="ML48" s="99"/>
      <c r="MM48" s="99"/>
      <c r="MN48" s="99"/>
      <c r="MO48" s="99"/>
      <c r="MP48" s="99"/>
      <c r="MQ48" s="99"/>
      <c r="MR48" s="99"/>
      <c r="MS48" s="99"/>
      <c r="MT48" s="99"/>
      <c r="MU48" s="99"/>
      <c r="MV48" s="99"/>
      <c r="MW48" s="99"/>
      <c r="MX48" s="99"/>
      <c r="MY48" s="99"/>
      <c r="MZ48" s="99"/>
      <c r="NA48" s="99"/>
      <c r="NB48" s="99"/>
      <c r="NC48" s="99"/>
      <c r="ND48" s="99"/>
      <c r="NE48" s="99"/>
      <c r="NF48" s="99"/>
      <c r="NG48" s="99"/>
      <c r="NH48" s="99"/>
      <c r="NI48" s="99"/>
      <c r="NJ48" s="99"/>
      <c r="NK48" s="99"/>
      <c r="NL48" s="99"/>
      <c r="NM48" s="99"/>
      <c r="NN48" s="99"/>
      <c r="NO48" s="99"/>
      <c r="NP48" s="99"/>
      <c r="NQ48" s="99"/>
      <c r="NR48" s="99"/>
      <c r="NS48" s="99"/>
      <c r="NT48" s="99"/>
      <c r="NU48" s="99"/>
      <c r="NV48" s="99"/>
      <c r="NW48" s="99"/>
      <c r="NX48" s="99"/>
      <c r="NY48" s="99"/>
      <c r="NZ48" s="99"/>
      <c r="OA48" s="99"/>
      <c r="OB48" s="99"/>
      <c r="OC48" s="99"/>
      <c r="OD48" s="99"/>
      <c r="OE48" s="99"/>
      <c r="OF48" s="99"/>
      <c r="OG48" s="99"/>
      <c r="OH48" s="99"/>
      <c r="OI48" s="99"/>
      <c r="OJ48" s="99"/>
      <c r="OK48" s="99"/>
      <c r="OL48" s="99"/>
      <c r="OM48" s="99"/>
      <c r="ON48" s="99"/>
      <c r="OO48" s="99"/>
      <c r="OP48" s="99"/>
      <c r="OQ48" s="99"/>
      <c r="OR48" s="99"/>
      <c r="OS48" s="99"/>
      <c r="OT48" s="99"/>
      <c r="OU48" s="99"/>
      <c r="OV48" s="99"/>
      <c r="OW48" s="99"/>
      <c r="OX48" s="99"/>
      <c r="OY48" s="99"/>
      <c r="OZ48" s="99"/>
      <c r="PA48" s="99"/>
      <c r="PB48" s="99"/>
      <c r="PC48" s="99"/>
      <c r="PD48" s="99"/>
      <c r="PE48" s="99"/>
      <c r="PF48" s="99"/>
      <c r="PG48" s="99"/>
      <c r="PH48" s="99"/>
      <c r="PI48" s="99"/>
      <c r="PJ48" s="99"/>
      <c r="PK48" s="99"/>
      <c r="PL48" s="99"/>
      <c r="PM48" s="99"/>
      <c r="PN48" s="99"/>
      <c r="PO48" s="99"/>
      <c r="PP48" s="99"/>
      <c r="PQ48" s="99"/>
      <c r="PR48" s="99"/>
      <c r="PS48" s="99"/>
      <c r="PT48" s="99"/>
      <c r="PU48" s="99"/>
      <c r="PV48" s="99"/>
      <c r="PW48" s="99"/>
      <c r="PX48" s="99"/>
      <c r="PY48" s="99"/>
      <c r="PZ48" s="99"/>
      <c r="QA48" s="99"/>
      <c r="QB48" s="99"/>
      <c r="QC48" s="99"/>
      <c r="QD48" s="99"/>
      <c r="QE48" s="99"/>
      <c r="QF48" s="99"/>
      <c r="QG48" s="99"/>
      <c r="QH48" s="99"/>
      <c r="QI48" s="99"/>
      <c r="QJ48" s="99"/>
      <c r="QK48" s="99"/>
      <c r="QL48" s="99"/>
      <c r="QM48" s="99"/>
      <c r="QN48" s="99"/>
      <c r="QO48" s="99"/>
      <c r="QP48" s="99"/>
      <c r="QQ48" s="99"/>
      <c r="QR48" s="99"/>
      <c r="QS48" s="99"/>
      <c r="QT48" s="99"/>
      <c r="QU48" s="99"/>
      <c r="QV48" s="99"/>
      <c r="QW48" s="99"/>
      <c r="QX48" s="99"/>
      <c r="QY48" s="99"/>
      <c r="QZ48" s="99"/>
      <c r="RA48" s="99"/>
      <c r="RB48" s="99"/>
      <c r="RC48" s="99"/>
      <c r="RD48" s="99"/>
      <c r="RE48" s="99"/>
      <c r="RF48" s="99"/>
      <c r="RG48" s="99"/>
      <c r="RH48" s="99"/>
      <c r="RI48" s="99"/>
      <c r="RJ48" s="99"/>
      <c r="RK48" s="99"/>
      <c r="RL48" s="99"/>
      <c r="RM48" s="99"/>
      <c r="RN48" s="99"/>
      <c r="RO48" s="99"/>
      <c r="RP48" s="99"/>
      <c r="RQ48" s="99"/>
      <c r="RR48" s="99"/>
      <c r="RS48" s="99"/>
      <c r="RT48" s="99"/>
      <c r="RU48" s="99"/>
      <c r="RV48" s="99"/>
      <c r="RW48" s="99"/>
      <c r="RX48" s="99"/>
      <c r="RY48" s="99"/>
      <c r="RZ48" s="99"/>
      <c r="SA48" s="99"/>
      <c r="SB48" s="99"/>
      <c r="SC48" s="99"/>
      <c r="SD48" s="99"/>
      <c r="SE48" s="99"/>
      <c r="SF48" s="99"/>
      <c r="SG48" s="99"/>
      <c r="SH48" s="99"/>
      <c r="SI48" s="99"/>
      <c r="SJ48" s="99"/>
      <c r="SK48" s="99"/>
      <c r="SL48" s="99"/>
      <c r="SM48" s="99"/>
      <c r="SN48" s="99"/>
      <c r="SO48" s="99"/>
      <c r="SP48" s="99"/>
      <c r="SQ48" s="99"/>
      <c r="SR48" s="99"/>
      <c r="SS48" s="99"/>
      <c r="ST48" s="99"/>
      <c r="SU48" s="99"/>
      <c r="SV48" s="99"/>
      <c r="SW48" s="99"/>
      <c r="SX48" s="99"/>
      <c r="SY48" s="99"/>
      <c r="SZ48" s="99"/>
      <c r="TA48" s="99"/>
      <c r="TB48" s="99"/>
      <c r="TC48" s="99"/>
      <c r="TD48" s="99"/>
      <c r="TE48" s="99"/>
      <c r="TF48" s="99"/>
      <c r="TG48" s="99"/>
      <c r="TH48" s="99"/>
      <c r="TI48" s="99"/>
      <c r="TJ48" s="99"/>
      <c r="TK48" s="99"/>
      <c r="TL48" s="99"/>
      <c r="TM48" s="99"/>
      <c r="TN48" s="99"/>
      <c r="TO48" s="99"/>
      <c r="TP48" s="99"/>
      <c r="TQ48" s="99"/>
      <c r="TR48" s="99"/>
      <c r="TS48" s="99"/>
      <c r="TT48" s="99"/>
      <c r="TU48" s="99"/>
      <c r="TV48" s="99"/>
      <c r="TW48" s="99"/>
      <c r="TX48" s="99"/>
      <c r="TY48" s="99"/>
      <c r="TZ48" s="99"/>
      <c r="UA48" s="99"/>
      <c r="UB48" s="99"/>
      <c r="UC48" s="99"/>
      <c r="UD48" s="99"/>
      <c r="UE48" s="99"/>
      <c r="UF48" s="99"/>
      <c r="UG48" s="99"/>
      <c r="UH48" s="99"/>
      <c r="UI48" s="99"/>
      <c r="UJ48" s="99"/>
      <c r="UK48" s="99"/>
      <c r="UL48" s="99"/>
      <c r="UM48" s="99"/>
      <c r="UN48" s="99"/>
      <c r="UO48" s="99"/>
      <c r="UP48" s="99"/>
      <c r="UQ48" s="99"/>
      <c r="UR48" s="99"/>
      <c r="US48" s="99"/>
      <c r="UT48" s="99"/>
      <c r="UU48" s="99"/>
      <c r="UV48" s="99"/>
      <c r="UW48" s="99"/>
      <c r="UX48" s="99"/>
      <c r="UY48" s="99"/>
      <c r="UZ48" s="99"/>
      <c r="VA48" s="99"/>
      <c r="VB48" s="99"/>
      <c r="VC48" s="99"/>
      <c r="VD48" s="99"/>
      <c r="VE48" s="99"/>
      <c r="VF48" s="99"/>
      <c r="VG48" s="99"/>
      <c r="VH48" s="99"/>
      <c r="VI48" s="99"/>
      <c r="VJ48" s="99"/>
      <c r="VK48" s="99"/>
      <c r="VL48" s="99"/>
      <c r="VM48" s="99"/>
      <c r="VN48" s="99"/>
      <c r="VO48" s="99"/>
      <c r="VP48" s="99"/>
      <c r="VQ48" s="99"/>
      <c r="VR48" s="99"/>
      <c r="VS48" s="99"/>
      <c r="VT48" s="99"/>
      <c r="VU48" s="99"/>
      <c r="VV48" s="99"/>
      <c r="VW48" s="99"/>
      <c r="VX48" s="99"/>
      <c r="VY48" s="99"/>
      <c r="VZ48" s="99"/>
      <c r="WA48" s="99"/>
      <c r="WB48" s="99"/>
      <c r="WC48" s="99"/>
      <c r="WD48" s="99"/>
      <c r="WE48" s="99"/>
      <c r="WF48" s="99"/>
      <c r="WG48" s="99"/>
      <c r="WH48" s="99"/>
      <c r="WI48" s="99"/>
      <c r="WJ48" s="99"/>
      <c r="WK48" s="99"/>
      <c r="WL48" s="99"/>
      <c r="WM48" s="99"/>
      <c r="WN48" s="99"/>
      <c r="WO48" s="99"/>
      <c r="WP48" s="99"/>
      <c r="WQ48" s="99"/>
      <c r="WR48" s="99"/>
      <c r="WS48" s="99"/>
      <c r="WT48" s="99"/>
      <c r="WU48" s="99"/>
      <c r="WV48" s="99"/>
      <c r="WW48" s="99"/>
      <c r="WX48" s="99"/>
      <c r="WY48" s="99"/>
      <c r="WZ48" s="99"/>
      <c r="XA48" s="99"/>
      <c r="XB48" s="99"/>
      <c r="XC48" s="99"/>
      <c r="XD48" s="99"/>
      <c r="XE48" s="99"/>
      <c r="XF48" s="99"/>
      <c r="XG48" s="99"/>
      <c r="XH48" s="99"/>
      <c r="XI48" s="99"/>
      <c r="XJ48" s="99"/>
      <c r="XK48" s="99"/>
      <c r="XL48" s="99"/>
      <c r="XM48" s="99"/>
      <c r="XN48" s="99"/>
      <c r="XO48" s="99"/>
      <c r="XP48" s="99"/>
      <c r="XQ48" s="99"/>
      <c r="XR48" s="99"/>
      <c r="XS48" s="99"/>
      <c r="XT48" s="99"/>
      <c r="XU48" s="99"/>
      <c r="XV48" s="99"/>
      <c r="XW48" s="99"/>
      <c r="XX48" s="99"/>
      <c r="XY48" s="99"/>
      <c r="XZ48" s="99"/>
      <c r="YA48" s="99"/>
      <c r="YB48" s="99"/>
      <c r="YC48" s="99"/>
      <c r="YD48" s="99"/>
      <c r="YE48" s="99"/>
      <c r="YF48" s="99"/>
      <c r="YG48" s="99"/>
      <c r="YH48" s="99"/>
      <c r="YI48" s="99"/>
      <c r="YJ48" s="99"/>
      <c r="YK48" s="99"/>
      <c r="YL48" s="99"/>
      <c r="YM48" s="99"/>
      <c r="YN48" s="99"/>
      <c r="YO48" s="99"/>
      <c r="YP48" s="99"/>
      <c r="YQ48" s="99"/>
      <c r="YR48" s="99"/>
      <c r="YS48" s="99"/>
      <c r="YT48" s="99"/>
      <c r="YU48" s="99"/>
      <c r="YV48" s="99"/>
      <c r="YW48" s="99"/>
      <c r="YX48" s="99"/>
      <c r="YY48" s="99"/>
      <c r="YZ48" s="99"/>
      <c r="ZA48" s="99"/>
      <c r="ZB48" s="99"/>
      <c r="ZC48" s="99"/>
      <c r="ZD48" s="99"/>
      <c r="ZE48" s="99"/>
      <c r="ZF48" s="99"/>
      <c r="ZG48" s="99"/>
      <c r="ZH48" s="99"/>
      <c r="ZI48" s="99"/>
      <c r="ZJ48" s="99"/>
      <c r="ZK48" s="99"/>
      <c r="ZL48" s="99"/>
      <c r="ZM48" s="99"/>
      <c r="ZN48" s="99"/>
      <c r="ZO48" s="99"/>
      <c r="ZP48" s="99"/>
      <c r="ZQ48" s="99"/>
      <c r="ZR48" s="99"/>
      <c r="ZS48" s="99"/>
      <c r="ZT48" s="99"/>
      <c r="ZU48" s="99"/>
      <c r="ZV48" s="99"/>
      <c r="ZW48" s="99"/>
      <c r="ZX48" s="99"/>
      <c r="ZY48" s="99"/>
      <c r="ZZ48" s="99"/>
      <c r="AAA48" s="99"/>
      <c r="AAB48" s="99"/>
      <c r="AAC48" s="99"/>
      <c r="AAD48" s="99"/>
      <c r="AAE48" s="99"/>
      <c r="AAF48" s="99"/>
      <c r="AAG48" s="99"/>
      <c r="AAH48" s="99"/>
      <c r="AAI48" s="99"/>
      <c r="AAJ48" s="99"/>
      <c r="AAK48" s="99"/>
      <c r="AAL48" s="99"/>
      <c r="AAM48" s="99"/>
      <c r="AAN48" s="99"/>
      <c r="AAO48" s="99"/>
      <c r="AAP48" s="99"/>
      <c r="AAQ48" s="99"/>
      <c r="AAR48" s="99"/>
      <c r="AAS48" s="99"/>
      <c r="AAT48" s="99"/>
      <c r="AAU48" s="99"/>
      <c r="AAV48" s="99"/>
      <c r="AAW48" s="99"/>
      <c r="AAX48" s="99"/>
      <c r="AAY48" s="99"/>
      <c r="AAZ48" s="99"/>
      <c r="ABA48" s="99"/>
      <c r="ABB48" s="99"/>
      <c r="ABC48" s="99"/>
      <c r="ABD48" s="99"/>
      <c r="ABE48" s="99"/>
      <c r="ABF48" s="99"/>
      <c r="ABG48" s="99"/>
      <c r="ABH48" s="99"/>
      <c r="ABI48" s="99"/>
      <c r="ABJ48" s="99"/>
      <c r="ABK48" s="99"/>
      <c r="ABL48" s="99"/>
      <c r="ABM48" s="99"/>
      <c r="ABN48" s="99"/>
      <c r="ABO48" s="99"/>
      <c r="ABP48" s="99"/>
      <c r="ABQ48" s="99"/>
      <c r="ABR48" s="99"/>
      <c r="ABS48" s="99"/>
      <c r="ABT48" s="99"/>
      <c r="ABU48" s="99"/>
      <c r="ABV48" s="99"/>
      <c r="ABW48" s="99"/>
      <c r="ABX48" s="99"/>
      <c r="ABY48" s="99"/>
      <c r="ABZ48" s="99"/>
      <c r="ACA48" s="99"/>
      <c r="ACB48" s="99"/>
      <c r="ACC48" s="99"/>
      <c r="ACD48" s="99"/>
      <c r="ACE48" s="99"/>
      <c r="ACF48" s="99"/>
      <c r="ACG48" s="99"/>
      <c r="ACH48" s="99"/>
      <c r="ACI48" s="99"/>
      <c r="ACJ48" s="99"/>
      <c r="ACK48" s="99"/>
      <c r="ACL48" s="99"/>
      <c r="ACM48" s="99"/>
      <c r="ACN48" s="99"/>
      <c r="ACO48" s="99"/>
      <c r="ACP48" s="99"/>
      <c r="ACQ48" s="99"/>
      <c r="ACR48" s="99"/>
      <c r="ACS48" s="99"/>
      <c r="ACT48" s="99"/>
      <c r="ACU48" s="99"/>
      <c r="ACV48" s="99"/>
      <c r="ACW48" s="99"/>
      <c r="ACX48" s="99"/>
      <c r="ACY48" s="99"/>
      <c r="ACZ48" s="99"/>
      <c r="ADA48" s="99"/>
      <c r="ADB48" s="99"/>
      <c r="ADC48" s="99"/>
      <c r="ADD48" s="99"/>
      <c r="ADE48" s="99"/>
      <c r="ADF48" s="99"/>
      <c r="ADG48" s="99"/>
      <c r="ADH48" s="99"/>
      <c r="ADI48" s="99"/>
      <c r="ADJ48" s="99"/>
      <c r="ADK48" s="99"/>
      <c r="ADL48" s="99"/>
      <c r="ADM48" s="99"/>
      <c r="ADN48" s="99"/>
      <c r="ADO48" s="99"/>
      <c r="ADP48" s="99"/>
      <c r="ADQ48" s="99"/>
      <c r="ADR48" s="99"/>
      <c r="ADS48" s="99"/>
      <c r="ADT48" s="99"/>
      <c r="ADU48" s="99"/>
      <c r="ADV48" s="99"/>
      <c r="ADW48" s="99"/>
      <c r="ADX48" s="99"/>
      <c r="ADY48" s="99"/>
      <c r="ADZ48" s="99"/>
      <c r="AEA48" s="99"/>
      <c r="AEB48" s="99"/>
      <c r="AEC48" s="99"/>
      <c r="AED48" s="99"/>
      <c r="AEE48" s="99"/>
      <c r="AEF48" s="99"/>
      <c r="AEG48" s="99"/>
      <c r="AEH48" s="99"/>
      <c r="AEI48" s="99"/>
      <c r="AEJ48" s="99"/>
      <c r="AEK48" s="99"/>
      <c r="AEL48" s="99"/>
      <c r="AEM48" s="99"/>
      <c r="AEN48" s="99"/>
      <c r="AEO48" s="99"/>
      <c r="AEP48" s="99"/>
      <c r="AEQ48" s="99"/>
      <c r="AER48" s="99"/>
      <c r="AES48" s="99"/>
      <c r="AET48" s="99"/>
      <c r="AEU48" s="99"/>
      <c r="AEV48" s="99"/>
      <c r="AEW48" s="99"/>
      <c r="AEX48" s="99"/>
      <c r="AEY48" s="99"/>
      <c r="AEZ48" s="99"/>
      <c r="AFA48" s="99"/>
      <c r="AFB48" s="99"/>
      <c r="AFC48" s="99"/>
      <c r="AFD48" s="99"/>
      <c r="AFE48" s="99"/>
      <c r="AFF48" s="99"/>
      <c r="AFG48" s="99"/>
      <c r="AFH48" s="99"/>
      <c r="AFI48" s="99"/>
      <c r="AFJ48" s="99"/>
      <c r="AFK48" s="99"/>
      <c r="AFL48" s="99"/>
      <c r="AFM48" s="99"/>
      <c r="AFN48" s="99"/>
      <c r="AFO48" s="99"/>
      <c r="AFP48" s="99"/>
      <c r="AFQ48" s="99"/>
      <c r="AFR48" s="99"/>
      <c r="AFS48" s="99"/>
      <c r="AFT48" s="99"/>
      <c r="AFU48" s="99"/>
      <c r="AFV48" s="99"/>
      <c r="AFW48" s="99"/>
      <c r="AFX48" s="99"/>
      <c r="AFY48" s="99"/>
      <c r="AFZ48" s="99"/>
      <c r="AGA48" s="99"/>
      <c r="AGB48" s="99"/>
      <c r="AGC48" s="99"/>
      <c r="AGD48" s="99"/>
      <c r="AGE48" s="99"/>
      <c r="AGF48" s="99"/>
      <c r="AGG48" s="99"/>
      <c r="AGH48" s="99"/>
      <c r="AGI48" s="99"/>
      <c r="AGJ48" s="99"/>
      <c r="AGK48" s="99"/>
      <c r="AGL48" s="99"/>
      <c r="AGM48" s="99"/>
      <c r="AGN48" s="99"/>
      <c r="AGO48" s="99"/>
      <c r="AGP48" s="99"/>
      <c r="AGQ48" s="99"/>
      <c r="AGR48" s="99"/>
      <c r="AGS48" s="99"/>
      <c r="AGT48" s="99"/>
      <c r="AGU48" s="99"/>
      <c r="AGV48" s="99"/>
      <c r="AGW48" s="99"/>
      <c r="AGX48" s="99"/>
      <c r="AGY48" s="99"/>
      <c r="AGZ48" s="99"/>
      <c r="AHA48" s="99"/>
      <c r="AHB48" s="99"/>
      <c r="AHC48" s="99"/>
      <c r="AHD48" s="99"/>
      <c r="AHE48" s="99"/>
      <c r="AHF48" s="99"/>
      <c r="AHG48" s="99"/>
      <c r="AHH48" s="99"/>
      <c r="AHI48" s="99"/>
      <c r="AHJ48" s="99"/>
      <c r="AHK48" s="99"/>
      <c r="AHL48" s="99"/>
      <c r="AHM48" s="99"/>
      <c r="AHN48" s="99"/>
      <c r="AHO48" s="99"/>
      <c r="AHP48" s="99"/>
      <c r="AHQ48" s="99"/>
      <c r="AHR48" s="99"/>
      <c r="AHS48" s="99"/>
      <c r="AHT48" s="99"/>
      <c r="AHU48" s="99"/>
      <c r="AHV48" s="99"/>
      <c r="AHW48" s="99"/>
      <c r="AHX48" s="99"/>
      <c r="AHY48" s="99"/>
      <c r="AHZ48" s="99"/>
      <c r="AIA48" s="99"/>
      <c r="AIB48" s="99"/>
      <c r="AIC48" s="99"/>
      <c r="AID48" s="99"/>
      <c r="AIE48" s="99"/>
      <c r="AIF48" s="99"/>
      <c r="AIG48" s="99"/>
      <c r="AIH48" s="99"/>
      <c r="AII48" s="99"/>
      <c r="AIJ48" s="99"/>
      <c r="AIK48" s="99"/>
      <c r="AIL48" s="99"/>
      <c r="AIM48" s="99"/>
      <c r="AIN48" s="99"/>
      <c r="AIO48" s="99"/>
      <c r="AIP48" s="99"/>
      <c r="AIQ48" s="99"/>
      <c r="AIR48" s="99"/>
      <c r="AIS48" s="99"/>
      <c r="AIT48" s="99"/>
      <c r="AIU48" s="99"/>
      <c r="AIV48" s="99"/>
      <c r="AIW48" s="99"/>
      <c r="AIX48" s="99"/>
      <c r="AIY48" s="99"/>
      <c r="AIZ48" s="99"/>
      <c r="AJA48" s="99"/>
      <c r="AJB48" s="99"/>
      <c r="AJC48" s="99"/>
      <c r="AJD48" s="99"/>
      <c r="AJE48" s="99"/>
      <c r="AJF48" s="99"/>
      <c r="AJG48" s="99"/>
      <c r="AJH48" s="99"/>
      <c r="AJI48" s="99"/>
      <c r="AJJ48" s="99"/>
      <c r="AJK48" s="99"/>
      <c r="AJL48" s="99"/>
      <c r="AJM48" s="99"/>
      <c r="AJN48" s="99"/>
      <c r="AJO48" s="99"/>
      <c r="AJP48" s="99"/>
      <c r="AJQ48" s="99"/>
      <c r="AJR48" s="99"/>
      <c r="AJS48" s="99"/>
      <c r="AJT48" s="99"/>
      <c r="AJU48" s="99"/>
      <c r="AJV48" s="99"/>
      <c r="AJW48" s="99"/>
      <c r="AJX48" s="99"/>
      <c r="AJY48" s="99"/>
      <c r="AJZ48" s="99"/>
      <c r="AKA48" s="99"/>
      <c r="AKB48" s="99"/>
      <c r="AKC48" s="99"/>
      <c r="AKD48" s="99"/>
      <c r="AKE48" s="99"/>
      <c r="AKF48" s="99"/>
      <c r="AKG48" s="99"/>
      <c r="AKH48" s="99"/>
      <c r="AKI48" s="99"/>
      <c r="AKJ48" s="99"/>
      <c r="AKK48" s="99"/>
      <c r="AKL48" s="99"/>
      <c r="AKM48" s="99"/>
      <c r="AKN48" s="99"/>
      <c r="AKO48" s="99"/>
      <c r="AKP48" s="99"/>
      <c r="AKQ48" s="99"/>
      <c r="AKR48" s="99"/>
      <c r="AKS48" s="99"/>
      <c r="AKT48" s="99"/>
      <c r="AKU48" s="99"/>
      <c r="AKV48" s="99"/>
      <c r="AKW48" s="99"/>
      <c r="AKX48" s="99"/>
      <c r="AKY48" s="99"/>
      <c r="AKZ48" s="99"/>
      <c r="ALA48" s="99"/>
      <c r="ALB48" s="99"/>
      <c r="ALC48" s="99"/>
      <c r="ALD48" s="99"/>
      <c r="ALE48" s="99"/>
      <c r="ALF48" s="99"/>
      <c r="ALG48" s="99"/>
      <c r="ALH48" s="99"/>
      <c r="ALI48" s="99"/>
      <c r="ALJ48" s="99"/>
      <c r="ALK48" s="99"/>
      <c r="ALL48" s="99"/>
      <c r="ALM48" s="99"/>
      <c r="ALN48" s="99"/>
      <c r="ALO48" s="99"/>
      <c r="ALP48" s="99"/>
      <c r="ALQ48" s="99"/>
      <c r="ALR48" s="99"/>
      <c r="ALS48" s="99"/>
      <c r="ALT48" s="99"/>
      <c r="ALU48" s="99"/>
      <c r="ALV48" s="99"/>
      <c r="ALW48" s="99"/>
      <c r="ALX48" s="99"/>
      <c r="ALY48" s="99"/>
      <c r="ALZ48" s="99"/>
      <c r="AMA48" s="99"/>
      <c r="AMB48" s="99"/>
      <c r="AMC48" s="99"/>
      <c r="AMD48" s="99"/>
      <c r="AME48" s="99"/>
      <c r="AMF48" s="99"/>
      <c r="AMG48" s="99"/>
      <c r="AMH48" s="99"/>
      <c r="AMI48" s="99"/>
      <c r="AMJ48" s="99"/>
      <c r="AMK48" s="99"/>
      <c r="AML48" s="99"/>
      <c r="AMM48" s="99"/>
      <c r="AMN48" s="99"/>
      <c r="AMO48" s="99"/>
      <c r="AMP48" s="99"/>
      <c r="AMQ48" s="99"/>
      <c r="AMR48" s="99"/>
      <c r="AMS48" s="99"/>
      <c r="AMT48" s="99"/>
      <c r="AMU48" s="99"/>
      <c r="AMV48" s="99"/>
      <c r="AMW48" s="99"/>
      <c r="AMX48" s="99"/>
      <c r="AMY48" s="99"/>
      <c r="AMZ48" s="99"/>
      <c r="ANA48" s="99"/>
      <c r="ANB48" s="99"/>
      <c r="ANC48" s="99"/>
      <c r="AND48" s="99"/>
      <c r="ANE48" s="99"/>
      <c r="ANF48" s="99"/>
      <c r="ANG48" s="99"/>
      <c r="ANH48" s="99"/>
      <c r="ANI48" s="99"/>
      <c r="ANJ48" s="99"/>
      <c r="ANK48" s="99"/>
      <c r="ANL48" s="99"/>
      <c r="ANM48" s="99"/>
      <c r="ANN48" s="99"/>
      <c r="ANO48" s="99"/>
      <c r="ANP48" s="99"/>
      <c r="ANQ48" s="99"/>
      <c r="ANR48" s="99"/>
      <c r="ANS48" s="99"/>
      <c r="ANT48" s="99"/>
      <c r="ANU48" s="99"/>
      <c r="ANV48" s="99"/>
      <c r="ANW48" s="99"/>
      <c r="ANX48" s="99"/>
      <c r="ANY48" s="99"/>
      <c r="ANZ48" s="99"/>
      <c r="AOA48" s="99"/>
      <c r="AOB48" s="99"/>
      <c r="AOC48" s="99"/>
      <c r="AOD48" s="99"/>
      <c r="AOE48" s="99"/>
      <c r="AOF48" s="99"/>
      <c r="AOG48" s="99"/>
      <c r="AOH48" s="99"/>
      <c r="AOI48" s="99"/>
      <c r="AOJ48" s="99"/>
      <c r="AOK48" s="99"/>
      <c r="AOL48" s="99"/>
      <c r="AOM48" s="99"/>
      <c r="AON48" s="99"/>
      <c r="AOO48" s="99"/>
      <c r="AOP48" s="99"/>
      <c r="AOQ48" s="99"/>
      <c r="AOR48" s="99"/>
      <c r="AOS48" s="99"/>
      <c r="AOT48" s="99"/>
      <c r="AOU48" s="99"/>
      <c r="AOV48" s="99"/>
      <c r="AOW48" s="99"/>
      <c r="AOX48" s="99"/>
      <c r="AOY48" s="99"/>
      <c r="AOZ48" s="99"/>
      <c r="APA48" s="99"/>
      <c r="APB48" s="99"/>
      <c r="APC48" s="99"/>
      <c r="APD48" s="99"/>
      <c r="APE48" s="99"/>
      <c r="APF48" s="99"/>
      <c r="APG48" s="99"/>
      <c r="APH48" s="99"/>
      <c r="API48" s="99"/>
      <c r="APJ48" s="99"/>
      <c r="APK48" s="99"/>
      <c r="APL48" s="99"/>
      <c r="APM48" s="99"/>
      <c r="APN48" s="99"/>
      <c r="APO48" s="99"/>
      <c r="APP48" s="99"/>
      <c r="APQ48" s="99"/>
      <c r="APR48" s="99"/>
      <c r="APS48" s="99"/>
      <c r="APT48" s="99"/>
      <c r="APU48" s="99"/>
      <c r="APV48" s="99"/>
      <c r="APW48" s="99"/>
      <c r="APX48" s="99"/>
      <c r="APY48" s="99"/>
      <c r="APZ48" s="99"/>
      <c r="AQA48" s="99"/>
      <c r="AQB48" s="99"/>
      <c r="AQC48" s="99"/>
      <c r="AQD48" s="99"/>
      <c r="AQE48" s="99"/>
      <c r="AQF48" s="99"/>
      <c r="AQG48" s="99"/>
      <c r="AQH48" s="99"/>
      <c r="AQI48" s="99"/>
      <c r="AQJ48" s="99"/>
      <c r="AQK48" s="99"/>
      <c r="AQL48" s="99"/>
      <c r="AQM48" s="99"/>
      <c r="AQN48" s="99"/>
      <c r="AQO48" s="99"/>
      <c r="AQP48" s="99"/>
      <c r="AQQ48" s="99"/>
      <c r="AQR48" s="99"/>
      <c r="AQS48" s="99"/>
      <c r="AQT48" s="99"/>
      <c r="AQU48" s="99"/>
      <c r="AQV48" s="99"/>
      <c r="AQW48" s="99"/>
      <c r="AQX48" s="99"/>
      <c r="AQY48" s="99"/>
      <c r="AQZ48" s="99"/>
      <c r="ARA48" s="99"/>
      <c r="ARB48" s="99"/>
      <c r="ARC48" s="99"/>
      <c r="ARD48" s="99"/>
      <c r="ARE48" s="99"/>
      <c r="ARF48" s="99"/>
      <c r="ARG48" s="99"/>
      <c r="ARH48" s="99"/>
      <c r="ARI48" s="99"/>
      <c r="ARJ48" s="99"/>
      <c r="ARK48" s="99"/>
      <c r="ARL48" s="99"/>
      <c r="ARM48" s="99"/>
      <c r="ARN48" s="99"/>
      <c r="ARO48" s="99"/>
      <c r="ARP48" s="99"/>
      <c r="ARQ48" s="99"/>
      <c r="ARR48" s="99"/>
      <c r="ARS48" s="99"/>
      <c r="ART48" s="99"/>
      <c r="ARU48" s="99"/>
      <c r="ARV48" s="99"/>
      <c r="ARW48" s="99"/>
      <c r="ARX48" s="99"/>
      <c r="ARY48" s="99"/>
      <c r="ARZ48" s="99"/>
      <c r="ASA48" s="99"/>
      <c r="ASB48" s="99"/>
      <c r="ASC48" s="99"/>
      <c r="ASD48" s="99"/>
      <c r="ASE48" s="99"/>
      <c r="ASF48" s="99"/>
      <c r="ASG48" s="99"/>
      <c r="ASH48" s="99"/>
      <c r="ASI48" s="99"/>
      <c r="ASJ48" s="99"/>
      <c r="ASK48" s="99"/>
      <c r="ASL48" s="99"/>
      <c r="ASM48" s="99"/>
      <c r="ASN48" s="99"/>
      <c r="ASO48" s="99"/>
      <c r="ASP48" s="99"/>
      <c r="ASQ48" s="99"/>
      <c r="ASR48" s="99"/>
      <c r="ASS48" s="99"/>
      <c r="AST48" s="99"/>
      <c r="ASU48" s="99"/>
      <c r="ASV48" s="99"/>
      <c r="ASW48" s="99"/>
      <c r="ASX48" s="99"/>
      <c r="ASY48" s="99"/>
      <c r="ASZ48" s="99"/>
      <c r="ATA48" s="99"/>
      <c r="ATB48" s="99"/>
      <c r="ATC48" s="99"/>
      <c r="ATD48" s="99"/>
      <c r="ATE48" s="99"/>
      <c r="ATF48" s="99"/>
      <c r="ATG48" s="99"/>
      <c r="ATH48" s="99"/>
      <c r="ATI48" s="99"/>
      <c r="ATJ48" s="99"/>
      <c r="ATK48" s="99"/>
      <c r="ATL48" s="99"/>
      <c r="ATM48" s="99"/>
      <c r="ATN48" s="99"/>
      <c r="ATO48" s="99"/>
      <c r="ATP48" s="99"/>
      <c r="ATQ48" s="99"/>
      <c r="ATR48" s="99"/>
      <c r="ATS48" s="99"/>
      <c r="ATT48" s="99"/>
      <c r="ATU48" s="99"/>
      <c r="ATV48" s="99"/>
      <c r="ATW48" s="99"/>
      <c r="ATX48" s="99"/>
      <c r="ATY48" s="99"/>
      <c r="ATZ48" s="99"/>
      <c r="AUA48" s="99"/>
      <c r="AUB48" s="99"/>
      <c r="AUC48" s="99"/>
      <c r="AUD48" s="99"/>
      <c r="AUE48" s="99"/>
      <c r="AUF48" s="99"/>
      <c r="AUG48" s="99"/>
      <c r="AUH48" s="99"/>
      <c r="AUI48" s="99"/>
      <c r="AUJ48" s="99"/>
      <c r="AUK48" s="99"/>
      <c r="AUL48" s="99"/>
      <c r="AUM48" s="99"/>
      <c r="AUN48" s="99"/>
      <c r="AUO48" s="99"/>
      <c r="AUP48" s="99"/>
      <c r="AUQ48" s="99"/>
      <c r="AUR48" s="99"/>
      <c r="AUS48" s="99"/>
      <c r="AUT48" s="99"/>
      <c r="AUU48" s="99"/>
      <c r="AUV48" s="99"/>
      <c r="AUW48" s="99"/>
      <c r="AUX48" s="99"/>
      <c r="AUY48" s="99"/>
      <c r="AUZ48" s="99"/>
      <c r="AVA48" s="99"/>
      <c r="AVB48" s="99"/>
      <c r="AVC48" s="99"/>
      <c r="AVD48" s="99"/>
      <c r="AVE48" s="99"/>
      <c r="AVF48" s="99"/>
    </row>
    <row r="49" spans="1:1254" x14ac:dyDescent="0.25">
      <c r="A49">
        <v>202212</v>
      </c>
      <c r="B49">
        <v>50479</v>
      </c>
      <c r="C49" t="s">
        <v>683</v>
      </c>
      <c r="D49" t="s">
        <v>1533</v>
      </c>
      <c r="E49">
        <v>0</v>
      </c>
      <c r="F49">
        <v>0</v>
      </c>
      <c r="G49">
        <v>0</v>
      </c>
      <c r="H49">
        <v>59</v>
      </c>
      <c r="I49">
        <v>54780</v>
      </c>
      <c r="J49">
        <v>0</v>
      </c>
      <c r="K49">
        <v>886</v>
      </c>
      <c r="L49">
        <v>0</v>
      </c>
      <c r="M49">
        <v>886</v>
      </c>
      <c r="N49">
        <v>0</v>
      </c>
      <c r="O49">
        <v>0</v>
      </c>
      <c r="P49">
        <v>54780</v>
      </c>
      <c r="Q49">
        <v>0</v>
      </c>
      <c r="R49">
        <v>9458</v>
      </c>
      <c r="S49">
        <v>3441</v>
      </c>
      <c r="T49">
        <v>0</v>
      </c>
      <c r="U49">
        <v>530</v>
      </c>
      <c r="V49">
        <v>0</v>
      </c>
      <c r="W49">
        <v>56203</v>
      </c>
      <c r="X49">
        <v>0</v>
      </c>
      <c r="Y49">
        <v>2</v>
      </c>
      <c r="Z49">
        <v>59</v>
      </c>
      <c r="AA49">
        <v>0</v>
      </c>
      <c r="AB49">
        <v>41101</v>
      </c>
      <c r="AC49">
        <v>206</v>
      </c>
      <c r="AD49">
        <v>0</v>
      </c>
      <c r="AE49">
        <v>0</v>
      </c>
      <c r="AF49">
        <v>33</v>
      </c>
      <c r="AG49">
        <v>0</v>
      </c>
      <c r="AH49">
        <v>33</v>
      </c>
      <c r="AI49">
        <v>171</v>
      </c>
      <c r="AJ49">
        <v>160</v>
      </c>
      <c r="AK49">
        <v>1156</v>
      </c>
      <c r="AL49">
        <v>0</v>
      </c>
      <c r="AM49">
        <v>66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46</v>
      </c>
      <c r="AT49">
        <v>2</v>
      </c>
      <c r="AU49">
        <v>250</v>
      </c>
      <c r="AV49">
        <v>0</v>
      </c>
      <c r="AW49">
        <v>0</v>
      </c>
      <c r="AX49">
        <v>0</v>
      </c>
      <c r="AY49">
        <v>52593</v>
      </c>
      <c r="AZ49">
        <v>2644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516</v>
      </c>
      <c r="BI49">
        <v>0</v>
      </c>
      <c r="BJ49">
        <v>0</v>
      </c>
      <c r="BK49">
        <v>3094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52593</v>
      </c>
      <c r="BX49">
        <v>450</v>
      </c>
      <c r="BY49">
        <v>3000</v>
      </c>
      <c r="BZ49">
        <v>56203</v>
      </c>
      <c r="CA49">
        <v>0</v>
      </c>
      <c r="CB49">
        <v>0</v>
      </c>
      <c r="CC49">
        <v>49593</v>
      </c>
      <c r="CD49">
        <v>0</v>
      </c>
      <c r="CE49">
        <v>516</v>
      </c>
      <c r="CF49">
        <v>0</v>
      </c>
      <c r="CG49">
        <v>0</v>
      </c>
      <c r="CH49">
        <v>-2053</v>
      </c>
      <c r="CI49">
        <v>0</v>
      </c>
      <c r="CJ49">
        <v>0</v>
      </c>
      <c r="CK49">
        <v>0</v>
      </c>
      <c r="CL49">
        <v>15561</v>
      </c>
      <c r="CM49">
        <v>0</v>
      </c>
      <c r="CN49">
        <v>-2503</v>
      </c>
      <c r="CO49">
        <v>-2400</v>
      </c>
      <c r="CP49">
        <v>234</v>
      </c>
      <c r="CQ49">
        <v>0</v>
      </c>
      <c r="CR49">
        <v>16</v>
      </c>
      <c r="CS49">
        <v>-4377</v>
      </c>
      <c r="CT49">
        <v>-6271</v>
      </c>
      <c r="CU49">
        <v>0</v>
      </c>
      <c r="CV49">
        <v>-684</v>
      </c>
      <c r="CW49">
        <v>2563</v>
      </c>
      <c r="CX49">
        <v>-2400</v>
      </c>
      <c r="CY49">
        <v>0</v>
      </c>
      <c r="CZ49">
        <v>-5051</v>
      </c>
      <c r="DA49">
        <v>1736</v>
      </c>
      <c r="DB49">
        <v>45</v>
      </c>
      <c r="DC49">
        <v>0</v>
      </c>
      <c r="DD49">
        <v>0</v>
      </c>
      <c r="DE49">
        <v>0</v>
      </c>
      <c r="DF49">
        <v>-458</v>
      </c>
      <c r="DG49">
        <v>0</v>
      </c>
      <c r="DH49">
        <v>241</v>
      </c>
      <c r="DI49">
        <v>0</v>
      </c>
      <c r="DJ49">
        <v>37</v>
      </c>
      <c r="DK49">
        <v>-67</v>
      </c>
      <c r="DL49">
        <v>0</v>
      </c>
      <c r="DM49">
        <v>10510</v>
      </c>
      <c r="DN49">
        <v>0</v>
      </c>
      <c r="DO49">
        <v>0</v>
      </c>
      <c r="DP49">
        <v>-4136</v>
      </c>
      <c r="DQ49">
        <v>-8437</v>
      </c>
      <c r="DR49">
        <v>0</v>
      </c>
      <c r="DS49">
        <v>0</v>
      </c>
      <c r="DT49">
        <v>-4136</v>
      </c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  <c r="IS49" s="99"/>
      <c r="IT49" s="99"/>
      <c r="IU49" s="99"/>
      <c r="IV49" s="99"/>
      <c r="IW49" s="99"/>
      <c r="IX49" s="99"/>
      <c r="IY49" s="99"/>
      <c r="IZ49" s="99"/>
      <c r="JA49" s="99"/>
      <c r="JB49" s="99"/>
      <c r="JC49" s="99"/>
      <c r="JD49" s="99"/>
      <c r="JE49" s="99"/>
      <c r="JF49" s="99"/>
      <c r="JG49" s="99"/>
      <c r="JH49" s="99"/>
      <c r="JI49" s="99"/>
      <c r="JJ49" s="99"/>
      <c r="JK49" s="99"/>
      <c r="JL49" s="99"/>
      <c r="JM49" s="99"/>
      <c r="JN49" s="99"/>
      <c r="JO49" s="99"/>
      <c r="JP49" s="99"/>
      <c r="JQ49" s="99"/>
      <c r="JR49" s="99"/>
      <c r="JS49" s="99"/>
      <c r="JT49" s="99"/>
      <c r="JU49" s="99"/>
      <c r="JV49" s="99"/>
      <c r="JW49" s="99"/>
      <c r="JX49" s="99"/>
      <c r="JY49" s="99"/>
      <c r="JZ49" s="99"/>
      <c r="KA49" s="99"/>
      <c r="KB49" s="99"/>
      <c r="KC49" s="99"/>
      <c r="KD49" s="99"/>
      <c r="KE49" s="99"/>
      <c r="KF49" s="99"/>
      <c r="KG49" s="99"/>
      <c r="KH49" s="99"/>
      <c r="KI49" s="99"/>
      <c r="KJ49" s="99"/>
      <c r="KK49" s="99"/>
      <c r="KL49" s="99"/>
      <c r="KM49" s="99"/>
      <c r="KN49" s="99"/>
      <c r="KO49" s="99"/>
      <c r="KP49" s="99"/>
      <c r="KQ49" s="99"/>
      <c r="KR49" s="99"/>
      <c r="KS49" s="99"/>
      <c r="KT49" s="99"/>
      <c r="KU49" s="99"/>
      <c r="KV49" s="99"/>
      <c r="KW49" s="99"/>
      <c r="KX49" s="99"/>
      <c r="KY49" s="99"/>
      <c r="KZ49" s="99"/>
      <c r="LA49" s="99"/>
      <c r="LB49" s="99"/>
      <c r="LC49" s="99"/>
      <c r="LD49" s="99"/>
      <c r="LE49" s="99"/>
      <c r="LF49" s="99"/>
      <c r="LG49" s="99"/>
      <c r="LH49" s="99"/>
      <c r="LI49" s="99"/>
      <c r="LJ49" s="99"/>
      <c r="LK49" s="99"/>
      <c r="LL49" s="99"/>
      <c r="LM49" s="99"/>
      <c r="LN49" s="99"/>
      <c r="LO49" s="99"/>
      <c r="LP49" s="99"/>
      <c r="LQ49" s="99"/>
      <c r="LR49" s="99"/>
      <c r="LS49" s="99"/>
      <c r="LT49" s="99"/>
      <c r="LU49" s="99"/>
      <c r="LV49" s="99"/>
      <c r="LW49" s="99"/>
      <c r="LX49" s="99"/>
      <c r="LY49" s="99"/>
      <c r="LZ49" s="99"/>
      <c r="MA49" s="99"/>
      <c r="MB49" s="99"/>
      <c r="MC49" s="99"/>
      <c r="MD49" s="99"/>
      <c r="ME49" s="99"/>
      <c r="MF49" s="99"/>
      <c r="MG49" s="99"/>
      <c r="MH49" s="99"/>
      <c r="MI49" s="99"/>
      <c r="MJ49" s="99"/>
      <c r="MK49" s="99"/>
      <c r="ML49" s="99"/>
      <c r="MM49" s="99"/>
      <c r="MN49" s="99"/>
      <c r="MO49" s="99"/>
      <c r="MP49" s="99"/>
      <c r="MQ49" s="99"/>
      <c r="MR49" s="99"/>
      <c r="MS49" s="99"/>
      <c r="MT49" s="99"/>
      <c r="MU49" s="99"/>
      <c r="MV49" s="99"/>
      <c r="MW49" s="99"/>
      <c r="MX49" s="99"/>
      <c r="MY49" s="99"/>
      <c r="MZ49" s="99"/>
      <c r="NA49" s="99"/>
      <c r="NB49" s="99"/>
      <c r="NC49" s="99"/>
      <c r="ND49" s="99"/>
      <c r="NE49" s="99"/>
      <c r="NF49" s="99"/>
      <c r="NG49" s="99"/>
      <c r="NH49" s="99"/>
      <c r="NI49" s="99"/>
      <c r="NJ49" s="99"/>
      <c r="NK49" s="99"/>
      <c r="NL49" s="99"/>
      <c r="NM49" s="99"/>
      <c r="NN49" s="99"/>
      <c r="NO49" s="99"/>
      <c r="NP49" s="99"/>
      <c r="NQ49" s="99"/>
      <c r="NR49" s="99"/>
      <c r="NS49" s="99"/>
      <c r="NT49" s="99"/>
      <c r="NU49" s="99"/>
      <c r="NV49" s="99"/>
      <c r="NW49" s="99"/>
      <c r="NX49" s="99"/>
      <c r="NY49" s="99"/>
      <c r="NZ49" s="99"/>
      <c r="OA49" s="99"/>
      <c r="OB49" s="99"/>
      <c r="OC49" s="99"/>
      <c r="OD49" s="99"/>
      <c r="OE49" s="99"/>
      <c r="OF49" s="99"/>
      <c r="OG49" s="99"/>
      <c r="OH49" s="99"/>
      <c r="OI49" s="99"/>
      <c r="OJ49" s="99"/>
      <c r="OK49" s="99"/>
      <c r="OL49" s="99"/>
      <c r="OM49" s="99"/>
      <c r="ON49" s="99"/>
      <c r="OO49" s="99"/>
      <c r="OP49" s="99"/>
      <c r="OQ49" s="99"/>
      <c r="OR49" s="99"/>
      <c r="OS49" s="99"/>
      <c r="OT49" s="99"/>
      <c r="OU49" s="99"/>
      <c r="OV49" s="99"/>
      <c r="OW49" s="99"/>
      <c r="OX49" s="99"/>
      <c r="OY49" s="99"/>
      <c r="OZ49" s="99"/>
      <c r="PA49" s="99"/>
      <c r="PB49" s="99"/>
      <c r="PC49" s="99"/>
      <c r="PD49" s="99"/>
      <c r="PE49" s="99"/>
      <c r="PF49" s="99"/>
      <c r="PG49" s="99"/>
      <c r="PH49" s="99"/>
      <c r="PI49" s="99"/>
      <c r="PJ49" s="99"/>
      <c r="PK49" s="99"/>
      <c r="PL49" s="99"/>
      <c r="PM49" s="99"/>
      <c r="PN49" s="99"/>
      <c r="PO49" s="99"/>
      <c r="PP49" s="99"/>
      <c r="PQ49" s="99"/>
      <c r="PR49" s="99"/>
      <c r="PS49" s="99"/>
      <c r="PT49" s="99"/>
      <c r="PU49" s="99"/>
      <c r="PV49" s="99"/>
      <c r="PW49" s="99"/>
      <c r="PX49" s="99"/>
      <c r="PY49" s="99"/>
      <c r="PZ49" s="99"/>
      <c r="QA49" s="99"/>
      <c r="QB49" s="99"/>
      <c r="QC49" s="99"/>
      <c r="QD49" s="99"/>
      <c r="QE49" s="99"/>
      <c r="QF49" s="99"/>
      <c r="QG49" s="99"/>
      <c r="QH49" s="99"/>
      <c r="QI49" s="99"/>
      <c r="QJ49" s="99"/>
      <c r="QK49" s="99"/>
      <c r="QL49" s="99"/>
      <c r="QM49" s="99"/>
      <c r="QN49" s="99"/>
      <c r="QO49" s="99"/>
      <c r="QP49" s="99"/>
      <c r="QQ49" s="99"/>
      <c r="QR49" s="99"/>
      <c r="QS49" s="99"/>
      <c r="QT49" s="99"/>
      <c r="QU49" s="99"/>
      <c r="QV49" s="99"/>
      <c r="QW49" s="99"/>
      <c r="QX49" s="99"/>
      <c r="QY49" s="99"/>
      <c r="QZ49" s="99"/>
      <c r="RA49" s="99"/>
      <c r="RB49" s="99"/>
      <c r="RC49" s="99"/>
      <c r="RD49" s="99"/>
      <c r="RE49" s="99"/>
      <c r="RF49" s="99"/>
      <c r="RG49" s="99"/>
      <c r="RH49" s="99"/>
      <c r="RI49" s="99"/>
      <c r="RJ49" s="99"/>
      <c r="RK49" s="99"/>
      <c r="RL49" s="99"/>
      <c r="RM49" s="99"/>
      <c r="RN49" s="99"/>
      <c r="RO49" s="99"/>
      <c r="RP49" s="99"/>
      <c r="RQ49" s="99"/>
      <c r="RR49" s="99"/>
      <c r="RS49" s="99"/>
      <c r="RT49" s="99"/>
      <c r="RU49" s="99"/>
      <c r="RV49" s="99"/>
      <c r="RW49" s="99"/>
      <c r="RX49" s="99"/>
      <c r="RY49" s="99"/>
      <c r="RZ49" s="99"/>
      <c r="SA49" s="99"/>
      <c r="SB49" s="99"/>
      <c r="SC49" s="99"/>
      <c r="SD49" s="99"/>
      <c r="SE49" s="99"/>
      <c r="SF49" s="99"/>
      <c r="SG49" s="99"/>
      <c r="SH49" s="99"/>
      <c r="SI49" s="99"/>
      <c r="SJ49" s="99"/>
      <c r="SK49" s="99"/>
      <c r="SL49" s="99"/>
      <c r="SM49" s="99"/>
      <c r="SN49" s="99"/>
      <c r="SO49" s="99"/>
      <c r="SP49" s="99"/>
      <c r="SQ49" s="99"/>
      <c r="SR49" s="99"/>
      <c r="SS49" s="99"/>
      <c r="ST49" s="99"/>
      <c r="SU49" s="99"/>
      <c r="SV49" s="99"/>
      <c r="SW49" s="99"/>
      <c r="SX49" s="99"/>
      <c r="SY49" s="99"/>
      <c r="SZ49" s="99"/>
      <c r="TA49" s="99"/>
      <c r="TB49" s="99"/>
      <c r="TC49" s="99"/>
      <c r="TD49" s="99"/>
      <c r="TE49" s="99"/>
      <c r="TF49" s="99"/>
      <c r="TG49" s="99"/>
      <c r="TH49" s="99"/>
      <c r="TI49" s="99"/>
      <c r="TJ49" s="99"/>
      <c r="TK49" s="99"/>
      <c r="TL49" s="99"/>
      <c r="TM49" s="99"/>
      <c r="TN49" s="99"/>
      <c r="TO49" s="99"/>
      <c r="TP49" s="99"/>
      <c r="TQ49" s="99"/>
      <c r="TR49" s="99"/>
      <c r="TS49" s="99"/>
      <c r="TT49" s="99"/>
      <c r="TU49" s="99"/>
      <c r="TV49" s="99"/>
      <c r="TW49" s="99"/>
      <c r="TX49" s="99"/>
      <c r="TY49" s="99"/>
      <c r="TZ49" s="99"/>
      <c r="UA49" s="99"/>
      <c r="UB49" s="99"/>
      <c r="UC49" s="99"/>
      <c r="UD49" s="99"/>
      <c r="UE49" s="99"/>
      <c r="UF49" s="99"/>
      <c r="UG49" s="99"/>
      <c r="UH49" s="99"/>
      <c r="UI49" s="99"/>
      <c r="UJ49" s="99"/>
      <c r="UK49" s="99"/>
      <c r="UL49" s="99"/>
      <c r="UM49" s="99"/>
      <c r="UN49" s="99"/>
      <c r="UO49" s="99"/>
      <c r="UP49" s="99"/>
      <c r="UQ49" s="99"/>
      <c r="UR49" s="99"/>
      <c r="US49" s="99"/>
      <c r="UT49" s="99"/>
      <c r="UU49" s="99"/>
      <c r="UV49" s="99"/>
      <c r="UW49" s="99"/>
      <c r="UX49" s="99"/>
      <c r="UY49" s="99"/>
      <c r="UZ49" s="99"/>
      <c r="VA49" s="99"/>
      <c r="VB49" s="99"/>
      <c r="VC49" s="99"/>
      <c r="VD49" s="99"/>
      <c r="VE49" s="99"/>
      <c r="VF49" s="99"/>
      <c r="VG49" s="99"/>
      <c r="VH49" s="99"/>
      <c r="VI49" s="99"/>
      <c r="VJ49" s="99"/>
      <c r="VK49" s="99"/>
      <c r="VL49" s="99"/>
      <c r="VM49" s="99"/>
      <c r="VN49" s="99"/>
      <c r="VO49" s="99"/>
      <c r="VP49" s="99"/>
      <c r="VQ49" s="99"/>
      <c r="VR49" s="99"/>
      <c r="VS49" s="99"/>
      <c r="VT49" s="99"/>
      <c r="VU49" s="99"/>
      <c r="VV49" s="99"/>
      <c r="VW49" s="99"/>
      <c r="VX49" s="99"/>
      <c r="VY49" s="99"/>
      <c r="VZ49" s="99"/>
      <c r="WA49" s="99"/>
      <c r="WB49" s="99"/>
      <c r="WC49" s="99"/>
      <c r="WD49" s="99"/>
      <c r="WE49" s="99"/>
      <c r="WF49" s="99"/>
      <c r="WG49" s="99"/>
      <c r="WH49" s="99"/>
      <c r="WI49" s="99"/>
      <c r="WJ49" s="99"/>
      <c r="WK49" s="99"/>
      <c r="WL49" s="99"/>
      <c r="WM49" s="99"/>
      <c r="WN49" s="99"/>
      <c r="WO49" s="99"/>
      <c r="WP49" s="99"/>
      <c r="WQ49" s="99"/>
      <c r="WR49" s="99"/>
      <c r="WS49" s="99"/>
      <c r="WT49" s="99"/>
      <c r="WU49" s="99"/>
      <c r="WV49" s="99"/>
      <c r="WW49" s="99"/>
      <c r="WX49" s="99"/>
      <c r="WY49" s="99"/>
      <c r="WZ49" s="99"/>
      <c r="XA49" s="99"/>
      <c r="XB49" s="99"/>
      <c r="XC49" s="99"/>
      <c r="XD49" s="99"/>
      <c r="XE49" s="99"/>
      <c r="XF49" s="99"/>
      <c r="XG49" s="99"/>
      <c r="XH49" s="99"/>
      <c r="XI49" s="99"/>
      <c r="XJ49" s="99"/>
      <c r="XK49" s="99"/>
      <c r="XL49" s="99"/>
      <c r="XM49" s="99"/>
      <c r="XN49" s="99"/>
      <c r="XO49" s="99"/>
      <c r="XP49" s="99"/>
      <c r="XQ49" s="99"/>
      <c r="XR49" s="99"/>
      <c r="XS49" s="99"/>
      <c r="XT49" s="99"/>
      <c r="XU49" s="99"/>
      <c r="XV49" s="99"/>
      <c r="XW49" s="99"/>
      <c r="XX49" s="99"/>
      <c r="XY49" s="99"/>
      <c r="XZ49" s="99"/>
      <c r="YA49" s="99"/>
      <c r="YB49" s="99"/>
      <c r="YC49" s="99"/>
      <c r="YD49" s="99"/>
      <c r="YE49" s="99"/>
      <c r="YF49" s="99"/>
      <c r="YG49" s="99"/>
      <c r="YH49" s="99"/>
      <c r="YI49" s="99"/>
      <c r="YJ49" s="99"/>
      <c r="YK49" s="99"/>
      <c r="YL49" s="99"/>
      <c r="YM49" s="99"/>
      <c r="YN49" s="99"/>
      <c r="YO49" s="99"/>
      <c r="YP49" s="99"/>
      <c r="YQ49" s="99"/>
      <c r="YR49" s="99"/>
      <c r="YS49" s="99"/>
      <c r="YT49" s="99"/>
      <c r="YU49" s="99"/>
      <c r="YV49" s="99"/>
      <c r="YW49" s="99"/>
      <c r="YX49" s="99"/>
      <c r="YY49" s="99"/>
      <c r="YZ49" s="99"/>
      <c r="ZA49" s="99"/>
      <c r="ZB49" s="99"/>
      <c r="ZC49" s="99"/>
      <c r="ZD49" s="99"/>
      <c r="ZE49" s="99"/>
      <c r="ZF49" s="99"/>
      <c r="ZG49" s="99"/>
      <c r="ZH49" s="99"/>
      <c r="ZI49" s="99"/>
      <c r="ZJ49" s="99"/>
      <c r="ZK49" s="99"/>
      <c r="ZL49" s="99"/>
      <c r="ZM49" s="99"/>
      <c r="ZN49" s="99"/>
      <c r="ZO49" s="99"/>
      <c r="ZP49" s="99"/>
      <c r="ZQ49" s="99"/>
      <c r="ZR49" s="99"/>
      <c r="ZS49" s="99"/>
      <c r="ZT49" s="99"/>
      <c r="ZU49" s="99"/>
      <c r="ZV49" s="99"/>
      <c r="ZW49" s="99"/>
      <c r="ZX49" s="99"/>
      <c r="ZY49" s="99"/>
      <c r="ZZ49" s="99"/>
      <c r="AAA49" s="99"/>
      <c r="AAB49" s="99"/>
      <c r="AAC49" s="99"/>
      <c r="AAD49" s="99"/>
      <c r="AAE49" s="99"/>
      <c r="AAF49" s="99"/>
      <c r="AAG49" s="99"/>
      <c r="AAH49" s="99"/>
      <c r="AAI49" s="99"/>
      <c r="AAJ49" s="99"/>
      <c r="AAK49" s="99"/>
      <c r="AAL49" s="99"/>
      <c r="AAM49" s="99"/>
      <c r="AAN49" s="99"/>
      <c r="AAO49" s="99"/>
      <c r="AAP49" s="99"/>
      <c r="AAQ49" s="99"/>
      <c r="AAR49" s="99"/>
      <c r="AAS49" s="99"/>
      <c r="AAT49" s="99"/>
      <c r="AAU49" s="99"/>
      <c r="AAV49" s="99"/>
      <c r="AAW49" s="99"/>
      <c r="AAX49" s="99"/>
      <c r="AAY49" s="99"/>
      <c r="AAZ49" s="99"/>
      <c r="ABA49" s="99"/>
      <c r="ABB49" s="99"/>
      <c r="ABC49" s="99"/>
      <c r="ABD49" s="99"/>
      <c r="ABE49" s="99"/>
      <c r="ABF49" s="99"/>
      <c r="ABG49" s="99"/>
      <c r="ABH49" s="99"/>
      <c r="ABI49" s="99"/>
      <c r="ABJ49" s="99"/>
      <c r="ABK49" s="99"/>
      <c r="ABL49" s="99"/>
      <c r="ABM49" s="99"/>
      <c r="ABN49" s="99"/>
      <c r="ABO49" s="99"/>
      <c r="ABP49" s="99"/>
      <c r="ABQ49" s="99"/>
      <c r="ABR49" s="99"/>
      <c r="ABS49" s="99"/>
      <c r="ABT49" s="99"/>
      <c r="ABU49" s="99"/>
      <c r="ABV49" s="99"/>
      <c r="ABW49" s="99"/>
      <c r="ABX49" s="99"/>
      <c r="ABY49" s="99"/>
      <c r="ABZ49" s="99"/>
      <c r="ACA49" s="99"/>
      <c r="ACB49" s="99"/>
      <c r="ACC49" s="99"/>
      <c r="ACD49" s="99"/>
      <c r="ACE49" s="99"/>
      <c r="ACF49" s="99"/>
      <c r="ACG49" s="99"/>
      <c r="ACH49" s="99"/>
      <c r="ACI49" s="99"/>
      <c r="ACJ49" s="99"/>
      <c r="ACK49" s="99"/>
      <c r="ACL49" s="99"/>
      <c r="ACM49" s="99"/>
      <c r="ACN49" s="99"/>
      <c r="ACO49" s="99"/>
      <c r="ACP49" s="99"/>
      <c r="ACQ49" s="99"/>
      <c r="ACR49" s="99"/>
      <c r="ACS49" s="99"/>
      <c r="ACT49" s="99"/>
      <c r="ACU49" s="99"/>
      <c r="ACV49" s="99"/>
      <c r="ACW49" s="99"/>
      <c r="ACX49" s="99"/>
      <c r="ACY49" s="99"/>
      <c r="ACZ49" s="99"/>
      <c r="ADA49" s="99"/>
      <c r="ADB49" s="99"/>
      <c r="ADC49" s="99"/>
      <c r="ADD49" s="99"/>
      <c r="ADE49" s="99"/>
      <c r="ADF49" s="99"/>
      <c r="ADG49" s="99"/>
      <c r="ADH49" s="99"/>
      <c r="ADI49" s="99"/>
      <c r="ADJ49" s="99"/>
      <c r="ADK49" s="99"/>
      <c r="ADL49" s="99"/>
      <c r="ADM49" s="99"/>
      <c r="ADN49" s="99"/>
      <c r="ADO49" s="99"/>
      <c r="ADP49" s="99"/>
      <c r="ADQ49" s="99"/>
      <c r="ADR49" s="99"/>
      <c r="ADS49" s="99"/>
      <c r="ADT49" s="99"/>
      <c r="ADU49" s="99"/>
      <c r="ADV49" s="99"/>
      <c r="ADW49" s="99"/>
      <c r="ADX49" s="99"/>
      <c r="ADY49" s="99"/>
      <c r="ADZ49" s="99"/>
      <c r="AEA49" s="99"/>
      <c r="AEB49" s="99"/>
      <c r="AEC49" s="99"/>
      <c r="AED49" s="99"/>
      <c r="AEE49" s="99"/>
      <c r="AEF49" s="99"/>
      <c r="AEG49" s="99"/>
      <c r="AEH49" s="99"/>
      <c r="AEI49" s="99"/>
      <c r="AEJ49" s="99"/>
      <c r="AEK49" s="99"/>
      <c r="AEL49" s="99"/>
      <c r="AEM49" s="99"/>
      <c r="AEN49" s="99"/>
      <c r="AEO49" s="99"/>
      <c r="AEP49" s="99"/>
      <c r="AEQ49" s="99"/>
      <c r="AER49" s="99"/>
      <c r="AES49" s="99"/>
      <c r="AET49" s="99"/>
      <c r="AEU49" s="99"/>
      <c r="AEV49" s="99"/>
      <c r="AEW49" s="99"/>
      <c r="AEX49" s="99"/>
      <c r="AEY49" s="99"/>
      <c r="AEZ49" s="99"/>
      <c r="AFA49" s="99"/>
      <c r="AFB49" s="99"/>
      <c r="AFC49" s="99"/>
      <c r="AFD49" s="99"/>
      <c r="AFE49" s="99"/>
      <c r="AFF49" s="99"/>
      <c r="AFG49" s="99"/>
      <c r="AFH49" s="99"/>
      <c r="AFI49" s="99"/>
      <c r="AFJ49" s="99"/>
      <c r="AFK49" s="99"/>
      <c r="AFL49" s="99"/>
      <c r="AFM49" s="99"/>
      <c r="AFN49" s="99"/>
      <c r="AFO49" s="99"/>
      <c r="AFP49" s="99"/>
      <c r="AFQ49" s="99"/>
      <c r="AFR49" s="99"/>
      <c r="AFS49" s="99"/>
      <c r="AFT49" s="99"/>
      <c r="AFU49" s="99"/>
      <c r="AFV49" s="99"/>
      <c r="AFW49" s="99"/>
      <c r="AFX49" s="99"/>
      <c r="AFY49" s="99"/>
      <c r="AFZ49" s="99"/>
      <c r="AGA49" s="99"/>
      <c r="AGB49" s="99"/>
      <c r="AGC49" s="99"/>
      <c r="AGD49" s="99"/>
      <c r="AGE49" s="99"/>
      <c r="AGF49" s="99"/>
      <c r="AGG49" s="99"/>
      <c r="AGH49" s="99"/>
      <c r="AGI49" s="99"/>
      <c r="AGJ49" s="99"/>
      <c r="AGK49" s="99"/>
      <c r="AGL49" s="99"/>
      <c r="AGM49" s="99"/>
      <c r="AGN49" s="99"/>
      <c r="AGO49" s="99"/>
      <c r="AGP49" s="99"/>
      <c r="AGQ49" s="99"/>
      <c r="AGR49" s="99"/>
      <c r="AGS49" s="99"/>
      <c r="AGT49" s="99"/>
      <c r="AGU49" s="99"/>
      <c r="AGV49" s="99"/>
      <c r="AGW49" s="99"/>
      <c r="AGX49" s="99"/>
      <c r="AGY49" s="99"/>
      <c r="AGZ49" s="99"/>
      <c r="AHA49" s="99"/>
      <c r="AHB49" s="99"/>
      <c r="AHC49" s="99"/>
      <c r="AHD49" s="99"/>
      <c r="AHE49" s="99"/>
      <c r="AHF49" s="99"/>
      <c r="AHG49" s="99"/>
      <c r="AHH49" s="99"/>
      <c r="AHI49" s="99"/>
      <c r="AHJ49" s="99"/>
      <c r="AHK49" s="99"/>
      <c r="AHL49" s="99"/>
      <c r="AHM49" s="99"/>
      <c r="AHN49" s="99"/>
      <c r="AHO49" s="99"/>
      <c r="AHP49" s="99"/>
      <c r="AHQ49" s="99"/>
      <c r="AHR49" s="99"/>
      <c r="AHS49" s="99"/>
      <c r="AHT49" s="99"/>
      <c r="AHU49" s="99"/>
      <c r="AHV49" s="99"/>
      <c r="AHW49" s="99"/>
      <c r="AHX49" s="99"/>
      <c r="AHY49" s="99"/>
      <c r="AHZ49" s="99"/>
      <c r="AIA49" s="99"/>
      <c r="AIB49" s="99"/>
      <c r="AIC49" s="99"/>
      <c r="AID49" s="99"/>
      <c r="AIE49" s="99"/>
      <c r="AIF49" s="99"/>
      <c r="AIG49" s="99"/>
      <c r="AIH49" s="99"/>
      <c r="AII49" s="99"/>
      <c r="AIJ49" s="99"/>
      <c r="AIK49" s="99"/>
      <c r="AIL49" s="99"/>
      <c r="AIM49" s="99"/>
      <c r="AIN49" s="99"/>
      <c r="AIO49" s="99"/>
      <c r="AIP49" s="99"/>
      <c r="AIQ49" s="99"/>
      <c r="AIR49" s="99"/>
      <c r="AIS49" s="99"/>
      <c r="AIT49" s="99"/>
      <c r="AIU49" s="99"/>
      <c r="AIV49" s="99"/>
      <c r="AIW49" s="99"/>
      <c r="AIX49" s="99"/>
      <c r="AIY49" s="99"/>
      <c r="AIZ49" s="99"/>
      <c r="AJA49" s="99"/>
      <c r="AJB49" s="99"/>
      <c r="AJC49" s="99"/>
      <c r="AJD49" s="99"/>
      <c r="AJE49" s="99"/>
      <c r="AJF49" s="99"/>
      <c r="AJG49" s="99"/>
      <c r="AJH49" s="99"/>
      <c r="AJI49" s="99"/>
      <c r="AJJ49" s="99"/>
      <c r="AJK49" s="99"/>
      <c r="AJL49" s="99"/>
      <c r="AJM49" s="99"/>
      <c r="AJN49" s="99"/>
      <c r="AJO49" s="99"/>
      <c r="AJP49" s="99"/>
      <c r="AJQ49" s="99"/>
      <c r="AJR49" s="99"/>
      <c r="AJS49" s="99"/>
      <c r="AJT49" s="99"/>
      <c r="AJU49" s="99"/>
      <c r="AJV49" s="99"/>
      <c r="AJW49" s="99"/>
      <c r="AJX49" s="99"/>
      <c r="AJY49" s="99"/>
      <c r="AJZ49" s="99"/>
      <c r="AKA49" s="99"/>
      <c r="AKB49" s="99"/>
      <c r="AKC49" s="99"/>
      <c r="AKD49" s="99"/>
      <c r="AKE49" s="99"/>
      <c r="AKF49" s="99"/>
      <c r="AKG49" s="99"/>
      <c r="AKH49" s="99"/>
      <c r="AKI49" s="99"/>
      <c r="AKJ49" s="99"/>
      <c r="AKK49" s="99"/>
      <c r="AKL49" s="99"/>
      <c r="AKM49" s="99"/>
      <c r="AKN49" s="99"/>
      <c r="AKO49" s="99"/>
      <c r="AKP49" s="99"/>
      <c r="AKQ49" s="99"/>
      <c r="AKR49" s="99"/>
      <c r="AKS49" s="99"/>
      <c r="AKT49" s="99"/>
      <c r="AKU49" s="99"/>
      <c r="AKV49" s="99"/>
      <c r="AKW49" s="99"/>
      <c r="AKX49" s="99"/>
      <c r="AKY49" s="99"/>
      <c r="AKZ49" s="99"/>
      <c r="ALA49" s="99"/>
      <c r="ALB49" s="99"/>
      <c r="ALC49" s="99"/>
      <c r="ALD49" s="99"/>
      <c r="ALE49" s="99"/>
      <c r="ALF49" s="99"/>
      <c r="ALG49" s="99"/>
      <c r="ALH49" s="99"/>
      <c r="ALI49" s="99"/>
      <c r="ALJ49" s="99"/>
      <c r="ALK49" s="99"/>
      <c r="ALL49" s="99"/>
      <c r="ALM49" s="99"/>
      <c r="ALN49" s="99"/>
      <c r="ALO49" s="99"/>
      <c r="ALP49" s="99"/>
      <c r="ALQ49" s="99"/>
      <c r="ALR49" s="99"/>
      <c r="ALS49" s="99"/>
      <c r="ALT49" s="99"/>
      <c r="ALU49" s="99"/>
      <c r="ALV49" s="99"/>
      <c r="ALW49" s="99"/>
      <c r="ALX49" s="99"/>
      <c r="ALY49" s="99"/>
      <c r="ALZ49" s="99"/>
      <c r="AMA49" s="99"/>
      <c r="AMB49" s="99"/>
      <c r="AMC49" s="99"/>
      <c r="AMD49" s="99"/>
      <c r="AME49" s="99"/>
      <c r="AMF49" s="99"/>
      <c r="AMG49" s="99"/>
      <c r="AMH49" s="99"/>
      <c r="AMI49" s="99"/>
      <c r="AMJ49" s="99"/>
      <c r="AMK49" s="99"/>
      <c r="AML49" s="99"/>
      <c r="AMM49" s="99"/>
      <c r="AMN49" s="99"/>
      <c r="AMO49" s="99"/>
      <c r="AMP49" s="99"/>
      <c r="AMQ49" s="99"/>
      <c r="AMR49" s="99"/>
      <c r="AMS49" s="99"/>
      <c r="AMT49" s="99"/>
      <c r="AMU49" s="99"/>
      <c r="AMV49" s="99"/>
      <c r="AMW49" s="99"/>
      <c r="AMX49" s="99"/>
      <c r="AMY49" s="99"/>
      <c r="AMZ49" s="99"/>
      <c r="ANA49" s="99"/>
      <c r="ANB49" s="99"/>
      <c r="ANC49" s="99"/>
      <c r="AND49" s="99"/>
      <c r="ANE49" s="99"/>
      <c r="ANF49" s="99"/>
      <c r="ANG49" s="99"/>
      <c r="ANH49" s="99"/>
      <c r="ANI49" s="99"/>
      <c r="ANJ49" s="99"/>
      <c r="ANK49" s="99"/>
      <c r="ANL49" s="99"/>
      <c r="ANM49" s="99"/>
      <c r="ANN49" s="99"/>
      <c r="ANO49" s="99"/>
      <c r="ANP49" s="99"/>
      <c r="ANQ49" s="99"/>
      <c r="ANR49" s="99"/>
      <c r="ANS49" s="99"/>
      <c r="ANT49" s="99"/>
      <c r="ANU49" s="99"/>
      <c r="ANV49" s="99"/>
      <c r="ANW49" s="99"/>
      <c r="ANX49" s="99"/>
      <c r="ANY49" s="99"/>
      <c r="ANZ49" s="99"/>
      <c r="AOA49" s="99"/>
      <c r="AOB49" s="99"/>
      <c r="AOC49" s="99"/>
      <c r="AOD49" s="99"/>
      <c r="AOE49" s="99"/>
      <c r="AOF49" s="99"/>
      <c r="AOG49" s="99"/>
      <c r="AOH49" s="99"/>
      <c r="AOI49" s="99"/>
      <c r="AOJ49" s="99"/>
      <c r="AOK49" s="99"/>
      <c r="AOL49" s="99"/>
      <c r="AOM49" s="99"/>
      <c r="AON49" s="99"/>
      <c r="AOO49" s="99"/>
      <c r="AOP49" s="99"/>
      <c r="AOQ49" s="99"/>
      <c r="AOR49" s="99"/>
      <c r="AOS49" s="99"/>
      <c r="AOT49" s="99"/>
      <c r="AOU49" s="99"/>
      <c r="AOV49" s="99"/>
      <c r="AOW49" s="99"/>
      <c r="AOX49" s="99"/>
      <c r="AOY49" s="99"/>
      <c r="AOZ49" s="99"/>
      <c r="APA49" s="99"/>
      <c r="APB49" s="99"/>
      <c r="APC49" s="99"/>
      <c r="APD49" s="99"/>
      <c r="APE49" s="99"/>
      <c r="APF49" s="99"/>
      <c r="APG49" s="99"/>
      <c r="APH49" s="99"/>
      <c r="API49" s="99"/>
      <c r="APJ49" s="99"/>
      <c r="APK49" s="99"/>
      <c r="APL49" s="99"/>
      <c r="APM49" s="99"/>
      <c r="APN49" s="99"/>
      <c r="APO49" s="99"/>
      <c r="APP49" s="99"/>
      <c r="APQ49" s="99"/>
      <c r="APR49" s="99"/>
      <c r="APS49" s="99"/>
      <c r="APT49" s="99"/>
      <c r="APU49" s="99"/>
      <c r="APV49" s="99"/>
      <c r="APW49" s="99"/>
      <c r="APX49" s="99"/>
      <c r="APY49" s="99"/>
      <c r="APZ49" s="99"/>
      <c r="AQA49" s="99"/>
      <c r="AQB49" s="99"/>
      <c r="AQC49" s="99"/>
      <c r="AQD49" s="99"/>
      <c r="AQE49" s="99"/>
      <c r="AQF49" s="99"/>
      <c r="AQG49" s="99"/>
      <c r="AQH49" s="99"/>
      <c r="AQI49" s="99"/>
      <c r="AQJ49" s="99"/>
      <c r="AQK49" s="99"/>
      <c r="AQL49" s="99"/>
      <c r="AQM49" s="99"/>
      <c r="AQN49" s="99"/>
      <c r="AQO49" s="99"/>
      <c r="AQP49" s="99"/>
      <c r="AQQ49" s="99"/>
      <c r="AQR49" s="99"/>
      <c r="AQS49" s="99"/>
      <c r="AQT49" s="99"/>
      <c r="AQU49" s="99"/>
      <c r="AQV49" s="99"/>
      <c r="AQW49" s="99"/>
      <c r="AQX49" s="99"/>
      <c r="AQY49" s="99"/>
      <c r="AQZ49" s="99"/>
      <c r="ARA49" s="99"/>
      <c r="ARB49" s="99"/>
      <c r="ARC49" s="99"/>
      <c r="ARD49" s="99"/>
      <c r="ARE49" s="99"/>
      <c r="ARF49" s="99"/>
      <c r="ARG49" s="99"/>
      <c r="ARH49" s="99"/>
      <c r="ARI49" s="99"/>
      <c r="ARJ49" s="99"/>
      <c r="ARK49" s="99"/>
      <c r="ARL49" s="99"/>
      <c r="ARM49" s="99"/>
      <c r="ARN49" s="99"/>
      <c r="ARO49" s="99"/>
      <c r="ARP49" s="99"/>
      <c r="ARQ49" s="99"/>
      <c r="ARR49" s="99"/>
      <c r="ARS49" s="99"/>
      <c r="ART49" s="99"/>
      <c r="ARU49" s="99"/>
      <c r="ARV49" s="99"/>
      <c r="ARW49" s="99"/>
      <c r="ARX49" s="99"/>
      <c r="ARY49" s="99"/>
      <c r="ARZ49" s="99"/>
      <c r="ASA49" s="99"/>
      <c r="ASB49" s="99"/>
      <c r="ASC49" s="99"/>
      <c r="ASD49" s="99"/>
      <c r="ASE49" s="99"/>
      <c r="ASF49" s="99"/>
      <c r="ASG49" s="99"/>
      <c r="ASH49" s="99"/>
      <c r="ASI49" s="99"/>
      <c r="ASJ49" s="99"/>
      <c r="ASK49" s="99"/>
      <c r="ASL49" s="99"/>
      <c r="ASM49" s="99"/>
      <c r="ASN49" s="99"/>
      <c r="ASO49" s="99"/>
      <c r="ASP49" s="99"/>
      <c r="ASQ49" s="99"/>
      <c r="ASR49" s="99"/>
      <c r="ASS49" s="99"/>
      <c r="AST49" s="99"/>
      <c r="ASU49" s="99"/>
      <c r="ASV49" s="99"/>
      <c r="ASW49" s="99"/>
      <c r="ASX49" s="99"/>
      <c r="ASY49" s="99"/>
      <c r="ASZ49" s="99"/>
      <c r="ATA49" s="99"/>
      <c r="ATB49" s="99"/>
      <c r="ATC49" s="99"/>
      <c r="ATD49" s="99"/>
      <c r="ATE49" s="99"/>
      <c r="ATF49" s="99"/>
      <c r="ATG49" s="99"/>
      <c r="ATH49" s="99"/>
      <c r="ATI49" s="99"/>
      <c r="ATJ49" s="99"/>
      <c r="ATK49" s="99"/>
      <c r="ATL49" s="99"/>
      <c r="ATM49" s="99"/>
      <c r="ATN49" s="99"/>
      <c r="ATO49" s="99"/>
      <c r="ATP49" s="99"/>
      <c r="ATQ49" s="99"/>
      <c r="ATR49" s="99"/>
      <c r="ATS49" s="99"/>
      <c r="ATT49" s="99"/>
      <c r="ATU49" s="99"/>
      <c r="ATV49" s="99"/>
      <c r="ATW49" s="99"/>
      <c r="ATX49" s="99"/>
      <c r="ATY49" s="99"/>
      <c r="ATZ49" s="99"/>
      <c r="AUA49" s="99"/>
      <c r="AUB49" s="99"/>
      <c r="AUC49" s="99"/>
      <c r="AUD49" s="99"/>
      <c r="AUE49" s="99"/>
      <c r="AUF49" s="99"/>
      <c r="AUG49" s="99"/>
      <c r="AUH49" s="99"/>
      <c r="AUI49" s="99"/>
      <c r="AUJ49" s="99"/>
      <c r="AUK49" s="99"/>
      <c r="AUL49" s="99"/>
      <c r="AUM49" s="99"/>
      <c r="AUN49" s="99"/>
      <c r="AUO49" s="99"/>
      <c r="AUP49" s="99"/>
      <c r="AUQ49" s="99"/>
      <c r="AUR49" s="99"/>
      <c r="AUS49" s="99"/>
      <c r="AUT49" s="99"/>
      <c r="AUU49" s="99"/>
      <c r="AUV49" s="99"/>
      <c r="AUW49" s="99"/>
      <c r="AUX49" s="99"/>
      <c r="AUY49" s="99"/>
      <c r="AUZ49" s="99"/>
      <c r="AVA49" s="99"/>
      <c r="AVB49" s="99"/>
      <c r="AVC49" s="99"/>
      <c r="AVD49" s="99"/>
      <c r="AVE49" s="99"/>
      <c r="AVF49" s="99"/>
    </row>
    <row r="50" spans="1:1254" x14ac:dyDescent="0.25">
      <c r="A50">
        <v>202212</v>
      </c>
      <c r="B50">
        <v>50167</v>
      </c>
      <c r="C50" t="s">
        <v>2678</v>
      </c>
      <c r="D50" t="s">
        <v>1533</v>
      </c>
      <c r="F50">
        <v>1203</v>
      </c>
      <c r="G50">
        <v>4200</v>
      </c>
      <c r="H50">
        <v>77</v>
      </c>
      <c r="I50">
        <v>136086</v>
      </c>
      <c r="K50">
        <v>10216</v>
      </c>
      <c r="M50">
        <v>10216</v>
      </c>
      <c r="O50">
        <v>1929</v>
      </c>
      <c r="P50">
        <v>136086</v>
      </c>
      <c r="Q50">
        <v>0</v>
      </c>
      <c r="R50">
        <v>108945</v>
      </c>
      <c r="T50">
        <v>0</v>
      </c>
      <c r="U50">
        <v>27141</v>
      </c>
      <c r="V50">
        <v>0</v>
      </c>
      <c r="W50">
        <v>181892</v>
      </c>
      <c r="X50">
        <v>0</v>
      </c>
      <c r="Y50">
        <v>7524</v>
      </c>
      <c r="Z50">
        <v>4277</v>
      </c>
      <c r="AC50">
        <v>476</v>
      </c>
      <c r="AF50">
        <v>5293</v>
      </c>
      <c r="AG50">
        <v>1713</v>
      </c>
      <c r="AH50">
        <v>3580</v>
      </c>
      <c r="AJ50">
        <v>0</v>
      </c>
      <c r="AK50">
        <v>30397</v>
      </c>
      <c r="AL50">
        <v>14829</v>
      </c>
      <c r="AM50">
        <v>59</v>
      </c>
      <c r="AO50">
        <v>0</v>
      </c>
      <c r="AR50">
        <v>0</v>
      </c>
      <c r="AS50">
        <v>476</v>
      </c>
      <c r="AT50">
        <v>8727</v>
      </c>
      <c r="AV50">
        <v>7000</v>
      </c>
      <c r="AW50">
        <v>0</v>
      </c>
      <c r="AX50">
        <v>2567</v>
      </c>
      <c r="AY50">
        <v>95473</v>
      </c>
      <c r="AZ50">
        <v>40813</v>
      </c>
      <c r="BF50">
        <v>0</v>
      </c>
      <c r="BH50">
        <v>8558</v>
      </c>
      <c r="BK50">
        <v>77361</v>
      </c>
      <c r="BL50">
        <v>500</v>
      </c>
      <c r="BQ50">
        <v>86358</v>
      </c>
      <c r="BR50">
        <v>2115</v>
      </c>
      <c r="BV50">
        <v>33938</v>
      </c>
      <c r="BW50">
        <v>0</v>
      </c>
      <c r="BX50">
        <v>2610</v>
      </c>
      <c r="BZ50">
        <v>181892</v>
      </c>
      <c r="CB50">
        <v>0</v>
      </c>
      <c r="CE50">
        <v>5991</v>
      </c>
      <c r="CG50">
        <v>500</v>
      </c>
      <c r="CH50">
        <v>-20871</v>
      </c>
      <c r="CL50">
        <v>122023</v>
      </c>
      <c r="CN50">
        <v>-33282</v>
      </c>
      <c r="CO50">
        <v>-17323</v>
      </c>
      <c r="CR50">
        <v>6013</v>
      </c>
      <c r="CS50">
        <v>-15241</v>
      </c>
      <c r="CT50">
        <v>-83493</v>
      </c>
      <c r="CV50">
        <v>-12411</v>
      </c>
      <c r="CW50">
        <v>260</v>
      </c>
      <c r="CX50">
        <v>-17323</v>
      </c>
      <c r="CZ50">
        <v>-10635</v>
      </c>
      <c r="DA50">
        <v>-7788</v>
      </c>
      <c r="DF50">
        <v>-9924</v>
      </c>
      <c r="DG50">
        <v>-2401</v>
      </c>
      <c r="DH50">
        <v>5956</v>
      </c>
      <c r="DJ50">
        <v>0</v>
      </c>
      <c r="DK50">
        <v>0</v>
      </c>
      <c r="DL50">
        <v>0</v>
      </c>
      <c r="DM50">
        <v>108987</v>
      </c>
      <c r="DP50">
        <v>-9535</v>
      </c>
      <c r="DQ50">
        <v>-79842</v>
      </c>
      <c r="DS50">
        <v>-250</v>
      </c>
      <c r="DT50">
        <v>-9535</v>
      </c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  <c r="IA50" s="99"/>
      <c r="IB50" s="99"/>
      <c r="IC50" s="99"/>
      <c r="ID50" s="99"/>
      <c r="IE50" s="99"/>
      <c r="IF50" s="99"/>
      <c r="IG50" s="99"/>
      <c r="IH50" s="99"/>
      <c r="II50" s="99"/>
      <c r="IJ50" s="99"/>
      <c r="IK50" s="99"/>
      <c r="IL50" s="99"/>
      <c r="IM50" s="99"/>
      <c r="IN50" s="99"/>
      <c r="IO50" s="99"/>
      <c r="IP50" s="99"/>
      <c r="IQ50" s="99"/>
      <c r="IR50" s="99"/>
      <c r="IS50" s="99"/>
      <c r="IT50" s="99"/>
      <c r="IU50" s="99"/>
      <c r="IV50" s="99"/>
      <c r="IW50" s="99"/>
      <c r="IX50" s="99"/>
      <c r="IY50" s="99"/>
      <c r="IZ50" s="99"/>
      <c r="JA50" s="99"/>
      <c r="JB50" s="99"/>
      <c r="JC50" s="99"/>
      <c r="JD50" s="99"/>
      <c r="JE50" s="99"/>
      <c r="JF50" s="99"/>
      <c r="JG50" s="99"/>
      <c r="JH50" s="99"/>
      <c r="JI50" s="99"/>
      <c r="JJ50" s="99"/>
      <c r="JK50" s="99"/>
      <c r="JL50" s="99"/>
      <c r="JM50" s="99"/>
      <c r="JN50" s="99"/>
      <c r="JO50" s="99"/>
      <c r="JP50" s="99"/>
      <c r="JQ50" s="99"/>
      <c r="JR50" s="99"/>
      <c r="JS50" s="99"/>
      <c r="JT50" s="99"/>
      <c r="JU50" s="99"/>
      <c r="JV50" s="99"/>
      <c r="JW50" s="99"/>
      <c r="JX50" s="99"/>
      <c r="JY50" s="99"/>
      <c r="JZ50" s="99"/>
      <c r="KA50" s="99"/>
      <c r="KB50" s="99"/>
      <c r="KC50" s="99"/>
      <c r="KD50" s="99"/>
      <c r="KE50" s="99"/>
      <c r="KF50" s="99"/>
      <c r="KG50" s="99"/>
      <c r="KH50" s="99"/>
      <c r="KI50" s="99"/>
      <c r="KJ50" s="99"/>
      <c r="KK50" s="99"/>
      <c r="KL50" s="99"/>
      <c r="KM50" s="99"/>
      <c r="KN50" s="99"/>
      <c r="KO50" s="99"/>
      <c r="KP50" s="99"/>
      <c r="KQ50" s="99"/>
      <c r="KR50" s="99"/>
      <c r="KS50" s="99"/>
      <c r="KT50" s="99"/>
      <c r="KU50" s="99"/>
      <c r="KV50" s="99"/>
      <c r="KW50" s="99"/>
      <c r="KX50" s="99"/>
      <c r="KY50" s="99"/>
      <c r="KZ50" s="99"/>
      <c r="LA50" s="99"/>
      <c r="LB50" s="99"/>
      <c r="LC50" s="99"/>
      <c r="LD50" s="99"/>
      <c r="LE50" s="99"/>
      <c r="LF50" s="99"/>
      <c r="LG50" s="99"/>
      <c r="LH50" s="99"/>
      <c r="LI50" s="99"/>
      <c r="LJ50" s="99"/>
      <c r="LK50" s="99"/>
      <c r="LL50" s="99"/>
      <c r="LM50" s="99"/>
      <c r="LN50" s="99"/>
      <c r="LO50" s="99"/>
      <c r="LP50" s="99"/>
      <c r="LQ50" s="99"/>
      <c r="LR50" s="99"/>
      <c r="LS50" s="99"/>
      <c r="LT50" s="99"/>
      <c r="LU50" s="99"/>
      <c r="LV50" s="99"/>
      <c r="LW50" s="99"/>
      <c r="LX50" s="99"/>
      <c r="LY50" s="99"/>
      <c r="LZ50" s="99"/>
      <c r="MA50" s="99"/>
      <c r="MB50" s="99"/>
      <c r="MC50" s="99"/>
      <c r="MD50" s="99"/>
      <c r="ME50" s="99"/>
      <c r="MF50" s="99"/>
      <c r="MG50" s="99"/>
      <c r="MH50" s="99"/>
      <c r="MI50" s="99"/>
      <c r="MJ50" s="99"/>
      <c r="MK50" s="99"/>
      <c r="ML50" s="99"/>
      <c r="MM50" s="99"/>
      <c r="MN50" s="99"/>
      <c r="MO50" s="99"/>
      <c r="MP50" s="99"/>
      <c r="MQ50" s="99"/>
      <c r="MR50" s="99"/>
      <c r="MS50" s="99"/>
      <c r="MT50" s="99"/>
      <c r="MU50" s="99"/>
      <c r="MV50" s="99"/>
      <c r="MW50" s="99"/>
      <c r="MX50" s="99"/>
      <c r="MY50" s="99"/>
      <c r="MZ50" s="99"/>
      <c r="NA50" s="99"/>
      <c r="NB50" s="99"/>
      <c r="NC50" s="99"/>
      <c r="ND50" s="99"/>
      <c r="NE50" s="99"/>
      <c r="NF50" s="99"/>
      <c r="NG50" s="99"/>
      <c r="NH50" s="99"/>
      <c r="NI50" s="99"/>
      <c r="NJ50" s="99"/>
      <c r="NK50" s="99"/>
      <c r="NL50" s="99"/>
      <c r="NM50" s="99"/>
      <c r="NN50" s="99"/>
      <c r="NO50" s="99"/>
      <c r="NP50" s="99"/>
      <c r="NQ50" s="99"/>
      <c r="NR50" s="99"/>
      <c r="NS50" s="99"/>
      <c r="NT50" s="99"/>
      <c r="NU50" s="99"/>
      <c r="NV50" s="99"/>
      <c r="NW50" s="99"/>
      <c r="NX50" s="99"/>
      <c r="NY50" s="99"/>
      <c r="NZ50" s="99"/>
      <c r="OA50" s="99"/>
      <c r="OB50" s="99"/>
      <c r="OC50" s="99"/>
      <c r="OD50" s="99"/>
      <c r="OE50" s="99"/>
      <c r="OF50" s="99"/>
      <c r="OG50" s="99"/>
      <c r="OH50" s="99"/>
      <c r="OI50" s="99"/>
      <c r="OJ50" s="99"/>
      <c r="OK50" s="99"/>
      <c r="OL50" s="99"/>
      <c r="OM50" s="99"/>
      <c r="ON50" s="99"/>
      <c r="OO50" s="99"/>
      <c r="OP50" s="99"/>
      <c r="OQ50" s="99"/>
      <c r="OR50" s="99"/>
      <c r="OS50" s="99"/>
      <c r="OT50" s="99"/>
      <c r="OU50" s="99"/>
      <c r="OV50" s="99"/>
      <c r="OW50" s="99"/>
      <c r="OX50" s="99"/>
      <c r="OY50" s="99"/>
      <c r="OZ50" s="99"/>
      <c r="PA50" s="99"/>
      <c r="PB50" s="99"/>
      <c r="PC50" s="99"/>
      <c r="PD50" s="99"/>
      <c r="PE50" s="99"/>
      <c r="PF50" s="99"/>
      <c r="PG50" s="99"/>
      <c r="PH50" s="99"/>
      <c r="PI50" s="99"/>
      <c r="PJ50" s="99"/>
      <c r="PK50" s="99"/>
      <c r="PL50" s="99"/>
      <c r="PM50" s="99"/>
      <c r="PN50" s="99"/>
      <c r="PO50" s="99"/>
      <c r="PP50" s="99"/>
      <c r="PQ50" s="99"/>
      <c r="PR50" s="99"/>
      <c r="PS50" s="99"/>
      <c r="PT50" s="99"/>
      <c r="PU50" s="99"/>
      <c r="PV50" s="99"/>
      <c r="PW50" s="99"/>
      <c r="PX50" s="99"/>
      <c r="PY50" s="99"/>
      <c r="PZ50" s="99"/>
      <c r="QA50" s="99"/>
      <c r="QB50" s="99"/>
      <c r="QC50" s="99"/>
      <c r="QD50" s="99"/>
      <c r="QE50" s="99"/>
      <c r="QF50" s="99"/>
      <c r="QG50" s="99"/>
      <c r="QH50" s="99"/>
      <c r="QI50" s="99"/>
      <c r="QJ50" s="99"/>
      <c r="QK50" s="99"/>
      <c r="QL50" s="99"/>
      <c r="QM50" s="99"/>
      <c r="QN50" s="99"/>
      <c r="QO50" s="99"/>
      <c r="QP50" s="99"/>
      <c r="QQ50" s="99"/>
      <c r="QR50" s="99"/>
      <c r="QS50" s="99"/>
      <c r="QT50" s="99"/>
      <c r="QU50" s="99"/>
      <c r="QV50" s="99"/>
      <c r="QW50" s="99"/>
      <c r="QX50" s="99"/>
      <c r="QY50" s="99"/>
      <c r="QZ50" s="99"/>
      <c r="RA50" s="99"/>
      <c r="RB50" s="99"/>
      <c r="RC50" s="99"/>
      <c r="RD50" s="99"/>
      <c r="RE50" s="99"/>
      <c r="RF50" s="99"/>
      <c r="RG50" s="99"/>
      <c r="RH50" s="99"/>
      <c r="RI50" s="99"/>
      <c r="RJ50" s="99"/>
      <c r="RK50" s="99"/>
      <c r="RL50" s="99"/>
      <c r="RM50" s="99"/>
      <c r="RN50" s="99"/>
      <c r="RO50" s="99"/>
      <c r="RP50" s="99"/>
      <c r="RQ50" s="99"/>
      <c r="RR50" s="99"/>
      <c r="RS50" s="99"/>
      <c r="RT50" s="99"/>
      <c r="RU50" s="99"/>
      <c r="RV50" s="99"/>
      <c r="RW50" s="99"/>
      <c r="RX50" s="99"/>
      <c r="RY50" s="99"/>
      <c r="RZ50" s="99"/>
      <c r="SA50" s="99"/>
      <c r="SB50" s="99"/>
      <c r="SC50" s="99"/>
      <c r="SD50" s="99"/>
      <c r="SE50" s="99"/>
      <c r="SF50" s="99"/>
      <c r="SG50" s="99"/>
      <c r="SH50" s="99"/>
      <c r="SI50" s="99"/>
      <c r="SJ50" s="99"/>
      <c r="SK50" s="99"/>
      <c r="SL50" s="99"/>
      <c r="SM50" s="99"/>
      <c r="SN50" s="99"/>
      <c r="SO50" s="99"/>
      <c r="SP50" s="99"/>
      <c r="SQ50" s="99"/>
      <c r="SR50" s="99"/>
      <c r="SS50" s="99"/>
      <c r="ST50" s="99"/>
      <c r="SU50" s="99"/>
      <c r="SV50" s="99"/>
      <c r="SW50" s="99"/>
      <c r="SX50" s="99"/>
      <c r="SY50" s="99"/>
      <c r="SZ50" s="99"/>
      <c r="TA50" s="99"/>
      <c r="TB50" s="99"/>
      <c r="TC50" s="99"/>
      <c r="TD50" s="99"/>
      <c r="TE50" s="99"/>
      <c r="TF50" s="99"/>
      <c r="TG50" s="99"/>
      <c r="TH50" s="99"/>
      <c r="TI50" s="99"/>
      <c r="TJ50" s="99"/>
      <c r="TK50" s="99"/>
      <c r="TL50" s="99"/>
      <c r="TM50" s="99"/>
      <c r="TN50" s="99"/>
      <c r="TO50" s="99"/>
      <c r="TP50" s="99"/>
      <c r="TQ50" s="99"/>
      <c r="TR50" s="99"/>
      <c r="TS50" s="99"/>
      <c r="TT50" s="99"/>
      <c r="TU50" s="99"/>
      <c r="TV50" s="99"/>
      <c r="TW50" s="99"/>
      <c r="TX50" s="99"/>
      <c r="TY50" s="99"/>
      <c r="TZ50" s="99"/>
      <c r="UA50" s="99"/>
      <c r="UB50" s="99"/>
      <c r="UC50" s="99"/>
      <c r="UD50" s="99"/>
      <c r="UE50" s="99"/>
      <c r="UF50" s="99"/>
      <c r="UG50" s="99"/>
      <c r="UH50" s="99"/>
      <c r="UI50" s="99"/>
      <c r="UJ50" s="99"/>
      <c r="UK50" s="99"/>
      <c r="UL50" s="99"/>
      <c r="UM50" s="99"/>
      <c r="UN50" s="99"/>
      <c r="UO50" s="99"/>
      <c r="UP50" s="99"/>
      <c r="UQ50" s="99"/>
      <c r="UR50" s="99"/>
      <c r="US50" s="99"/>
      <c r="UT50" s="99"/>
      <c r="UU50" s="99"/>
      <c r="UV50" s="99"/>
      <c r="UW50" s="99"/>
      <c r="UX50" s="99"/>
      <c r="UY50" s="99"/>
      <c r="UZ50" s="99"/>
      <c r="VA50" s="99"/>
      <c r="VB50" s="99"/>
      <c r="VC50" s="99"/>
      <c r="VD50" s="99"/>
      <c r="VE50" s="99"/>
      <c r="VF50" s="99"/>
      <c r="VG50" s="99"/>
      <c r="VH50" s="99"/>
      <c r="VI50" s="99"/>
      <c r="VJ50" s="99"/>
      <c r="VK50" s="99"/>
      <c r="VL50" s="99"/>
      <c r="VM50" s="99"/>
      <c r="VN50" s="99"/>
      <c r="VO50" s="99"/>
      <c r="VP50" s="99"/>
      <c r="VQ50" s="99"/>
      <c r="VR50" s="99"/>
      <c r="VS50" s="99"/>
      <c r="VT50" s="99"/>
      <c r="VU50" s="99"/>
      <c r="VV50" s="99"/>
      <c r="VW50" s="99"/>
      <c r="VX50" s="99"/>
      <c r="VY50" s="99"/>
      <c r="VZ50" s="99"/>
      <c r="WA50" s="99"/>
      <c r="WB50" s="99"/>
      <c r="WC50" s="99"/>
      <c r="WD50" s="99"/>
      <c r="WE50" s="99"/>
      <c r="WF50" s="99"/>
      <c r="WG50" s="99"/>
      <c r="WH50" s="99"/>
      <c r="WI50" s="99"/>
      <c r="WJ50" s="99"/>
      <c r="WK50" s="99"/>
      <c r="WL50" s="99"/>
      <c r="WM50" s="99"/>
      <c r="WN50" s="99"/>
      <c r="WO50" s="99"/>
      <c r="WP50" s="99"/>
      <c r="WQ50" s="99"/>
      <c r="WR50" s="99"/>
      <c r="WS50" s="99"/>
      <c r="WT50" s="99"/>
      <c r="WU50" s="99"/>
      <c r="WV50" s="99"/>
      <c r="WW50" s="99"/>
      <c r="WX50" s="99"/>
      <c r="WY50" s="99"/>
      <c r="WZ50" s="99"/>
      <c r="XA50" s="99"/>
      <c r="XB50" s="99"/>
      <c r="XC50" s="99"/>
      <c r="XD50" s="99"/>
      <c r="XE50" s="99"/>
      <c r="XF50" s="99"/>
      <c r="XG50" s="99"/>
      <c r="XH50" s="99"/>
      <c r="XI50" s="99"/>
      <c r="XJ50" s="99"/>
      <c r="XK50" s="99"/>
      <c r="XL50" s="99"/>
      <c r="XM50" s="99"/>
      <c r="XN50" s="99"/>
      <c r="XO50" s="99"/>
      <c r="XP50" s="99"/>
      <c r="XQ50" s="99"/>
      <c r="XR50" s="99"/>
      <c r="XS50" s="99"/>
      <c r="XT50" s="99"/>
      <c r="XU50" s="99"/>
      <c r="XV50" s="99"/>
      <c r="XW50" s="99"/>
      <c r="XX50" s="99"/>
      <c r="XY50" s="99"/>
      <c r="XZ50" s="99"/>
      <c r="YA50" s="99"/>
      <c r="YB50" s="99"/>
      <c r="YC50" s="99"/>
      <c r="YD50" s="99"/>
      <c r="YE50" s="99"/>
      <c r="YF50" s="99"/>
      <c r="YG50" s="99"/>
      <c r="YH50" s="99"/>
      <c r="YI50" s="99"/>
      <c r="YJ50" s="99"/>
      <c r="YK50" s="99"/>
      <c r="YL50" s="99"/>
      <c r="YM50" s="99"/>
      <c r="YN50" s="99"/>
      <c r="YO50" s="99"/>
      <c r="YP50" s="99"/>
      <c r="YQ50" s="99"/>
      <c r="YR50" s="99"/>
      <c r="YS50" s="99"/>
      <c r="YT50" s="99"/>
      <c r="YU50" s="99"/>
      <c r="YV50" s="99"/>
      <c r="YW50" s="99"/>
      <c r="YX50" s="99"/>
      <c r="YY50" s="99"/>
      <c r="YZ50" s="99"/>
      <c r="ZA50" s="99"/>
      <c r="ZB50" s="99"/>
      <c r="ZC50" s="99"/>
      <c r="ZD50" s="99"/>
      <c r="ZE50" s="99"/>
      <c r="ZF50" s="99"/>
      <c r="ZG50" s="99"/>
      <c r="ZH50" s="99"/>
      <c r="ZI50" s="99"/>
      <c r="ZJ50" s="99"/>
      <c r="ZK50" s="99"/>
      <c r="ZL50" s="99"/>
      <c r="ZM50" s="99"/>
      <c r="ZN50" s="99"/>
      <c r="ZO50" s="99"/>
      <c r="ZP50" s="99"/>
      <c r="ZQ50" s="99"/>
      <c r="ZR50" s="99"/>
      <c r="ZS50" s="99"/>
      <c r="ZT50" s="99"/>
      <c r="ZU50" s="99"/>
      <c r="ZV50" s="99"/>
      <c r="ZW50" s="99"/>
      <c r="ZX50" s="99"/>
      <c r="ZY50" s="99"/>
      <c r="ZZ50" s="99"/>
      <c r="AAA50" s="99"/>
      <c r="AAB50" s="99"/>
      <c r="AAC50" s="99"/>
      <c r="AAD50" s="99"/>
      <c r="AAE50" s="99"/>
      <c r="AAF50" s="99"/>
      <c r="AAG50" s="99"/>
      <c r="AAH50" s="99"/>
      <c r="AAI50" s="99"/>
      <c r="AAJ50" s="99"/>
      <c r="AAK50" s="99"/>
      <c r="AAL50" s="99"/>
      <c r="AAM50" s="99"/>
      <c r="AAN50" s="99"/>
      <c r="AAO50" s="99"/>
      <c r="AAP50" s="99"/>
      <c r="AAQ50" s="99"/>
      <c r="AAR50" s="99"/>
      <c r="AAS50" s="99"/>
      <c r="AAT50" s="99"/>
      <c r="AAU50" s="99"/>
      <c r="AAV50" s="99"/>
      <c r="AAW50" s="99"/>
      <c r="AAX50" s="99"/>
      <c r="AAY50" s="99"/>
      <c r="AAZ50" s="99"/>
      <c r="ABA50" s="99"/>
      <c r="ABB50" s="99"/>
      <c r="ABC50" s="99"/>
      <c r="ABD50" s="99"/>
      <c r="ABE50" s="99"/>
      <c r="ABF50" s="99"/>
      <c r="ABG50" s="99"/>
      <c r="ABH50" s="99"/>
      <c r="ABI50" s="99"/>
      <c r="ABJ50" s="99"/>
      <c r="ABK50" s="99"/>
      <c r="ABL50" s="99"/>
      <c r="ABM50" s="99"/>
      <c r="ABN50" s="99"/>
      <c r="ABO50" s="99"/>
      <c r="ABP50" s="99"/>
      <c r="ABQ50" s="99"/>
      <c r="ABR50" s="99"/>
      <c r="ABS50" s="99"/>
      <c r="ABT50" s="99"/>
      <c r="ABU50" s="99"/>
      <c r="ABV50" s="99"/>
      <c r="ABW50" s="99"/>
      <c r="ABX50" s="99"/>
      <c r="ABY50" s="99"/>
      <c r="ABZ50" s="99"/>
      <c r="ACA50" s="99"/>
      <c r="ACB50" s="99"/>
      <c r="ACC50" s="99"/>
      <c r="ACD50" s="99"/>
      <c r="ACE50" s="99"/>
      <c r="ACF50" s="99"/>
      <c r="ACG50" s="99"/>
      <c r="ACH50" s="99"/>
      <c r="ACI50" s="99"/>
      <c r="ACJ50" s="99"/>
      <c r="ACK50" s="99"/>
      <c r="ACL50" s="99"/>
      <c r="ACM50" s="99"/>
      <c r="ACN50" s="99"/>
      <c r="ACO50" s="99"/>
      <c r="ACP50" s="99"/>
      <c r="ACQ50" s="99"/>
      <c r="ACR50" s="99"/>
      <c r="ACS50" s="99"/>
      <c r="ACT50" s="99"/>
      <c r="ACU50" s="99"/>
      <c r="ACV50" s="99"/>
      <c r="ACW50" s="99"/>
      <c r="ACX50" s="99"/>
      <c r="ACY50" s="99"/>
      <c r="ACZ50" s="99"/>
      <c r="ADA50" s="99"/>
      <c r="ADB50" s="99"/>
      <c r="ADC50" s="99"/>
      <c r="ADD50" s="99"/>
      <c r="ADE50" s="99"/>
      <c r="ADF50" s="99"/>
      <c r="ADG50" s="99"/>
      <c r="ADH50" s="99"/>
      <c r="ADI50" s="99"/>
      <c r="ADJ50" s="99"/>
      <c r="ADK50" s="99"/>
      <c r="ADL50" s="99"/>
      <c r="ADM50" s="99"/>
      <c r="ADN50" s="99"/>
      <c r="ADO50" s="99"/>
      <c r="ADP50" s="99"/>
      <c r="ADQ50" s="99"/>
      <c r="ADR50" s="99"/>
      <c r="ADS50" s="99"/>
      <c r="ADT50" s="99"/>
      <c r="ADU50" s="99"/>
      <c r="ADV50" s="99"/>
      <c r="ADW50" s="99"/>
      <c r="ADX50" s="99"/>
      <c r="ADY50" s="99"/>
      <c r="ADZ50" s="99"/>
      <c r="AEA50" s="99"/>
      <c r="AEB50" s="99"/>
      <c r="AEC50" s="99"/>
      <c r="AED50" s="99"/>
      <c r="AEE50" s="99"/>
      <c r="AEF50" s="99"/>
      <c r="AEG50" s="99"/>
      <c r="AEH50" s="99"/>
      <c r="AEI50" s="99"/>
      <c r="AEJ50" s="99"/>
      <c r="AEK50" s="99"/>
      <c r="AEL50" s="99"/>
      <c r="AEM50" s="99"/>
      <c r="AEN50" s="99"/>
      <c r="AEO50" s="99"/>
      <c r="AEP50" s="99"/>
      <c r="AEQ50" s="99"/>
      <c r="AER50" s="99"/>
      <c r="AES50" s="99"/>
      <c r="AET50" s="99"/>
      <c r="AEU50" s="99"/>
      <c r="AEV50" s="99"/>
      <c r="AEW50" s="99"/>
      <c r="AEX50" s="99"/>
      <c r="AEY50" s="99"/>
      <c r="AEZ50" s="99"/>
      <c r="AFA50" s="99"/>
      <c r="AFB50" s="99"/>
      <c r="AFC50" s="99"/>
      <c r="AFD50" s="99"/>
      <c r="AFE50" s="99"/>
      <c r="AFF50" s="99"/>
      <c r="AFG50" s="99"/>
      <c r="AFH50" s="99"/>
      <c r="AFI50" s="99"/>
      <c r="AFJ50" s="99"/>
      <c r="AFK50" s="99"/>
      <c r="AFL50" s="99"/>
      <c r="AFM50" s="99"/>
      <c r="AFN50" s="99"/>
      <c r="AFO50" s="99"/>
      <c r="AFP50" s="99"/>
      <c r="AFQ50" s="99"/>
      <c r="AFR50" s="99"/>
      <c r="AFS50" s="99"/>
      <c r="AFT50" s="99"/>
      <c r="AFU50" s="99"/>
      <c r="AFV50" s="99"/>
      <c r="AFW50" s="99"/>
      <c r="AFX50" s="99"/>
      <c r="AFY50" s="99"/>
      <c r="AFZ50" s="99"/>
      <c r="AGA50" s="99"/>
      <c r="AGB50" s="99"/>
      <c r="AGC50" s="99"/>
      <c r="AGD50" s="99"/>
      <c r="AGE50" s="99"/>
      <c r="AGF50" s="99"/>
      <c r="AGG50" s="99"/>
      <c r="AGH50" s="99"/>
      <c r="AGI50" s="99"/>
      <c r="AGJ50" s="99"/>
      <c r="AGK50" s="99"/>
      <c r="AGL50" s="99"/>
      <c r="AGM50" s="99"/>
      <c r="AGN50" s="99"/>
      <c r="AGO50" s="99"/>
      <c r="AGP50" s="99"/>
      <c r="AGQ50" s="99"/>
      <c r="AGR50" s="99"/>
      <c r="AGS50" s="99"/>
      <c r="AGT50" s="99"/>
      <c r="AGU50" s="99"/>
      <c r="AGV50" s="99"/>
      <c r="AGW50" s="99"/>
      <c r="AGX50" s="99"/>
      <c r="AGY50" s="99"/>
      <c r="AGZ50" s="99"/>
      <c r="AHA50" s="99"/>
      <c r="AHB50" s="99"/>
      <c r="AHC50" s="99"/>
      <c r="AHD50" s="99"/>
      <c r="AHE50" s="99"/>
      <c r="AHF50" s="99"/>
      <c r="AHG50" s="99"/>
      <c r="AHH50" s="99"/>
      <c r="AHI50" s="99"/>
      <c r="AHJ50" s="99"/>
      <c r="AHK50" s="99"/>
      <c r="AHL50" s="99"/>
      <c r="AHM50" s="99"/>
      <c r="AHN50" s="99"/>
      <c r="AHO50" s="99"/>
      <c r="AHP50" s="99"/>
      <c r="AHQ50" s="99"/>
      <c r="AHR50" s="99"/>
      <c r="AHS50" s="99"/>
      <c r="AHT50" s="99"/>
      <c r="AHU50" s="99"/>
      <c r="AHV50" s="99"/>
      <c r="AHW50" s="99"/>
      <c r="AHX50" s="99"/>
      <c r="AHY50" s="99"/>
      <c r="AHZ50" s="99"/>
      <c r="AIA50" s="99"/>
      <c r="AIB50" s="99"/>
      <c r="AIC50" s="99"/>
      <c r="AID50" s="99"/>
      <c r="AIE50" s="99"/>
      <c r="AIF50" s="99"/>
      <c r="AIG50" s="99"/>
      <c r="AIH50" s="99"/>
      <c r="AII50" s="99"/>
      <c r="AIJ50" s="99"/>
      <c r="AIK50" s="99"/>
      <c r="AIL50" s="99"/>
      <c r="AIM50" s="99"/>
      <c r="AIN50" s="99"/>
      <c r="AIO50" s="99"/>
      <c r="AIP50" s="99"/>
      <c r="AIQ50" s="99"/>
      <c r="AIR50" s="99"/>
      <c r="AIS50" s="99"/>
      <c r="AIT50" s="99"/>
      <c r="AIU50" s="99"/>
      <c r="AIV50" s="99"/>
      <c r="AIW50" s="99"/>
      <c r="AIX50" s="99"/>
      <c r="AIY50" s="99"/>
      <c r="AIZ50" s="99"/>
      <c r="AJA50" s="99"/>
      <c r="AJB50" s="99"/>
      <c r="AJC50" s="99"/>
      <c r="AJD50" s="99"/>
      <c r="AJE50" s="99"/>
      <c r="AJF50" s="99"/>
      <c r="AJG50" s="99"/>
      <c r="AJH50" s="99"/>
      <c r="AJI50" s="99"/>
      <c r="AJJ50" s="99"/>
      <c r="AJK50" s="99"/>
      <c r="AJL50" s="99"/>
      <c r="AJM50" s="99"/>
      <c r="AJN50" s="99"/>
      <c r="AJO50" s="99"/>
      <c r="AJP50" s="99"/>
      <c r="AJQ50" s="99"/>
      <c r="AJR50" s="99"/>
      <c r="AJS50" s="99"/>
      <c r="AJT50" s="99"/>
      <c r="AJU50" s="99"/>
      <c r="AJV50" s="99"/>
      <c r="AJW50" s="99"/>
      <c r="AJX50" s="99"/>
      <c r="AJY50" s="99"/>
      <c r="AJZ50" s="99"/>
      <c r="AKA50" s="99"/>
      <c r="AKB50" s="99"/>
      <c r="AKC50" s="99"/>
      <c r="AKD50" s="99"/>
      <c r="AKE50" s="99"/>
      <c r="AKF50" s="99"/>
      <c r="AKG50" s="99"/>
      <c r="AKH50" s="99"/>
      <c r="AKI50" s="99"/>
      <c r="AKJ50" s="99"/>
      <c r="AKK50" s="99"/>
      <c r="AKL50" s="99"/>
      <c r="AKM50" s="99"/>
      <c r="AKN50" s="99"/>
      <c r="AKO50" s="99"/>
      <c r="AKP50" s="99"/>
      <c r="AKQ50" s="99"/>
      <c r="AKR50" s="99"/>
      <c r="AKS50" s="99"/>
      <c r="AKT50" s="99"/>
      <c r="AKU50" s="99"/>
      <c r="AKV50" s="99"/>
      <c r="AKW50" s="99"/>
      <c r="AKX50" s="99"/>
      <c r="AKY50" s="99"/>
      <c r="AKZ50" s="99"/>
      <c r="ALA50" s="99"/>
      <c r="ALB50" s="99"/>
      <c r="ALC50" s="99"/>
      <c r="ALD50" s="99"/>
      <c r="ALE50" s="99"/>
      <c r="ALF50" s="99"/>
      <c r="ALG50" s="99"/>
      <c r="ALH50" s="99"/>
      <c r="ALI50" s="99"/>
      <c r="ALJ50" s="99"/>
      <c r="ALK50" s="99"/>
      <c r="ALL50" s="99"/>
      <c r="ALM50" s="99"/>
      <c r="ALN50" s="99"/>
      <c r="ALO50" s="99"/>
      <c r="ALP50" s="99"/>
      <c r="ALQ50" s="99"/>
      <c r="ALR50" s="99"/>
      <c r="ALS50" s="99"/>
      <c r="ALT50" s="99"/>
      <c r="ALU50" s="99"/>
      <c r="ALV50" s="99"/>
      <c r="ALW50" s="99"/>
      <c r="ALX50" s="99"/>
      <c r="ALY50" s="99"/>
      <c r="ALZ50" s="99"/>
      <c r="AMA50" s="99"/>
      <c r="AMB50" s="99"/>
      <c r="AMC50" s="99"/>
      <c r="AMD50" s="99"/>
      <c r="AME50" s="99"/>
      <c r="AMF50" s="99"/>
      <c r="AMG50" s="99"/>
      <c r="AMH50" s="99"/>
      <c r="AMI50" s="99"/>
      <c r="AMJ50" s="99"/>
      <c r="AMK50" s="99"/>
      <c r="AML50" s="99"/>
      <c r="AMM50" s="99"/>
      <c r="AMN50" s="99"/>
      <c r="AMO50" s="99"/>
      <c r="AMP50" s="99"/>
      <c r="AMQ50" s="99"/>
      <c r="AMR50" s="99"/>
      <c r="AMS50" s="99"/>
      <c r="AMT50" s="99"/>
      <c r="AMU50" s="99"/>
      <c r="AMV50" s="99"/>
      <c r="AMW50" s="99"/>
      <c r="AMX50" s="99"/>
      <c r="AMY50" s="99"/>
      <c r="AMZ50" s="99"/>
      <c r="ANA50" s="99"/>
      <c r="ANB50" s="99"/>
      <c r="ANC50" s="99"/>
      <c r="AND50" s="99"/>
      <c r="ANE50" s="99"/>
      <c r="ANF50" s="99"/>
      <c r="ANG50" s="99"/>
      <c r="ANH50" s="99"/>
      <c r="ANI50" s="99"/>
      <c r="ANJ50" s="99"/>
      <c r="ANK50" s="99"/>
      <c r="ANL50" s="99"/>
      <c r="ANM50" s="99"/>
      <c r="ANN50" s="99"/>
      <c r="ANO50" s="99"/>
      <c r="ANP50" s="99"/>
      <c r="ANQ50" s="99"/>
      <c r="ANR50" s="99"/>
      <c r="ANS50" s="99"/>
      <c r="ANT50" s="99"/>
      <c r="ANU50" s="99"/>
      <c r="ANV50" s="99"/>
      <c r="ANW50" s="99"/>
      <c r="ANX50" s="99"/>
      <c r="ANY50" s="99"/>
      <c r="ANZ50" s="99"/>
      <c r="AOA50" s="99"/>
      <c r="AOB50" s="99"/>
      <c r="AOC50" s="99"/>
      <c r="AOD50" s="99"/>
      <c r="AOE50" s="99"/>
      <c r="AOF50" s="99"/>
      <c r="AOG50" s="99"/>
      <c r="AOH50" s="99"/>
      <c r="AOI50" s="99"/>
      <c r="AOJ50" s="99"/>
      <c r="AOK50" s="99"/>
      <c r="AOL50" s="99"/>
      <c r="AOM50" s="99"/>
      <c r="AON50" s="99"/>
      <c r="AOO50" s="99"/>
      <c r="AOP50" s="99"/>
      <c r="AOQ50" s="99"/>
      <c r="AOR50" s="99"/>
      <c r="AOS50" s="99"/>
      <c r="AOT50" s="99"/>
      <c r="AOU50" s="99"/>
      <c r="AOV50" s="99"/>
      <c r="AOW50" s="99"/>
      <c r="AOX50" s="99"/>
      <c r="AOY50" s="99"/>
      <c r="AOZ50" s="99"/>
      <c r="APA50" s="99"/>
      <c r="APB50" s="99"/>
      <c r="APC50" s="99"/>
      <c r="APD50" s="99"/>
      <c r="APE50" s="99"/>
      <c r="APF50" s="99"/>
      <c r="APG50" s="99"/>
      <c r="APH50" s="99"/>
      <c r="API50" s="99"/>
      <c r="APJ50" s="99"/>
      <c r="APK50" s="99"/>
      <c r="APL50" s="99"/>
      <c r="APM50" s="99"/>
      <c r="APN50" s="99"/>
      <c r="APO50" s="99"/>
      <c r="APP50" s="99"/>
      <c r="APQ50" s="99"/>
      <c r="APR50" s="99"/>
      <c r="APS50" s="99"/>
      <c r="APT50" s="99"/>
      <c r="APU50" s="99"/>
      <c r="APV50" s="99"/>
      <c r="APW50" s="99"/>
      <c r="APX50" s="99"/>
      <c r="APY50" s="99"/>
      <c r="APZ50" s="99"/>
      <c r="AQA50" s="99"/>
      <c r="AQB50" s="99"/>
      <c r="AQC50" s="99"/>
      <c r="AQD50" s="99"/>
      <c r="AQE50" s="99"/>
      <c r="AQF50" s="99"/>
      <c r="AQG50" s="99"/>
      <c r="AQH50" s="99"/>
      <c r="AQI50" s="99"/>
      <c r="AQJ50" s="99"/>
      <c r="AQK50" s="99"/>
      <c r="AQL50" s="99"/>
      <c r="AQM50" s="99"/>
      <c r="AQN50" s="99"/>
      <c r="AQO50" s="99"/>
      <c r="AQP50" s="99"/>
      <c r="AQQ50" s="99"/>
      <c r="AQR50" s="99"/>
      <c r="AQS50" s="99"/>
      <c r="AQT50" s="99"/>
      <c r="AQU50" s="99"/>
      <c r="AQV50" s="99"/>
      <c r="AQW50" s="99"/>
      <c r="AQX50" s="99"/>
      <c r="AQY50" s="99"/>
      <c r="AQZ50" s="99"/>
      <c r="ARA50" s="99"/>
      <c r="ARB50" s="99"/>
      <c r="ARC50" s="99"/>
      <c r="ARD50" s="99"/>
      <c r="ARE50" s="99"/>
      <c r="ARF50" s="99"/>
      <c r="ARG50" s="99"/>
      <c r="ARH50" s="99"/>
      <c r="ARI50" s="99"/>
      <c r="ARJ50" s="99"/>
      <c r="ARK50" s="99"/>
      <c r="ARL50" s="99"/>
      <c r="ARM50" s="99"/>
      <c r="ARN50" s="99"/>
      <c r="ARO50" s="99"/>
      <c r="ARP50" s="99"/>
      <c r="ARQ50" s="99"/>
      <c r="ARR50" s="99"/>
      <c r="ARS50" s="99"/>
      <c r="ART50" s="99"/>
      <c r="ARU50" s="99"/>
      <c r="ARV50" s="99"/>
      <c r="ARW50" s="99"/>
      <c r="ARX50" s="99"/>
      <c r="ARY50" s="99"/>
      <c r="ARZ50" s="99"/>
      <c r="ASA50" s="99"/>
      <c r="ASB50" s="99"/>
      <c r="ASC50" s="99"/>
      <c r="ASD50" s="99"/>
      <c r="ASE50" s="99"/>
      <c r="ASF50" s="99"/>
      <c r="ASG50" s="99"/>
      <c r="ASH50" s="99"/>
      <c r="ASI50" s="99"/>
      <c r="ASJ50" s="99"/>
      <c r="ASK50" s="99"/>
      <c r="ASL50" s="99"/>
      <c r="ASM50" s="99"/>
      <c r="ASN50" s="99"/>
      <c r="ASO50" s="99"/>
      <c r="ASP50" s="99"/>
      <c r="ASQ50" s="99"/>
      <c r="ASR50" s="99"/>
      <c r="ASS50" s="99"/>
      <c r="AST50" s="99"/>
      <c r="ASU50" s="99"/>
      <c r="ASV50" s="99"/>
      <c r="ASW50" s="99"/>
      <c r="ASX50" s="99"/>
      <c r="ASY50" s="99"/>
      <c r="ASZ50" s="99"/>
      <c r="ATA50" s="99"/>
      <c r="ATB50" s="99"/>
      <c r="ATC50" s="99"/>
      <c r="ATD50" s="99"/>
      <c r="ATE50" s="99"/>
      <c r="ATF50" s="99"/>
      <c r="ATG50" s="99"/>
      <c r="ATH50" s="99"/>
      <c r="ATI50" s="99"/>
      <c r="ATJ50" s="99"/>
      <c r="ATK50" s="99"/>
      <c r="ATL50" s="99"/>
      <c r="ATM50" s="99"/>
      <c r="ATN50" s="99"/>
      <c r="ATO50" s="99"/>
      <c r="ATP50" s="99"/>
      <c r="ATQ50" s="99"/>
      <c r="ATR50" s="99"/>
      <c r="ATS50" s="99"/>
      <c r="ATT50" s="99"/>
      <c r="ATU50" s="99"/>
      <c r="ATV50" s="99"/>
      <c r="ATW50" s="99"/>
      <c r="ATX50" s="99"/>
      <c r="ATY50" s="99"/>
      <c r="ATZ50" s="99"/>
      <c r="AUA50" s="99"/>
      <c r="AUB50" s="99"/>
      <c r="AUC50" s="99"/>
      <c r="AUD50" s="99"/>
      <c r="AUE50" s="99"/>
      <c r="AUF50" s="99"/>
      <c r="AUG50" s="99"/>
      <c r="AUH50" s="99"/>
      <c r="AUI50" s="99"/>
      <c r="AUJ50" s="99"/>
      <c r="AUK50" s="99"/>
      <c r="AUL50" s="99"/>
      <c r="AUM50" s="99"/>
      <c r="AUN50" s="99"/>
      <c r="AUO50" s="99"/>
      <c r="AUP50" s="99"/>
      <c r="AUQ50" s="99"/>
      <c r="AUR50" s="99"/>
      <c r="AUS50" s="99"/>
      <c r="AUT50" s="99"/>
      <c r="AUU50" s="99"/>
      <c r="AUV50" s="99"/>
      <c r="AUW50" s="99"/>
      <c r="AUX50" s="99"/>
      <c r="AUY50" s="99"/>
      <c r="AUZ50" s="99"/>
      <c r="AVA50" s="99"/>
      <c r="AVB50" s="99"/>
      <c r="AVC50" s="99"/>
      <c r="AVD50" s="99"/>
      <c r="AVE50" s="99"/>
      <c r="AVF50" s="99"/>
    </row>
    <row r="51" spans="1:1254" x14ac:dyDescent="0.25">
      <c r="A51">
        <v>202212</v>
      </c>
      <c r="B51">
        <v>51706</v>
      </c>
      <c r="C51" t="s">
        <v>2682</v>
      </c>
      <c r="D51" t="s">
        <v>1533</v>
      </c>
      <c r="F51">
        <v>198</v>
      </c>
      <c r="G51">
        <v>157600</v>
      </c>
      <c r="H51">
        <v>2943</v>
      </c>
      <c r="I51">
        <v>6367931</v>
      </c>
      <c r="M51">
        <v>0</v>
      </c>
      <c r="O51">
        <v>108276</v>
      </c>
      <c r="P51">
        <v>6909182</v>
      </c>
      <c r="Q51">
        <v>478900</v>
      </c>
      <c r="R51">
        <v>4749872</v>
      </c>
      <c r="T51">
        <v>62351</v>
      </c>
      <c r="U51">
        <v>77</v>
      </c>
      <c r="W51">
        <v>7308490</v>
      </c>
      <c r="X51">
        <v>62351</v>
      </c>
      <c r="Y51">
        <v>58943</v>
      </c>
      <c r="Z51">
        <v>160543</v>
      </c>
      <c r="AB51">
        <v>1617982</v>
      </c>
      <c r="AC51">
        <v>18115</v>
      </c>
      <c r="AF51">
        <v>2200</v>
      </c>
      <c r="AH51">
        <v>2200</v>
      </c>
      <c r="AI51">
        <v>27276</v>
      </c>
      <c r="AJ51">
        <v>12131</v>
      </c>
      <c r="AK51">
        <v>53233</v>
      </c>
      <c r="AL51">
        <v>9419</v>
      </c>
      <c r="AM51">
        <v>14338</v>
      </c>
      <c r="AS51">
        <v>5984</v>
      </c>
      <c r="AT51">
        <v>59141</v>
      </c>
      <c r="AV51">
        <v>12350</v>
      </c>
      <c r="AX51">
        <v>0</v>
      </c>
      <c r="AY51">
        <v>6400323</v>
      </c>
      <c r="AZ51">
        <v>448566</v>
      </c>
      <c r="BD51">
        <v>4055</v>
      </c>
      <c r="BG51">
        <v>28263</v>
      </c>
      <c r="BH51">
        <v>378023</v>
      </c>
      <c r="BK51">
        <v>468057</v>
      </c>
      <c r="BL51">
        <v>38905</v>
      </c>
      <c r="BQ51">
        <v>857352</v>
      </c>
      <c r="BR51">
        <v>30621</v>
      </c>
      <c r="BT51">
        <v>23182</v>
      </c>
      <c r="BU51">
        <v>3370</v>
      </c>
      <c r="BV51">
        <v>2148</v>
      </c>
      <c r="BW51">
        <v>5500000</v>
      </c>
      <c r="BX51">
        <v>17343</v>
      </c>
      <c r="BY51">
        <v>5500000</v>
      </c>
      <c r="BZ51">
        <v>7308490</v>
      </c>
      <c r="CB51">
        <v>35535</v>
      </c>
      <c r="CE51">
        <v>345705</v>
      </c>
      <c r="CH51">
        <v>-101162</v>
      </c>
      <c r="CI51">
        <v>7053</v>
      </c>
      <c r="CJ51">
        <v>20558</v>
      </c>
      <c r="CK51">
        <v>0</v>
      </c>
      <c r="CL51">
        <v>3592996</v>
      </c>
      <c r="CM51">
        <v>0</v>
      </c>
      <c r="CN51">
        <v>-119473</v>
      </c>
      <c r="CO51">
        <v>-1192069</v>
      </c>
      <c r="CQ51">
        <v>0</v>
      </c>
      <c r="CS51">
        <v>-1191371</v>
      </c>
      <c r="CT51">
        <v>-3516849</v>
      </c>
      <c r="CV51">
        <v>-18311</v>
      </c>
      <c r="CX51">
        <v>-1197147</v>
      </c>
      <c r="CY51">
        <v>-13400</v>
      </c>
      <c r="DA51">
        <v>-39621</v>
      </c>
      <c r="DB51">
        <v>190</v>
      </c>
      <c r="DD51">
        <v>3702</v>
      </c>
      <c r="DF51">
        <v>-2840</v>
      </c>
      <c r="DG51">
        <v>3</v>
      </c>
      <c r="DH51">
        <v>35640</v>
      </c>
      <c r="DL51">
        <v>-5078</v>
      </c>
      <c r="DM51">
        <v>3592999</v>
      </c>
      <c r="DN51">
        <v>-3702</v>
      </c>
      <c r="DP51">
        <v>-1159501</v>
      </c>
      <c r="DQ51">
        <v>-3514199</v>
      </c>
      <c r="DR51">
        <v>-183</v>
      </c>
      <c r="DS51">
        <v>-7043</v>
      </c>
      <c r="DT51">
        <v>-1155799</v>
      </c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99"/>
      <c r="ID51" s="99"/>
      <c r="IE51" s="99"/>
      <c r="IF51" s="99"/>
      <c r="IG51" s="99"/>
      <c r="IH51" s="99"/>
      <c r="II51" s="99"/>
      <c r="IJ51" s="99"/>
      <c r="IK51" s="99"/>
      <c r="IL51" s="99"/>
      <c r="IM51" s="99"/>
      <c r="IN51" s="99"/>
      <c r="IO51" s="99"/>
      <c r="IP51" s="99"/>
      <c r="IQ51" s="99"/>
      <c r="IR51" s="99"/>
      <c r="IS51" s="99"/>
      <c r="IT51" s="99"/>
      <c r="IU51" s="99"/>
      <c r="IV51" s="99"/>
      <c r="IW51" s="99"/>
      <c r="IX51" s="99"/>
      <c r="IY51" s="99"/>
      <c r="IZ51" s="99"/>
      <c r="JA51" s="99"/>
      <c r="JB51" s="99"/>
      <c r="JC51" s="99"/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/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/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/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/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99"/>
      <c r="MU51" s="99"/>
      <c r="MV51" s="99"/>
      <c r="MW51" s="99"/>
      <c r="MX51" s="99"/>
      <c r="MY51" s="99"/>
      <c r="MZ51" s="99"/>
      <c r="NA51" s="99"/>
      <c r="NB51" s="99"/>
      <c r="NC51" s="99"/>
      <c r="ND51" s="99"/>
      <c r="NE51" s="99"/>
      <c r="NF51" s="99"/>
      <c r="NG51" s="99"/>
      <c r="NH51" s="99"/>
      <c r="NI51" s="99"/>
      <c r="NJ51" s="99"/>
      <c r="NK51" s="99"/>
      <c r="NL51" s="99"/>
      <c r="NM51" s="99"/>
      <c r="NN51" s="99"/>
      <c r="NO51" s="99"/>
      <c r="NP51" s="99"/>
      <c r="NQ51" s="99"/>
      <c r="NR51" s="99"/>
      <c r="NS51" s="99"/>
      <c r="NT51" s="99"/>
      <c r="NU51" s="99"/>
      <c r="NV51" s="99"/>
      <c r="NW51" s="99"/>
      <c r="NX51" s="99"/>
      <c r="NY51" s="99"/>
      <c r="NZ51" s="99"/>
      <c r="OA51" s="99"/>
      <c r="OB51" s="99"/>
      <c r="OC51" s="99"/>
      <c r="OD51" s="99"/>
      <c r="OE51" s="99"/>
      <c r="OF51" s="99"/>
      <c r="OG51" s="99"/>
      <c r="OH51" s="99"/>
      <c r="OI51" s="99"/>
      <c r="OJ51" s="99"/>
      <c r="OK51" s="99"/>
      <c r="OL51" s="99"/>
      <c r="OM51" s="99"/>
      <c r="ON51" s="99"/>
      <c r="OO51" s="99"/>
      <c r="OP51" s="99"/>
      <c r="OQ51" s="99"/>
      <c r="OR51" s="99"/>
      <c r="OS51" s="99"/>
      <c r="OT51" s="99"/>
      <c r="OU51" s="99"/>
      <c r="OV51" s="99"/>
      <c r="OW51" s="99"/>
      <c r="OX51" s="99"/>
      <c r="OY51" s="99"/>
      <c r="OZ51" s="99"/>
      <c r="PA51" s="99"/>
      <c r="PB51" s="99"/>
      <c r="PC51" s="99"/>
      <c r="PD51" s="99"/>
      <c r="PE51" s="99"/>
      <c r="PF51" s="99"/>
      <c r="PG51" s="99"/>
      <c r="PH51" s="99"/>
      <c r="PI51" s="99"/>
      <c r="PJ51" s="99"/>
      <c r="PK51" s="99"/>
      <c r="PL51" s="99"/>
      <c r="PM51" s="99"/>
      <c r="PN51" s="99"/>
      <c r="PO51" s="99"/>
      <c r="PP51" s="99"/>
      <c r="PQ51" s="99"/>
      <c r="PR51" s="99"/>
      <c r="PS51" s="99"/>
      <c r="PT51" s="99"/>
      <c r="PU51" s="99"/>
      <c r="PV51" s="99"/>
      <c r="PW51" s="99"/>
      <c r="PX51" s="99"/>
      <c r="PY51" s="99"/>
      <c r="PZ51" s="99"/>
      <c r="QA51" s="99"/>
      <c r="QB51" s="99"/>
      <c r="QC51" s="99"/>
      <c r="QD51" s="99"/>
      <c r="QE51" s="99"/>
      <c r="QF51" s="99"/>
      <c r="QG51" s="99"/>
      <c r="QH51" s="99"/>
      <c r="QI51" s="99"/>
      <c r="QJ51" s="99"/>
      <c r="QK51" s="99"/>
      <c r="QL51" s="99"/>
      <c r="QM51" s="99"/>
      <c r="QN51" s="99"/>
      <c r="QO51" s="99"/>
      <c r="QP51" s="99"/>
      <c r="QQ51" s="99"/>
      <c r="QR51" s="99"/>
      <c r="QS51" s="99"/>
      <c r="QT51" s="99"/>
      <c r="QU51" s="99"/>
      <c r="QV51" s="99"/>
      <c r="QW51" s="99"/>
      <c r="QX51" s="99"/>
      <c r="QY51" s="99"/>
      <c r="QZ51" s="99"/>
      <c r="RA51" s="99"/>
      <c r="RB51" s="99"/>
      <c r="RC51" s="99"/>
      <c r="RD51" s="99"/>
      <c r="RE51" s="99"/>
      <c r="RF51" s="99"/>
      <c r="RG51" s="99"/>
      <c r="RH51" s="99"/>
      <c r="RI51" s="99"/>
      <c r="RJ51" s="99"/>
      <c r="RK51" s="99"/>
      <c r="RL51" s="99"/>
      <c r="RM51" s="99"/>
      <c r="RN51" s="99"/>
      <c r="RO51" s="99"/>
      <c r="RP51" s="99"/>
      <c r="RQ51" s="99"/>
      <c r="RR51" s="99"/>
      <c r="RS51" s="99"/>
      <c r="RT51" s="99"/>
      <c r="RU51" s="99"/>
      <c r="RV51" s="99"/>
      <c r="RW51" s="99"/>
      <c r="RX51" s="99"/>
      <c r="RY51" s="99"/>
      <c r="RZ51" s="99"/>
      <c r="SA51" s="99"/>
      <c r="SB51" s="99"/>
      <c r="SC51" s="99"/>
      <c r="SD51" s="99"/>
      <c r="SE51" s="99"/>
      <c r="SF51" s="99"/>
      <c r="SG51" s="99"/>
      <c r="SH51" s="99"/>
      <c r="SI51" s="99"/>
      <c r="SJ51" s="99"/>
      <c r="SK51" s="99"/>
      <c r="SL51" s="99"/>
      <c r="SM51" s="99"/>
      <c r="SN51" s="99"/>
      <c r="SO51" s="99"/>
      <c r="SP51" s="99"/>
      <c r="SQ51" s="99"/>
      <c r="SR51" s="99"/>
      <c r="SS51" s="99"/>
      <c r="ST51" s="99"/>
      <c r="SU51" s="99"/>
      <c r="SV51" s="99"/>
      <c r="SW51" s="99"/>
      <c r="SX51" s="99"/>
      <c r="SY51" s="99"/>
      <c r="SZ51" s="99"/>
      <c r="TA51" s="99"/>
      <c r="TB51" s="99"/>
      <c r="TC51" s="99"/>
      <c r="TD51" s="99"/>
      <c r="TE51" s="99"/>
      <c r="TF51" s="99"/>
      <c r="TG51" s="99"/>
      <c r="TH51" s="99"/>
      <c r="TI51" s="99"/>
      <c r="TJ51" s="99"/>
      <c r="TK51" s="99"/>
      <c r="TL51" s="99"/>
      <c r="TM51" s="99"/>
      <c r="TN51" s="99"/>
      <c r="TO51" s="99"/>
      <c r="TP51" s="99"/>
      <c r="TQ51" s="99"/>
      <c r="TR51" s="99"/>
      <c r="TS51" s="99"/>
      <c r="TT51" s="99"/>
      <c r="TU51" s="99"/>
      <c r="TV51" s="99"/>
      <c r="TW51" s="99"/>
      <c r="TX51" s="99"/>
      <c r="TY51" s="99"/>
      <c r="TZ51" s="99"/>
      <c r="UA51" s="99"/>
      <c r="UB51" s="99"/>
      <c r="UC51" s="99"/>
      <c r="UD51" s="99"/>
      <c r="UE51" s="99"/>
      <c r="UF51" s="99"/>
      <c r="UG51" s="99"/>
      <c r="UH51" s="99"/>
      <c r="UI51" s="99"/>
      <c r="UJ51" s="99"/>
      <c r="UK51" s="99"/>
      <c r="UL51" s="99"/>
      <c r="UM51" s="99"/>
      <c r="UN51" s="99"/>
      <c r="UO51" s="99"/>
      <c r="UP51" s="99"/>
      <c r="UQ51" s="99"/>
      <c r="UR51" s="99"/>
      <c r="US51" s="99"/>
      <c r="UT51" s="99"/>
      <c r="UU51" s="99"/>
      <c r="UV51" s="99"/>
      <c r="UW51" s="99"/>
      <c r="UX51" s="99"/>
      <c r="UY51" s="99"/>
      <c r="UZ51" s="99"/>
      <c r="VA51" s="99"/>
      <c r="VB51" s="99"/>
      <c r="VC51" s="99"/>
      <c r="VD51" s="99"/>
      <c r="VE51" s="99"/>
      <c r="VF51" s="99"/>
      <c r="VG51" s="99"/>
      <c r="VH51" s="99"/>
      <c r="VI51" s="99"/>
      <c r="VJ51" s="99"/>
      <c r="VK51" s="99"/>
      <c r="VL51" s="99"/>
      <c r="VM51" s="99"/>
      <c r="VN51" s="99"/>
      <c r="VO51" s="99"/>
      <c r="VP51" s="99"/>
      <c r="VQ51" s="99"/>
      <c r="VR51" s="99"/>
      <c r="VS51" s="99"/>
      <c r="VT51" s="99"/>
      <c r="VU51" s="99"/>
      <c r="VV51" s="99"/>
      <c r="VW51" s="99"/>
      <c r="VX51" s="99"/>
      <c r="VY51" s="99"/>
      <c r="VZ51" s="99"/>
      <c r="WA51" s="99"/>
      <c r="WB51" s="99"/>
      <c r="WC51" s="99"/>
      <c r="WD51" s="99"/>
      <c r="WE51" s="99"/>
      <c r="WF51" s="99"/>
      <c r="WG51" s="99"/>
      <c r="WH51" s="99"/>
      <c r="WI51" s="99"/>
      <c r="WJ51" s="99"/>
      <c r="WK51" s="99"/>
      <c r="WL51" s="99"/>
      <c r="WM51" s="99"/>
      <c r="WN51" s="99"/>
      <c r="WO51" s="99"/>
      <c r="WP51" s="99"/>
      <c r="WQ51" s="99"/>
      <c r="WR51" s="99"/>
      <c r="WS51" s="99"/>
      <c r="WT51" s="99"/>
      <c r="WU51" s="99"/>
      <c r="WV51" s="99"/>
      <c r="WW51" s="99"/>
      <c r="WX51" s="99"/>
      <c r="WY51" s="99"/>
      <c r="WZ51" s="99"/>
      <c r="XA51" s="99"/>
      <c r="XB51" s="99"/>
      <c r="XC51" s="99"/>
      <c r="XD51" s="99"/>
      <c r="XE51" s="99"/>
      <c r="XF51" s="99"/>
      <c r="XG51" s="99"/>
      <c r="XH51" s="99"/>
      <c r="XI51" s="99"/>
      <c r="XJ51" s="99"/>
      <c r="XK51" s="99"/>
      <c r="XL51" s="99"/>
      <c r="XM51" s="99"/>
      <c r="XN51" s="99"/>
      <c r="XO51" s="99"/>
      <c r="XP51" s="99"/>
      <c r="XQ51" s="99"/>
      <c r="XR51" s="99"/>
      <c r="XS51" s="99"/>
      <c r="XT51" s="99"/>
      <c r="XU51" s="99"/>
      <c r="XV51" s="99"/>
      <c r="XW51" s="99"/>
      <c r="XX51" s="99"/>
      <c r="XY51" s="99"/>
      <c r="XZ51" s="99"/>
      <c r="YA51" s="99"/>
      <c r="YB51" s="99"/>
      <c r="YC51" s="99"/>
      <c r="YD51" s="99"/>
      <c r="YE51" s="99"/>
      <c r="YF51" s="99"/>
      <c r="YG51" s="99"/>
      <c r="YH51" s="99"/>
      <c r="YI51" s="99"/>
      <c r="YJ51" s="99"/>
      <c r="YK51" s="99"/>
      <c r="YL51" s="99"/>
      <c r="YM51" s="99"/>
      <c r="YN51" s="99"/>
      <c r="YO51" s="99"/>
      <c r="YP51" s="99"/>
      <c r="YQ51" s="99"/>
      <c r="YR51" s="99"/>
      <c r="YS51" s="99"/>
      <c r="YT51" s="99"/>
      <c r="YU51" s="99"/>
      <c r="YV51" s="99"/>
      <c r="YW51" s="99"/>
      <c r="YX51" s="99"/>
      <c r="YY51" s="99"/>
      <c r="YZ51" s="99"/>
      <c r="ZA51" s="99"/>
      <c r="ZB51" s="99"/>
      <c r="ZC51" s="99"/>
      <c r="ZD51" s="99"/>
      <c r="ZE51" s="99"/>
      <c r="ZF51" s="99"/>
      <c r="ZG51" s="99"/>
      <c r="ZH51" s="99"/>
      <c r="ZI51" s="99"/>
      <c r="ZJ51" s="99"/>
      <c r="ZK51" s="99"/>
      <c r="ZL51" s="99"/>
      <c r="ZM51" s="99"/>
      <c r="ZN51" s="99"/>
      <c r="ZO51" s="99"/>
      <c r="ZP51" s="99"/>
      <c r="ZQ51" s="99"/>
      <c r="ZR51" s="99"/>
      <c r="ZS51" s="99"/>
      <c r="ZT51" s="99"/>
      <c r="ZU51" s="99"/>
      <c r="ZV51" s="99"/>
      <c r="ZW51" s="99"/>
      <c r="ZX51" s="99"/>
      <c r="ZY51" s="99"/>
      <c r="ZZ51" s="99"/>
      <c r="AAA51" s="99"/>
      <c r="AAB51" s="99"/>
      <c r="AAC51" s="99"/>
      <c r="AAD51" s="99"/>
      <c r="AAE51" s="99"/>
      <c r="AAF51" s="99"/>
      <c r="AAG51" s="99"/>
      <c r="AAH51" s="99"/>
      <c r="AAI51" s="99"/>
      <c r="AAJ51" s="99"/>
      <c r="AAK51" s="99"/>
      <c r="AAL51" s="99"/>
      <c r="AAM51" s="99"/>
      <c r="AAN51" s="99"/>
      <c r="AAO51" s="99"/>
      <c r="AAP51" s="99"/>
      <c r="AAQ51" s="99"/>
      <c r="AAR51" s="99"/>
      <c r="AAS51" s="99"/>
      <c r="AAT51" s="99"/>
      <c r="AAU51" s="99"/>
      <c r="AAV51" s="99"/>
      <c r="AAW51" s="99"/>
      <c r="AAX51" s="99"/>
      <c r="AAY51" s="99"/>
      <c r="AAZ51" s="99"/>
      <c r="ABA51" s="99"/>
      <c r="ABB51" s="99"/>
      <c r="ABC51" s="99"/>
      <c r="ABD51" s="99"/>
      <c r="ABE51" s="99"/>
      <c r="ABF51" s="99"/>
      <c r="ABG51" s="99"/>
      <c r="ABH51" s="99"/>
      <c r="ABI51" s="99"/>
      <c r="ABJ51" s="99"/>
      <c r="ABK51" s="99"/>
      <c r="ABL51" s="99"/>
      <c r="ABM51" s="99"/>
      <c r="ABN51" s="99"/>
      <c r="ABO51" s="99"/>
      <c r="ABP51" s="99"/>
      <c r="ABQ51" s="99"/>
      <c r="ABR51" s="99"/>
      <c r="ABS51" s="99"/>
      <c r="ABT51" s="99"/>
      <c r="ABU51" s="99"/>
      <c r="ABV51" s="99"/>
      <c r="ABW51" s="99"/>
      <c r="ABX51" s="99"/>
      <c r="ABY51" s="99"/>
      <c r="ABZ51" s="99"/>
      <c r="ACA51" s="99"/>
      <c r="ACB51" s="99"/>
      <c r="ACC51" s="99"/>
      <c r="ACD51" s="99"/>
      <c r="ACE51" s="99"/>
      <c r="ACF51" s="99"/>
      <c r="ACG51" s="99"/>
      <c r="ACH51" s="99"/>
      <c r="ACI51" s="99"/>
      <c r="ACJ51" s="99"/>
      <c r="ACK51" s="99"/>
      <c r="ACL51" s="99"/>
      <c r="ACM51" s="99"/>
      <c r="ACN51" s="99"/>
      <c r="ACO51" s="99"/>
      <c r="ACP51" s="99"/>
      <c r="ACQ51" s="99"/>
      <c r="ACR51" s="99"/>
      <c r="ACS51" s="99"/>
      <c r="ACT51" s="99"/>
      <c r="ACU51" s="99"/>
      <c r="ACV51" s="99"/>
      <c r="ACW51" s="99"/>
      <c r="ACX51" s="99"/>
      <c r="ACY51" s="99"/>
      <c r="ACZ51" s="99"/>
      <c r="ADA51" s="99"/>
      <c r="ADB51" s="99"/>
      <c r="ADC51" s="99"/>
      <c r="ADD51" s="99"/>
      <c r="ADE51" s="99"/>
      <c r="ADF51" s="99"/>
      <c r="ADG51" s="99"/>
      <c r="ADH51" s="99"/>
      <c r="ADI51" s="99"/>
      <c r="ADJ51" s="99"/>
      <c r="ADK51" s="99"/>
      <c r="ADL51" s="99"/>
      <c r="ADM51" s="99"/>
      <c r="ADN51" s="99"/>
      <c r="ADO51" s="99"/>
      <c r="ADP51" s="99"/>
      <c r="ADQ51" s="99"/>
      <c r="ADR51" s="99"/>
      <c r="ADS51" s="99"/>
      <c r="ADT51" s="99"/>
      <c r="ADU51" s="99"/>
      <c r="ADV51" s="99"/>
      <c r="ADW51" s="99"/>
      <c r="ADX51" s="99"/>
      <c r="ADY51" s="99"/>
      <c r="ADZ51" s="99"/>
      <c r="AEA51" s="99"/>
      <c r="AEB51" s="99"/>
      <c r="AEC51" s="99"/>
      <c r="AED51" s="99"/>
      <c r="AEE51" s="99"/>
      <c r="AEF51" s="99"/>
      <c r="AEG51" s="99"/>
      <c r="AEH51" s="99"/>
      <c r="AEI51" s="99"/>
      <c r="AEJ51" s="99"/>
      <c r="AEK51" s="99"/>
      <c r="AEL51" s="99"/>
      <c r="AEM51" s="99"/>
      <c r="AEN51" s="99"/>
      <c r="AEO51" s="99"/>
      <c r="AEP51" s="99"/>
      <c r="AEQ51" s="99"/>
      <c r="AER51" s="99"/>
      <c r="AES51" s="99"/>
      <c r="AET51" s="99"/>
      <c r="AEU51" s="99"/>
      <c r="AEV51" s="99"/>
      <c r="AEW51" s="99"/>
      <c r="AEX51" s="99"/>
      <c r="AEY51" s="99"/>
      <c r="AEZ51" s="99"/>
      <c r="AFA51" s="99"/>
      <c r="AFB51" s="99"/>
      <c r="AFC51" s="99"/>
      <c r="AFD51" s="99"/>
      <c r="AFE51" s="99"/>
      <c r="AFF51" s="99"/>
      <c r="AFG51" s="99"/>
      <c r="AFH51" s="99"/>
      <c r="AFI51" s="99"/>
      <c r="AFJ51" s="99"/>
      <c r="AFK51" s="99"/>
      <c r="AFL51" s="99"/>
      <c r="AFM51" s="99"/>
      <c r="AFN51" s="99"/>
      <c r="AFO51" s="99"/>
      <c r="AFP51" s="99"/>
      <c r="AFQ51" s="99"/>
      <c r="AFR51" s="99"/>
      <c r="AFS51" s="99"/>
      <c r="AFT51" s="99"/>
      <c r="AFU51" s="99"/>
      <c r="AFV51" s="99"/>
      <c r="AFW51" s="99"/>
      <c r="AFX51" s="99"/>
      <c r="AFY51" s="99"/>
      <c r="AFZ51" s="99"/>
      <c r="AGA51" s="99"/>
      <c r="AGB51" s="99"/>
      <c r="AGC51" s="99"/>
      <c r="AGD51" s="99"/>
      <c r="AGE51" s="99"/>
      <c r="AGF51" s="99"/>
      <c r="AGG51" s="99"/>
      <c r="AGH51" s="99"/>
      <c r="AGI51" s="99"/>
      <c r="AGJ51" s="99"/>
      <c r="AGK51" s="99"/>
      <c r="AGL51" s="99"/>
      <c r="AGM51" s="99"/>
      <c r="AGN51" s="99"/>
      <c r="AGO51" s="99"/>
      <c r="AGP51" s="99"/>
      <c r="AGQ51" s="99"/>
      <c r="AGR51" s="99"/>
      <c r="AGS51" s="99"/>
      <c r="AGT51" s="99"/>
      <c r="AGU51" s="99"/>
      <c r="AGV51" s="99"/>
      <c r="AGW51" s="99"/>
      <c r="AGX51" s="99"/>
      <c r="AGY51" s="99"/>
      <c r="AGZ51" s="99"/>
      <c r="AHA51" s="99"/>
      <c r="AHB51" s="99"/>
      <c r="AHC51" s="99"/>
      <c r="AHD51" s="99"/>
      <c r="AHE51" s="99"/>
      <c r="AHF51" s="99"/>
      <c r="AHG51" s="99"/>
      <c r="AHH51" s="99"/>
      <c r="AHI51" s="99"/>
      <c r="AHJ51" s="99"/>
      <c r="AHK51" s="99"/>
      <c r="AHL51" s="99"/>
      <c r="AHM51" s="99"/>
      <c r="AHN51" s="99"/>
      <c r="AHO51" s="99"/>
      <c r="AHP51" s="99"/>
      <c r="AHQ51" s="99"/>
      <c r="AHR51" s="99"/>
      <c r="AHS51" s="99"/>
      <c r="AHT51" s="99"/>
      <c r="AHU51" s="99"/>
      <c r="AHV51" s="99"/>
      <c r="AHW51" s="99"/>
      <c r="AHX51" s="99"/>
      <c r="AHY51" s="99"/>
      <c r="AHZ51" s="99"/>
      <c r="AIA51" s="99"/>
      <c r="AIB51" s="99"/>
      <c r="AIC51" s="99"/>
      <c r="AID51" s="99"/>
      <c r="AIE51" s="99"/>
      <c r="AIF51" s="99"/>
      <c r="AIG51" s="99"/>
      <c r="AIH51" s="99"/>
      <c r="AII51" s="99"/>
      <c r="AIJ51" s="99"/>
      <c r="AIK51" s="99"/>
      <c r="AIL51" s="99"/>
      <c r="AIM51" s="99"/>
      <c r="AIN51" s="99"/>
      <c r="AIO51" s="99"/>
      <c r="AIP51" s="99"/>
      <c r="AIQ51" s="99"/>
      <c r="AIR51" s="99"/>
      <c r="AIS51" s="99"/>
      <c r="AIT51" s="99"/>
      <c r="AIU51" s="99"/>
      <c r="AIV51" s="99"/>
      <c r="AIW51" s="99"/>
      <c r="AIX51" s="99"/>
      <c r="AIY51" s="99"/>
      <c r="AIZ51" s="99"/>
      <c r="AJA51" s="99"/>
      <c r="AJB51" s="99"/>
      <c r="AJC51" s="99"/>
      <c r="AJD51" s="99"/>
      <c r="AJE51" s="99"/>
      <c r="AJF51" s="99"/>
      <c r="AJG51" s="99"/>
      <c r="AJH51" s="99"/>
      <c r="AJI51" s="99"/>
      <c r="AJJ51" s="99"/>
      <c r="AJK51" s="99"/>
      <c r="AJL51" s="99"/>
      <c r="AJM51" s="99"/>
      <c r="AJN51" s="99"/>
      <c r="AJO51" s="99"/>
      <c r="AJP51" s="99"/>
      <c r="AJQ51" s="99"/>
      <c r="AJR51" s="99"/>
      <c r="AJS51" s="99"/>
      <c r="AJT51" s="99"/>
      <c r="AJU51" s="99"/>
      <c r="AJV51" s="99"/>
      <c r="AJW51" s="99"/>
      <c r="AJX51" s="99"/>
      <c r="AJY51" s="99"/>
      <c r="AJZ51" s="99"/>
      <c r="AKA51" s="99"/>
      <c r="AKB51" s="99"/>
      <c r="AKC51" s="99"/>
      <c r="AKD51" s="99"/>
      <c r="AKE51" s="99"/>
      <c r="AKF51" s="99"/>
      <c r="AKG51" s="99"/>
      <c r="AKH51" s="99"/>
      <c r="AKI51" s="99"/>
      <c r="AKJ51" s="99"/>
      <c r="AKK51" s="99"/>
      <c r="AKL51" s="99"/>
      <c r="AKM51" s="99"/>
      <c r="AKN51" s="99"/>
      <c r="AKO51" s="99"/>
      <c r="AKP51" s="99"/>
      <c r="AKQ51" s="99"/>
      <c r="AKR51" s="99"/>
      <c r="AKS51" s="99"/>
      <c r="AKT51" s="99"/>
      <c r="AKU51" s="99"/>
      <c r="AKV51" s="99"/>
      <c r="AKW51" s="99"/>
      <c r="AKX51" s="99"/>
      <c r="AKY51" s="99"/>
      <c r="AKZ51" s="99"/>
      <c r="ALA51" s="99"/>
      <c r="ALB51" s="99"/>
      <c r="ALC51" s="99"/>
      <c r="ALD51" s="99"/>
      <c r="ALE51" s="99"/>
      <c r="ALF51" s="99"/>
      <c r="ALG51" s="99"/>
      <c r="ALH51" s="99"/>
      <c r="ALI51" s="99"/>
      <c r="ALJ51" s="99"/>
      <c r="ALK51" s="99"/>
      <c r="ALL51" s="99"/>
      <c r="ALM51" s="99"/>
      <c r="ALN51" s="99"/>
      <c r="ALO51" s="99"/>
      <c r="ALP51" s="99"/>
      <c r="ALQ51" s="99"/>
      <c r="ALR51" s="99"/>
      <c r="ALS51" s="99"/>
      <c r="ALT51" s="99"/>
      <c r="ALU51" s="99"/>
      <c r="ALV51" s="99"/>
      <c r="ALW51" s="99"/>
      <c r="ALX51" s="99"/>
      <c r="ALY51" s="99"/>
      <c r="ALZ51" s="99"/>
      <c r="AMA51" s="99"/>
      <c r="AMB51" s="99"/>
      <c r="AMC51" s="99"/>
      <c r="AMD51" s="99"/>
      <c r="AME51" s="99"/>
      <c r="AMF51" s="99"/>
      <c r="AMG51" s="99"/>
      <c r="AMH51" s="99"/>
      <c r="AMI51" s="99"/>
      <c r="AMJ51" s="99"/>
      <c r="AMK51" s="99"/>
      <c r="AML51" s="99"/>
      <c r="AMM51" s="99"/>
      <c r="AMN51" s="99"/>
      <c r="AMO51" s="99"/>
      <c r="AMP51" s="99"/>
      <c r="AMQ51" s="99"/>
      <c r="AMR51" s="99"/>
      <c r="AMS51" s="99"/>
      <c r="AMT51" s="99"/>
      <c r="AMU51" s="99"/>
      <c r="AMV51" s="99"/>
      <c r="AMW51" s="99"/>
      <c r="AMX51" s="99"/>
      <c r="AMY51" s="99"/>
      <c r="AMZ51" s="99"/>
      <c r="ANA51" s="99"/>
      <c r="ANB51" s="99"/>
      <c r="ANC51" s="99"/>
      <c r="AND51" s="99"/>
      <c r="ANE51" s="99"/>
      <c r="ANF51" s="99"/>
      <c r="ANG51" s="99"/>
      <c r="ANH51" s="99"/>
      <c r="ANI51" s="99"/>
      <c r="ANJ51" s="99"/>
      <c r="ANK51" s="99"/>
      <c r="ANL51" s="99"/>
      <c r="ANM51" s="99"/>
      <c r="ANN51" s="99"/>
      <c r="ANO51" s="99"/>
      <c r="ANP51" s="99"/>
      <c r="ANQ51" s="99"/>
      <c r="ANR51" s="99"/>
      <c r="ANS51" s="99"/>
      <c r="ANT51" s="99"/>
      <c r="ANU51" s="99"/>
      <c r="ANV51" s="99"/>
      <c r="ANW51" s="99"/>
      <c r="ANX51" s="99"/>
      <c r="ANY51" s="99"/>
      <c r="ANZ51" s="99"/>
      <c r="AOA51" s="99"/>
      <c r="AOB51" s="99"/>
      <c r="AOC51" s="99"/>
      <c r="AOD51" s="99"/>
      <c r="AOE51" s="99"/>
      <c r="AOF51" s="99"/>
      <c r="AOG51" s="99"/>
      <c r="AOH51" s="99"/>
      <c r="AOI51" s="99"/>
      <c r="AOJ51" s="99"/>
      <c r="AOK51" s="99"/>
      <c r="AOL51" s="99"/>
      <c r="AOM51" s="99"/>
      <c r="AON51" s="99"/>
      <c r="AOO51" s="99"/>
      <c r="AOP51" s="99"/>
      <c r="AOQ51" s="99"/>
      <c r="AOR51" s="99"/>
      <c r="AOS51" s="99"/>
      <c r="AOT51" s="99"/>
      <c r="AOU51" s="99"/>
      <c r="AOV51" s="99"/>
      <c r="AOW51" s="99"/>
      <c r="AOX51" s="99"/>
      <c r="AOY51" s="99"/>
      <c r="AOZ51" s="99"/>
      <c r="APA51" s="99"/>
      <c r="APB51" s="99"/>
      <c r="APC51" s="99"/>
      <c r="APD51" s="99"/>
      <c r="APE51" s="99"/>
      <c r="APF51" s="99"/>
      <c r="APG51" s="99"/>
      <c r="APH51" s="99"/>
      <c r="API51" s="99"/>
      <c r="APJ51" s="99"/>
      <c r="APK51" s="99"/>
      <c r="APL51" s="99"/>
      <c r="APM51" s="99"/>
      <c r="APN51" s="99"/>
      <c r="APO51" s="99"/>
      <c r="APP51" s="99"/>
      <c r="APQ51" s="99"/>
      <c r="APR51" s="99"/>
      <c r="APS51" s="99"/>
      <c r="APT51" s="99"/>
      <c r="APU51" s="99"/>
      <c r="APV51" s="99"/>
      <c r="APW51" s="99"/>
      <c r="APX51" s="99"/>
      <c r="APY51" s="99"/>
      <c r="APZ51" s="99"/>
      <c r="AQA51" s="99"/>
      <c r="AQB51" s="99"/>
      <c r="AQC51" s="99"/>
      <c r="AQD51" s="99"/>
      <c r="AQE51" s="99"/>
      <c r="AQF51" s="99"/>
      <c r="AQG51" s="99"/>
      <c r="AQH51" s="99"/>
      <c r="AQI51" s="99"/>
      <c r="AQJ51" s="99"/>
      <c r="AQK51" s="99"/>
      <c r="AQL51" s="99"/>
      <c r="AQM51" s="99"/>
      <c r="AQN51" s="99"/>
      <c r="AQO51" s="99"/>
      <c r="AQP51" s="99"/>
      <c r="AQQ51" s="99"/>
      <c r="AQR51" s="99"/>
      <c r="AQS51" s="99"/>
      <c r="AQT51" s="99"/>
      <c r="AQU51" s="99"/>
      <c r="AQV51" s="99"/>
      <c r="AQW51" s="99"/>
      <c r="AQX51" s="99"/>
      <c r="AQY51" s="99"/>
      <c r="AQZ51" s="99"/>
      <c r="ARA51" s="99"/>
      <c r="ARB51" s="99"/>
      <c r="ARC51" s="99"/>
      <c r="ARD51" s="99"/>
      <c r="ARE51" s="99"/>
      <c r="ARF51" s="99"/>
      <c r="ARG51" s="99"/>
      <c r="ARH51" s="99"/>
      <c r="ARI51" s="99"/>
      <c r="ARJ51" s="99"/>
      <c r="ARK51" s="99"/>
      <c r="ARL51" s="99"/>
      <c r="ARM51" s="99"/>
      <c r="ARN51" s="99"/>
      <c r="ARO51" s="99"/>
      <c r="ARP51" s="99"/>
      <c r="ARQ51" s="99"/>
      <c r="ARR51" s="99"/>
      <c r="ARS51" s="99"/>
      <c r="ART51" s="99"/>
      <c r="ARU51" s="99"/>
      <c r="ARV51" s="99"/>
      <c r="ARW51" s="99"/>
      <c r="ARX51" s="99"/>
      <c r="ARY51" s="99"/>
      <c r="ARZ51" s="99"/>
      <c r="ASA51" s="99"/>
      <c r="ASB51" s="99"/>
      <c r="ASC51" s="99"/>
      <c r="ASD51" s="99"/>
      <c r="ASE51" s="99"/>
      <c r="ASF51" s="99"/>
      <c r="ASG51" s="99"/>
      <c r="ASH51" s="99"/>
      <c r="ASI51" s="99"/>
      <c r="ASJ51" s="99"/>
      <c r="ASK51" s="99"/>
      <c r="ASL51" s="99"/>
      <c r="ASM51" s="99"/>
      <c r="ASN51" s="99"/>
      <c r="ASO51" s="99"/>
      <c r="ASP51" s="99"/>
      <c r="ASQ51" s="99"/>
      <c r="ASR51" s="99"/>
      <c r="ASS51" s="99"/>
      <c r="AST51" s="99"/>
      <c r="ASU51" s="99"/>
      <c r="ASV51" s="99"/>
      <c r="ASW51" s="99"/>
      <c r="ASX51" s="99"/>
      <c r="ASY51" s="99"/>
      <c r="ASZ51" s="99"/>
      <c r="ATA51" s="99"/>
      <c r="ATB51" s="99"/>
      <c r="ATC51" s="99"/>
      <c r="ATD51" s="99"/>
      <c r="ATE51" s="99"/>
      <c r="ATF51" s="99"/>
      <c r="ATG51" s="99"/>
      <c r="ATH51" s="99"/>
      <c r="ATI51" s="99"/>
      <c r="ATJ51" s="99"/>
      <c r="ATK51" s="99"/>
      <c r="ATL51" s="99"/>
      <c r="ATM51" s="99"/>
      <c r="ATN51" s="99"/>
      <c r="ATO51" s="99"/>
      <c r="ATP51" s="99"/>
      <c r="ATQ51" s="99"/>
      <c r="ATR51" s="99"/>
      <c r="ATS51" s="99"/>
      <c r="ATT51" s="99"/>
      <c r="ATU51" s="99"/>
      <c r="ATV51" s="99"/>
      <c r="ATW51" s="99"/>
      <c r="ATX51" s="99"/>
      <c r="ATY51" s="99"/>
      <c r="ATZ51" s="99"/>
      <c r="AUA51" s="99"/>
      <c r="AUB51" s="99"/>
      <c r="AUC51" s="99"/>
      <c r="AUD51" s="99"/>
      <c r="AUE51" s="99"/>
      <c r="AUF51" s="99"/>
      <c r="AUG51" s="99"/>
      <c r="AUH51" s="99"/>
      <c r="AUI51" s="99"/>
      <c r="AUJ51" s="99"/>
      <c r="AUK51" s="99"/>
      <c r="AUL51" s="99"/>
      <c r="AUM51" s="99"/>
      <c r="AUN51" s="99"/>
      <c r="AUO51" s="99"/>
      <c r="AUP51" s="99"/>
      <c r="AUQ51" s="99"/>
      <c r="AUR51" s="99"/>
      <c r="AUS51" s="99"/>
      <c r="AUT51" s="99"/>
      <c r="AUU51" s="99"/>
      <c r="AUV51" s="99"/>
      <c r="AUW51" s="99"/>
      <c r="AUX51" s="99"/>
      <c r="AUY51" s="99"/>
      <c r="AUZ51" s="99"/>
      <c r="AVA51" s="99"/>
      <c r="AVB51" s="99"/>
      <c r="AVC51" s="99"/>
      <c r="AVD51" s="99"/>
      <c r="AVE51" s="99"/>
      <c r="AVF51" s="99"/>
    </row>
    <row r="52" spans="1:1254" x14ac:dyDescent="0.25">
      <c r="A52">
        <v>202212</v>
      </c>
      <c r="B52">
        <v>50240</v>
      </c>
      <c r="C52" t="s">
        <v>686</v>
      </c>
      <c r="D52" t="s">
        <v>1533</v>
      </c>
      <c r="E52">
        <v>0</v>
      </c>
      <c r="F52">
        <v>8898</v>
      </c>
      <c r="G52">
        <v>8579</v>
      </c>
      <c r="H52">
        <v>10464</v>
      </c>
      <c r="I52">
        <v>762246</v>
      </c>
      <c r="J52">
        <v>0</v>
      </c>
      <c r="K52">
        <v>44815</v>
      </c>
      <c r="L52">
        <v>0</v>
      </c>
      <c r="M52">
        <v>44815</v>
      </c>
      <c r="N52">
        <v>0</v>
      </c>
      <c r="O52">
        <v>66460</v>
      </c>
      <c r="P52">
        <v>875014</v>
      </c>
      <c r="Q52">
        <v>0</v>
      </c>
      <c r="R52">
        <v>288585</v>
      </c>
      <c r="S52">
        <v>0</v>
      </c>
      <c r="T52">
        <v>112768</v>
      </c>
      <c r="U52">
        <v>17682</v>
      </c>
      <c r="V52">
        <v>0</v>
      </c>
      <c r="W52">
        <v>1161007</v>
      </c>
      <c r="X52">
        <v>82768</v>
      </c>
      <c r="Y52">
        <v>986</v>
      </c>
      <c r="Z52">
        <v>19043</v>
      </c>
      <c r="AA52">
        <v>0</v>
      </c>
      <c r="AB52">
        <v>455979</v>
      </c>
      <c r="AC52">
        <v>6953</v>
      </c>
      <c r="AD52">
        <v>0</v>
      </c>
      <c r="AE52">
        <v>0</v>
      </c>
      <c r="AF52">
        <v>126445</v>
      </c>
      <c r="AG52">
        <v>0</v>
      </c>
      <c r="AH52">
        <v>126445</v>
      </c>
      <c r="AI52">
        <v>9589</v>
      </c>
      <c r="AJ52">
        <v>2514</v>
      </c>
      <c r="AK52">
        <v>183653</v>
      </c>
      <c r="AL52">
        <v>1982</v>
      </c>
      <c r="AM52">
        <v>822</v>
      </c>
      <c r="AN52">
        <v>0</v>
      </c>
      <c r="AO52">
        <v>0</v>
      </c>
      <c r="AP52">
        <v>30000</v>
      </c>
      <c r="AQ52">
        <v>0</v>
      </c>
      <c r="AR52">
        <v>0</v>
      </c>
      <c r="AS52">
        <v>4439</v>
      </c>
      <c r="AT52">
        <v>9884</v>
      </c>
      <c r="AU52">
        <v>0</v>
      </c>
      <c r="AV52">
        <v>5000</v>
      </c>
      <c r="AW52">
        <v>0</v>
      </c>
      <c r="AX52">
        <v>0</v>
      </c>
      <c r="AY52">
        <v>594729</v>
      </c>
      <c r="AZ52">
        <v>271544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10926</v>
      </c>
      <c r="BG52">
        <v>0</v>
      </c>
      <c r="BH52">
        <v>73003</v>
      </c>
      <c r="BI52">
        <v>3116</v>
      </c>
      <c r="BJ52">
        <v>0</v>
      </c>
      <c r="BK52">
        <v>480158</v>
      </c>
      <c r="BL52">
        <v>13117</v>
      </c>
      <c r="BM52">
        <v>0</v>
      </c>
      <c r="BN52">
        <v>0</v>
      </c>
      <c r="BO52">
        <v>0</v>
      </c>
      <c r="BP52">
        <v>0</v>
      </c>
      <c r="BQ52">
        <v>554811</v>
      </c>
      <c r="BR52">
        <v>34918</v>
      </c>
      <c r="BS52">
        <v>0</v>
      </c>
      <c r="BT52">
        <v>0</v>
      </c>
      <c r="BU52">
        <v>0</v>
      </c>
      <c r="BV52">
        <v>196264</v>
      </c>
      <c r="BW52">
        <v>0</v>
      </c>
      <c r="BX52">
        <v>12350</v>
      </c>
      <c r="BY52">
        <v>0</v>
      </c>
      <c r="BZ52">
        <v>1161007</v>
      </c>
      <c r="CA52">
        <v>0</v>
      </c>
      <c r="CB52">
        <v>13117</v>
      </c>
      <c r="CC52">
        <v>0</v>
      </c>
      <c r="CD52">
        <v>0</v>
      </c>
      <c r="CE52">
        <v>58961</v>
      </c>
      <c r="CF52">
        <v>0</v>
      </c>
      <c r="CG52">
        <v>0</v>
      </c>
      <c r="CH52">
        <v>-87377</v>
      </c>
      <c r="CI52">
        <v>3636</v>
      </c>
      <c r="CJ52">
        <v>0</v>
      </c>
      <c r="CK52">
        <v>-800</v>
      </c>
      <c r="CL52">
        <v>832094</v>
      </c>
      <c r="CM52">
        <v>0</v>
      </c>
      <c r="CN52">
        <v>-169269</v>
      </c>
      <c r="CO52">
        <v>1338</v>
      </c>
      <c r="CP52">
        <v>15695</v>
      </c>
      <c r="CQ52">
        <v>0</v>
      </c>
      <c r="CR52">
        <v>5785</v>
      </c>
      <c r="CS52">
        <v>-73896</v>
      </c>
      <c r="CT52">
        <v>-484181</v>
      </c>
      <c r="CU52">
        <v>0</v>
      </c>
      <c r="CV52">
        <v>-97587</v>
      </c>
      <c r="CW52">
        <v>11048</v>
      </c>
      <c r="CX52">
        <v>-127</v>
      </c>
      <c r="CY52">
        <v>5220</v>
      </c>
      <c r="CZ52">
        <v>-77727</v>
      </c>
      <c r="DA52">
        <v>54106</v>
      </c>
      <c r="DB52">
        <v>-2125</v>
      </c>
      <c r="DC52">
        <v>0</v>
      </c>
      <c r="DD52">
        <v>2822</v>
      </c>
      <c r="DE52">
        <v>0</v>
      </c>
      <c r="DF52">
        <v>-30916</v>
      </c>
      <c r="DG52">
        <v>-49633</v>
      </c>
      <c r="DH52">
        <v>10249</v>
      </c>
      <c r="DJ52">
        <v>-1963</v>
      </c>
      <c r="DK52">
        <v>-1963</v>
      </c>
      <c r="DL52">
        <v>-1465</v>
      </c>
      <c r="DM52">
        <v>704734</v>
      </c>
      <c r="DN52">
        <v>5880</v>
      </c>
      <c r="DO52">
        <v>0</v>
      </c>
      <c r="DP52">
        <v>-55604</v>
      </c>
      <c r="DQ52">
        <v>-467973</v>
      </c>
      <c r="DR52">
        <v>-861</v>
      </c>
      <c r="DS52">
        <v>-2196</v>
      </c>
      <c r="DT52">
        <v>-61484</v>
      </c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/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  <c r="IA52" s="99"/>
      <c r="IB52" s="99"/>
      <c r="IC52" s="99"/>
      <c r="ID52" s="99"/>
      <c r="IE52" s="99"/>
      <c r="IF52" s="99"/>
      <c r="IG52" s="99"/>
      <c r="IH52" s="99"/>
      <c r="II52" s="99"/>
      <c r="IJ52" s="99"/>
      <c r="IK52" s="99"/>
      <c r="IL52" s="99"/>
      <c r="IM52" s="99"/>
      <c r="IN52" s="99"/>
      <c r="IO52" s="99"/>
      <c r="IP52" s="99"/>
      <c r="IQ52" s="99"/>
      <c r="IR52" s="99"/>
      <c r="IS52" s="99"/>
      <c r="IT52" s="99"/>
      <c r="IU52" s="99"/>
      <c r="IV52" s="99"/>
      <c r="IW52" s="99"/>
      <c r="IX52" s="99"/>
      <c r="IY52" s="99"/>
      <c r="IZ52" s="99"/>
      <c r="JA52" s="99"/>
      <c r="JB52" s="99"/>
      <c r="JC52" s="99"/>
      <c r="JD52" s="99"/>
      <c r="JE52" s="99"/>
      <c r="JF52" s="99"/>
      <c r="JG52" s="99"/>
      <c r="JH52" s="99"/>
      <c r="JI52" s="99"/>
      <c r="JJ52" s="99"/>
      <c r="JK52" s="99"/>
      <c r="JL52" s="99"/>
      <c r="JM52" s="99"/>
      <c r="JN52" s="99"/>
      <c r="JO52" s="99"/>
      <c r="JP52" s="99"/>
      <c r="JQ52" s="99"/>
      <c r="JR52" s="99"/>
      <c r="JS52" s="99"/>
      <c r="JT52" s="99"/>
      <c r="JU52" s="99"/>
      <c r="JV52" s="99"/>
      <c r="JW52" s="99"/>
      <c r="JX52" s="99"/>
      <c r="JY52" s="99"/>
      <c r="JZ52" s="99"/>
      <c r="KA52" s="99"/>
      <c r="KB52" s="99"/>
      <c r="KC52" s="99"/>
      <c r="KD52" s="99"/>
      <c r="KE52" s="99"/>
      <c r="KF52" s="99"/>
      <c r="KG52" s="99"/>
      <c r="KH52" s="99"/>
      <c r="KI52" s="99"/>
      <c r="KJ52" s="99"/>
      <c r="KK52" s="99"/>
      <c r="KL52" s="99"/>
      <c r="KM52" s="99"/>
      <c r="KN52" s="99"/>
      <c r="KO52" s="99"/>
      <c r="KP52" s="99"/>
      <c r="KQ52" s="99"/>
      <c r="KR52" s="99"/>
      <c r="KS52" s="99"/>
      <c r="KT52" s="99"/>
      <c r="KU52" s="99"/>
      <c r="KV52" s="99"/>
      <c r="KW52" s="99"/>
      <c r="KX52" s="99"/>
      <c r="KY52" s="99"/>
      <c r="KZ52" s="99"/>
      <c r="LA52" s="99"/>
      <c r="LB52" s="99"/>
      <c r="LC52" s="99"/>
      <c r="LD52" s="99"/>
      <c r="LE52" s="99"/>
      <c r="LF52" s="99"/>
      <c r="LG52" s="99"/>
      <c r="LH52" s="99"/>
      <c r="LI52" s="99"/>
      <c r="LJ52" s="99"/>
      <c r="LK52" s="99"/>
      <c r="LL52" s="99"/>
      <c r="LM52" s="99"/>
      <c r="LN52" s="99"/>
      <c r="LO52" s="99"/>
      <c r="LP52" s="99"/>
      <c r="LQ52" s="99"/>
      <c r="LR52" s="99"/>
      <c r="LS52" s="99"/>
      <c r="LT52" s="99"/>
      <c r="LU52" s="99"/>
      <c r="LV52" s="99"/>
      <c r="LW52" s="99"/>
      <c r="LX52" s="99"/>
      <c r="LY52" s="99"/>
      <c r="LZ52" s="99"/>
      <c r="MA52" s="99"/>
      <c r="MB52" s="99"/>
      <c r="MC52" s="99"/>
      <c r="MD52" s="99"/>
      <c r="ME52" s="99"/>
      <c r="MF52" s="99"/>
      <c r="MG52" s="99"/>
      <c r="MH52" s="99"/>
      <c r="MI52" s="99"/>
      <c r="MJ52" s="99"/>
      <c r="MK52" s="99"/>
      <c r="ML52" s="99"/>
      <c r="MM52" s="99"/>
      <c r="MN52" s="99"/>
      <c r="MO52" s="99"/>
      <c r="MP52" s="99"/>
      <c r="MQ52" s="99"/>
      <c r="MR52" s="99"/>
      <c r="MS52" s="99"/>
      <c r="MT52" s="99"/>
      <c r="MU52" s="99"/>
      <c r="MV52" s="99"/>
      <c r="MW52" s="99"/>
      <c r="MX52" s="99"/>
      <c r="MY52" s="99"/>
      <c r="MZ52" s="99"/>
      <c r="NA52" s="99"/>
      <c r="NB52" s="99"/>
      <c r="NC52" s="99"/>
      <c r="ND52" s="99"/>
      <c r="NE52" s="99"/>
      <c r="NF52" s="99"/>
      <c r="NG52" s="99"/>
      <c r="NH52" s="99"/>
      <c r="NI52" s="99"/>
      <c r="NJ52" s="99"/>
      <c r="NK52" s="99"/>
      <c r="NL52" s="99"/>
      <c r="NM52" s="99"/>
      <c r="NN52" s="99"/>
      <c r="NO52" s="99"/>
      <c r="NP52" s="99"/>
      <c r="NQ52" s="99"/>
      <c r="NR52" s="99"/>
      <c r="NS52" s="99"/>
      <c r="NT52" s="99"/>
      <c r="NU52" s="99"/>
      <c r="NV52" s="99"/>
      <c r="NW52" s="99"/>
      <c r="NX52" s="99"/>
      <c r="NY52" s="99"/>
      <c r="NZ52" s="99"/>
      <c r="OA52" s="99"/>
      <c r="OB52" s="99"/>
      <c r="OC52" s="99"/>
      <c r="OD52" s="99"/>
      <c r="OE52" s="99"/>
      <c r="OF52" s="99"/>
      <c r="OG52" s="99"/>
      <c r="OH52" s="99"/>
      <c r="OI52" s="99"/>
      <c r="OJ52" s="99"/>
      <c r="OK52" s="99"/>
      <c r="OL52" s="99"/>
      <c r="OM52" s="99"/>
      <c r="ON52" s="99"/>
      <c r="OO52" s="99"/>
      <c r="OP52" s="99"/>
      <c r="OQ52" s="99"/>
      <c r="OR52" s="99"/>
      <c r="OS52" s="99"/>
      <c r="OT52" s="99"/>
      <c r="OU52" s="99"/>
      <c r="OV52" s="99"/>
      <c r="OW52" s="99"/>
      <c r="OX52" s="99"/>
      <c r="OY52" s="99"/>
      <c r="OZ52" s="99"/>
      <c r="PA52" s="99"/>
      <c r="PB52" s="99"/>
      <c r="PC52" s="99"/>
      <c r="PD52" s="99"/>
      <c r="PE52" s="99"/>
      <c r="PF52" s="99"/>
      <c r="PG52" s="99"/>
      <c r="PH52" s="99"/>
      <c r="PI52" s="99"/>
      <c r="PJ52" s="99"/>
      <c r="PK52" s="99"/>
      <c r="PL52" s="99"/>
      <c r="PM52" s="99"/>
      <c r="PN52" s="99"/>
      <c r="PO52" s="99"/>
      <c r="PP52" s="99"/>
      <c r="PQ52" s="99"/>
      <c r="PR52" s="99"/>
      <c r="PS52" s="99"/>
      <c r="PT52" s="99"/>
      <c r="PU52" s="99"/>
      <c r="PV52" s="99"/>
      <c r="PW52" s="99"/>
      <c r="PX52" s="99"/>
      <c r="PY52" s="99"/>
      <c r="PZ52" s="99"/>
      <c r="QA52" s="99"/>
      <c r="QB52" s="99"/>
      <c r="QC52" s="99"/>
      <c r="QD52" s="99"/>
      <c r="QE52" s="99"/>
      <c r="QF52" s="99"/>
      <c r="QG52" s="99"/>
      <c r="QH52" s="99"/>
      <c r="QI52" s="99"/>
      <c r="QJ52" s="99"/>
      <c r="QK52" s="99"/>
      <c r="QL52" s="99"/>
      <c r="QM52" s="99"/>
      <c r="QN52" s="99"/>
      <c r="QO52" s="99"/>
      <c r="QP52" s="99"/>
      <c r="QQ52" s="99"/>
      <c r="QR52" s="99"/>
      <c r="QS52" s="99"/>
      <c r="QT52" s="99"/>
      <c r="QU52" s="99"/>
      <c r="QV52" s="99"/>
      <c r="QW52" s="99"/>
      <c r="QX52" s="99"/>
      <c r="QY52" s="99"/>
      <c r="QZ52" s="99"/>
      <c r="RA52" s="99"/>
      <c r="RB52" s="99"/>
      <c r="RC52" s="99"/>
      <c r="RD52" s="99"/>
      <c r="RE52" s="99"/>
      <c r="RF52" s="99"/>
      <c r="RG52" s="99"/>
      <c r="RH52" s="99"/>
      <c r="RI52" s="99"/>
      <c r="RJ52" s="99"/>
      <c r="RK52" s="99"/>
      <c r="RL52" s="99"/>
      <c r="RM52" s="99"/>
      <c r="RN52" s="99"/>
      <c r="RO52" s="99"/>
      <c r="RP52" s="99"/>
      <c r="RQ52" s="99"/>
      <c r="RR52" s="99"/>
      <c r="RS52" s="99"/>
      <c r="RT52" s="99"/>
      <c r="RU52" s="99"/>
      <c r="RV52" s="99"/>
      <c r="RW52" s="99"/>
      <c r="RX52" s="99"/>
      <c r="RY52" s="99"/>
      <c r="RZ52" s="99"/>
      <c r="SA52" s="99"/>
      <c r="SB52" s="99"/>
      <c r="SC52" s="99"/>
      <c r="SD52" s="99"/>
      <c r="SE52" s="99"/>
      <c r="SF52" s="99"/>
      <c r="SG52" s="99"/>
      <c r="SH52" s="99"/>
      <c r="SI52" s="99"/>
      <c r="SJ52" s="99"/>
      <c r="SK52" s="99"/>
      <c r="SL52" s="99"/>
      <c r="SM52" s="99"/>
      <c r="SN52" s="99"/>
      <c r="SO52" s="99"/>
      <c r="SP52" s="99"/>
      <c r="SQ52" s="99"/>
      <c r="SR52" s="99"/>
      <c r="SS52" s="99"/>
      <c r="ST52" s="99"/>
      <c r="SU52" s="99"/>
      <c r="SV52" s="99"/>
      <c r="SW52" s="99"/>
      <c r="SX52" s="99"/>
      <c r="SY52" s="99"/>
      <c r="SZ52" s="99"/>
      <c r="TA52" s="99"/>
      <c r="TB52" s="99"/>
      <c r="TC52" s="99"/>
      <c r="TD52" s="99"/>
      <c r="TE52" s="99"/>
      <c r="TF52" s="99"/>
      <c r="TG52" s="99"/>
      <c r="TH52" s="99"/>
      <c r="TI52" s="99"/>
      <c r="TJ52" s="99"/>
      <c r="TK52" s="99"/>
      <c r="TL52" s="99"/>
      <c r="TM52" s="99"/>
      <c r="TN52" s="99"/>
      <c r="TO52" s="99"/>
      <c r="TP52" s="99"/>
      <c r="TQ52" s="99"/>
      <c r="TR52" s="99"/>
      <c r="TS52" s="99"/>
      <c r="TT52" s="99"/>
      <c r="TU52" s="99"/>
      <c r="TV52" s="99"/>
      <c r="TW52" s="99"/>
      <c r="TX52" s="99"/>
      <c r="TY52" s="99"/>
      <c r="TZ52" s="99"/>
      <c r="UA52" s="99"/>
      <c r="UB52" s="99"/>
      <c r="UC52" s="99"/>
      <c r="UD52" s="99"/>
      <c r="UE52" s="99"/>
      <c r="UF52" s="99"/>
      <c r="UG52" s="99"/>
      <c r="UH52" s="99"/>
      <c r="UI52" s="99"/>
      <c r="UJ52" s="99"/>
      <c r="UK52" s="99"/>
      <c r="UL52" s="99"/>
      <c r="UM52" s="99"/>
      <c r="UN52" s="99"/>
      <c r="UO52" s="99"/>
      <c r="UP52" s="99"/>
      <c r="UQ52" s="99"/>
      <c r="UR52" s="99"/>
      <c r="US52" s="99"/>
      <c r="UT52" s="99"/>
      <c r="UU52" s="99"/>
      <c r="UV52" s="99"/>
      <c r="UW52" s="99"/>
      <c r="UX52" s="99"/>
      <c r="UY52" s="99"/>
      <c r="UZ52" s="99"/>
      <c r="VA52" s="99"/>
      <c r="VB52" s="99"/>
      <c r="VC52" s="99"/>
      <c r="VD52" s="99"/>
      <c r="VE52" s="99"/>
      <c r="VF52" s="99"/>
      <c r="VG52" s="99"/>
      <c r="VH52" s="99"/>
      <c r="VI52" s="99"/>
      <c r="VJ52" s="99"/>
      <c r="VK52" s="99"/>
      <c r="VL52" s="99"/>
      <c r="VM52" s="99"/>
      <c r="VN52" s="99"/>
      <c r="VO52" s="99"/>
      <c r="VP52" s="99"/>
      <c r="VQ52" s="99"/>
      <c r="VR52" s="99"/>
      <c r="VS52" s="99"/>
      <c r="VT52" s="99"/>
      <c r="VU52" s="99"/>
      <c r="VV52" s="99"/>
      <c r="VW52" s="99"/>
      <c r="VX52" s="99"/>
      <c r="VY52" s="99"/>
      <c r="VZ52" s="99"/>
      <c r="WA52" s="99"/>
      <c r="WB52" s="99"/>
      <c r="WC52" s="99"/>
      <c r="WD52" s="99"/>
      <c r="WE52" s="99"/>
      <c r="WF52" s="99"/>
      <c r="WG52" s="99"/>
      <c r="WH52" s="99"/>
      <c r="WI52" s="99"/>
      <c r="WJ52" s="99"/>
      <c r="WK52" s="99"/>
      <c r="WL52" s="99"/>
      <c r="WM52" s="99"/>
      <c r="WN52" s="99"/>
      <c r="WO52" s="99"/>
      <c r="WP52" s="99"/>
      <c r="WQ52" s="99"/>
      <c r="WR52" s="99"/>
      <c r="WS52" s="99"/>
      <c r="WT52" s="99"/>
      <c r="WU52" s="99"/>
      <c r="WV52" s="99"/>
      <c r="WW52" s="99"/>
      <c r="WX52" s="99"/>
      <c r="WY52" s="99"/>
      <c r="WZ52" s="99"/>
      <c r="XA52" s="99"/>
      <c r="XB52" s="99"/>
      <c r="XC52" s="99"/>
      <c r="XD52" s="99"/>
      <c r="XE52" s="99"/>
      <c r="XF52" s="99"/>
      <c r="XG52" s="99"/>
      <c r="XH52" s="99"/>
      <c r="XI52" s="99"/>
      <c r="XJ52" s="99"/>
      <c r="XK52" s="99"/>
      <c r="XL52" s="99"/>
      <c r="XM52" s="99"/>
      <c r="XN52" s="99"/>
      <c r="XO52" s="99"/>
      <c r="XP52" s="99"/>
      <c r="XQ52" s="99"/>
      <c r="XR52" s="99"/>
      <c r="XS52" s="99"/>
      <c r="XT52" s="99"/>
      <c r="XU52" s="99"/>
      <c r="XV52" s="99"/>
      <c r="XW52" s="99"/>
      <c r="XX52" s="99"/>
      <c r="XY52" s="99"/>
      <c r="XZ52" s="99"/>
      <c r="YA52" s="99"/>
      <c r="YB52" s="99"/>
      <c r="YC52" s="99"/>
      <c r="YD52" s="99"/>
      <c r="YE52" s="99"/>
      <c r="YF52" s="99"/>
      <c r="YG52" s="99"/>
      <c r="YH52" s="99"/>
      <c r="YI52" s="99"/>
      <c r="YJ52" s="99"/>
      <c r="YK52" s="99"/>
      <c r="YL52" s="99"/>
      <c r="YM52" s="99"/>
      <c r="YN52" s="99"/>
      <c r="YO52" s="99"/>
      <c r="YP52" s="99"/>
      <c r="YQ52" s="99"/>
      <c r="YR52" s="99"/>
      <c r="YS52" s="99"/>
      <c r="YT52" s="99"/>
      <c r="YU52" s="99"/>
      <c r="YV52" s="99"/>
      <c r="YW52" s="99"/>
      <c r="YX52" s="99"/>
      <c r="YY52" s="99"/>
      <c r="YZ52" s="99"/>
      <c r="ZA52" s="99"/>
      <c r="ZB52" s="99"/>
      <c r="ZC52" s="99"/>
      <c r="ZD52" s="99"/>
      <c r="ZE52" s="99"/>
      <c r="ZF52" s="99"/>
      <c r="ZG52" s="99"/>
      <c r="ZH52" s="99"/>
      <c r="ZI52" s="99"/>
      <c r="ZJ52" s="99"/>
      <c r="ZK52" s="99"/>
      <c r="ZL52" s="99"/>
      <c r="ZM52" s="99"/>
      <c r="ZN52" s="99"/>
      <c r="ZO52" s="99"/>
      <c r="ZP52" s="99"/>
      <c r="ZQ52" s="99"/>
      <c r="ZR52" s="99"/>
      <c r="ZS52" s="99"/>
      <c r="ZT52" s="99"/>
      <c r="ZU52" s="99"/>
      <c r="ZV52" s="99"/>
      <c r="ZW52" s="99"/>
      <c r="ZX52" s="99"/>
      <c r="ZY52" s="99"/>
      <c r="ZZ52" s="99"/>
      <c r="AAA52" s="99"/>
      <c r="AAB52" s="99"/>
      <c r="AAC52" s="99"/>
      <c r="AAD52" s="99"/>
      <c r="AAE52" s="99"/>
      <c r="AAF52" s="99"/>
      <c r="AAG52" s="99"/>
      <c r="AAH52" s="99"/>
      <c r="AAI52" s="99"/>
      <c r="AAJ52" s="99"/>
      <c r="AAK52" s="99"/>
      <c r="AAL52" s="99"/>
      <c r="AAM52" s="99"/>
      <c r="AAN52" s="99"/>
      <c r="AAO52" s="99"/>
      <c r="AAP52" s="99"/>
      <c r="AAQ52" s="99"/>
      <c r="AAR52" s="99"/>
      <c r="AAS52" s="99"/>
      <c r="AAT52" s="99"/>
      <c r="AAU52" s="99"/>
      <c r="AAV52" s="99"/>
      <c r="AAW52" s="99"/>
      <c r="AAX52" s="99"/>
      <c r="AAY52" s="99"/>
      <c r="AAZ52" s="99"/>
      <c r="ABA52" s="99"/>
      <c r="ABB52" s="99"/>
      <c r="ABC52" s="99"/>
      <c r="ABD52" s="99"/>
      <c r="ABE52" s="99"/>
      <c r="ABF52" s="99"/>
      <c r="ABG52" s="99"/>
      <c r="ABH52" s="99"/>
      <c r="ABI52" s="99"/>
      <c r="ABJ52" s="99"/>
      <c r="ABK52" s="99"/>
      <c r="ABL52" s="99"/>
      <c r="ABM52" s="99"/>
      <c r="ABN52" s="99"/>
      <c r="ABO52" s="99"/>
      <c r="ABP52" s="99"/>
      <c r="ABQ52" s="99"/>
      <c r="ABR52" s="99"/>
      <c r="ABS52" s="99"/>
      <c r="ABT52" s="99"/>
      <c r="ABU52" s="99"/>
      <c r="ABV52" s="99"/>
      <c r="ABW52" s="99"/>
      <c r="ABX52" s="99"/>
      <c r="ABY52" s="99"/>
      <c r="ABZ52" s="99"/>
      <c r="ACA52" s="99"/>
      <c r="ACB52" s="99"/>
      <c r="ACC52" s="99"/>
      <c r="ACD52" s="99"/>
      <c r="ACE52" s="99"/>
      <c r="ACF52" s="99"/>
      <c r="ACG52" s="99"/>
      <c r="ACH52" s="99"/>
      <c r="ACI52" s="99"/>
      <c r="ACJ52" s="99"/>
      <c r="ACK52" s="99"/>
      <c r="ACL52" s="99"/>
      <c r="ACM52" s="99"/>
      <c r="ACN52" s="99"/>
      <c r="ACO52" s="99"/>
      <c r="ACP52" s="99"/>
      <c r="ACQ52" s="99"/>
      <c r="ACR52" s="99"/>
      <c r="ACS52" s="99"/>
      <c r="ACT52" s="99"/>
      <c r="ACU52" s="99"/>
      <c r="ACV52" s="99"/>
      <c r="ACW52" s="99"/>
      <c r="ACX52" s="99"/>
      <c r="ACY52" s="99"/>
      <c r="ACZ52" s="99"/>
      <c r="ADA52" s="99"/>
      <c r="ADB52" s="99"/>
      <c r="ADC52" s="99"/>
      <c r="ADD52" s="99"/>
      <c r="ADE52" s="99"/>
      <c r="ADF52" s="99"/>
      <c r="ADG52" s="99"/>
      <c r="ADH52" s="99"/>
      <c r="ADI52" s="99"/>
      <c r="ADJ52" s="99"/>
      <c r="ADK52" s="99"/>
      <c r="ADL52" s="99"/>
      <c r="ADM52" s="99"/>
      <c r="ADN52" s="99"/>
      <c r="ADO52" s="99"/>
      <c r="ADP52" s="99"/>
      <c r="ADQ52" s="99"/>
      <c r="ADR52" s="99"/>
      <c r="ADS52" s="99"/>
      <c r="ADT52" s="99"/>
      <c r="ADU52" s="99"/>
      <c r="ADV52" s="99"/>
      <c r="ADW52" s="99"/>
      <c r="ADX52" s="99"/>
      <c r="ADY52" s="99"/>
      <c r="ADZ52" s="99"/>
      <c r="AEA52" s="99"/>
      <c r="AEB52" s="99"/>
      <c r="AEC52" s="99"/>
      <c r="AED52" s="99"/>
      <c r="AEE52" s="99"/>
      <c r="AEF52" s="99"/>
      <c r="AEG52" s="99"/>
      <c r="AEH52" s="99"/>
      <c r="AEI52" s="99"/>
      <c r="AEJ52" s="99"/>
      <c r="AEK52" s="99"/>
      <c r="AEL52" s="99"/>
      <c r="AEM52" s="99"/>
      <c r="AEN52" s="99"/>
      <c r="AEO52" s="99"/>
      <c r="AEP52" s="99"/>
      <c r="AEQ52" s="99"/>
      <c r="AER52" s="99"/>
      <c r="AES52" s="99"/>
      <c r="AET52" s="99"/>
      <c r="AEU52" s="99"/>
      <c r="AEV52" s="99"/>
      <c r="AEW52" s="99"/>
      <c r="AEX52" s="99"/>
      <c r="AEY52" s="99"/>
      <c r="AEZ52" s="99"/>
      <c r="AFA52" s="99"/>
      <c r="AFB52" s="99"/>
      <c r="AFC52" s="99"/>
      <c r="AFD52" s="99"/>
      <c r="AFE52" s="99"/>
      <c r="AFF52" s="99"/>
      <c r="AFG52" s="99"/>
      <c r="AFH52" s="99"/>
      <c r="AFI52" s="99"/>
      <c r="AFJ52" s="99"/>
      <c r="AFK52" s="99"/>
      <c r="AFL52" s="99"/>
      <c r="AFM52" s="99"/>
      <c r="AFN52" s="99"/>
      <c r="AFO52" s="99"/>
      <c r="AFP52" s="99"/>
      <c r="AFQ52" s="99"/>
      <c r="AFR52" s="99"/>
      <c r="AFS52" s="99"/>
      <c r="AFT52" s="99"/>
      <c r="AFU52" s="99"/>
      <c r="AFV52" s="99"/>
      <c r="AFW52" s="99"/>
      <c r="AFX52" s="99"/>
      <c r="AFY52" s="99"/>
      <c r="AFZ52" s="99"/>
      <c r="AGA52" s="99"/>
      <c r="AGB52" s="99"/>
      <c r="AGC52" s="99"/>
      <c r="AGD52" s="99"/>
      <c r="AGE52" s="99"/>
      <c r="AGF52" s="99"/>
      <c r="AGG52" s="99"/>
      <c r="AGH52" s="99"/>
      <c r="AGI52" s="99"/>
      <c r="AGJ52" s="99"/>
      <c r="AGK52" s="99"/>
      <c r="AGL52" s="99"/>
      <c r="AGM52" s="99"/>
      <c r="AGN52" s="99"/>
      <c r="AGO52" s="99"/>
      <c r="AGP52" s="99"/>
      <c r="AGQ52" s="99"/>
      <c r="AGR52" s="99"/>
      <c r="AGS52" s="99"/>
      <c r="AGT52" s="99"/>
      <c r="AGU52" s="99"/>
      <c r="AGV52" s="99"/>
      <c r="AGW52" s="99"/>
      <c r="AGX52" s="99"/>
      <c r="AGY52" s="99"/>
      <c r="AGZ52" s="99"/>
      <c r="AHA52" s="99"/>
      <c r="AHB52" s="99"/>
      <c r="AHC52" s="99"/>
      <c r="AHD52" s="99"/>
      <c r="AHE52" s="99"/>
      <c r="AHF52" s="99"/>
      <c r="AHG52" s="99"/>
      <c r="AHH52" s="99"/>
      <c r="AHI52" s="99"/>
      <c r="AHJ52" s="99"/>
      <c r="AHK52" s="99"/>
      <c r="AHL52" s="99"/>
      <c r="AHM52" s="99"/>
      <c r="AHN52" s="99"/>
      <c r="AHO52" s="99"/>
      <c r="AHP52" s="99"/>
      <c r="AHQ52" s="99"/>
      <c r="AHR52" s="99"/>
      <c r="AHS52" s="99"/>
      <c r="AHT52" s="99"/>
      <c r="AHU52" s="99"/>
      <c r="AHV52" s="99"/>
      <c r="AHW52" s="99"/>
      <c r="AHX52" s="99"/>
      <c r="AHY52" s="99"/>
      <c r="AHZ52" s="99"/>
      <c r="AIA52" s="99"/>
      <c r="AIB52" s="99"/>
      <c r="AIC52" s="99"/>
      <c r="AID52" s="99"/>
      <c r="AIE52" s="99"/>
      <c r="AIF52" s="99"/>
      <c r="AIG52" s="99"/>
      <c r="AIH52" s="99"/>
      <c r="AII52" s="99"/>
      <c r="AIJ52" s="99"/>
      <c r="AIK52" s="99"/>
      <c r="AIL52" s="99"/>
      <c r="AIM52" s="99"/>
      <c r="AIN52" s="99"/>
      <c r="AIO52" s="99"/>
      <c r="AIP52" s="99"/>
      <c r="AIQ52" s="99"/>
      <c r="AIR52" s="99"/>
      <c r="AIS52" s="99"/>
      <c r="AIT52" s="99"/>
      <c r="AIU52" s="99"/>
      <c r="AIV52" s="99"/>
      <c r="AIW52" s="99"/>
      <c r="AIX52" s="99"/>
      <c r="AIY52" s="99"/>
      <c r="AIZ52" s="99"/>
      <c r="AJA52" s="99"/>
      <c r="AJB52" s="99"/>
      <c r="AJC52" s="99"/>
      <c r="AJD52" s="99"/>
      <c r="AJE52" s="99"/>
      <c r="AJF52" s="99"/>
      <c r="AJG52" s="99"/>
      <c r="AJH52" s="99"/>
      <c r="AJI52" s="99"/>
      <c r="AJJ52" s="99"/>
      <c r="AJK52" s="99"/>
      <c r="AJL52" s="99"/>
      <c r="AJM52" s="99"/>
      <c r="AJN52" s="99"/>
      <c r="AJO52" s="99"/>
      <c r="AJP52" s="99"/>
      <c r="AJQ52" s="99"/>
      <c r="AJR52" s="99"/>
      <c r="AJS52" s="99"/>
      <c r="AJT52" s="99"/>
      <c r="AJU52" s="99"/>
      <c r="AJV52" s="99"/>
      <c r="AJW52" s="99"/>
      <c r="AJX52" s="99"/>
      <c r="AJY52" s="99"/>
      <c r="AJZ52" s="99"/>
      <c r="AKA52" s="99"/>
      <c r="AKB52" s="99"/>
      <c r="AKC52" s="99"/>
      <c r="AKD52" s="99"/>
      <c r="AKE52" s="99"/>
      <c r="AKF52" s="99"/>
      <c r="AKG52" s="99"/>
      <c r="AKH52" s="99"/>
      <c r="AKI52" s="99"/>
      <c r="AKJ52" s="99"/>
      <c r="AKK52" s="99"/>
      <c r="AKL52" s="99"/>
      <c r="AKM52" s="99"/>
      <c r="AKN52" s="99"/>
      <c r="AKO52" s="99"/>
      <c r="AKP52" s="99"/>
      <c r="AKQ52" s="99"/>
      <c r="AKR52" s="99"/>
      <c r="AKS52" s="99"/>
      <c r="AKT52" s="99"/>
      <c r="AKU52" s="99"/>
      <c r="AKV52" s="99"/>
      <c r="AKW52" s="99"/>
      <c r="AKX52" s="99"/>
      <c r="AKY52" s="99"/>
      <c r="AKZ52" s="99"/>
      <c r="ALA52" s="99"/>
      <c r="ALB52" s="99"/>
      <c r="ALC52" s="99"/>
      <c r="ALD52" s="99"/>
      <c r="ALE52" s="99"/>
      <c r="ALF52" s="99"/>
      <c r="ALG52" s="99"/>
      <c r="ALH52" s="99"/>
      <c r="ALI52" s="99"/>
      <c r="ALJ52" s="99"/>
      <c r="ALK52" s="99"/>
      <c r="ALL52" s="99"/>
      <c r="ALM52" s="99"/>
      <c r="ALN52" s="99"/>
      <c r="ALO52" s="99"/>
      <c r="ALP52" s="99"/>
      <c r="ALQ52" s="99"/>
      <c r="ALR52" s="99"/>
      <c r="ALS52" s="99"/>
      <c r="ALT52" s="99"/>
      <c r="ALU52" s="99"/>
      <c r="ALV52" s="99"/>
      <c r="ALW52" s="99"/>
      <c r="ALX52" s="99"/>
      <c r="ALY52" s="99"/>
      <c r="ALZ52" s="99"/>
      <c r="AMA52" s="99"/>
      <c r="AMB52" s="99"/>
      <c r="AMC52" s="99"/>
      <c r="AMD52" s="99"/>
      <c r="AME52" s="99"/>
      <c r="AMF52" s="99"/>
      <c r="AMG52" s="99"/>
      <c r="AMH52" s="99"/>
      <c r="AMI52" s="99"/>
      <c r="AMJ52" s="99"/>
      <c r="AMK52" s="99"/>
      <c r="AML52" s="99"/>
      <c r="AMM52" s="99"/>
      <c r="AMN52" s="99"/>
      <c r="AMO52" s="99"/>
      <c r="AMP52" s="99"/>
      <c r="AMQ52" s="99"/>
      <c r="AMR52" s="99"/>
      <c r="AMS52" s="99"/>
      <c r="AMT52" s="99"/>
      <c r="AMU52" s="99"/>
      <c r="AMV52" s="99"/>
      <c r="AMW52" s="99"/>
      <c r="AMX52" s="99"/>
      <c r="AMY52" s="99"/>
      <c r="AMZ52" s="99"/>
      <c r="ANA52" s="99"/>
      <c r="ANB52" s="99"/>
      <c r="ANC52" s="99"/>
      <c r="AND52" s="99"/>
      <c r="ANE52" s="99"/>
      <c r="ANF52" s="99"/>
      <c r="ANG52" s="99"/>
      <c r="ANH52" s="99"/>
      <c r="ANI52" s="99"/>
      <c r="ANJ52" s="99"/>
      <c r="ANK52" s="99"/>
      <c r="ANL52" s="99"/>
      <c r="ANM52" s="99"/>
      <c r="ANN52" s="99"/>
      <c r="ANO52" s="99"/>
      <c r="ANP52" s="99"/>
      <c r="ANQ52" s="99"/>
      <c r="ANR52" s="99"/>
      <c r="ANS52" s="99"/>
      <c r="ANT52" s="99"/>
      <c r="ANU52" s="99"/>
      <c r="ANV52" s="99"/>
      <c r="ANW52" s="99"/>
      <c r="ANX52" s="99"/>
      <c r="ANY52" s="99"/>
      <c r="ANZ52" s="99"/>
      <c r="AOA52" s="99"/>
      <c r="AOB52" s="99"/>
      <c r="AOC52" s="99"/>
      <c r="AOD52" s="99"/>
      <c r="AOE52" s="99"/>
      <c r="AOF52" s="99"/>
      <c r="AOG52" s="99"/>
      <c r="AOH52" s="99"/>
      <c r="AOI52" s="99"/>
      <c r="AOJ52" s="99"/>
      <c r="AOK52" s="99"/>
      <c r="AOL52" s="99"/>
      <c r="AOM52" s="99"/>
      <c r="AON52" s="99"/>
      <c r="AOO52" s="99"/>
      <c r="AOP52" s="99"/>
      <c r="AOQ52" s="99"/>
      <c r="AOR52" s="99"/>
      <c r="AOS52" s="99"/>
      <c r="AOT52" s="99"/>
      <c r="AOU52" s="99"/>
      <c r="AOV52" s="99"/>
      <c r="AOW52" s="99"/>
      <c r="AOX52" s="99"/>
      <c r="AOY52" s="99"/>
      <c r="AOZ52" s="99"/>
      <c r="APA52" s="99"/>
      <c r="APB52" s="99"/>
      <c r="APC52" s="99"/>
      <c r="APD52" s="99"/>
      <c r="APE52" s="99"/>
      <c r="APF52" s="99"/>
      <c r="APG52" s="99"/>
      <c r="APH52" s="99"/>
      <c r="API52" s="99"/>
      <c r="APJ52" s="99"/>
      <c r="APK52" s="99"/>
      <c r="APL52" s="99"/>
      <c r="APM52" s="99"/>
      <c r="APN52" s="99"/>
      <c r="APO52" s="99"/>
      <c r="APP52" s="99"/>
      <c r="APQ52" s="99"/>
      <c r="APR52" s="99"/>
      <c r="APS52" s="99"/>
      <c r="APT52" s="99"/>
      <c r="APU52" s="99"/>
      <c r="APV52" s="99"/>
      <c r="APW52" s="99"/>
      <c r="APX52" s="99"/>
      <c r="APY52" s="99"/>
      <c r="APZ52" s="99"/>
      <c r="AQA52" s="99"/>
      <c r="AQB52" s="99"/>
      <c r="AQC52" s="99"/>
      <c r="AQD52" s="99"/>
      <c r="AQE52" s="99"/>
      <c r="AQF52" s="99"/>
      <c r="AQG52" s="99"/>
      <c r="AQH52" s="99"/>
      <c r="AQI52" s="99"/>
      <c r="AQJ52" s="99"/>
      <c r="AQK52" s="99"/>
      <c r="AQL52" s="99"/>
      <c r="AQM52" s="99"/>
      <c r="AQN52" s="99"/>
      <c r="AQO52" s="99"/>
      <c r="AQP52" s="99"/>
      <c r="AQQ52" s="99"/>
      <c r="AQR52" s="99"/>
      <c r="AQS52" s="99"/>
      <c r="AQT52" s="99"/>
      <c r="AQU52" s="99"/>
      <c r="AQV52" s="99"/>
      <c r="AQW52" s="99"/>
      <c r="AQX52" s="99"/>
      <c r="AQY52" s="99"/>
      <c r="AQZ52" s="99"/>
      <c r="ARA52" s="99"/>
      <c r="ARB52" s="99"/>
      <c r="ARC52" s="99"/>
      <c r="ARD52" s="99"/>
      <c r="ARE52" s="99"/>
      <c r="ARF52" s="99"/>
      <c r="ARG52" s="99"/>
      <c r="ARH52" s="99"/>
      <c r="ARI52" s="99"/>
      <c r="ARJ52" s="99"/>
      <c r="ARK52" s="99"/>
      <c r="ARL52" s="99"/>
      <c r="ARM52" s="99"/>
      <c r="ARN52" s="99"/>
      <c r="ARO52" s="99"/>
      <c r="ARP52" s="99"/>
      <c r="ARQ52" s="99"/>
      <c r="ARR52" s="99"/>
      <c r="ARS52" s="99"/>
      <c r="ART52" s="99"/>
      <c r="ARU52" s="99"/>
      <c r="ARV52" s="99"/>
      <c r="ARW52" s="99"/>
      <c r="ARX52" s="99"/>
      <c r="ARY52" s="99"/>
      <c r="ARZ52" s="99"/>
      <c r="ASA52" s="99"/>
      <c r="ASB52" s="99"/>
      <c r="ASC52" s="99"/>
      <c r="ASD52" s="99"/>
      <c r="ASE52" s="99"/>
      <c r="ASF52" s="99"/>
      <c r="ASG52" s="99"/>
      <c r="ASH52" s="99"/>
      <c r="ASI52" s="99"/>
      <c r="ASJ52" s="99"/>
      <c r="ASK52" s="99"/>
      <c r="ASL52" s="99"/>
      <c r="ASM52" s="99"/>
      <c r="ASN52" s="99"/>
      <c r="ASO52" s="99"/>
      <c r="ASP52" s="99"/>
      <c r="ASQ52" s="99"/>
      <c r="ASR52" s="99"/>
      <c r="ASS52" s="99"/>
      <c r="AST52" s="99"/>
      <c r="ASU52" s="99"/>
      <c r="ASV52" s="99"/>
      <c r="ASW52" s="99"/>
      <c r="ASX52" s="99"/>
      <c r="ASY52" s="99"/>
      <c r="ASZ52" s="99"/>
      <c r="ATA52" s="99"/>
      <c r="ATB52" s="99"/>
      <c r="ATC52" s="99"/>
      <c r="ATD52" s="99"/>
      <c r="ATE52" s="99"/>
      <c r="ATF52" s="99"/>
      <c r="ATG52" s="99"/>
      <c r="ATH52" s="99"/>
      <c r="ATI52" s="99"/>
      <c r="ATJ52" s="99"/>
      <c r="ATK52" s="99"/>
      <c r="ATL52" s="99"/>
      <c r="ATM52" s="99"/>
      <c r="ATN52" s="99"/>
      <c r="ATO52" s="99"/>
      <c r="ATP52" s="99"/>
      <c r="ATQ52" s="99"/>
      <c r="ATR52" s="99"/>
      <c r="ATS52" s="99"/>
      <c r="ATT52" s="99"/>
      <c r="ATU52" s="99"/>
      <c r="ATV52" s="99"/>
      <c r="ATW52" s="99"/>
      <c r="ATX52" s="99"/>
      <c r="ATY52" s="99"/>
      <c r="ATZ52" s="99"/>
      <c r="AUA52" s="99"/>
      <c r="AUB52" s="99"/>
      <c r="AUC52" s="99"/>
      <c r="AUD52" s="99"/>
      <c r="AUE52" s="99"/>
      <c r="AUF52" s="99"/>
      <c r="AUG52" s="99"/>
      <c r="AUH52" s="99"/>
      <c r="AUI52" s="99"/>
      <c r="AUJ52" s="99"/>
      <c r="AUK52" s="99"/>
      <c r="AUL52" s="99"/>
      <c r="AUM52" s="99"/>
      <c r="AUN52" s="99"/>
      <c r="AUO52" s="99"/>
      <c r="AUP52" s="99"/>
      <c r="AUQ52" s="99"/>
      <c r="AUR52" s="99"/>
      <c r="AUS52" s="99"/>
      <c r="AUT52" s="99"/>
      <c r="AUU52" s="99"/>
      <c r="AUV52" s="99"/>
      <c r="AUW52" s="99"/>
      <c r="AUX52" s="99"/>
      <c r="AUY52" s="99"/>
      <c r="AUZ52" s="99"/>
      <c r="AVA52" s="99"/>
      <c r="AVB52" s="99"/>
      <c r="AVC52" s="99"/>
      <c r="AVD52" s="99"/>
      <c r="AVE52" s="99"/>
      <c r="AVF52" s="99"/>
    </row>
    <row r="53" spans="1:1254" x14ac:dyDescent="0.25">
      <c r="A53">
        <v>202212</v>
      </c>
      <c r="B53">
        <v>51777</v>
      </c>
      <c r="C53" t="s">
        <v>2683</v>
      </c>
      <c r="D53" t="s">
        <v>1533</v>
      </c>
      <c r="F53">
        <v>10183</v>
      </c>
      <c r="G53">
        <v>13675</v>
      </c>
      <c r="H53">
        <v>2169</v>
      </c>
      <c r="I53">
        <v>750393</v>
      </c>
      <c r="K53">
        <v>45994</v>
      </c>
      <c r="M53">
        <v>45994</v>
      </c>
      <c r="P53">
        <v>781479</v>
      </c>
      <c r="Q53">
        <v>1950</v>
      </c>
      <c r="R53">
        <v>421573</v>
      </c>
      <c r="S53">
        <v>4765</v>
      </c>
      <c r="T53">
        <v>29136</v>
      </c>
      <c r="U53">
        <v>53229</v>
      </c>
      <c r="V53">
        <v>29136</v>
      </c>
      <c r="W53">
        <v>955410</v>
      </c>
      <c r="Y53">
        <v>75567</v>
      </c>
      <c r="Z53">
        <v>15844</v>
      </c>
      <c r="AB53">
        <v>270576</v>
      </c>
      <c r="AC53">
        <v>7684</v>
      </c>
      <c r="AF53">
        <v>9123</v>
      </c>
      <c r="AH53">
        <v>9123</v>
      </c>
      <c r="AI53">
        <v>7948</v>
      </c>
      <c r="AJ53">
        <v>3015</v>
      </c>
      <c r="AK53">
        <v>64325</v>
      </c>
      <c r="AM53">
        <v>1260</v>
      </c>
      <c r="AO53">
        <v>328</v>
      </c>
      <c r="AS53">
        <v>4669</v>
      </c>
      <c r="AT53">
        <v>86078</v>
      </c>
      <c r="AU53">
        <v>250</v>
      </c>
      <c r="AV53">
        <v>100000</v>
      </c>
      <c r="AY53">
        <v>508821</v>
      </c>
      <c r="AZ53">
        <v>235226</v>
      </c>
      <c r="BF53">
        <v>8604</v>
      </c>
      <c r="BH53">
        <v>26133</v>
      </c>
      <c r="BI53">
        <v>238</v>
      </c>
      <c r="BK53">
        <v>420456</v>
      </c>
      <c r="BP53">
        <v>133225</v>
      </c>
      <c r="BQ53">
        <v>275208</v>
      </c>
      <c r="BR53">
        <v>388</v>
      </c>
      <c r="BV53">
        <v>171670</v>
      </c>
      <c r="BX53">
        <v>13560</v>
      </c>
      <c r="BZ53">
        <v>955410</v>
      </c>
      <c r="CE53">
        <v>17291</v>
      </c>
      <c r="CH53">
        <v>-51209</v>
      </c>
      <c r="CJ53">
        <v>-80</v>
      </c>
      <c r="CL53">
        <v>466623</v>
      </c>
      <c r="CN53">
        <v>-94586</v>
      </c>
      <c r="CO53">
        <v>4581</v>
      </c>
      <c r="CQ53">
        <v>388</v>
      </c>
      <c r="CR53">
        <v>33699</v>
      </c>
      <c r="CS53">
        <v>-104035</v>
      </c>
      <c r="CT53">
        <v>-274900</v>
      </c>
      <c r="CV53">
        <v>-43377</v>
      </c>
      <c r="CW53">
        <v>29269</v>
      </c>
      <c r="CX53">
        <v>3035</v>
      </c>
      <c r="CZ53">
        <v>-38282</v>
      </c>
      <c r="DA53">
        <v>57164</v>
      </c>
      <c r="DB53">
        <v>-321</v>
      </c>
      <c r="DD53">
        <v>2747</v>
      </c>
      <c r="DF53">
        <v>-46298</v>
      </c>
      <c r="DG53">
        <v>-5165</v>
      </c>
      <c r="DH53">
        <v>50715</v>
      </c>
      <c r="DJ53">
        <v>17535</v>
      </c>
      <c r="DK53">
        <v>4980</v>
      </c>
      <c r="DL53">
        <v>-1546</v>
      </c>
      <c r="DM53">
        <v>423903</v>
      </c>
      <c r="DN53">
        <v>1576</v>
      </c>
      <c r="DO53">
        <v>727</v>
      </c>
      <c r="DP53">
        <v>-52583</v>
      </c>
      <c r="DQ53">
        <v>-291249</v>
      </c>
      <c r="DR53">
        <v>-609</v>
      </c>
      <c r="DS53">
        <v>-538</v>
      </c>
      <c r="DT53">
        <v>-54159</v>
      </c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  <c r="IJ53" s="99"/>
      <c r="IK53" s="99"/>
      <c r="IL53" s="99"/>
      <c r="IM53" s="99"/>
      <c r="IN53" s="99"/>
      <c r="IO53" s="99"/>
      <c r="IP53" s="99"/>
      <c r="IQ53" s="99"/>
      <c r="IR53" s="99"/>
      <c r="IS53" s="99"/>
      <c r="IT53" s="99"/>
      <c r="IU53" s="99"/>
      <c r="IV53" s="99"/>
      <c r="IW53" s="99"/>
      <c r="IX53" s="99"/>
      <c r="IY53" s="99"/>
      <c r="IZ53" s="99"/>
      <c r="JA53" s="99"/>
      <c r="JB53" s="99"/>
      <c r="JC53" s="99"/>
      <c r="JD53" s="99"/>
      <c r="JE53" s="99"/>
      <c r="JF53" s="99"/>
      <c r="JG53" s="99"/>
      <c r="JH53" s="99"/>
      <c r="JI53" s="99"/>
      <c r="JJ53" s="99"/>
      <c r="JK53" s="99"/>
      <c r="JL53" s="99"/>
      <c r="JM53" s="99"/>
      <c r="JN53" s="99"/>
      <c r="JO53" s="99"/>
      <c r="JP53" s="99"/>
      <c r="JQ53" s="99"/>
      <c r="JR53" s="99"/>
      <c r="JS53" s="99"/>
      <c r="JT53" s="99"/>
      <c r="JU53" s="99"/>
      <c r="JV53" s="99"/>
      <c r="JW53" s="99"/>
      <c r="JX53" s="99"/>
      <c r="JY53" s="99"/>
      <c r="JZ53" s="99"/>
      <c r="KA53" s="99"/>
      <c r="KB53" s="99"/>
      <c r="KC53" s="99"/>
      <c r="KD53" s="99"/>
      <c r="KE53" s="99"/>
      <c r="KF53" s="99"/>
      <c r="KG53" s="99"/>
      <c r="KH53" s="99"/>
      <c r="KI53" s="99"/>
      <c r="KJ53" s="99"/>
      <c r="KK53" s="99"/>
      <c r="KL53" s="99"/>
      <c r="KM53" s="99"/>
      <c r="KN53" s="99"/>
      <c r="KO53" s="99"/>
      <c r="KP53" s="99"/>
      <c r="KQ53" s="99"/>
      <c r="KR53" s="99"/>
      <c r="KS53" s="99"/>
      <c r="KT53" s="99"/>
      <c r="KU53" s="99"/>
      <c r="KV53" s="99"/>
      <c r="KW53" s="99"/>
      <c r="KX53" s="99"/>
      <c r="KY53" s="99"/>
      <c r="KZ53" s="99"/>
      <c r="LA53" s="99"/>
      <c r="LB53" s="99"/>
      <c r="LC53" s="99"/>
      <c r="LD53" s="99"/>
      <c r="LE53" s="99"/>
      <c r="LF53" s="99"/>
      <c r="LG53" s="99"/>
      <c r="LH53" s="99"/>
      <c r="LI53" s="99"/>
      <c r="LJ53" s="99"/>
      <c r="LK53" s="99"/>
      <c r="LL53" s="99"/>
      <c r="LM53" s="99"/>
      <c r="LN53" s="99"/>
      <c r="LO53" s="99"/>
      <c r="LP53" s="99"/>
      <c r="LQ53" s="99"/>
      <c r="LR53" s="99"/>
      <c r="LS53" s="99"/>
      <c r="LT53" s="99"/>
      <c r="LU53" s="99"/>
      <c r="LV53" s="99"/>
      <c r="LW53" s="99"/>
      <c r="LX53" s="99"/>
      <c r="LY53" s="99"/>
      <c r="LZ53" s="99"/>
      <c r="MA53" s="99"/>
      <c r="MB53" s="99"/>
      <c r="MC53" s="99"/>
      <c r="MD53" s="99"/>
      <c r="ME53" s="99"/>
      <c r="MF53" s="99"/>
      <c r="MG53" s="99"/>
      <c r="MH53" s="99"/>
      <c r="MI53" s="99"/>
      <c r="MJ53" s="99"/>
      <c r="MK53" s="99"/>
      <c r="ML53" s="99"/>
      <c r="MM53" s="99"/>
      <c r="MN53" s="99"/>
      <c r="MO53" s="99"/>
      <c r="MP53" s="99"/>
      <c r="MQ53" s="99"/>
      <c r="MR53" s="99"/>
      <c r="MS53" s="99"/>
      <c r="MT53" s="99"/>
      <c r="MU53" s="99"/>
      <c r="MV53" s="99"/>
      <c r="MW53" s="99"/>
      <c r="MX53" s="99"/>
      <c r="MY53" s="99"/>
      <c r="MZ53" s="99"/>
      <c r="NA53" s="99"/>
      <c r="NB53" s="99"/>
      <c r="NC53" s="99"/>
      <c r="ND53" s="99"/>
      <c r="NE53" s="99"/>
      <c r="NF53" s="99"/>
      <c r="NG53" s="99"/>
      <c r="NH53" s="99"/>
      <c r="NI53" s="99"/>
      <c r="NJ53" s="99"/>
      <c r="NK53" s="99"/>
      <c r="NL53" s="99"/>
      <c r="NM53" s="99"/>
      <c r="NN53" s="99"/>
      <c r="NO53" s="99"/>
      <c r="NP53" s="99"/>
      <c r="NQ53" s="99"/>
      <c r="NR53" s="99"/>
      <c r="NS53" s="99"/>
      <c r="NT53" s="99"/>
      <c r="NU53" s="99"/>
      <c r="NV53" s="99"/>
      <c r="NW53" s="99"/>
      <c r="NX53" s="99"/>
      <c r="NY53" s="99"/>
      <c r="NZ53" s="99"/>
      <c r="OA53" s="99"/>
      <c r="OB53" s="99"/>
      <c r="OC53" s="99"/>
      <c r="OD53" s="99"/>
      <c r="OE53" s="99"/>
      <c r="OF53" s="99"/>
      <c r="OG53" s="99"/>
      <c r="OH53" s="99"/>
      <c r="OI53" s="99"/>
      <c r="OJ53" s="99"/>
      <c r="OK53" s="99"/>
      <c r="OL53" s="99"/>
      <c r="OM53" s="99"/>
      <c r="ON53" s="99"/>
      <c r="OO53" s="99"/>
      <c r="OP53" s="99"/>
      <c r="OQ53" s="99"/>
      <c r="OR53" s="99"/>
      <c r="OS53" s="99"/>
      <c r="OT53" s="99"/>
      <c r="OU53" s="99"/>
      <c r="OV53" s="99"/>
      <c r="OW53" s="99"/>
      <c r="OX53" s="99"/>
      <c r="OY53" s="99"/>
      <c r="OZ53" s="99"/>
      <c r="PA53" s="99"/>
      <c r="PB53" s="99"/>
      <c r="PC53" s="99"/>
      <c r="PD53" s="99"/>
      <c r="PE53" s="99"/>
      <c r="PF53" s="99"/>
      <c r="PG53" s="99"/>
      <c r="PH53" s="99"/>
      <c r="PI53" s="99"/>
      <c r="PJ53" s="99"/>
      <c r="PK53" s="99"/>
      <c r="PL53" s="99"/>
      <c r="PM53" s="99"/>
      <c r="PN53" s="99"/>
      <c r="PO53" s="99"/>
      <c r="PP53" s="99"/>
      <c r="PQ53" s="99"/>
      <c r="PR53" s="99"/>
      <c r="PS53" s="99"/>
      <c r="PT53" s="99"/>
      <c r="PU53" s="99"/>
      <c r="PV53" s="99"/>
      <c r="PW53" s="99"/>
      <c r="PX53" s="99"/>
      <c r="PY53" s="99"/>
      <c r="PZ53" s="99"/>
      <c r="QA53" s="99"/>
      <c r="QB53" s="99"/>
      <c r="QC53" s="99"/>
      <c r="QD53" s="99"/>
      <c r="QE53" s="99"/>
      <c r="QF53" s="99"/>
      <c r="QG53" s="99"/>
      <c r="QH53" s="99"/>
      <c r="QI53" s="99"/>
      <c r="QJ53" s="99"/>
      <c r="QK53" s="99"/>
      <c r="QL53" s="99"/>
      <c r="QM53" s="99"/>
      <c r="QN53" s="99"/>
      <c r="QO53" s="99"/>
      <c r="QP53" s="99"/>
      <c r="QQ53" s="99"/>
      <c r="QR53" s="99"/>
      <c r="QS53" s="99"/>
      <c r="QT53" s="99"/>
      <c r="QU53" s="99"/>
      <c r="QV53" s="99"/>
      <c r="QW53" s="99"/>
      <c r="QX53" s="99"/>
      <c r="QY53" s="99"/>
      <c r="QZ53" s="99"/>
      <c r="RA53" s="99"/>
      <c r="RB53" s="99"/>
      <c r="RC53" s="99"/>
      <c r="RD53" s="99"/>
      <c r="RE53" s="99"/>
      <c r="RF53" s="99"/>
      <c r="RG53" s="99"/>
      <c r="RH53" s="99"/>
      <c r="RI53" s="99"/>
      <c r="RJ53" s="99"/>
      <c r="RK53" s="99"/>
      <c r="RL53" s="99"/>
      <c r="RM53" s="99"/>
      <c r="RN53" s="99"/>
      <c r="RO53" s="99"/>
      <c r="RP53" s="99"/>
      <c r="RQ53" s="99"/>
      <c r="RR53" s="99"/>
      <c r="RS53" s="99"/>
      <c r="RT53" s="99"/>
      <c r="RU53" s="99"/>
      <c r="RV53" s="99"/>
      <c r="RW53" s="99"/>
      <c r="RX53" s="99"/>
      <c r="RY53" s="99"/>
      <c r="RZ53" s="99"/>
      <c r="SA53" s="99"/>
      <c r="SB53" s="99"/>
      <c r="SC53" s="99"/>
      <c r="SD53" s="99"/>
      <c r="SE53" s="99"/>
      <c r="SF53" s="99"/>
      <c r="SG53" s="99"/>
      <c r="SH53" s="99"/>
      <c r="SI53" s="99"/>
      <c r="SJ53" s="99"/>
      <c r="SK53" s="99"/>
      <c r="SL53" s="99"/>
      <c r="SM53" s="99"/>
      <c r="SN53" s="99"/>
      <c r="SO53" s="99"/>
      <c r="SP53" s="99"/>
      <c r="SQ53" s="99"/>
      <c r="SR53" s="99"/>
      <c r="SS53" s="99"/>
      <c r="ST53" s="99"/>
      <c r="SU53" s="99"/>
      <c r="SV53" s="99"/>
      <c r="SW53" s="99"/>
      <c r="SX53" s="99"/>
      <c r="SY53" s="99"/>
      <c r="SZ53" s="99"/>
      <c r="TA53" s="99"/>
      <c r="TB53" s="99"/>
      <c r="TC53" s="99"/>
      <c r="TD53" s="99"/>
      <c r="TE53" s="99"/>
      <c r="TF53" s="99"/>
      <c r="TG53" s="99"/>
      <c r="TH53" s="99"/>
      <c r="TI53" s="99"/>
      <c r="TJ53" s="99"/>
      <c r="TK53" s="99"/>
      <c r="TL53" s="99"/>
      <c r="TM53" s="99"/>
      <c r="TN53" s="99"/>
      <c r="TO53" s="99"/>
      <c r="TP53" s="99"/>
      <c r="TQ53" s="99"/>
      <c r="TR53" s="99"/>
      <c r="TS53" s="99"/>
      <c r="TT53" s="99"/>
      <c r="TU53" s="99"/>
      <c r="TV53" s="99"/>
      <c r="TW53" s="99"/>
      <c r="TX53" s="99"/>
      <c r="TY53" s="99"/>
      <c r="TZ53" s="99"/>
      <c r="UA53" s="99"/>
      <c r="UB53" s="99"/>
      <c r="UC53" s="99"/>
      <c r="UD53" s="99"/>
      <c r="UE53" s="99"/>
      <c r="UF53" s="99"/>
      <c r="UG53" s="99"/>
      <c r="UH53" s="99"/>
      <c r="UI53" s="99"/>
      <c r="UJ53" s="99"/>
      <c r="UK53" s="99"/>
      <c r="UL53" s="99"/>
      <c r="UM53" s="99"/>
      <c r="UN53" s="99"/>
      <c r="UO53" s="99"/>
      <c r="UP53" s="99"/>
      <c r="UQ53" s="99"/>
      <c r="UR53" s="99"/>
      <c r="US53" s="99"/>
      <c r="UT53" s="99"/>
      <c r="UU53" s="99"/>
      <c r="UV53" s="99"/>
      <c r="UW53" s="99"/>
      <c r="UX53" s="99"/>
      <c r="UY53" s="99"/>
      <c r="UZ53" s="99"/>
      <c r="VA53" s="99"/>
      <c r="VB53" s="99"/>
      <c r="VC53" s="99"/>
      <c r="VD53" s="99"/>
      <c r="VE53" s="99"/>
      <c r="VF53" s="99"/>
      <c r="VG53" s="99"/>
      <c r="VH53" s="99"/>
      <c r="VI53" s="99"/>
      <c r="VJ53" s="99"/>
      <c r="VK53" s="99"/>
      <c r="VL53" s="99"/>
      <c r="VM53" s="99"/>
      <c r="VN53" s="99"/>
      <c r="VO53" s="99"/>
      <c r="VP53" s="99"/>
      <c r="VQ53" s="99"/>
      <c r="VR53" s="99"/>
      <c r="VS53" s="99"/>
      <c r="VT53" s="99"/>
      <c r="VU53" s="99"/>
      <c r="VV53" s="99"/>
      <c r="VW53" s="99"/>
      <c r="VX53" s="99"/>
      <c r="VY53" s="99"/>
      <c r="VZ53" s="99"/>
      <c r="WA53" s="99"/>
      <c r="WB53" s="99"/>
      <c r="WC53" s="99"/>
      <c r="WD53" s="99"/>
      <c r="WE53" s="99"/>
      <c r="WF53" s="99"/>
      <c r="WG53" s="99"/>
      <c r="WH53" s="99"/>
      <c r="WI53" s="99"/>
      <c r="WJ53" s="99"/>
      <c r="WK53" s="99"/>
      <c r="WL53" s="99"/>
      <c r="WM53" s="99"/>
      <c r="WN53" s="99"/>
      <c r="WO53" s="99"/>
      <c r="WP53" s="99"/>
      <c r="WQ53" s="99"/>
      <c r="WR53" s="99"/>
      <c r="WS53" s="99"/>
      <c r="WT53" s="99"/>
      <c r="WU53" s="99"/>
      <c r="WV53" s="99"/>
      <c r="WW53" s="99"/>
      <c r="WX53" s="99"/>
      <c r="WY53" s="99"/>
      <c r="WZ53" s="99"/>
      <c r="XA53" s="99"/>
      <c r="XB53" s="99"/>
      <c r="XC53" s="99"/>
      <c r="XD53" s="99"/>
      <c r="XE53" s="99"/>
      <c r="XF53" s="99"/>
      <c r="XG53" s="99"/>
      <c r="XH53" s="99"/>
      <c r="XI53" s="99"/>
      <c r="XJ53" s="99"/>
      <c r="XK53" s="99"/>
      <c r="XL53" s="99"/>
      <c r="XM53" s="99"/>
      <c r="XN53" s="99"/>
      <c r="XO53" s="99"/>
      <c r="XP53" s="99"/>
      <c r="XQ53" s="99"/>
      <c r="XR53" s="99"/>
      <c r="XS53" s="99"/>
      <c r="XT53" s="99"/>
      <c r="XU53" s="99"/>
      <c r="XV53" s="99"/>
      <c r="XW53" s="99"/>
      <c r="XX53" s="99"/>
      <c r="XY53" s="99"/>
      <c r="XZ53" s="99"/>
      <c r="YA53" s="99"/>
      <c r="YB53" s="99"/>
      <c r="YC53" s="99"/>
      <c r="YD53" s="99"/>
      <c r="YE53" s="99"/>
      <c r="YF53" s="99"/>
      <c r="YG53" s="99"/>
      <c r="YH53" s="99"/>
      <c r="YI53" s="99"/>
      <c r="YJ53" s="99"/>
      <c r="YK53" s="99"/>
      <c r="YL53" s="99"/>
      <c r="YM53" s="99"/>
      <c r="YN53" s="99"/>
      <c r="YO53" s="99"/>
      <c r="YP53" s="99"/>
      <c r="YQ53" s="99"/>
      <c r="YR53" s="99"/>
      <c r="YS53" s="99"/>
      <c r="YT53" s="99"/>
      <c r="YU53" s="99"/>
      <c r="YV53" s="99"/>
      <c r="YW53" s="99"/>
      <c r="YX53" s="99"/>
      <c r="YY53" s="99"/>
      <c r="YZ53" s="99"/>
      <c r="ZA53" s="99"/>
      <c r="ZB53" s="99"/>
      <c r="ZC53" s="99"/>
      <c r="ZD53" s="99"/>
      <c r="ZE53" s="99"/>
      <c r="ZF53" s="99"/>
      <c r="ZG53" s="99"/>
      <c r="ZH53" s="99"/>
      <c r="ZI53" s="99"/>
      <c r="ZJ53" s="99"/>
      <c r="ZK53" s="99"/>
      <c r="ZL53" s="99"/>
      <c r="ZM53" s="99"/>
      <c r="ZN53" s="99"/>
      <c r="ZO53" s="99"/>
      <c r="ZP53" s="99"/>
      <c r="ZQ53" s="99"/>
      <c r="ZR53" s="99"/>
      <c r="ZS53" s="99"/>
      <c r="ZT53" s="99"/>
      <c r="ZU53" s="99"/>
      <c r="ZV53" s="99"/>
      <c r="ZW53" s="99"/>
      <c r="ZX53" s="99"/>
      <c r="ZY53" s="99"/>
      <c r="ZZ53" s="99"/>
      <c r="AAA53" s="99"/>
      <c r="AAB53" s="99"/>
      <c r="AAC53" s="99"/>
      <c r="AAD53" s="99"/>
      <c r="AAE53" s="99"/>
      <c r="AAF53" s="99"/>
      <c r="AAG53" s="99"/>
      <c r="AAH53" s="99"/>
      <c r="AAI53" s="99"/>
      <c r="AAJ53" s="99"/>
      <c r="AAK53" s="99"/>
      <c r="AAL53" s="99"/>
      <c r="AAM53" s="99"/>
      <c r="AAN53" s="99"/>
      <c r="AAO53" s="99"/>
      <c r="AAP53" s="99"/>
      <c r="AAQ53" s="99"/>
      <c r="AAR53" s="99"/>
      <c r="AAS53" s="99"/>
      <c r="AAT53" s="99"/>
      <c r="AAU53" s="99"/>
      <c r="AAV53" s="99"/>
      <c r="AAW53" s="99"/>
      <c r="AAX53" s="99"/>
      <c r="AAY53" s="99"/>
      <c r="AAZ53" s="99"/>
      <c r="ABA53" s="99"/>
      <c r="ABB53" s="99"/>
      <c r="ABC53" s="99"/>
      <c r="ABD53" s="99"/>
      <c r="ABE53" s="99"/>
      <c r="ABF53" s="99"/>
      <c r="ABG53" s="99"/>
      <c r="ABH53" s="99"/>
      <c r="ABI53" s="99"/>
      <c r="ABJ53" s="99"/>
      <c r="ABK53" s="99"/>
      <c r="ABL53" s="99"/>
      <c r="ABM53" s="99"/>
      <c r="ABN53" s="99"/>
      <c r="ABO53" s="99"/>
      <c r="ABP53" s="99"/>
      <c r="ABQ53" s="99"/>
      <c r="ABR53" s="99"/>
      <c r="ABS53" s="99"/>
      <c r="ABT53" s="99"/>
      <c r="ABU53" s="99"/>
      <c r="ABV53" s="99"/>
      <c r="ABW53" s="99"/>
      <c r="ABX53" s="99"/>
      <c r="ABY53" s="99"/>
      <c r="ABZ53" s="99"/>
      <c r="ACA53" s="99"/>
      <c r="ACB53" s="99"/>
      <c r="ACC53" s="99"/>
      <c r="ACD53" s="99"/>
      <c r="ACE53" s="99"/>
      <c r="ACF53" s="99"/>
      <c r="ACG53" s="99"/>
      <c r="ACH53" s="99"/>
      <c r="ACI53" s="99"/>
      <c r="ACJ53" s="99"/>
      <c r="ACK53" s="99"/>
      <c r="ACL53" s="99"/>
      <c r="ACM53" s="99"/>
      <c r="ACN53" s="99"/>
      <c r="ACO53" s="99"/>
      <c r="ACP53" s="99"/>
      <c r="ACQ53" s="99"/>
      <c r="ACR53" s="99"/>
      <c r="ACS53" s="99"/>
      <c r="ACT53" s="99"/>
      <c r="ACU53" s="99"/>
      <c r="ACV53" s="99"/>
      <c r="ACW53" s="99"/>
      <c r="ACX53" s="99"/>
      <c r="ACY53" s="99"/>
      <c r="ACZ53" s="99"/>
      <c r="ADA53" s="99"/>
      <c r="ADB53" s="99"/>
      <c r="ADC53" s="99"/>
      <c r="ADD53" s="99"/>
      <c r="ADE53" s="99"/>
      <c r="ADF53" s="99"/>
      <c r="ADG53" s="99"/>
      <c r="ADH53" s="99"/>
      <c r="ADI53" s="99"/>
      <c r="ADJ53" s="99"/>
      <c r="ADK53" s="99"/>
      <c r="ADL53" s="99"/>
      <c r="ADM53" s="99"/>
      <c r="ADN53" s="99"/>
      <c r="ADO53" s="99"/>
      <c r="ADP53" s="99"/>
      <c r="ADQ53" s="99"/>
      <c r="ADR53" s="99"/>
      <c r="ADS53" s="99"/>
      <c r="ADT53" s="99"/>
      <c r="ADU53" s="99"/>
      <c r="ADV53" s="99"/>
      <c r="ADW53" s="99"/>
      <c r="ADX53" s="99"/>
      <c r="ADY53" s="99"/>
      <c r="ADZ53" s="99"/>
      <c r="AEA53" s="99"/>
      <c r="AEB53" s="99"/>
      <c r="AEC53" s="99"/>
      <c r="AED53" s="99"/>
      <c r="AEE53" s="99"/>
      <c r="AEF53" s="99"/>
      <c r="AEG53" s="99"/>
      <c r="AEH53" s="99"/>
      <c r="AEI53" s="99"/>
      <c r="AEJ53" s="99"/>
      <c r="AEK53" s="99"/>
      <c r="AEL53" s="99"/>
      <c r="AEM53" s="99"/>
      <c r="AEN53" s="99"/>
      <c r="AEO53" s="99"/>
      <c r="AEP53" s="99"/>
      <c r="AEQ53" s="99"/>
      <c r="AER53" s="99"/>
      <c r="AES53" s="99"/>
      <c r="AET53" s="99"/>
      <c r="AEU53" s="99"/>
      <c r="AEV53" s="99"/>
      <c r="AEW53" s="99"/>
      <c r="AEX53" s="99"/>
      <c r="AEY53" s="99"/>
      <c r="AEZ53" s="99"/>
      <c r="AFA53" s="99"/>
      <c r="AFB53" s="99"/>
      <c r="AFC53" s="99"/>
      <c r="AFD53" s="99"/>
      <c r="AFE53" s="99"/>
      <c r="AFF53" s="99"/>
      <c r="AFG53" s="99"/>
      <c r="AFH53" s="99"/>
      <c r="AFI53" s="99"/>
      <c r="AFJ53" s="99"/>
      <c r="AFK53" s="99"/>
      <c r="AFL53" s="99"/>
      <c r="AFM53" s="99"/>
      <c r="AFN53" s="99"/>
      <c r="AFO53" s="99"/>
      <c r="AFP53" s="99"/>
      <c r="AFQ53" s="99"/>
      <c r="AFR53" s="99"/>
      <c r="AFS53" s="99"/>
      <c r="AFT53" s="99"/>
      <c r="AFU53" s="99"/>
      <c r="AFV53" s="99"/>
      <c r="AFW53" s="99"/>
      <c r="AFX53" s="99"/>
      <c r="AFY53" s="99"/>
      <c r="AFZ53" s="99"/>
      <c r="AGA53" s="99"/>
      <c r="AGB53" s="99"/>
      <c r="AGC53" s="99"/>
      <c r="AGD53" s="99"/>
      <c r="AGE53" s="99"/>
      <c r="AGF53" s="99"/>
      <c r="AGG53" s="99"/>
      <c r="AGH53" s="99"/>
      <c r="AGI53" s="99"/>
      <c r="AGJ53" s="99"/>
      <c r="AGK53" s="99"/>
      <c r="AGL53" s="99"/>
      <c r="AGM53" s="99"/>
      <c r="AGN53" s="99"/>
      <c r="AGO53" s="99"/>
      <c r="AGP53" s="99"/>
      <c r="AGQ53" s="99"/>
      <c r="AGR53" s="99"/>
      <c r="AGS53" s="99"/>
      <c r="AGT53" s="99"/>
      <c r="AGU53" s="99"/>
      <c r="AGV53" s="99"/>
      <c r="AGW53" s="99"/>
      <c r="AGX53" s="99"/>
      <c r="AGY53" s="99"/>
      <c r="AGZ53" s="99"/>
      <c r="AHA53" s="99"/>
      <c r="AHB53" s="99"/>
      <c r="AHC53" s="99"/>
      <c r="AHD53" s="99"/>
      <c r="AHE53" s="99"/>
      <c r="AHF53" s="99"/>
      <c r="AHG53" s="99"/>
      <c r="AHH53" s="99"/>
      <c r="AHI53" s="99"/>
      <c r="AHJ53" s="99"/>
      <c r="AHK53" s="99"/>
      <c r="AHL53" s="99"/>
      <c r="AHM53" s="99"/>
      <c r="AHN53" s="99"/>
      <c r="AHO53" s="99"/>
      <c r="AHP53" s="99"/>
      <c r="AHQ53" s="99"/>
      <c r="AHR53" s="99"/>
      <c r="AHS53" s="99"/>
      <c r="AHT53" s="99"/>
      <c r="AHU53" s="99"/>
      <c r="AHV53" s="99"/>
      <c r="AHW53" s="99"/>
      <c r="AHX53" s="99"/>
      <c r="AHY53" s="99"/>
      <c r="AHZ53" s="99"/>
      <c r="AIA53" s="99"/>
      <c r="AIB53" s="99"/>
      <c r="AIC53" s="99"/>
      <c r="AID53" s="99"/>
      <c r="AIE53" s="99"/>
      <c r="AIF53" s="99"/>
      <c r="AIG53" s="99"/>
      <c r="AIH53" s="99"/>
      <c r="AII53" s="99"/>
      <c r="AIJ53" s="99"/>
      <c r="AIK53" s="99"/>
      <c r="AIL53" s="99"/>
      <c r="AIM53" s="99"/>
      <c r="AIN53" s="99"/>
      <c r="AIO53" s="99"/>
      <c r="AIP53" s="99"/>
      <c r="AIQ53" s="99"/>
      <c r="AIR53" s="99"/>
      <c r="AIS53" s="99"/>
      <c r="AIT53" s="99"/>
      <c r="AIU53" s="99"/>
      <c r="AIV53" s="99"/>
      <c r="AIW53" s="99"/>
      <c r="AIX53" s="99"/>
      <c r="AIY53" s="99"/>
      <c r="AIZ53" s="99"/>
      <c r="AJA53" s="99"/>
      <c r="AJB53" s="99"/>
      <c r="AJC53" s="99"/>
      <c r="AJD53" s="99"/>
      <c r="AJE53" s="99"/>
      <c r="AJF53" s="99"/>
      <c r="AJG53" s="99"/>
      <c r="AJH53" s="99"/>
      <c r="AJI53" s="99"/>
      <c r="AJJ53" s="99"/>
      <c r="AJK53" s="99"/>
      <c r="AJL53" s="99"/>
      <c r="AJM53" s="99"/>
      <c r="AJN53" s="99"/>
      <c r="AJO53" s="99"/>
      <c r="AJP53" s="99"/>
      <c r="AJQ53" s="99"/>
      <c r="AJR53" s="99"/>
      <c r="AJS53" s="99"/>
      <c r="AJT53" s="99"/>
      <c r="AJU53" s="99"/>
      <c r="AJV53" s="99"/>
      <c r="AJW53" s="99"/>
      <c r="AJX53" s="99"/>
      <c r="AJY53" s="99"/>
      <c r="AJZ53" s="99"/>
      <c r="AKA53" s="99"/>
      <c r="AKB53" s="99"/>
      <c r="AKC53" s="99"/>
      <c r="AKD53" s="99"/>
      <c r="AKE53" s="99"/>
      <c r="AKF53" s="99"/>
      <c r="AKG53" s="99"/>
      <c r="AKH53" s="99"/>
      <c r="AKI53" s="99"/>
      <c r="AKJ53" s="99"/>
      <c r="AKK53" s="99"/>
      <c r="AKL53" s="99"/>
      <c r="AKM53" s="99"/>
      <c r="AKN53" s="99"/>
      <c r="AKO53" s="99"/>
      <c r="AKP53" s="99"/>
      <c r="AKQ53" s="99"/>
      <c r="AKR53" s="99"/>
      <c r="AKS53" s="99"/>
      <c r="AKT53" s="99"/>
      <c r="AKU53" s="99"/>
      <c r="AKV53" s="99"/>
      <c r="AKW53" s="99"/>
      <c r="AKX53" s="99"/>
      <c r="AKY53" s="99"/>
      <c r="AKZ53" s="99"/>
      <c r="ALA53" s="99"/>
      <c r="ALB53" s="99"/>
      <c r="ALC53" s="99"/>
      <c r="ALD53" s="99"/>
      <c r="ALE53" s="99"/>
      <c r="ALF53" s="99"/>
      <c r="ALG53" s="99"/>
      <c r="ALH53" s="99"/>
      <c r="ALI53" s="99"/>
      <c r="ALJ53" s="99"/>
      <c r="ALK53" s="99"/>
      <c r="ALL53" s="99"/>
      <c r="ALM53" s="99"/>
      <c r="ALN53" s="99"/>
      <c r="ALO53" s="99"/>
      <c r="ALP53" s="99"/>
      <c r="ALQ53" s="99"/>
      <c r="ALR53" s="99"/>
      <c r="ALS53" s="99"/>
      <c r="ALT53" s="99"/>
      <c r="ALU53" s="99"/>
      <c r="ALV53" s="99"/>
      <c r="ALW53" s="99"/>
      <c r="ALX53" s="99"/>
      <c r="ALY53" s="99"/>
      <c r="ALZ53" s="99"/>
      <c r="AMA53" s="99"/>
      <c r="AMB53" s="99"/>
      <c r="AMC53" s="99"/>
      <c r="AMD53" s="99"/>
      <c r="AME53" s="99"/>
      <c r="AMF53" s="99"/>
      <c r="AMG53" s="99"/>
      <c r="AMH53" s="99"/>
      <c r="AMI53" s="99"/>
      <c r="AMJ53" s="99"/>
      <c r="AMK53" s="99"/>
      <c r="AML53" s="99"/>
      <c r="AMM53" s="99"/>
      <c r="AMN53" s="99"/>
      <c r="AMO53" s="99"/>
      <c r="AMP53" s="99"/>
      <c r="AMQ53" s="99"/>
      <c r="AMR53" s="99"/>
      <c r="AMS53" s="99"/>
      <c r="AMT53" s="99"/>
      <c r="AMU53" s="99"/>
      <c r="AMV53" s="99"/>
      <c r="AMW53" s="99"/>
      <c r="AMX53" s="99"/>
      <c r="AMY53" s="99"/>
      <c r="AMZ53" s="99"/>
      <c r="ANA53" s="99"/>
      <c r="ANB53" s="99"/>
      <c r="ANC53" s="99"/>
      <c r="AND53" s="99"/>
      <c r="ANE53" s="99"/>
      <c r="ANF53" s="99"/>
      <c r="ANG53" s="99"/>
      <c r="ANH53" s="99"/>
      <c r="ANI53" s="99"/>
      <c r="ANJ53" s="99"/>
      <c r="ANK53" s="99"/>
      <c r="ANL53" s="99"/>
      <c r="ANM53" s="99"/>
      <c r="ANN53" s="99"/>
      <c r="ANO53" s="99"/>
      <c r="ANP53" s="99"/>
      <c r="ANQ53" s="99"/>
      <c r="ANR53" s="99"/>
      <c r="ANS53" s="99"/>
      <c r="ANT53" s="99"/>
      <c r="ANU53" s="99"/>
      <c r="ANV53" s="99"/>
      <c r="ANW53" s="99"/>
      <c r="ANX53" s="99"/>
      <c r="ANY53" s="99"/>
      <c r="ANZ53" s="99"/>
      <c r="AOA53" s="99"/>
      <c r="AOB53" s="99"/>
      <c r="AOC53" s="99"/>
      <c r="AOD53" s="99"/>
      <c r="AOE53" s="99"/>
      <c r="AOF53" s="99"/>
      <c r="AOG53" s="99"/>
      <c r="AOH53" s="99"/>
      <c r="AOI53" s="99"/>
      <c r="AOJ53" s="99"/>
      <c r="AOK53" s="99"/>
      <c r="AOL53" s="99"/>
      <c r="AOM53" s="99"/>
      <c r="AON53" s="99"/>
      <c r="AOO53" s="99"/>
      <c r="AOP53" s="99"/>
      <c r="AOQ53" s="99"/>
      <c r="AOR53" s="99"/>
      <c r="AOS53" s="99"/>
      <c r="AOT53" s="99"/>
      <c r="AOU53" s="99"/>
      <c r="AOV53" s="99"/>
      <c r="AOW53" s="99"/>
      <c r="AOX53" s="99"/>
      <c r="AOY53" s="99"/>
      <c r="AOZ53" s="99"/>
      <c r="APA53" s="99"/>
      <c r="APB53" s="99"/>
      <c r="APC53" s="99"/>
      <c r="APD53" s="99"/>
      <c r="APE53" s="99"/>
      <c r="APF53" s="99"/>
      <c r="APG53" s="99"/>
      <c r="APH53" s="99"/>
      <c r="API53" s="99"/>
      <c r="APJ53" s="99"/>
      <c r="APK53" s="99"/>
      <c r="APL53" s="99"/>
      <c r="APM53" s="99"/>
      <c r="APN53" s="99"/>
      <c r="APO53" s="99"/>
      <c r="APP53" s="99"/>
      <c r="APQ53" s="99"/>
      <c r="APR53" s="99"/>
      <c r="APS53" s="99"/>
      <c r="APT53" s="99"/>
      <c r="APU53" s="99"/>
      <c r="APV53" s="99"/>
      <c r="APW53" s="99"/>
      <c r="APX53" s="99"/>
      <c r="APY53" s="99"/>
      <c r="APZ53" s="99"/>
      <c r="AQA53" s="99"/>
      <c r="AQB53" s="99"/>
      <c r="AQC53" s="99"/>
      <c r="AQD53" s="99"/>
      <c r="AQE53" s="99"/>
      <c r="AQF53" s="99"/>
      <c r="AQG53" s="99"/>
      <c r="AQH53" s="99"/>
      <c r="AQI53" s="99"/>
      <c r="AQJ53" s="99"/>
      <c r="AQK53" s="99"/>
      <c r="AQL53" s="99"/>
      <c r="AQM53" s="99"/>
      <c r="AQN53" s="99"/>
      <c r="AQO53" s="99"/>
      <c r="AQP53" s="99"/>
      <c r="AQQ53" s="99"/>
      <c r="AQR53" s="99"/>
      <c r="AQS53" s="99"/>
      <c r="AQT53" s="99"/>
      <c r="AQU53" s="99"/>
      <c r="AQV53" s="99"/>
      <c r="AQW53" s="99"/>
      <c r="AQX53" s="99"/>
      <c r="AQY53" s="99"/>
      <c r="AQZ53" s="99"/>
      <c r="ARA53" s="99"/>
      <c r="ARB53" s="99"/>
      <c r="ARC53" s="99"/>
      <c r="ARD53" s="99"/>
      <c r="ARE53" s="99"/>
      <c r="ARF53" s="99"/>
      <c r="ARG53" s="99"/>
      <c r="ARH53" s="99"/>
      <c r="ARI53" s="99"/>
      <c r="ARJ53" s="99"/>
      <c r="ARK53" s="99"/>
      <c r="ARL53" s="99"/>
      <c r="ARM53" s="99"/>
      <c r="ARN53" s="99"/>
      <c r="ARO53" s="99"/>
      <c r="ARP53" s="99"/>
      <c r="ARQ53" s="99"/>
      <c r="ARR53" s="99"/>
      <c r="ARS53" s="99"/>
      <c r="ART53" s="99"/>
      <c r="ARU53" s="99"/>
      <c r="ARV53" s="99"/>
      <c r="ARW53" s="99"/>
      <c r="ARX53" s="99"/>
      <c r="ARY53" s="99"/>
      <c r="ARZ53" s="99"/>
      <c r="ASA53" s="99"/>
      <c r="ASB53" s="99"/>
      <c r="ASC53" s="99"/>
      <c r="ASD53" s="99"/>
      <c r="ASE53" s="99"/>
      <c r="ASF53" s="99"/>
      <c r="ASG53" s="99"/>
      <c r="ASH53" s="99"/>
      <c r="ASI53" s="99"/>
      <c r="ASJ53" s="99"/>
      <c r="ASK53" s="99"/>
      <c r="ASL53" s="99"/>
      <c r="ASM53" s="99"/>
      <c r="ASN53" s="99"/>
      <c r="ASO53" s="99"/>
      <c r="ASP53" s="99"/>
      <c r="ASQ53" s="99"/>
      <c r="ASR53" s="99"/>
      <c r="ASS53" s="99"/>
      <c r="AST53" s="99"/>
      <c r="ASU53" s="99"/>
      <c r="ASV53" s="99"/>
      <c r="ASW53" s="99"/>
      <c r="ASX53" s="99"/>
      <c r="ASY53" s="99"/>
      <c r="ASZ53" s="99"/>
      <c r="ATA53" s="99"/>
      <c r="ATB53" s="99"/>
      <c r="ATC53" s="99"/>
      <c r="ATD53" s="99"/>
      <c r="ATE53" s="99"/>
      <c r="ATF53" s="99"/>
      <c r="ATG53" s="99"/>
      <c r="ATH53" s="99"/>
      <c r="ATI53" s="99"/>
      <c r="ATJ53" s="99"/>
      <c r="ATK53" s="99"/>
      <c r="ATL53" s="99"/>
      <c r="ATM53" s="99"/>
      <c r="ATN53" s="99"/>
      <c r="ATO53" s="99"/>
      <c r="ATP53" s="99"/>
      <c r="ATQ53" s="99"/>
      <c r="ATR53" s="99"/>
      <c r="ATS53" s="99"/>
      <c r="ATT53" s="99"/>
      <c r="ATU53" s="99"/>
      <c r="ATV53" s="99"/>
      <c r="ATW53" s="99"/>
      <c r="ATX53" s="99"/>
      <c r="ATY53" s="99"/>
      <c r="ATZ53" s="99"/>
      <c r="AUA53" s="99"/>
      <c r="AUB53" s="99"/>
      <c r="AUC53" s="99"/>
      <c r="AUD53" s="99"/>
      <c r="AUE53" s="99"/>
      <c r="AUF53" s="99"/>
      <c r="AUG53" s="99"/>
      <c r="AUH53" s="99"/>
      <c r="AUI53" s="99"/>
      <c r="AUJ53" s="99"/>
      <c r="AUK53" s="99"/>
      <c r="AUL53" s="99"/>
      <c r="AUM53" s="99"/>
      <c r="AUN53" s="99"/>
      <c r="AUO53" s="99"/>
      <c r="AUP53" s="99"/>
      <c r="AUQ53" s="99"/>
      <c r="AUR53" s="99"/>
      <c r="AUS53" s="99"/>
      <c r="AUT53" s="99"/>
      <c r="AUU53" s="99"/>
      <c r="AUV53" s="99"/>
      <c r="AUW53" s="99"/>
      <c r="AUX53" s="99"/>
      <c r="AUY53" s="99"/>
      <c r="AUZ53" s="99"/>
      <c r="AVA53" s="99"/>
      <c r="AVB53" s="99"/>
      <c r="AVC53" s="99"/>
      <c r="AVD53" s="99"/>
      <c r="AVE53" s="99"/>
      <c r="AVF53" s="99"/>
    </row>
    <row r="54" spans="1:1254" x14ac:dyDescent="0.25">
      <c r="A54">
        <v>202212</v>
      </c>
      <c r="B54">
        <v>52009</v>
      </c>
      <c r="C54" t="s">
        <v>2685</v>
      </c>
      <c r="D54" t="s">
        <v>1533</v>
      </c>
      <c r="F54">
        <v>0</v>
      </c>
      <c r="H54">
        <v>6399</v>
      </c>
      <c r="I54">
        <v>19048485</v>
      </c>
      <c r="J54">
        <v>0</v>
      </c>
      <c r="K54">
        <v>426934</v>
      </c>
      <c r="L54">
        <v>99281</v>
      </c>
      <c r="M54">
        <v>526215</v>
      </c>
      <c r="O54">
        <v>645013</v>
      </c>
      <c r="P54">
        <v>20158594</v>
      </c>
      <c r="R54">
        <v>0</v>
      </c>
      <c r="S54">
        <v>4044319</v>
      </c>
      <c r="T54">
        <v>1110109</v>
      </c>
      <c r="U54">
        <v>1005560</v>
      </c>
      <c r="V54">
        <v>53100</v>
      </c>
      <c r="W54">
        <v>23052569</v>
      </c>
      <c r="X54">
        <v>1057009</v>
      </c>
      <c r="Y54">
        <v>39217</v>
      </c>
      <c r="Z54">
        <v>6399</v>
      </c>
      <c r="AA54">
        <v>0</v>
      </c>
      <c r="AB54">
        <v>13989291</v>
      </c>
      <c r="AC54">
        <v>197597</v>
      </c>
      <c r="AD54">
        <v>0</v>
      </c>
      <c r="AE54">
        <v>0</v>
      </c>
      <c r="AF54">
        <v>195736</v>
      </c>
      <c r="AH54">
        <v>195736</v>
      </c>
      <c r="AI54">
        <v>261877</v>
      </c>
      <c r="AJ54">
        <v>98653</v>
      </c>
      <c r="AK54">
        <v>1765713</v>
      </c>
      <c r="AL54">
        <v>625703</v>
      </c>
      <c r="AM54">
        <v>156182</v>
      </c>
      <c r="AO54">
        <v>39051</v>
      </c>
      <c r="AP54">
        <v>0</v>
      </c>
      <c r="AQ54">
        <v>9315</v>
      </c>
      <c r="AR54">
        <v>200985</v>
      </c>
      <c r="AS54">
        <v>98944</v>
      </c>
      <c r="AT54">
        <v>279253</v>
      </c>
      <c r="AU54">
        <v>0</v>
      </c>
      <c r="AV54">
        <v>101200</v>
      </c>
      <c r="AW54">
        <v>1100000</v>
      </c>
      <c r="AX54">
        <v>0</v>
      </c>
      <c r="AY54">
        <v>6181238</v>
      </c>
      <c r="AZ54">
        <v>10602205</v>
      </c>
      <c r="BA54">
        <v>1406121</v>
      </c>
      <c r="BB54">
        <v>3000000</v>
      </c>
      <c r="BC54">
        <v>0</v>
      </c>
      <c r="BD54">
        <v>18424</v>
      </c>
      <c r="BE54">
        <v>0</v>
      </c>
      <c r="BF54">
        <v>121182</v>
      </c>
      <c r="BG54">
        <v>171205</v>
      </c>
      <c r="BH54">
        <v>2062581</v>
      </c>
      <c r="BI54">
        <v>944457</v>
      </c>
      <c r="BJ54">
        <v>176364</v>
      </c>
      <c r="BK54">
        <v>13278615</v>
      </c>
      <c r="BL54">
        <v>380868</v>
      </c>
      <c r="BM54">
        <v>0</v>
      </c>
      <c r="BN54">
        <v>0</v>
      </c>
      <c r="BO54">
        <v>0</v>
      </c>
      <c r="BQ54">
        <v>3813970</v>
      </c>
      <c r="BR54">
        <v>814068</v>
      </c>
      <c r="BT54">
        <v>49267</v>
      </c>
      <c r="BU54">
        <v>19578</v>
      </c>
      <c r="BV54">
        <v>982563</v>
      </c>
      <c r="BW54">
        <v>1452000</v>
      </c>
      <c r="BX54">
        <v>111362</v>
      </c>
      <c r="BY54">
        <v>1452000</v>
      </c>
      <c r="BZ54">
        <v>23052569</v>
      </c>
      <c r="CA54">
        <v>0</v>
      </c>
      <c r="CB54">
        <v>0</v>
      </c>
      <c r="CD54">
        <v>1100000</v>
      </c>
      <c r="CE54">
        <v>807313</v>
      </c>
      <c r="CG54">
        <v>361290</v>
      </c>
      <c r="CH54">
        <v>-739891</v>
      </c>
      <c r="CI54">
        <v>6501</v>
      </c>
      <c r="CK54">
        <v>-39377</v>
      </c>
      <c r="CL54">
        <v>9729739</v>
      </c>
      <c r="CM54">
        <v>0</v>
      </c>
      <c r="CN54">
        <v>-1543114</v>
      </c>
      <c r="CO54">
        <v>2362744</v>
      </c>
      <c r="CP54">
        <v>86420</v>
      </c>
      <c r="CQ54">
        <v>-3797</v>
      </c>
      <c r="CR54">
        <v>-99947</v>
      </c>
      <c r="CS54">
        <v>-1590306</v>
      </c>
      <c r="CT54">
        <v>-5897692</v>
      </c>
      <c r="CU54">
        <v>-91678</v>
      </c>
      <c r="CV54">
        <v>-1100303</v>
      </c>
      <c r="CW54">
        <v>400071</v>
      </c>
      <c r="CX54">
        <v>2097533</v>
      </c>
      <c r="CY54">
        <v>1043377</v>
      </c>
      <c r="CZ54">
        <v>-657405</v>
      </c>
      <c r="DA54">
        <v>1799316</v>
      </c>
      <c r="DB54">
        <v>25093</v>
      </c>
      <c r="DC54">
        <v>-5549</v>
      </c>
      <c r="DD54">
        <v>0</v>
      </c>
      <c r="DE54">
        <v>210660</v>
      </c>
      <c r="DF54">
        <v>-173496</v>
      </c>
      <c r="DG54">
        <v>215000</v>
      </c>
      <c r="DH54">
        <v>326509</v>
      </c>
      <c r="DJ54">
        <v>152062</v>
      </c>
      <c r="DK54">
        <v>187849</v>
      </c>
      <c r="DL54">
        <v>-265211</v>
      </c>
      <c r="DM54">
        <v>9331800</v>
      </c>
      <c r="DN54">
        <v>916069</v>
      </c>
      <c r="DO54">
        <v>50015</v>
      </c>
      <c r="DP54">
        <v>596304</v>
      </c>
      <c r="DQ54">
        <v>-6049413</v>
      </c>
      <c r="DR54">
        <v>-35017</v>
      </c>
      <c r="DS54">
        <v>-60531</v>
      </c>
      <c r="DT54">
        <v>-319765</v>
      </c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  <c r="IA54" s="99"/>
      <c r="IB54" s="99"/>
      <c r="IC54" s="99"/>
      <c r="ID54" s="99"/>
      <c r="IE54" s="99"/>
      <c r="IF54" s="99"/>
      <c r="IG54" s="99"/>
      <c r="IH54" s="99"/>
      <c r="II54" s="99"/>
      <c r="IJ54" s="99"/>
      <c r="IK54" s="99"/>
      <c r="IL54" s="99"/>
      <c r="IM54" s="99"/>
      <c r="IN54" s="99"/>
      <c r="IO54" s="99"/>
      <c r="IP54" s="99"/>
      <c r="IQ54" s="99"/>
      <c r="IR54" s="99"/>
      <c r="IS54" s="99"/>
      <c r="IT54" s="99"/>
      <c r="IU54" s="99"/>
      <c r="IV54" s="99"/>
      <c r="IW54" s="99"/>
      <c r="IX54" s="99"/>
      <c r="IY54" s="99"/>
      <c r="IZ54" s="99"/>
      <c r="JA54" s="99"/>
      <c r="JB54" s="99"/>
      <c r="JC54" s="99"/>
      <c r="JD54" s="99"/>
      <c r="JE54" s="99"/>
      <c r="JF54" s="99"/>
      <c r="JG54" s="99"/>
      <c r="JH54" s="99"/>
      <c r="JI54" s="99"/>
      <c r="JJ54" s="99"/>
      <c r="JK54" s="99"/>
      <c r="JL54" s="99"/>
      <c r="JM54" s="99"/>
      <c r="JN54" s="99"/>
      <c r="JO54" s="99"/>
      <c r="JP54" s="99"/>
      <c r="JQ54" s="99"/>
      <c r="JR54" s="99"/>
      <c r="JS54" s="99"/>
      <c r="JT54" s="99"/>
      <c r="JU54" s="99"/>
      <c r="JV54" s="99"/>
      <c r="JW54" s="99"/>
      <c r="JX54" s="99"/>
      <c r="JY54" s="99"/>
      <c r="JZ54" s="99"/>
      <c r="KA54" s="99"/>
      <c r="KB54" s="99"/>
      <c r="KC54" s="99"/>
      <c r="KD54" s="99"/>
      <c r="KE54" s="99"/>
      <c r="KF54" s="99"/>
      <c r="KG54" s="99"/>
      <c r="KH54" s="99"/>
      <c r="KI54" s="99"/>
      <c r="KJ54" s="99"/>
      <c r="KK54" s="99"/>
      <c r="KL54" s="99"/>
      <c r="KM54" s="99"/>
      <c r="KN54" s="99"/>
      <c r="KO54" s="99"/>
      <c r="KP54" s="99"/>
      <c r="KQ54" s="99"/>
      <c r="KR54" s="99"/>
      <c r="KS54" s="99"/>
      <c r="KT54" s="99"/>
      <c r="KU54" s="99"/>
      <c r="KV54" s="99"/>
      <c r="KW54" s="99"/>
      <c r="KX54" s="99"/>
      <c r="KY54" s="99"/>
      <c r="KZ54" s="99"/>
      <c r="LA54" s="99"/>
      <c r="LB54" s="99"/>
      <c r="LC54" s="99"/>
      <c r="LD54" s="99"/>
      <c r="LE54" s="99"/>
      <c r="LF54" s="99"/>
      <c r="LG54" s="99"/>
      <c r="LH54" s="99"/>
      <c r="LI54" s="99"/>
      <c r="LJ54" s="99"/>
      <c r="LK54" s="99"/>
      <c r="LL54" s="99"/>
      <c r="LM54" s="99"/>
      <c r="LN54" s="99"/>
      <c r="LO54" s="99"/>
      <c r="LP54" s="99"/>
      <c r="LQ54" s="99"/>
      <c r="LR54" s="99"/>
      <c r="LS54" s="99"/>
      <c r="LT54" s="99"/>
      <c r="LU54" s="99"/>
      <c r="LV54" s="99"/>
      <c r="LW54" s="99"/>
      <c r="LX54" s="99"/>
      <c r="LY54" s="99"/>
      <c r="LZ54" s="99"/>
      <c r="MA54" s="99"/>
      <c r="MB54" s="99"/>
      <c r="MC54" s="99"/>
      <c r="MD54" s="99"/>
      <c r="ME54" s="99"/>
      <c r="MF54" s="99"/>
      <c r="MG54" s="99"/>
      <c r="MH54" s="99"/>
      <c r="MI54" s="99"/>
      <c r="MJ54" s="99"/>
      <c r="MK54" s="99"/>
      <c r="ML54" s="99"/>
      <c r="MM54" s="99"/>
      <c r="MN54" s="99"/>
      <c r="MO54" s="99"/>
      <c r="MP54" s="99"/>
      <c r="MQ54" s="99"/>
      <c r="MR54" s="99"/>
      <c r="MS54" s="99"/>
      <c r="MT54" s="99"/>
      <c r="MU54" s="99"/>
      <c r="MV54" s="99"/>
      <c r="MW54" s="99"/>
      <c r="MX54" s="99"/>
      <c r="MY54" s="99"/>
      <c r="MZ54" s="99"/>
      <c r="NA54" s="99"/>
      <c r="NB54" s="99"/>
      <c r="NC54" s="99"/>
      <c r="ND54" s="99"/>
      <c r="NE54" s="99"/>
      <c r="NF54" s="99"/>
      <c r="NG54" s="99"/>
      <c r="NH54" s="99"/>
      <c r="NI54" s="99"/>
      <c r="NJ54" s="99"/>
      <c r="NK54" s="99"/>
      <c r="NL54" s="99"/>
      <c r="NM54" s="99"/>
      <c r="NN54" s="99"/>
      <c r="NO54" s="99"/>
      <c r="NP54" s="99"/>
      <c r="NQ54" s="99"/>
      <c r="NR54" s="99"/>
      <c r="NS54" s="99"/>
      <c r="NT54" s="99"/>
      <c r="NU54" s="99"/>
      <c r="NV54" s="99"/>
      <c r="NW54" s="99"/>
      <c r="NX54" s="99"/>
      <c r="NY54" s="99"/>
      <c r="NZ54" s="99"/>
      <c r="OA54" s="99"/>
      <c r="OB54" s="99"/>
      <c r="OC54" s="99"/>
      <c r="OD54" s="99"/>
      <c r="OE54" s="99"/>
      <c r="OF54" s="99"/>
      <c r="OG54" s="99"/>
      <c r="OH54" s="99"/>
      <c r="OI54" s="99"/>
      <c r="OJ54" s="99"/>
      <c r="OK54" s="99"/>
      <c r="OL54" s="99"/>
      <c r="OM54" s="99"/>
      <c r="ON54" s="99"/>
      <c r="OO54" s="99"/>
      <c r="OP54" s="99"/>
      <c r="OQ54" s="99"/>
      <c r="OR54" s="99"/>
      <c r="OS54" s="99"/>
      <c r="OT54" s="99"/>
      <c r="OU54" s="99"/>
      <c r="OV54" s="99"/>
      <c r="OW54" s="99"/>
      <c r="OX54" s="99"/>
      <c r="OY54" s="99"/>
      <c r="OZ54" s="99"/>
      <c r="PA54" s="99"/>
      <c r="PB54" s="99"/>
      <c r="PC54" s="99"/>
      <c r="PD54" s="99"/>
      <c r="PE54" s="99"/>
      <c r="PF54" s="99"/>
      <c r="PG54" s="99"/>
      <c r="PH54" s="99"/>
      <c r="PI54" s="99"/>
      <c r="PJ54" s="99"/>
      <c r="PK54" s="99"/>
      <c r="PL54" s="99"/>
      <c r="PM54" s="99"/>
      <c r="PN54" s="99"/>
      <c r="PO54" s="99"/>
      <c r="PP54" s="99"/>
      <c r="PQ54" s="99"/>
      <c r="PR54" s="99"/>
      <c r="PS54" s="99"/>
      <c r="PT54" s="99"/>
      <c r="PU54" s="99"/>
      <c r="PV54" s="99"/>
      <c r="PW54" s="99"/>
      <c r="PX54" s="99"/>
      <c r="PY54" s="99"/>
      <c r="PZ54" s="99"/>
      <c r="QA54" s="99"/>
      <c r="QB54" s="99"/>
      <c r="QC54" s="99"/>
      <c r="QD54" s="99"/>
      <c r="QE54" s="99"/>
      <c r="QF54" s="99"/>
      <c r="QG54" s="99"/>
      <c r="QH54" s="99"/>
      <c r="QI54" s="99"/>
      <c r="QJ54" s="99"/>
      <c r="QK54" s="99"/>
      <c r="QL54" s="99"/>
      <c r="QM54" s="99"/>
      <c r="QN54" s="99"/>
      <c r="QO54" s="99"/>
      <c r="QP54" s="99"/>
      <c r="QQ54" s="99"/>
      <c r="QR54" s="99"/>
      <c r="QS54" s="99"/>
      <c r="QT54" s="99"/>
      <c r="QU54" s="99"/>
      <c r="QV54" s="99"/>
      <c r="QW54" s="99"/>
      <c r="QX54" s="99"/>
      <c r="QY54" s="99"/>
      <c r="QZ54" s="99"/>
      <c r="RA54" s="99"/>
      <c r="RB54" s="99"/>
      <c r="RC54" s="99"/>
      <c r="RD54" s="99"/>
      <c r="RE54" s="99"/>
      <c r="RF54" s="99"/>
      <c r="RG54" s="99"/>
      <c r="RH54" s="99"/>
      <c r="RI54" s="99"/>
      <c r="RJ54" s="99"/>
      <c r="RK54" s="99"/>
      <c r="RL54" s="99"/>
      <c r="RM54" s="99"/>
      <c r="RN54" s="99"/>
      <c r="RO54" s="99"/>
      <c r="RP54" s="99"/>
      <c r="RQ54" s="99"/>
      <c r="RR54" s="99"/>
      <c r="RS54" s="99"/>
      <c r="RT54" s="99"/>
      <c r="RU54" s="99"/>
      <c r="RV54" s="99"/>
      <c r="RW54" s="99"/>
      <c r="RX54" s="99"/>
      <c r="RY54" s="99"/>
      <c r="RZ54" s="99"/>
      <c r="SA54" s="99"/>
      <c r="SB54" s="99"/>
      <c r="SC54" s="99"/>
      <c r="SD54" s="99"/>
      <c r="SE54" s="99"/>
      <c r="SF54" s="99"/>
      <c r="SG54" s="99"/>
      <c r="SH54" s="99"/>
      <c r="SI54" s="99"/>
      <c r="SJ54" s="99"/>
      <c r="SK54" s="99"/>
      <c r="SL54" s="99"/>
      <c r="SM54" s="99"/>
      <c r="SN54" s="99"/>
      <c r="SO54" s="99"/>
      <c r="SP54" s="99"/>
      <c r="SQ54" s="99"/>
      <c r="SR54" s="99"/>
      <c r="SS54" s="99"/>
      <c r="ST54" s="99"/>
      <c r="SU54" s="99"/>
      <c r="SV54" s="99"/>
      <c r="SW54" s="99"/>
      <c r="SX54" s="99"/>
      <c r="SY54" s="99"/>
      <c r="SZ54" s="99"/>
      <c r="TA54" s="99"/>
      <c r="TB54" s="99"/>
      <c r="TC54" s="99"/>
      <c r="TD54" s="99"/>
      <c r="TE54" s="99"/>
      <c r="TF54" s="99"/>
      <c r="TG54" s="99"/>
      <c r="TH54" s="99"/>
      <c r="TI54" s="99"/>
      <c r="TJ54" s="99"/>
      <c r="TK54" s="99"/>
      <c r="TL54" s="99"/>
      <c r="TM54" s="99"/>
      <c r="TN54" s="99"/>
      <c r="TO54" s="99"/>
      <c r="TP54" s="99"/>
      <c r="TQ54" s="99"/>
      <c r="TR54" s="99"/>
      <c r="TS54" s="99"/>
      <c r="TT54" s="99"/>
      <c r="TU54" s="99"/>
      <c r="TV54" s="99"/>
      <c r="TW54" s="99"/>
      <c r="TX54" s="99"/>
      <c r="TY54" s="99"/>
      <c r="TZ54" s="99"/>
      <c r="UA54" s="99"/>
      <c r="UB54" s="99"/>
      <c r="UC54" s="99"/>
      <c r="UD54" s="99"/>
      <c r="UE54" s="99"/>
      <c r="UF54" s="99"/>
      <c r="UG54" s="99"/>
      <c r="UH54" s="99"/>
      <c r="UI54" s="99"/>
      <c r="UJ54" s="99"/>
      <c r="UK54" s="99"/>
      <c r="UL54" s="99"/>
      <c r="UM54" s="99"/>
      <c r="UN54" s="99"/>
      <c r="UO54" s="99"/>
      <c r="UP54" s="99"/>
      <c r="UQ54" s="99"/>
      <c r="UR54" s="99"/>
      <c r="US54" s="99"/>
      <c r="UT54" s="99"/>
      <c r="UU54" s="99"/>
      <c r="UV54" s="99"/>
      <c r="UW54" s="99"/>
      <c r="UX54" s="99"/>
      <c r="UY54" s="99"/>
      <c r="UZ54" s="99"/>
      <c r="VA54" s="99"/>
      <c r="VB54" s="99"/>
      <c r="VC54" s="99"/>
      <c r="VD54" s="99"/>
      <c r="VE54" s="99"/>
      <c r="VF54" s="99"/>
      <c r="VG54" s="99"/>
      <c r="VH54" s="99"/>
      <c r="VI54" s="99"/>
      <c r="VJ54" s="99"/>
      <c r="VK54" s="99"/>
      <c r="VL54" s="99"/>
      <c r="VM54" s="99"/>
      <c r="VN54" s="99"/>
      <c r="VO54" s="99"/>
      <c r="VP54" s="99"/>
      <c r="VQ54" s="99"/>
      <c r="VR54" s="99"/>
      <c r="VS54" s="99"/>
      <c r="VT54" s="99"/>
      <c r="VU54" s="99"/>
      <c r="VV54" s="99"/>
      <c r="VW54" s="99"/>
      <c r="VX54" s="99"/>
      <c r="VY54" s="99"/>
      <c r="VZ54" s="99"/>
      <c r="WA54" s="99"/>
      <c r="WB54" s="99"/>
      <c r="WC54" s="99"/>
      <c r="WD54" s="99"/>
      <c r="WE54" s="99"/>
      <c r="WF54" s="99"/>
      <c r="WG54" s="99"/>
      <c r="WH54" s="99"/>
      <c r="WI54" s="99"/>
      <c r="WJ54" s="99"/>
      <c r="WK54" s="99"/>
      <c r="WL54" s="99"/>
      <c r="WM54" s="99"/>
      <c r="WN54" s="99"/>
      <c r="WO54" s="99"/>
      <c r="WP54" s="99"/>
      <c r="WQ54" s="99"/>
      <c r="WR54" s="99"/>
      <c r="WS54" s="99"/>
      <c r="WT54" s="99"/>
      <c r="WU54" s="99"/>
      <c r="WV54" s="99"/>
      <c r="WW54" s="99"/>
      <c r="WX54" s="99"/>
      <c r="WY54" s="99"/>
      <c r="WZ54" s="99"/>
      <c r="XA54" s="99"/>
      <c r="XB54" s="99"/>
      <c r="XC54" s="99"/>
      <c r="XD54" s="99"/>
      <c r="XE54" s="99"/>
      <c r="XF54" s="99"/>
      <c r="XG54" s="99"/>
      <c r="XH54" s="99"/>
      <c r="XI54" s="99"/>
      <c r="XJ54" s="99"/>
      <c r="XK54" s="99"/>
      <c r="XL54" s="99"/>
      <c r="XM54" s="99"/>
      <c r="XN54" s="99"/>
      <c r="XO54" s="99"/>
      <c r="XP54" s="99"/>
      <c r="XQ54" s="99"/>
      <c r="XR54" s="99"/>
      <c r="XS54" s="99"/>
      <c r="XT54" s="99"/>
      <c r="XU54" s="99"/>
      <c r="XV54" s="99"/>
      <c r="XW54" s="99"/>
      <c r="XX54" s="99"/>
      <c r="XY54" s="99"/>
      <c r="XZ54" s="99"/>
      <c r="YA54" s="99"/>
      <c r="YB54" s="99"/>
      <c r="YC54" s="99"/>
      <c r="YD54" s="99"/>
      <c r="YE54" s="99"/>
      <c r="YF54" s="99"/>
      <c r="YG54" s="99"/>
      <c r="YH54" s="99"/>
      <c r="YI54" s="99"/>
      <c r="YJ54" s="99"/>
      <c r="YK54" s="99"/>
      <c r="YL54" s="99"/>
      <c r="YM54" s="99"/>
      <c r="YN54" s="99"/>
      <c r="YO54" s="99"/>
      <c r="YP54" s="99"/>
      <c r="YQ54" s="99"/>
      <c r="YR54" s="99"/>
      <c r="YS54" s="99"/>
      <c r="YT54" s="99"/>
      <c r="YU54" s="99"/>
      <c r="YV54" s="99"/>
      <c r="YW54" s="99"/>
      <c r="YX54" s="99"/>
      <c r="YY54" s="99"/>
      <c r="YZ54" s="99"/>
      <c r="ZA54" s="99"/>
      <c r="ZB54" s="99"/>
      <c r="ZC54" s="99"/>
      <c r="ZD54" s="99"/>
      <c r="ZE54" s="99"/>
      <c r="ZF54" s="99"/>
      <c r="ZG54" s="99"/>
      <c r="ZH54" s="99"/>
      <c r="ZI54" s="99"/>
      <c r="ZJ54" s="99"/>
      <c r="ZK54" s="99"/>
      <c r="ZL54" s="99"/>
      <c r="ZM54" s="99"/>
      <c r="ZN54" s="99"/>
      <c r="ZO54" s="99"/>
      <c r="ZP54" s="99"/>
      <c r="ZQ54" s="99"/>
      <c r="ZR54" s="99"/>
      <c r="ZS54" s="99"/>
      <c r="ZT54" s="99"/>
      <c r="ZU54" s="99"/>
      <c r="ZV54" s="99"/>
      <c r="ZW54" s="99"/>
      <c r="ZX54" s="99"/>
      <c r="ZY54" s="99"/>
      <c r="ZZ54" s="99"/>
      <c r="AAA54" s="99"/>
      <c r="AAB54" s="99"/>
      <c r="AAC54" s="99"/>
      <c r="AAD54" s="99"/>
      <c r="AAE54" s="99"/>
      <c r="AAF54" s="99"/>
      <c r="AAG54" s="99"/>
      <c r="AAH54" s="99"/>
      <c r="AAI54" s="99"/>
      <c r="AAJ54" s="99"/>
      <c r="AAK54" s="99"/>
      <c r="AAL54" s="99"/>
      <c r="AAM54" s="99"/>
      <c r="AAN54" s="99"/>
      <c r="AAO54" s="99"/>
      <c r="AAP54" s="99"/>
      <c r="AAQ54" s="99"/>
      <c r="AAR54" s="99"/>
      <c r="AAS54" s="99"/>
      <c r="AAT54" s="99"/>
      <c r="AAU54" s="99"/>
      <c r="AAV54" s="99"/>
      <c r="AAW54" s="99"/>
      <c r="AAX54" s="99"/>
      <c r="AAY54" s="99"/>
      <c r="AAZ54" s="99"/>
      <c r="ABA54" s="99"/>
      <c r="ABB54" s="99"/>
      <c r="ABC54" s="99"/>
      <c r="ABD54" s="99"/>
      <c r="ABE54" s="99"/>
      <c r="ABF54" s="99"/>
      <c r="ABG54" s="99"/>
      <c r="ABH54" s="99"/>
      <c r="ABI54" s="99"/>
      <c r="ABJ54" s="99"/>
      <c r="ABK54" s="99"/>
      <c r="ABL54" s="99"/>
      <c r="ABM54" s="99"/>
      <c r="ABN54" s="99"/>
      <c r="ABO54" s="99"/>
      <c r="ABP54" s="99"/>
      <c r="ABQ54" s="99"/>
      <c r="ABR54" s="99"/>
      <c r="ABS54" s="99"/>
      <c r="ABT54" s="99"/>
      <c r="ABU54" s="99"/>
      <c r="ABV54" s="99"/>
      <c r="ABW54" s="99"/>
      <c r="ABX54" s="99"/>
      <c r="ABY54" s="99"/>
      <c r="ABZ54" s="99"/>
      <c r="ACA54" s="99"/>
      <c r="ACB54" s="99"/>
      <c r="ACC54" s="99"/>
      <c r="ACD54" s="99"/>
      <c r="ACE54" s="99"/>
      <c r="ACF54" s="99"/>
      <c r="ACG54" s="99"/>
      <c r="ACH54" s="99"/>
      <c r="ACI54" s="99"/>
      <c r="ACJ54" s="99"/>
      <c r="ACK54" s="99"/>
      <c r="ACL54" s="99"/>
      <c r="ACM54" s="99"/>
      <c r="ACN54" s="99"/>
      <c r="ACO54" s="99"/>
      <c r="ACP54" s="99"/>
      <c r="ACQ54" s="99"/>
      <c r="ACR54" s="99"/>
      <c r="ACS54" s="99"/>
      <c r="ACT54" s="99"/>
      <c r="ACU54" s="99"/>
      <c r="ACV54" s="99"/>
      <c r="ACW54" s="99"/>
      <c r="ACX54" s="99"/>
      <c r="ACY54" s="99"/>
      <c r="ACZ54" s="99"/>
      <c r="ADA54" s="99"/>
      <c r="ADB54" s="99"/>
      <c r="ADC54" s="99"/>
      <c r="ADD54" s="99"/>
      <c r="ADE54" s="99"/>
      <c r="ADF54" s="99"/>
      <c r="ADG54" s="99"/>
      <c r="ADH54" s="99"/>
      <c r="ADI54" s="99"/>
      <c r="ADJ54" s="99"/>
      <c r="ADK54" s="99"/>
      <c r="ADL54" s="99"/>
      <c r="ADM54" s="99"/>
      <c r="ADN54" s="99"/>
      <c r="ADO54" s="99"/>
      <c r="ADP54" s="99"/>
      <c r="ADQ54" s="99"/>
      <c r="ADR54" s="99"/>
      <c r="ADS54" s="99"/>
      <c r="ADT54" s="99"/>
      <c r="ADU54" s="99"/>
      <c r="ADV54" s="99"/>
      <c r="ADW54" s="99"/>
      <c r="ADX54" s="99"/>
      <c r="ADY54" s="99"/>
      <c r="ADZ54" s="99"/>
      <c r="AEA54" s="99"/>
      <c r="AEB54" s="99"/>
      <c r="AEC54" s="99"/>
      <c r="AED54" s="99"/>
      <c r="AEE54" s="99"/>
      <c r="AEF54" s="99"/>
      <c r="AEG54" s="99"/>
      <c r="AEH54" s="99"/>
      <c r="AEI54" s="99"/>
      <c r="AEJ54" s="99"/>
      <c r="AEK54" s="99"/>
      <c r="AEL54" s="99"/>
      <c r="AEM54" s="99"/>
      <c r="AEN54" s="99"/>
      <c r="AEO54" s="99"/>
      <c r="AEP54" s="99"/>
      <c r="AEQ54" s="99"/>
      <c r="AER54" s="99"/>
      <c r="AES54" s="99"/>
      <c r="AET54" s="99"/>
      <c r="AEU54" s="99"/>
      <c r="AEV54" s="99"/>
      <c r="AEW54" s="99"/>
      <c r="AEX54" s="99"/>
      <c r="AEY54" s="99"/>
      <c r="AEZ54" s="99"/>
      <c r="AFA54" s="99"/>
      <c r="AFB54" s="99"/>
      <c r="AFC54" s="99"/>
      <c r="AFD54" s="99"/>
      <c r="AFE54" s="99"/>
      <c r="AFF54" s="99"/>
      <c r="AFG54" s="99"/>
      <c r="AFH54" s="99"/>
      <c r="AFI54" s="99"/>
      <c r="AFJ54" s="99"/>
      <c r="AFK54" s="99"/>
      <c r="AFL54" s="99"/>
      <c r="AFM54" s="99"/>
      <c r="AFN54" s="99"/>
      <c r="AFO54" s="99"/>
      <c r="AFP54" s="99"/>
      <c r="AFQ54" s="99"/>
      <c r="AFR54" s="99"/>
      <c r="AFS54" s="99"/>
      <c r="AFT54" s="99"/>
      <c r="AFU54" s="99"/>
      <c r="AFV54" s="99"/>
      <c r="AFW54" s="99"/>
      <c r="AFX54" s="99"/>
      <c r="AFY54" s="99"/>
      <c r="AFZ54" s="99"/>
      <c r="AGA54" s="99"/>
      <c r="AGB54" s="99"/>
      <c r="AGC54" s="99"/>
      <c r="AGD54" s="99"/>
      <c r="AGE54" s="99"/>
      <c r="AGF54" s="99"/>
      <c r="AGG54" s="99"/>
      <c r="AGH54" s="99"/>
      <c r="AGI54" s="99"/>
      <c r="AGJ54" s="99"/>
      <c r="AGK54" s="99"/>
      <c r="AGL54" s="99"/>
      <c r="AGM54" s="99"/>
      <c r="AGN54" s="99"/>
      <c r="AGO54" s="99"/>
      <c r="AGP54" s="99"/>
      <c r="AGQ54" s="99"/>
      <c r="AGR54" s="99"/>
      <c r="AGS54" s="99"/>
      <c r="AGT54" s="99"/>
      <c r="AGU54" s="99"/>
      <c r="AGV54" s="99"/>
      <c r="AGW54" s="99"/>
      <c r="AGX54" s="99"/>
      <c r="AGY54" s="99"/>
      <c r="AGZ54" s="99"/>
      <c r="AHA54" s="99"/>
      <c r="AHB54" s="99"/>
      <c r="AHC54" s="99"/>
      <c r="AHD54" s="99"/>
      <c r="AHE54" s="99"/>
      <c r="AHF54" s="99"/>
      <c r="AHG54" s="99"/>
      <c r="AHH54" s="99"/>
      <c r="AHI54" s="99"/>
      <c r="AHJ54" s="99"/>
      <c r="AHK54" s="99"/>
      <c r="AHL54" s="99"/>
      <c r="AHM54" s="99"/>
      <c r="AHN54" s="99"/>
      <c r="AHO54" s="99"/>
      <c r="AHP54" s="99"/>
      <c r="AHQ54" s="99"/>
      <c r="AHR54" s="99"/>
      <c r="AHS54" s="99"/>
      <c r="AHT54" s="99"/>
      <c r="AHU54" s="99"/>
      <c r="AHV54" s="99"/>
      <c r="AHW54" s="99"/>
      <c r="AHX54" s="99"/>
      <c r="AHY54" s="99"/>
      <c r="AHZ54" s="99"/>
      <c r="AIA54" s="99"/>
      <c r="AIB54" s="99"/>
      <c r="AIC54" s="99"/>
      <c r="AID54" s="99"/>
      <c r="AIE54" s="99"/>
      <c r="AIF54" s="99"/>
      <c r="AIG54" s="99"/>
      <c r="AIH54" s="99"/>
      <c r="AII54" s="99"/>
      <c r="AIJ54" s="99"/>
      <c r="AIK54" s="99"/>
      <c r="AIL54" s="99"/>
      <c r="AIM54" s="99"/>
      <c r="AIN54" s="99"/>
      <c r="AIO54" s="99"/>
      <c r="AIP54" s="99"/>
      <c r="AIQ54" s="99"/>
      <c r="AIR54" s="99"/>
      <c r="AIS54" s="99"/>
      <c r="AIT54" s="99"/>
      <c r="AIU54" s="99"/>
      <c r="AIV54" s="99"/>
      <c r="AIW54" s="99"/>
      <c r="AIX54" s="99"/>
      <c r="AIY54" s="99"/>
      <c r="AIZ54" s="99"/>
      <c r="AJA54" s="99"/>
      <c r="AJB54" s="99"/>
      <c r="AJC54" s="99"/>
      <c r="AJD54" s="99"/>
      <c r="AJE54" s="99"/>
      <c r="AJF54" s="99"/>
      <c r="AJG54" s="99"/>
      <c r="AJH54" s="99"/>
      <c r="AJI54" s="99"/>
      <c r="AJJ54" s="99"/>
      <c r="AJK54" s="99"/>
      <c r="AJL54" s="99"/>
      <c r="AJM54" s="99"/>
      <c r="AJN54" s="99"/>
      <c r="AJO54" s="99"/>
      <c r="AJP54" s="99"/>
      <c r="AJQ54" s="99"/>
      <c r="AJR54" s="99"/>
      <c r="AJS54" s="99"/>
      <c r="AJT54" s="99"/>
      <c r="AJU54" s="99"/>
      <c r="AJV54" s="99"/>
      <c r="AJW54" s="99"/>
      <c r="AJX54" s="99"/>
      <c r="AJY54" s="99"/>
      <c r="AJZ54" s="99"/>
      <c r="AKA54" s="99"/>
      <c r="AKB54" s="99"/>
      <c r="AKC54" s="99"/>
      <c r="AKD54" s="99"/>
      <c r="AKE54" s="99"/>
      <c r="AKF54" s="99"/>
      <c r="AKG54" s="99"/>
      <c r="AKH54" s="99"/>
      <c r="AKI54" s="99"/>
      <c r="AKJ54" s="99"/>
      <c r="AKK54" s="99"/>
      <c r="AKL54" s="99"/>
      <c r="AKM54" s="99"/>
      <c r="AKN54" s="99"/>
      <c r="AKO54" s="99"/>
      <c r="AKP54" s="99"/>
      <c r="AKQ54" s="99"/>
      <c r="AKR54" s="99"/>
      <c r="AKS54" s="99"/>
      <c r="AKT54" s="99"/>
      <c r="AKU54" s="99"/>
      <c r="AKV54" s="99"/>
      <c r="AKW54" s="99"/>
      <c r="AKX54" s="99"/>
      <c r="AKY54" s="99"/>
      <c r="AKZ54" s="99"/>
      <c r="ALA54" s="99"/>
      <c r="ALB54" s="99"/>
      <c r="ALC54" s="99"/>
      <c r="ALD54" s="99"/>
      <c r="ALE54" s="99"/>
      <c r="ALF54" s="99"/>
      <c r="ALG54" s="99"/>
      <c r="ALH54" s="99"/>
      <c r="ALI54" s="99"/>
      <c r="ALJ54" s="99"/>
      <c r="ALK54" s="99"/>
      <c r="ALL54" s="99"/>
      <c r="ALM54" s="99"/>
      <c r="ALN54" s="99"/>
      <c r="ALO54" s="99"/>
      <c r="ALP54" s="99"/>
      <c r="ALQ54" s="99"/>
      <c r="ALR54" s="99"/>
      <c r="ALS54" s="99"/>
      <c r="ALT54" s="99"/>
      <c r="ALU54" s="99"/>
      <c r="ALV54" s="99"/>
      <c r="ALW54" s="99"/>
      <c r="ALX54" s="99"/>
      <c r="ALY54" s="99"/>
      <c r="ALZ54" s="99"/>
      <c r="AMA54" s="99"/>
      <c r="AMB54" s="99"/>
      <c r="AMC54" s="99"/>
      <c r="AMD54" s="99"/>
      <c r="AME54" s="99"/>
      <c r="AMF54" s="99"/>
      <c r="AMG54" s="99"/>
      <c r="AMH54" s="99"/>
      <c r="AMI54" s="99"/>
      <c r="AMJ54" s="99"/>
      <c r="AMK54" s="99"/>
      <c r="AML54" s="99"/>
      <c r="AMM54" s="99"/>
      <c r="AMN54" s="99"/>
      <c r="AMO54" s="99"/>
      <c r="AMP54" s="99"/>
      <c r="AMQ54" s="99"/>
      <c r="AMR54" s="99"/>
      <c r="AMS54" s="99"/>
      <c r="AMT54" s="99"/>
      <c r="AMU54" s="99"/>
      <c r="AMV54" s="99"/>
      <c r="AMW54" s="99"/>
      <c r="AMX54" s="99"/>
      <c r="AMY54" s="99"/>
      <c r="AMZ54" s="99"/>
      <c r="ANA54" s="99"/>
      <c r="ANB54" s="99"/>
      <c r="ANC54" s="99"/>
      <c r="AND54" s="99"/>
      <c r="ANE54" s="99"/>
      <c r="ANF54" s="99"/>
      <c r="ANG54" s="99"/>
      <c r="ANH54" s="99"/>
      <c r="ANI54" s="99"/>
      <c r="ANJ54" s="99"/>
      <c r="ANK54" s="99"/>
      <c r="ANL54" s="99"/>
      <c r="ANM54" s="99"/>
      <c r="ANN54" s="99"/>
      <c r="ANO54" s="99"/>
      <c r="ANP54" s="99"/>
      <c r="ANQ54" s="99"/>
      <c r="ANR54" s="99"/>
      <c r="ANS54" s="99"/>
      <c r="ANT54" s="99"/>
      <c r="ANU54" s="99"/>
      <c r="ANV54" s="99"/>
      <c r="ANW54" s="99"/>
      <c r="ANX54" s="99"/>
      <c r="ANY54" s="99"/>
      <c r="ANZ54" s="99"/>
      <c r="AOA54" s="99"/>
      <c r="AOB54" s="99"/>
      <c r="AOC54" s="99"/>
      <c r="AOD54" s="99"/>
      <c r="AOE54" s="99"/>
      <c r="AOF54" s="99"/>
      <c r="AOG54" s="99"/>
      <c r="AOH54" s="99"/>
      <c r="AOI54" s="99"/>
      <c r="AOJ54" s="99"/>
      <c r="AOK54" s="99"/>
      <c r="AOL54" s="99"/>
      <c r="AOM54" s="99"/>
      <c r="AON54" s="99"/>
      <c r="AOO54" s="99"/>
      <c r="AOP54" s="99"/>
      <c r="AOQ54" s="99"/>
      <c r="AOR54" s="99"/>
      <c r="AOS54" s="99"/>
      <c r="AOT54" s="99"/>
      <c r="AOU54" s="99"/>
      <c r="AOV54" s="99"/>
      <c r="AOW54" s="99"/>
      <c r="AOX54" s="99"/>
      <c r="AOY54" s="99"/>
      <c r="AOZ54" s="99"/>
      <c r="APA54" s="99"/>
      <c r="APB54" s="99"/>
      <c r="APC54" s="99"/>
      <c r="APD54" s="99"/>
      <c r="APE54" s="99"/>
      <c r="APF54" s="99"/>
      <c r="APG54" s="99"/>
      <c r="APH54" s="99"/>
      <c r="API54" s="99"/>
      <c r="APJ54" s="99"/>
      <c r="APK54" s="99"/>
      <c r="APL54" s="99"/>
      <c r="APM54" s="99"/>
      <c r="APN54" s="99"/>
      <c r="APO54" s="99"/>
      <c r="APP54" s="99"/>
      <c r="APQ54" s="99"/>
      <c r="APR54" s="99"/>
      <c r="APS54" s="99"/>
      <c r="APT54" s="99"/>
      <c r="APU54" s="99"/>
      <c r="APV54" s="99"/>
      <c r="APW54" s="99"/>
      <c r="APX54" s="99"/>
      <c r="APY54" s="99"/>
      <c r="APZ54" s="99"/>
      <c r="AQA54" s="99"/>
      <c r="AQB54" s="99"/>
      <c r="AQC54" s="99"/>
      <c r="AQD54" s="99"/>
      <c r="AQE54" s="99"/>
      <c r="AQF54" s="99"/>
      <c r="AQG54" s="99"/>
      <c r="AQH54" s="99"/>
      <c r="AQI54" s="99"/>
      <c r="AQJ54" s="99"/>
      <c r="AQK54" s="99"/>
      <c r="AQL54" s="99"/>
      <c r="AQM54" s="99"/>
      <c r="AQN54" s="99"/>
      <c r="AQO54" s="99"/>
      <c r="AQP54" s="99"/>
      <c r="AQQ54" s="99"/>
      <c r="AQR54" s="99"/>
      <c r="AQS54" s="99"/>
      <c r="AQT54" s="99"/>
      <c r="AQU54" s="99"/>
      <c r="AQV54" s="99"/>
      <c r="AQW54" s="99"/>
      <c r="AQX54" s="99"/>
      <c r="AQY54" s="99"/>
      <c r="AQZ54" s="99"/>
      <c r="ARA54" s="99"/>
      <c r="ARB54" s="99"/>
      <c r="ARC54" s="99"/>
      <c r="ARD54" s="99"/>
      <c r="ARE54" s="99"/>
      <c r="ARF54" s="99"/>
      <c r="ARG54" s="99"/>
      <c r="ARH54" s="99"/>
      <c r="ARI54" s="99"/>
      <c r="ARJ54" s="99"/>
      <c r="ARK54" s="99"/>
      <c r="ARL54" s="99"/>
      <c r="ARM54" s="99"/>
      <c r="ARN54" s="99"/>
      <c r="ARO54" s="99"/>
      <c r="ARP54" s="99"/>
      <c r="ARQ54" s="99"/>
      <c r="ARR54" s="99"/>
      <c r="ARS54" s="99"/>
      <c r="ART54" s="99"/>
      <c r="ARU54" s="99"/>
      <c r="ARV54" s="99"/>
      <c r="ARW54" s="99"/>
      <c r="ARX54" s="99"/>
      <c r="ARY54" s="99"/>
      <c r="ARZ54" s="99"/>
      <c r="ASA54" s="99"/>
      <c r="ASB54" s="99"/>
      <c r="ASC54" s="99"/>
      <c r="ASD54" s="99"/>
      <c r="ASE54" s="99"/>
      <c r="ASF54" s="99"/>
      <c r="ASG54" s="99"/>
      <c r="ASH54" s="99"/>
      <c r="ASI54" s="99"/>
      <c r="ASJ54" s="99"/>
      <c r="ASK54" s="99"/>
      <c r="ASL54" s="99"/>
      <c r="ASM54" s="99"/>
      <c r="ASN54" s="99"/>
      <c r="ASO54" s="99"/>
      <c r="ASP54" s="99"/>
      <c r="ASQ54" s="99"/>
      <c r="ASR54" s="99"/>
      <c r="ASS54" s="99"/>
      <c r="AST54" s="99"/>
      <c r="ASU54" s="99"/>
      <c r="ASV54" s="99"/>
      <c r="ASW54" s="99"/>
      <c r="ASX54" s="99"/>
      <c r="ASY54" s="99"/>
      <c r="ASZ54" s="99"/>
      <c r="ATA54" s="99"/>
      <c r="ATB54" s="99"/>
      <c r="ATC54" s="99"/>
      <c r="ATD54" s="99"/>
      <c r="ATE54" s="99"/>
      <c r="ATF54" s="99"/>
      <c r="ATG54" s="99"/>
      <c r="ATH54" s="99"/>
      <c r="ATI54" s="99"/>
      <c r="ATJ54" s="99"/>
      <c r="ATK54" s="99"/>
      <c r="ATL54" s="99"/>
      <c r="ATM54" s="99"/>
      <c r="ATN54" s="99"/>
      <c r="ATO54" s="99"/>
      <c r="ATP54" s="99"/>
      <c r="ATQ54" s="99"/>
      <c r="ATR54" s="99"/>
      <c r="ATS54" s="99"/>
      <c r="ATT54" s="99"/>
      <c r="ATU54" s="99"/>
      <c r="ATV54" s="99"/>
      <c r="ATW54" s="99"/>
      <c r="ATX54" s="99"/>
      <c r="ATY54" s="99"/>
      <c r="ATZ54" s="99"/>
      <c r="AUA54" s="99"/>
      <c r="AUB54" s="99"/>
      <c r="AUC54" s="99"/>
      <c r="AUD54" s="99"/>
      <c r="AUE54" s="99"/>
      <c r="AUF54" s="99"/>
      <c r="AUG54" s="99"/>
      <c r="AUH54" s="99"/>
      <c r="AUI54" s="99"/>
      <c r="AUJ54" s="99"/>
      <c r="AUK54" s="99"/>
      <c r="AUL54" s="99"/>
      <c r="AUM54" s="99"/>
      <c r="AUN54" s="99"/>
      <c r="AUO54" s="99"/>
      <c r="AUP54" s="99"/>
      <c r="AUQ54" s="99"/>
      <c r="AUR54" s="99"/>
      <c r="AUS54" s="99"/>
      <c r="AUT54" s="99"/>
      <c r="AUU54" s="99"/>
      <c r="AUV54" s="99"/>
      <c r="AUW54" s="99"/>
      <c r="AUX54" s="99"/>
      <c r="AUY54" s="99"/>
      <c r="AUZ54" s="99"/>
      <c r="AVA54" s="99"/>
      <c r="AVB54" s="99"/>
      <c r="AVC54" s="99"/>
      <c r="AVD54" s="99"/>
      <c r="AVE54" s="99"/>
      <c r="AVF54" s="99"/>
    </row>
    <row r="55" spans="1:1254" x14ac:dyDescent="0.25">
      <c r="A55">
        <v>202212</v>
      </c>
      <c r="B55">
        <v>53070</v>
      </c>
      <c r="C55" t="s">
        <v>2692</v>
      </c>
      <c r="D55" t="s">
        <v>1533</v>
      </c>
      <c r="E55">
        <v>0</v>
      </c>
      <c r="F55">
        <v>844334</v>
      </c>
      <c r="G55">
        <v>692798</v>
      </c>
      <c r="H55">
        <v>177863</v>
      </c>
      <c r="I55">
        <v>49453970</v>
      </c>
      <c r="J55">
        <v>0</v>
      </c>
      <c r="K55">
        <v>1587421</v>
      </c>
      <c r="L55">
        <v>263827</v>
      </c>
      <c r="M55">
        <v>1851248</v>
      </c>
      <c r="N55">
        <v>0</v>
      </c>
      <c r="O55">
        <v>32715820</v>
      </c>
      <c r="P55">
        <v>67358405</v>
      </c>
      <c r="Q55">
        <v>6461</v>
      </c>
      <c r="R55">
        <v>35692</v>
      </c>
      <c r="S55">
        <v>0</v>
      </c>
      <c r="T55">
        <v>17897974</v>
      </c>
      <c r="U55">
        <v>92267</v>
      </c>
      <c r="V55">
        <v>37046</v>
      </c>
      <c r="W55">
        <v>109851562</v>
      </c>
      <c r="X55">
        <v>17860928</v>
      </c>
      <c r="Y55">
        <v>2227242</v>
      </c>
      <c r="Z55">
        <v>870661</v>
      </c>
      <c r="AA55">
        <v>0</v>
      </c>
      <c r="AB55">
        <v>48284016</v>
      </c>
      <c r="AC55">
        <v>910159</v>
      </c>
      <c r="AD55">
        <v>0</v>
      </c>
      <c r="AE55">
        <v>0</v>
      </c>
      <c r="AF55">
        <v>1614349</v>
      </c>
      <c r="AG55">
        <v>0</v>
      </c>
      <c r="AH55">
        <v>1614349</v>
      </c>
      <c r="AI55">
        <v>498450</v>
      </c>
      <c r="AJ55">
        <v>188677</v>
      </c>
      <c r="AK55">
        <v>4745941</v>
      </c>
      <c r="AL55">
        <v>478866</v>
      </c>
      <c r="AM55">
        <v>303028</v>
      </c>
      <c r="AN55">
        <v>0</v>
      </c>
      <c r="AO55">
        <v>179000</v>
      </c>
      <c r="AP55">
        <v>0</v>
      </c>
      <c r="AQ55">
        <v>1041995</v>
      </c>
      <c r="AR55">
        <v>0</v>
      </c>
      <c r="AS55">
        <v>721482</v>
      </c>
      <c r="AT55">
        <v>3250576</v>
      </c>
      <c r="AU55">
        <v>0</v>
      </c>
      <c r="AV55">
        <v>1646000</v>
      </c>
      <c r="AW55">
        <v>3688386</v>
      </c>
      <c r="AX55">
        <v>79731</v>
      </c>
      <c r="AY55">
        <v>42655322</v>
      </c>
      <c r="AZ55">
        <v>37670118</v>
      </c>
      <c r="BA55">
        <v>4458502</v>
      </c>
      <c r="BB55">
        <v>2569880</v>
      </c>
      <c r="BC55">
        <v>0</v>
      </c>
      <c r="BD55">
        <v>882253</v>
      </c>
      <c r="BE55">
        <v>0</v>
      </c>
      <c r="BF55">
        <v>120512</v>
      </c>
      <c r="BG55">
        <v>716941</v>
      </c>
      <c r="BH55">
        <v>11874095</v>
      </c>
      <c r="BI55">
        <v>589096</v>
      </c>
      <c r="BJ55">
        <v>1359437</v>
      </c>
      <c r="BK55">
        <v>47815281</v>
      </c>
      <c r="BL55">
        <v>3766240</v>
      </c>
      <c r="BM55">
        <v>0</v>
      </c>
      <c r="BN55">
        <v>0</v>
      </c>
      <c r="BO55">
        <v>0</v>
      </c>
      <c r="BP55">
        <v>0</v>
      </c>
      <c r="BQ55">
        <v>35578940</v>
      </c>
      <c r="BR55">
        <v>706339</v>
      </c>
      <c r="BS55">
        <v>0</v>
      </c>
      <c r="BT55">
        <v>52238</v>
      </c>
      <c r="BU55">
        <v>85274</v>
      </c>
      <c r="BV55">
        <v>2899648</v>
      </c>
      <c r="BW55">
        <v>4724043</v>
      </c>
      <c r="BX55">
        <v>1427576</v>
      </c>
      <c r="BY55">
        <v>4723537</v>
      </c>
      <c r="BZ55">
        <v>109851562</v>
      </c>
      <c r="CA55">
        <v>0</v>
      </c>
      <c r="CB55">
        <v>3587000</v>
      </c>
      <c r="CC55">
        <v>0</v>
      </c>
      <c r="CD55">
        <v>3688386</v>
      </c>
      <c r="CE55">
        <v>9485562</v>
      </c>
      <c r="CF55">
        <v>506</v>
      </c>
      <c r="CG55">
        <v>93966</v>
      </c>
      <c r="CH55">
        <v>-1852860</v>
      </c>
      <c r="CI55">
        <v>126227</v>
      </c>
      <c r="CJ55">
        <v>4886</v>
      </c>
      <c r="CK55">
        <v>-1153690</v>
      </c>
      <c r="CL55">
        <v>34202470</v>
      </c>
      <c r="CM55">
        <v>0</v>
      </c>
      <c r="CN55">
        <v>-5319749</v>
      </c>
      <c r="CO55">
        <v>3070038</v>
      </c>
      <c r="CP55">
        <v>229149</v>
      </c>
      <c r="CQ55">
        <v>-52867</v>
      </c>
      <c r="CR55">
        <v>325356</v>
      </c>
      <c r="CS55">
        <v>-3349747</v>
      </c>
      <c r="CT55">
        <v>-21562088</v>
      </c>
      <c r="CU55">
        <v>-698175</v>
      </c>
      <c r="CV55">
        <v>-3696038</v>
      </c>
      <c r="CW55">
        <v>398125</v>
      </c>
      <c r="CX55">
        <v>2270400</v>
      </c>
      <c r="CY55">
        <v>-647321</v>
      </c>
      <c r="CZ55">
        <v>-1672156</v>
      </c>
      <c r="DA55">
        <v>5106863</v>
      </c>
      <c r="DB55">
        <v>-307084</v>
      </c>
      <c r="DC55">
        <v>-2827</v>
      </c>
      <c r="DD55">
        <v>0</v>
      </c>
      <c r="DE55">
        <v>0</v>
      </c>
      <c r="DF55">
        <v>-161908</v>
      </c>
      <c r="DG55">
        <v>-1453598</v>
      </c>
      <c r="DH55">
        <v>683407</v>
      </c>
      <c r="DJ55">
        <v>900297</v>
      </c>
      <c r="DK55">
        <v>892478</v>
      </c>
      <c r="DL55">
        <v>-799638</v>
      </c>
      <c r="DM55">
        <v>32686875</v>
      </c>
      <c r="DN55">
        <v>2597133</v>
      </c>
      <c r="DO55">
        <v>1612986</v>
      </c>
      <c r="DP55">
        <v>-1009362</v>
      </c>
      <c r="DQ55">
        <v>-21816577</v>
      </c>
      <c r="DR55">
        <v>-147222</v>
      </c>
      <c r="DS55">
        <v>-97631</v>
      </c>
      <c r="DT55">
        <v>-3606495</v>
      </c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  <c r="IA55" s="99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9"/>
      <c r="IM55" s="99"/>
      <c r="IN55" s="99"/>
      <c r="IO55" s="99"/>
      <c r="IP55" s="99"/>
      <c r="IQ55" s="99"/>
      <c r="IR55" s="99"/>
      <c r="IS55" s="99"/>
      <c r="IT55" s="99"/>
      <c r="IU55" s="99"/>
      <c r="IV55" s="99"/>
      <c r="IW55" s="99"/>
      <c r="IX55" s="99"/>
      <c r="IY55" s="99"/>
      <c r="IZ55" s="99"/>
      <c r="JA55" s="99"/>
      <c r="JB55" s="99"/>
      <c r="JC55" s="99"/>
      <c r="JD55" s="99"/>
      <c r="JE55" s="99"/>
      <c r="JF55" s="99"/>
      <c r="JG55" s="99"/>
      <c r="JH55" s="99"/>
      <c r="JI55" s="99"/>
      <c r="JJ55" s="99"/>
      <c r="JK55" s="99"/>
      <c r="JL55" s="99"/>
      <c r="JM55" s="99"/>
      <c r="JN55" s="99"/>
      <c r="JO55" s="99"/>
      <c r="JP55" s="99"/>
      <c r="JQ55" s="99"/>
      <c r="JR55" s="99"/>
      <c r="JS55" s="99"/>
      <c r="JT55" s="99"/>
      <c r="JU55" s="99"/>
      <c r="JV55" s="99"/>
      <c r="JW55" s="99"/>
      <c r="JX55" s="99"/>
      <c r="JY55" s="99"/>
      <c r="JZ55" s="99"/>
      <c r="KA55" s="99"/>
      <c r="KB55" s="99"/>
      <c r="KC55" s="99"/>
      <c r="KD55" s="99"/>
      <c r="KE55" s="99"/>
      <c r="KF55" s="99"/>
      <c r="KG55" s="99"/>
      <c r="KH55" s="99"/>
      <c r="KI55" s="99"/>
      <c r="KJ55" s="99"/>
      <c r="KK55" s="99"/>
      <c r="KL55" s="99"/>
      <c r="KM55" s="99"/>
      <c r="KN55" s="99"/>
      <c r="KO55" s="99"/>
      <c r="KP55" s="99"/>
      <c r="KQ55" s="99"/>
      <c r="KR55" s="99"/>
      <c r="KS55" s="99"/>
      <c r="KT55" s="99"/>
      <c r="KU55" s="99"/>
      <c r="KV55" s="99"/>
      <c r="KW55" s="99"/>
      <c r="KX55" s="99"/>
      <c r="KY55" s="99"/>
      <c r="KZ55" s="99"/>
      <c r="LA55" s="99"/>
      <c r="LB55" s="99"/>
      <c r="LC55" s="99"/>
      <c r="LD55" s="99"/>
      <c r="LE55" s="99"/>
      <c r="LF55" s="99"/>
      <c r="LG55" s="99"/>
      <c r="LH55" s="99"/>
      <c r="LI55" s="99"/>
      <c r="LJ55" s="99"/>
      <c r="LK55" s="99"/>
      <c r="LL55" s="99"/>
      <c r="LM55" s="99"/>
      <c r="LN55" s="99"/>
      <c r="LO55" s="99"/>
      <c r="LP55" s="99"/>
      <c r="LQ55" s="99"/>
      <c r="LR55" s="99"/>
      <c r="LS55" s="99"/>
      <c r="LT55" s="99"/>
      <c r="LU55" s="99"/>
      <c r="LV55" s="99"/>
      <c r="LW55" s="99"/>
      <c r="LX55" s="99"/>
      <c r="LY55" s="99"/>
      <c r="LZ55" s="99"/>
      <c r="MA55" s="99"/>
      <c r="MB55" s="99"/>
      <c r="MC55" s="99"/>
      <c r="MD55" s="99"/>
      <c r="ME55" s="99"/>
      <c r="MF55" s="99"/>
      <c r="MG55" s="99"/>
      <c r="MH55" s="99"/>
      <c r="MI55" s="99"/>
      <c r="MJ55" s="99"/>
      <c r="MK55" s="99"/>
      <c r="ML55" s="99"/>
      <c r="MM55" s="99"/>
      <c r="MN55" s="99"/>
      <c r="MO55" s="99"/>
      <c r="MP55" s="99"/>
      <c r="MQ55" s="99"/>
      <c r="MR55" s="99"/>
      <c r="MS55" s="99"/>
      <c r="MT55" s="99"/>
      <c r="MU55" s="99"/>
      <c r="MV55" s="99"/>
      <c r="MW55" s="99"/>
      <c r="MX55" s="99"/>
      <c r="MY55" s="99"/>
      <c r="MZ55" s="99"/>
      <c r="NA55" s="99"/>
      <c r="NB55" s="99"/>
      <c r="NC55" s="99"/>
      <c r="ND55" s="99"/>
      <c r="NE55" s="99"/>
      <c r="NF55" s="99"/>
      <c r="NG55" s="99"/>
      <c r="NH55" s="99"/>
      <c r="NI55" s="99"/>
      <c r="NJ55" s="99"/>
      <c r="NK55" s="99"/>
      <c r="NL55" s="99"/>
      <c r="NM55" s="99"/>
      <c r="NN55" s="99"/>
      <c r="NO55" s="99"/>
      <c r="NP55" s="99"/>
      <c r="NQ55" s="99"/>
      <c r="NR55" s="99"/>
      <c r="NS55" s="99"/>
      <c r="NT55" s="99"/>
      <c r="NU55" s="99"/>
      <c r="NV55" s="99"/>
      <c r="NW55" s="99"/>
      <c r="NX55" s="99"/>
      <c r="NY55" s="99"/>
      <c r="NZ55" s="99"/>
      <c r="OA55" s="99"/>
      <c r="OB55" s="99"/>
      <c r="OC55" s="99"/>
      <c r="OD55" s="99"/>
      <c r="OE55" s="99"/>
      <c r="OF55" s="99"/>
      <c r="OG55" s="99"/>
      <c r="OH55" s="99"/>
      <c r="OI55" s="99"/>
      <c r="OJ55" s="99"/>
      <c r="OK55" s="99"/>
      <c r="OL55" s="99"/>
      <c r="OM55" s="99"/>
      <c r="ON55" s="99"/>
      <c r="OO55" s="99"/>
      <c r="OP55" s="99"/>
      <c r="OQ55" s="99"/>
      <c r="OR55" s="99"/>
      <c r="OS55" s="99"/>
      <c r="OT55" s="99"/>
      <c r="OU55" s="99"/>
      <c r="OV55" s="99"/>
      <c r="OW55" s="99"/>
      <c r="OX55" s="99"/>
      <c r="OY55" s="99"/>
      <c r="OZ55" s="99"/>
      <c r="PA55" s="99"/>
      <c r="PB55" s="99"/>
      <c r="PC55" s="99"/>
      <c r="PD55" s="99"/>
      <c r="PE55" s="99"/>
      <c r="PF55" s="99"/>
      <c r="PG55" s="99"/>
      <c r="PH55" s="99"/>
      <c r="PI55" s="99"/>
      <c r="PJ55" s="99"/>
      <c r="PK55" s="99"/>
      <c r="PL55" s="99"/>
      <c r="PM55" s="99"/>
      <c r="PN55" s="99"/>
      <c r="PO55" s="99"/>
      <c r="PP55" s="99"/>
      <c r="PQ55" s="99"/>
      <c r="PR55" s="99"/>
      <c r="PS55" s="99"/>
      <c r="PT55" s="99"/>
      <c r="PU55" s="99"/>
      <c r="PV55" s="99"/>
      <c r="PW55" s="99"/>
      <c r="PX55" s="99"/>
      <c r="PY55" s="99"/>
      <c r="PZ55" s="99"/>
      <c r="QA55" s="99"/>
      <c r="QB55" s="99"/>
      <c r="QC55" s="99"/>
      <c r="QD55" s="99"/>
      <c r="QE55" s="99"/>
      <c r="QF55" s="99"/>
      <c r="QG55" s="99"/>
      <c r="QH55" s="99"/>
      <c r="QI55" s="99"/>
      <c r="QJ55" s="99"/>
      <c r="QK55" s="99"/>
      <c r="QL55" s="99"/>
      <c r="QM55" s="99"/>
      <c r="QN55" s="99"/>
      <c r="QO55" s="99"/>
      <c r="QP55" s="99"/>
      <c r="QQ55" s="99"/>
      <c r="QR55" s="99"/>
      <c r="QS55" s="99"/>
      <c r="QT55" s="99"/>
      <c r="QU55" s="99"/>
      <c r="QV55" s="99"/>
      <c r="QW55" s="99"/>
      <c r="QX55" s="99"/>
      <c r="QY55" s="99"/>
      <c r="QZ55" s="99"/>
      <c r="RA55" s="99"/>
      <c r="RB55" s="99"/>
      <c r="RC55" s="99"/>
      <c r="RD55" s="99"/>
      <c r="RE55" s="99"/>
      <c r="RF55" s="99"/>
      <c r="RG55" s="99"/>
      <c r="RH55" s="99"/>
      <c r="RI55" s="99"/>
      <c r="RJ55" s="99"/>
      <c r="RK55" s="99"/>
      <c r="RL55" s="99"/>
      <c r="RM55" s="99"/>
      <c r="RN55" s="99"/>
      <c r="RO55" s="99"/>
      <c r="RP55" s="99"/>
      <c r="RQ55" s="99"/>
      <c r="RR55" s="99"/>
      <c r="RS55" s="99"/>
      <c r="RT55" s="99"/>
      <c r="RU55" s="99"/>
      <c r="RV55" s="99"/>
      <c r="RW55" s="99"/>
      <c r="RX55" s="99"/>
      <c r="RY55" s="99"/>
      <c r="RZ55" s="99"/>
      <c r="SA55" s="99"/>
      <c r="SB55" s="99"/>
      <c r="SC55" s="99"/>
      <c r="SD55" s="99"/>
      <c r="SE55" s="99"/>
      <c r="SF55" s="99"/>
      <c r="SG55" s="99"/>
      <c r="SH55" s="99"/>
      <c r="SI55" s="99"/>
      <c r="SJ55" s="99"/>
      <c r="SK55" s="99"/>
      <c r="SL55" s="99"/>
      <c r="SM55" s="99"/>
      <c r="SN55" s="99"/>
      <c r="SO55" s="99"/>
      <c r="SP55" s="99"/>
      <c r="SQ55" s="99"/>
      <c r="SR55" s="99"/>
      <c r="SS55" s="99"/>
      <c r="ST55" s="99"/>
      <c r="SU55" s="99"/>
      <c r="SV55" s="99"/>
      <c r="SW55" s="99"/>
      <c r="SX55" s="99"/>
      <c r="SY55" s="99"/>
      <c r="SZ55" s="99"/>
      <c r="TA55" s="99"/>
      <c r="TB55" s="99"/>
      <c r="TC55" s="99"/>
      <c r="TD55" s="99"/>
      <c r="TE55" s="99"/>
      <c r="TF55" s="99"/>
      <c r="TG55" s="99"/>
      <c r="TH55" s="99"/>
      <c r="TI55" s="99"/>
      <c r="TJ55" s="99"/>
      <c r="TK55" s="99"/>
      <c r="TL55" s="99"/>
      <c r="TM55" s="99"/>
      <c r="TN55" s="99"/>
      <c r="TO55" s="99"/>
      <c r="TP55" s="99"/>
      <c r="TQ55" s="99"/>
      <c r="TR55" s="99"/>
      <c r="TS55" s="99"/>
      <c r="TT55" s="99"/>
      <c r="TU55" s="99"/>
      <c r="TV55" s="99"/>
      <c r="TW55" s="99"/>
      <c r="TX55" s="99"/>
      <c r="TY55" s="99"/>
      <c r="TZ55" s="99"/>
      <c r="UA55" s="99"/>
      <c r="UB55" s="99"/>
      <c r="UC55" s="99"/>
      <c r="UD55" s="99"/>
      <c r="UE55" s="99"/>
      <c r="UF55" s="99"/>
      <c r="UG55" s="99"/>
      <c r="UH55" s="99"/>
      <c r="UI55" s="99"/>
      <c r="UJ55" s="99"/>
      <c r="UK55" s="99"/>
      <c r="UL55" s="99"/>
      <c r="UM55" s="99"/>
      <c r="UN55" s="99"/>
      <c r="UO55" s="99"/>
      <c r="UP55" s="99"/>
      <c r="UQ55" s="99"/>
      <c r="UR55" s="99"/>
      <c r="US55" s="99"/>
      <c r="UT55" s="99"/>
      <c r="UU55" s="99"/>
      <c r="UV55" s="99"/>
      <c r="UW55" s="99"/>
      <c r="UX55" s="99"/>
      <c r="UY55" s="99"/>
      <c r="UZ55" s="99"/>
      <c r="VA55" s="99"/>
      <c r="VB55" s="99"/>
      <c r="VC55" s="99"/>
      <c r="VD55" s="99"/>
      <c r="VE55" s="99"/>
      <c r="VF55" s="99"/>
      <c r="VG55" s="99"/>
      <c r="VH55" s="99"/>
      <c r="VI55" s="99"/>
      <c r="VJ55" s="99"/>
      <c r="VK55" s="99"/>
      <c r="VL55" s="99"/>
      <c r="VM55" s="99"/>
      <c r="VN55" s="99"/>
      <c r="VO55" s="99"/>
      <c r="VP55" s="99"/>
      <c r="VQ55" s="99"/>
      <c r="VR55" s="99"/>
      <c r="VS55" s="99"/>
      <c r="VT55" s="99"/>
      <c r="VU55" s="99"/>
      <c r="VV55" s="99"/>
      <c r="VW55" s="99"/>
      <c r="VX55" s="99"/>
      <c r="VY55" s="99"/>
      <c r="VZ55" s="99"/>
      <c r="WA55" s="99"/>
      <c r="WB55" s="99"/>
      <c r="WC55" s="99"/>
      <c r="WD55" s="99"/>
      <c r="WE55" s="99"/>
      <c r="WF55" s="99"/>
      <c r="WG55" s="99"/>
      <c r="WH55" s="99"/>
      <c r="WI55" s="99"/>
      <c r="WJ55" s="99"/>
      <c r="WK55" s="99"/>
      <c r="WL55" s="99"/>
      <c r="WM55" s="99"/>
      <c r="WN55" s="99"/>
      <c r="WO55" s="99"/>
      <c r="WP55" s="99"/>
      <c r="WQ55" s="99"/>
      <c r="WR55" s="99"/>
      <c r="WS55" s="99"/>
      <c r="WT55" s="99"/>
      <c r="WU55" s="99"/>
      <c r="WV55" s="99"/>
      <c r="WW55" s="99"/>
      <c r="WX55" s="99"/>
      <c r="WY55" s="99"/>
      <c r="WZ55" s="99"/>
      <c r="XA55" s="99"/>
      <c r="XB55" s="99"/>
      <c r="XC55" s="99"/>
      <c r="XD55" s="99"/>
      <c r="XE55" s="99"/>
      <c r="XF55" s="99"/>
      <c r="XG55" s="99"/>
      <c r="XH55" s="99"/>
      <c r="XI55" s="99"/>
      <c r="XJ55" s="99"/>
      <c r="XK55" s="99"/>
      <c r="XL55" s="99"/>
      <c r="XM55" s="99"/>
      <c r="XN55" s="99"/>
      <c r="XO55" s="99"/>
      <c r="XP55" s="99"/>
      <c r="XQ55" s="99"/>
      <c r="XR55" s="99"/>
      <c r="XS55" s="99"/>
      <c r="XT55" s="99"/>
      <c r="XU55" s="99"/>
      <c r="XV55" s="99"/>
      <c r="XW55" s="99"/>
      <c r="XX55" s="99"/>
      <c r="XY55" s="99"/>
      <c r="XZ55" s="99"/>
      <c r="YA55" s="99"/>
      <c r="YB55" s="99"/>
      <c r="YC55" s="99"/>
      <c r="YD55" s="99"/>
      <c r="YE55" s="99"/>
      <c r="YF55" s="99"/>
      <c r="YG55" s="99"/>
      <c r="YH55" s="99"/>
      <c r="YI55" s="99"/>
      <c r="YJ55" s="99"/>
      <c r="YK55" s="99"/>
      <c r="YL55" s="99"/>
      <c r="YM55" s="99"/>
      <c r="YN55" s="99"/>
      <c r="YO55" s="99"/>
      <c r="YP55" s="99"/>
      <c r="YQ55" s="99"/>
      <c r="YR55" s="99"/>
      <c r="YS55" s="99"/>
      <c r="YT55" s="99"/>
      <c r="YU55" s="99"/>
      <c r="YV55" s="99"/>
      <c r="YW55" s="99"/>
      <c r="YX55" s="99"/>
      <c r="YY55" s="99"/>
      <c r="YZ55" s="99"/>
      <c r="ZA55" s="99"/>
      <c r="ZB55" s="99"/>
      <c r="ZC55" s="99"/>
      <c r="ZD55" s="99"/>
      <c r="ZE55" s="99"/>
      <c r="ZF55" s="99"/>
      <c r="ZG55" s="99"/>
      <c r="ZH55" s="99"/>
      <c r="ZI55" s="99"/>
      <c r="ZJ55" s="99"/>
      <c r="ZK55" s="99"/>
      <c r="ZL55" s="99"/>
      <c r="ZM55" s="99"/>
      <c r="ZN55" s="99"/>
      <c r="ZO55" s="99"/>
      <c r="ZP55" s="99"/>
      <c r="ZQ55" s="99"/>
      <c r="ZR55" s="99"/>
      <c r="ZS55" s="99"/>
      <c r="ZT55" s="99"/>
      <c r="ZU55" s="99"/>
      <c r="ZV55" s="99"/>
      <c r="ZW55" s="99"/>
      <c r="ZX55" s="99"/>
      <c r="ZY55" s="99"/>
      <c r="ZZ55" s="99"/>
      <c r="AAA55" s="99"/>
      <c r="AAB55" s="99"/>
      <c r="AAC55" s="99"/>
      <c r="AAD55" s="99"/>
      <c r="AAE55" s="99"/>
      <c r="AAF55" s="99"/>
      <c r="AAG55" s="99"/>
      <c r="AAH55" s="99"/>
      <c r="AAI55" s="99"/>
      <c r="AAJ55" s="99"/>
      <c r="AAK55" s="99"/>
      <c r="AAL55" s="99"/>
      <c r="AAM55" s="99"/>
      <c r="AAN55" s="99"/>
      <c r="AAO55" s="99"/>
      <c r="AAP55" s="99"/>
      <c r="AAQ55" s="99"/>
      <c r="AAR55" s="99"/>
      <c r="AAS55" s="99"/>
      <c r="AAT55" s="99"/>
      <c r="AAU55" s="99"/>
      <c r="AAV55" s="99"/>
      <c r="AAW55" s="99"/>
      <c r="AAX55" s="99"/>
      <c r="AAY55" s="99"/>
      <c r="AAZ55" s="99"/>
      <c r="ABA55" s="99"/>
      <c r="ABB55" s="99"/>
      <c r="ABC55" s="99"/>
      <c r="ABD55" s="99"/>
      <c r="ABE55" s="99"/>
      <c r="ABF55" s="99"/>
      <c r="ABG55" s="99"/>
      <c r="ABH55" s="99"/>
      <c r="ABI55" s="99"/>
      <c r="ABJ55" s="99"/>
      <c r="ABK55" s="99"/>
      <c r="ABL55" s="99"/>
      <c r="ABM55" s="99"/>
      <c r="ABN55" s="99"/>
      <c r="ABO55" s="99"/>
      <c r="ABP55" s="99"/>
      <c r="ABQ55" s="99"/>
      <c r="ABR55" s="99"/>
      <c r="ABS55" s="99"/>
      <c r="ABT55" s="99"/>
      <c r="ABU55" s="99"/>
      <c r="ABV55" s="99"/>
      <c r="ABW55" s="99"/>
      <c r="ABX55" s="99"/>
      <c r="ABY55" s="99"/>
      <c r="ABZ55" s="99"/>
      <c r="ACA55" s="99"/>
      <c r="ACB55" s="99"/>
      <c r="ACC55" s="99"/>
      <c r="ACD55" s="99"/>
      <c r="ACE55" s="99"/>
      <c r="ACF55" s="99"/>
      <c r="ACG55" s="99"/>
      <c r="ACH55" s="99"/>
      <c r="ACI55" s="99"/>
      <c r="ACJ55" s="99"/>
      <c r="ACK55" s="99"/>
      <c r="ACL55" s="99"/>
      <c r="ACM55" s="99"/>
      <c r="ACN55" s="99"/>
      <c r="ACO55" s="99"/>
      <c r="ACP55" s="99"/>
      <c r="ACQ55" s="99"/>
      <c r="ACR55" s="99"/>
      <c r="ACS55" s="99"/>
      <c r="ACT55" s="99"/>
      <c r="ACU55" s="99"/>
      <c r="ACV55" s="99"/>
      <c r="ACW55" s="99"/>
      <c r="ACX55" s="99"/>
      <c r="ACY55" s="99"/>
      <c r="ACZ55" s="99"/>
      <c r="ADA55" s="99"/>
      <c r="ADB55" s="99"/>
      <c r="ADC55" s="99"/>
      <c r="ADD55" s="99"/>
      <c r="ADE55" s="99"/>
      <c r="ADF55" s="99"/>
      <c r="ADG55" s="99"/>
      <c r="ADH55" s="99"/>
      <c r="ADI55" s="99"/>
      <c r="ADJ55" s="99"/>
      <c r="ADK55" s="99"/>
      <c r="ADL55" s="99"/>
      <c r="ADM55" s="99"/>
      <c r="ADN55" s="99"/>
      <c r="ADO55" s="99"/>
      <c r="ADP55" s="99"/>
      <c r="ADQ55" s="99"/>
      <c r="ADR55" s="99"/>
      <c r="ADS55" s="99"/>
      <c r="ADT55" s="99"/>
      <c r="ADU55" s="99"/>
      <c r="ADV55" s="99"/>
      <c r="ADW55" s="99"/>
      <c r="ADX55" s="99"/>
      <c r="ADY55" s="99"/>
      <c r="ADZ55" s="99"/>
      <c r="AEA55" s="99"/>
      <c r="AEB55" s="99"/>
      <c r="AEC55" s="99"/>
      <c r="AED55" s="99"/>
      <c r="AEE55" s="99"/>
      <c r="AEF55" s="99"/>
      <c r="AEG55" s="99"/>
      <c r="AEH55" s="99"/>
      <c r="AEI55" s="99"/>
      <c r="AEJ55" s="99"/>
      <c r="AEK55" s="99"/>
      <c r="AEL55" s="99"/>
      <c r="AEM55" s="99"/>
      <c r="AEN55" s="99"/>
      <c r="AEO55" s="99"/>
      <c r="AEP55" s="99"/>
      <c r="AEQ55" s="99"/>
      <c r="AER55" s="99"/>
      <c r="AES55" s="99"/>
      <c r="AET55" s="99"/>
      <c r="AEU55" s="99"/>
      <c r="AEV55" s="99"/>
      <c r="AEW55" s="99"/>
      <c r="AEX55" s="99"/>
      <c r="AEY55" s="99"/>
      <c r="AEZ55" s="99"/>
      <c r="AFA55" s="99"/>
      <c r="AFB55" s="99"/>
      <c r="AFC55" s="99"/>
      <c r="AFD55" s="99"/>
      <c r="AFE55" s="99"/>
      <c r="AFF55" s="99"/>
      <c r="AFG55" s="99"/>
      <c r="AFH55" s="99"/>
      <c r="AFI55" s="99"/>
      <c r="AFJ55" s="99"/>
      <c r="AFK55" s="99"/>
      <c r="AFL55" s="99"/>
      <c r="AFM55" s="99"/>
      <c r="AFN55" s="99"/>
      <c r="AFO55" s="99"/>
      <c r="AFP55" s="99"/>
      <c r="AFQ55" s="99"/>
      <c r="AFR55" s="99"/>
      <c r="AFS55" s="99"/>
      <c r="AFT55" s="99"/>
      <c r="AFU55" s="99"/>
      <c r="AFV55" s="99"/>
      <c r="AFW55" s="99"/>
      <c r="AFX55" s="99"/>
      <c r="AFY55" s="99"/>
      <c r="AFZ55" s="99"/>
      <c r="AGA55" s="99"/>
      <c r="AGB55" s="99"/>
      <c r="AGC55" s="99"/>
      <c r="AGD55" s="99"/>
      <c r="AGE55" s="99"/>
      <c r="AGF55" s="99"/>
      <c r="AGG55" s="99"/>
      <c r="AGH55" s="99"/>
      <c r="AGI55" s="99"/>
      <c r="AGJ55" s="99"/>
      <c r="AGK55" s="99"/>
      <c r="AGL55" s="99"/>
      <c r="AGM55" s="99"/>
      <c r="AGN55" s="99"/>
      <c r="AGO55" s="99"/>
      <c r="AGP55" s="99"/>
      <c r="AGQ55" s="99"/>
      <c r="AGR55" s="99"/>
      <c r="AGS55" s="99"/>
      <c r="AGT55" s="99"/>
      <c r="AGU55" s="99"/>
      <c r="AGV55" s="99"/>
      <c r="AGW55" s="99"/>
      <c r="AGX55" s="99"/>
      <c r="AGY55" s="99"/>
      <c r="AGZ55" s="99"/>
      <c r="AHA55" s="99"/>
      <c r="AHB55" s="99"/>
      <c r="AHC55" s="99"/>
      <c r="AHD55" s="99"/>
      <c r="AHE55" s="99"/>
      <c r="AHF55" s="99"/>
      <c r="AHG55" s="99"/>
      <c r="AHH55" s="99"/>
      <c r="AHI55" s="99"/>
      <c r="AHJ55" s="99"/>
      <c r="AHK55" s="99"/>
      <c r="AHL55" s="99"/>
      <c r="AHM55" s="99"/>
      <c r="AHN55" s="99"/>
      <c r="AHO55" s="99"/>
      <c r="AHP55" s="99"/>
      <c r="AHQ55" s="99"/>
      <c r="AHR55" s="99"/>
      <c r="AHS55" s="99"/>
      <c r="AHT55" s="99"/>
      <c r="AHU55" s="99"/>
      <c r="AHV55" s="99"/>
      <c r="AHW55" s="99"/>
      <c r="AHX55" s="99"/>
      <c r="AHY55" s="99"/>
      <c r="AHZ55" s="99"/>
      <c r="AIA55" s="99"/>
      <c r="AIB55" s="99"/>
      <c r="AIC55" s="99"/>
      <c r="AID55" s="99"/>
      <c r="AIE55" s="99"/>
      <c r="AIF55" s="99"/>
      <c r="AIG55" s="99"/>
      <c r="AIH55" s="99"/>
      <c r="AII55" s="99"/>
      <c r="AIJ55" s="99"/>
      <c r="AIK55" s="99"/>
      <c r="AIL55" s="99"/>
      <c r="AIM55" s="99"/>
      <c r="AIN55" s="99"/>
      <c r="AIO55" s="99"/>
      <c r="AIP55" s="99"/>
      <c r="AIQ55" s="99"/>
      <c r="AIR55" s="99"/>
      <c r="AIS55" s="99"/>
      <c r="AIT55" s="99"/>
      <c r="AIU55" s="99"/>
      <c r="AIV55" s="99"/>
      <c r="AIW55" s="99"/>
      <c r="AIX55" s="99"/>
      <c r="AIY55" s="99"/>
      <c r="AIZ55" s="99"/>
      <c r="AJA55" s="99"/>
      <c r="AJB55" s="99"/>
      <c r="AJC55" s="99"/>
      <c r="AJD55" s="99"/>
      <c r="AJE55" s="99"/>
      <c r="AJF55" s="99"/>
      <c r="AJG55" s="99"/>
      <c r="AJH55" s="99"/>
      <c r="AJI55" s="99"/>
      <c r="AJJ55" s="99"/>
      <c r="AJK55" s="99"/>
      <c r="AJL55" s="99"/>
      <c r="AJM55" s="99"/>
      <c r="AJN55" s="99"/>
      <c r="AJO55" s="99"/>
      <c r="AJP55" s="99"/>
      <c r="AJQ55" s="99"/>
      <c r="AJR55" s="99"/>
      <c r="AJS55" s="99"/>
      <c r="AJT55" s="99"/>
      <c r="AJU55" s="99"/>
      <c r="AJV55" s="99"/>
      <c r="AJW55" s="99"/>
      <c r="AJX55" s="99"/>
      <c r="AJY55" s="99"/>
      <c r="AJZ55" s="99"/>
      <c r="AKA55" s="99"/>
      <c r="AKB55" s="99"/>
      <c r="AKC55" s="99"/>
      <c r="AKD55" s="99"/>
      <c r="AKE55" s="99"/>
      <c r="AKF55" s="99"/>
      <c r="AKG55" s="99"/>
      <c r="AKH55" s="99"/>
      <c r="AKI55" s="99"/>
      <c r="AKJ55" s="99"/>
      <c r="AKK55" s="99"/>
      <c r="AKL55" s="99"/>
      <c r="AKM55" s="99"/>
      <c r="AKN55" s="99"/>
      <c r="AKO55" s="99"/>
      <c r="AKP55" s="99"/>
      <c r="AKQ55" s="99"/>
      <c r="AKR55" s="99"/>
      <c r="AKS55" s="99"/>
      <c r="AKT55" s="99"/>
      <c r="AKU55" s="99"/>
      <c r="AKV55" s="99"/>
      <c r="AKW55" s="99"/>
      <c r="AKX55" s="99"/>
      <c r="AKY55" s="99"/>
      <c r="AKZ55" s="99"/>
      <c r="ALA55" s="99"/>
      <c r="ALB55" s="99"/>
      <c r="ALC55" s="99"/>
      <c r="ALD55" s="99"/>
      <c r="ALE55" s="99"/>
      <c r="ALF55" s="99"/>
      <c r="ALG55" s="99"/>
      <c r="ALH55" s="99"/>
      <c r="ALI55" s="99"/>
      <c r="ALJ55" s="99"/>
      <c r="ALK55" s="99"/>
      <c r="ALL55" s="99"/>
      <c r="ALM55" s="99"/>
      <c r="ALN55" s="99"/>
      <c r="ALO55" s="99"/>
      <c r="ALP55" s="99"/>
      <c r="ALQ55" s="99"/>
      <c r="ALR55" s="99"/>
      <c r="ALS55" s="99"/>
      <c r="ALT55" s="99"/>
      <c r="ALU55" s="99"/>
      <c r="ALV55" s="99"/>
      <c r="ALW55" s="99"/>
      <c r="ALX55" s="99"/>
      <c r="ALY55" s="99"/>
      <c r="ALZ55" s="99"/>
      <c r="AMA55" s="99"/>
      <c r="AMB55" s="99"/>
      <c r="AMC55" s="99"/>
      <c r="AMD55" s="99"/>
      <c r="AME55" s="99"/>
      <c r="AMF55" s="99"/>
      <c r="AMG55" s="99"/>
      <c r="AMH55" s="99"/>
      <c r="AMI55" s="99"/>
      <c r="AMJ55" s="99"/>
      <c r="AMK55" s="99"/>
      <c r="AML55" s="99"/>
      <c r="AMM55" s="99"/>
      <c r="AMN55" s="99"/>
      <c r="AMO55" s="99"/>
      <c r="AMP55" s="99"/>
      <c r="AMQ55" s="99"/>
      <c r="AMR55" s="99"/>
      <c r="AMS55" s="99"/>
      <c r="AMT55" s="99"/>
      <c r="AMU55" s="99"/>
      <c r="AMV55" s="99"/>
      <c r="AMW55" s="99"/>
      <c r="AMX55" s="99"/>
      <c r="AMY55" s="99"/>
      <c r="AMZ55" s="99"/>
      <c r="ANA55" s="99"/>
      <c r="ANB55" s="99"/>
      <c r="ANC55" s="99"/>
      <c r="AND55" s="99"/>
      <c r="ANE55" s="99"/>
      <c r="ANF55" s="99"/>
      <c r="ANG55" s="99"/>
      <c r="ANH55" s="99"/>
      <c r="ANI55" s="99"/>
      <c r="ANJ55" s="99"/>
      <c r="ANK55" s="99"/>
      <c r="ANL55" s="99"/>
      <c r="ANM55" s="99"/>
      <c r="ANN55" s="99"/>
      <c r="ANO55" s="99"/>
      <c r="ANP55" s="99"/>
      <c r="ANQ55" s="99"/>
      <c r="ANR55" s="99"/>
      <c r="ANS55" s="99"/>
      <c r="ANT55" s="99"/>
      <c r="ANU55" s="99"/>
      <c r="ANV55" s="99"/>
      <c r="ANW55" s="99"/>
      <c r="ANX55" s="99"/>
      <c r="ANY55" s="99"/>
      <c r="ANZ55" s="99"/>
      <c r="AOA55" s="99"/>
      <c r="AOB55" s="99"/>
      <c r="AOC55" s="99"/>
      <c r="AOD55" s="99"/>
      <c r="AOE55" s="99"/>
      <c r="AOF55" s="99"/>
      <c r="AOG55" s="99"/>
      <c r="AOH55" s="99"/>
      <c r="AOI55" s="99"/>
      <c r="AOJ55" s="99"/>
      <c r="AOK55" s="99"/>
      <c r="AOL55" s="99"/>
      <c r="AOM55" s="99"/>
      <c r="AON55" s="99"/>
      <c r="AOO55" s="99"/>
      <c r="AOP55" s="99"/>
      <c r="AOQ55" s="99"/>
      <c r="AOR55" s="99"/>
      <c r="AOS55" s="99"/>
      <c r="AOT55" s="99"/>
      <c r="AOU55" s="99"/>
      <c r="AOV55" s="99"/>
      <c r="AOW55" s="99"/>
      <c r="AOX55" s="99"/>
      <c r="AOY55" s="99"/>
      <c r="AOZ55" s="99"/>
      <c r="APA55" s="99"/>
      <c r="APB55" s="99"/>
      <c r="APC55" s="99"/>
      <c r="APD55" s="99"/>
      <c r="APE55" s="99"/>
      <c r="APF55" s="99"/>
      <c r="APG55" s="99"/>
      <c r="APH55" s="99"/>
      <c r="API55" s="99"/>
      <c r="APJ55" s="99"/>
      <c r="APK55" s="99"/>
      <c r="APL55" s="99"/>
      <c r="APM55" s="99"/>
      <c r="APN55" s="99"/>
      <c r="APO55" s="99"/>
      <c r="APP55" s="99"/>
      <c r="APQ55" s="99"/>
      <c r="APR55" s="99"/>
      <c r="APS55" s="99"/>
      <c r="APT55" s="99"/>
      <c r="APU55" s="99"/>
      <c r="APV55" s="99"/>
      <c r="APW55" s="99"/>
      <c r="APX55" s="99"/>
      <c r="APY55" s="99"/>
      <c r="APZ55" s="99"/>
      <c r="AQA55" s="99"/>
      <c r="AQB55" s="99"/>
      <c r="AQC55" s="99"/>
      <c r="AQD55" s="99"/>
      <c r="AQE55" s="99"/>
      <c r="AQF55" s="99"/>
      <c r="AQG55" s="99"/>
      <c r="AQH55" s="99"/>
      <c r="AQI55" s="99"/>
      <c r="AQJ55" s="99"/>
      <c r="AQK55" s="99"/>
      <c r="AQL55" s="99"/>
      <c r="AQM55" s="99"/>
      <c r="AQN55" s="99"/>
      <c r="AQO55" s="99"/>
      <c r="AQP55" s="99"/>
      <c r="AQQ55" s="99"/>
      <c r="AQR55" s="99"/>
      <c r="AQS55" s="99"/>
      <c r="AQT55" s="99"/>
      <c r="AQU55" s="99"/>
      <c r="AQV55" s="99"/>
      <c r="AQW55" s="99"/>
      <c r="AQX55" s="99"/>
      <c r="AQY55" s="99"/>
      <c r="AQZ55" s="99"/>
      <c r="ARA55" s="99"/>
      <c r="ARB55" s="99"/>
      <c r="ARC55" s="99"/>
      <c r="ARD55" s="99"/>
      <c r="ARE55" s="99"/>
      <c r="ARF55" s="99"/>
      <c r="ARG55" s="99"/>
      <c r="ARH55" s="99"/>
      <c r="ARI55" s="99"/>
      <c r="ARJ55" s="99"/>
      <c r="ARK55" s="99"/>
      <c r="ARL55" s="99"/>
      <c r="ARM55" s="99"/>
      <c r="ARN55" s="99"/>
      <c r="ARO55" s="99"/>
      <c r="ARP55" s="99"/>
      <c r="ARQ55" s="99"/>
      <c r="ARR55" s="99"/>
      <c r="ARS55" s="99"/>
      <c r="ART55" s="99"/>
      <c r="ARU55" s="99"/>
      <c r="ARV55" s="99"/>
      <c r="ARW55" s="99"/>
      <c r="ARX55" s="99"/>
      <c r="ARY55" s="99"/>
      <c r="ARZ55" s="99"/>
      <c r="ASA55" s="99"/>
      <c r="ASB55" s="99"/>
      <c r="ASC55" s="99"/>
      <c r="ASD55" s="99"/>
      <c r="ASE55" s="99"/>
      <c r="ASF55" s="99"/>
      <c r="ASG55" s="99"/>
      <c r="ASH55" s="99"/>
      <c r="ASI55" s="99"/>
      <c r="ASJ55" s="99"/>
      <c r="ASK55" s="99"/>
      <c r="ASL55" s="99"/>
      <c r="ASM55" s="99"/>
      <c r="ASN55" s="99"/>
      <c r="ASO55" s="99"/>
      <c r="ASP55" s="99"/>
      <c r="ASQ55" s="99"/>
      <c r="ASR55" s="99"/>
      <c r="ASS55" s="99"/>
      <c r="AST55" s="99"/>
      <c r="ASU55" s="99"/>
      <c r="ASV55" s="99"/>
      <c r="ASW55" s="99"/>
      <c r="ASX55" s="99"/>
      <c r="ASY55" s="99"/>
      <c r="ASZ55" s="99"/>
      <c r="ATA55" s="99"/>
      <c r="ATB55" s="99"/>
      <c r="ATC55" s="99"/>
      <c r="ATD55" s="99"/>
      <c r="ATE55" s="99"/>
      <c r="ATF55" s="99"/>
      <c r="ATG55" s="99"/>
      <c r="ATH55" s="99"/>
      <c r="ATI55" s="99"/>
      <c r="ATJ55" s="99"/>
      <c r="ATK55" s="99"/>
      <c r="ATL55" s="99"/>
      <c r="ATM55" s="99"/>
      <c r="ATN55" s="99"/>
      <c r="ATO55" s="99"/>
      <c r="ATP55" s="99"/>
      <c r="ATQ55" s="99"/>
      <c r="ATR55" s="99"/>
      <c r="ATS55" s="99"/>
      <c r="ATT55" s="99"/>
      <c r="ATU55" s="99"/>
      <c r="ATV55" s="99"/>
      <c r="ATW55" s="99"/>
      <c r="ATX55" s="99"/>
      <c r="ATY55" s="99"/>
      <c r="ATZ55" s="99"/>
      <c r="AUA55" s="99"/>
      <c r="AUB55" s="99"/>
      <c r="AUC55" s="99"/>
      <c r="AUD55" s="99"/>
      <c r="AUE55" s="99"/>
      <c r="AUF55" s="99"/>
      <c r="AUG55" s="99"/>
      <c r="AUH55" s="99"/>
      <c r="AUI55" s="99"/>
      <c r="AUJ55" s="99"/>
      <c r="AUK55" s="99"/>
      <c r="AUL55" s="99"/>
      <c r="AUM55" s="99"/>
      <c r="AUN55" s="99"/>
      <c r="AUO55" s="99"/>
      <c r="AUP55" s="99"/>
      <c r="AUQ55" s="99"/>
      <c r="AUR55" s="99"/>
      <c r="AUS55" s="99"/>
      <c r="AUT55" s="99"/>
      <c r="AUU55" s="99"/>
      <c r="AUV55" s="99"/>
      <c r="AUW55" s="99"/>
      <c r="AUX55" s="99"/>
      <c r="AUY55" s="99"/>
      <c r="AUZ55" s="99"/>
      <c r="AVA55" s="99"/>
      <c r="AVB55" s="99"/>
      <c r="AVC55" s="99"/>
      <c r="AVD55" s="99"/>
      <c r="AVE55" s="99"/>
      <c r="AVF55" s="99"/>
    </row>
    <row r="56" spans="1:1254" x14ac:dyDescent="0.25">
      <c r="A56">
        <v>202212</v>
      </c>
      <c r="B56">
        <v>50018</v>
      </c>
      <c r="C56" t="s">
        <v>2674</v>
      </c>
      <c r="D56" t="s">
        <v>1533</v>
      </c>
      <c r="E56">
        <v>0</v>
      </c>
      <c r="F56">
        <v>0</v>
      </c>
      <c r="G56">
        <v>0</v>
      </c>
      <c r="H56">
        <v>48</v>
      </c>
      <c r="I56">
        <v>633584</v>
      </c>
      <c r="J56">
        <v>0</v>
      </c>
      <c r="K56">
        <v>140942</v>
      </c>
      <c r="L56">
        <v>0</v>
      </c>
      <c r="M56">
        <v>140942</v>
      </c>
      <c r="N56">
        <v>0</v>
      </c>
      <c r="O56">
        <v>0</v>
      </c>
      <c r="P56">
        <v>633584</v>
      </c>
      <c r="Q56">
        <v>0</v>
      </c>
      <c r="R56">
        <v>74484</v>
      </c>
      <c r="S56">
        <v>39022</v>
      </c>
      <c r="T56">
        <v>0</v>
      </c>
      <c r="U56">
        <v>0</v>
      </c>
      <c r="V56">
        <v>0</v>
      </c>
      <c r="W56">
        <v>839963</v>
      </c>
      <c r="X56">
        <v>0</v>
      </c>
      <c r="Y56">
        <v>7742</v>
      </c>
      <c r="Z56">
        <v>48</v>
      </c>
      <c r="AA56">
        <v>0</v>
      </c>
      <c r="AB56">
        <v>507353</v>
      </c>
      <c r="AC56">
        <v>6035</v>
      </c>
      <c r="AD56">
        <v>0</v>
      </c>
      <c r="AE56">
        <v>0</v>
      </c>
      <c r="AF56">
        <v>1346</v>
      </c>
      <c r="AG56">
        <v>0</v>
      </c>
      <c r="AH56">
        <v>1346</v>
      </c>
      <c r="AI56">
        <v>0</v>
      </c>
      <c r="AJ56">
        <v>4607</v>
      </c>
      <c r="AK56">
        <v>188666</v>
      </c>
      <c r="AL56">
        <v>0</v>
      </c>
      <c r="AM56">
        <v>46378</v>
      </c>
      <c r="AN56">
        <v>0</v>
      </c>
      <c r="AO56">
        <v>3888</v>
      </c>
      <c r="AP56">
        <v>0</v>
      </c>
      <c r="AQ56">
        <v>12725</v>
      </c>
      <c r="AR56">
        <v>0</v>
      </c>
      <c r="AS56">
        <v>1428</v>
      </c>
      <c r="AT56">
        <v>11630</v>
      </c>
      <c r="AU56">
        <v>0</v>
      </c>
      <c r="AV56">
        <v>0</v>
      </c>
      <c r="AW56">
        <v>0</v>
      </c>
      <c r="AX56">
        <v>0</v>
      </c>
      <c r="AY56">
        <v>159113</v>
      </c>
      <c r="AZ56">
        <v>412164</v>
      </c>
      <c r="BA56">
        <v>8513</v>
      </c>
      <c r="BB56">
        <v>0</v>
      </c>
      <c r="BC56">
        <v>0</v>
      </c>
      <c r="BD56">
        <v>90</v>
      </c>
      <c r="BE56">
        <v>0</v>
      </c>
      <c r="BF56">
        <v>140942</v>
      </c>
      <c r="BG56">
        <v>53</v>
      </c>
      <c r="BH56">
        <v>239623</v>
      </c>
      <c r="BI56">
        <v>0</v>
      </c>
      <c r="BJ56">
        <v>0</v>
      </c>
      <c r="BK56">
        <v>441227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159113</v>
      </c>
      <c r="BR56">
        <v>0</v>
      </c>
      <c r="BS56">
        <v>0</v>
      </c>
      <c r="BT56">
        <v>0</v>
      </c>
      <c r="BU56">
        <v>0</v>
      </c>
      <c r="BV56">
        <v>-12852</v>
      </c>
      <c r="BW56">
        <v>0</v>
      </c>
      <c r="BX56">
        <v>33402</v>
      </c>
      <c r="BY56">
        <v>0</v>
      </c>
      <c r="BZ56">
        <v>839963</v>
      </c>
      <c r="CA56">
        <v>0</v>
      </c>
      <c r="CB56">
        <v>0</v>
      </c>
      <c r="CC56">
        <v>0</v>
      </c>
      <c r="CD56">
        <v>0</v>
      </c>
      <c r="CE56">
        <v>98538</v>
      </c>
      <c r="CF56">
        <v>0</v>
      </c>
      <c r="CG56">
        <v>0</v>
      </c>
      <c r="CH56">
        <v>-11678</v>
      </c>
      <c r="CI56">
        <v>0</v>
      </c>
      <c r="CJ56">
        <v>0</v>
      </c>
      <c r="CK56">
        <v>0</v>
      </c>
      <c r="CL56">
        <v>69705</v>
      </c>
      <c r="CM56">
        <v>0</v>
      </c>
      <c r="CN56">
        <v>-12723</v>
      </c>
      <c r="CO56">
        <v>8071</v>
      </c>
      <c r="CP56">
        <v>0</v>
      </c>
      <c r="CQ56">
        <v>0</v>
      </c>
      <c r="CR56">
        <v>0</v>
      </c>
      <c r="CS56">
        <v>-110687</v>
      </c>
      <c r="CT56">
        <v>-12655</v>
      </c>
      <c r="CU56">
        <v>0</v>
      </c>
      <c r="CV56">
        <v>-1045</v>
      </c>
      <c r="CW56">
        <v>0</v>
      </c>
      <c r="CX56">
        <v>8071</v>
      </c>
      <c r="CY56">
        <v>0</v>
      </c>
      <c r="CZ56">
        <v>-11772</v>
      </c>
      <c r="DA56">
        <v>23224</v>
      </c>
      <c r="DB56">
        <v>5418</v>
      </c>
      <c r="DC56">
        <v>0</v>
      </c>
      <c r="DD56">
        <v>0</v>
      </c>
      <c r="DE56">
        <v>0</v>
      </c>
      <c r="DF56">
        <v>10704</v>
      </c>
      <c r="DG56">
        <v>-1701</v>
      </c>
      <c r="DH56">
        <v>6916</v>
      </c>
      <c r="DJ56">
        <v>9894</v>
      </c>
      <c r="DK56">
        <v>9894</v>
      </c>
      <c r="DL56">
        <v>0</v>
      </c>
      <c r="DM56">
        <v>48602</v>
      </c>
      <c r="DN56">
        <v>91753</v>
      </c>
      <c r="DO56">
        <v>-7630</v>
      </c>
      <c r="DP56">
        <v>-15153</v>
      </c>
      <c r="DQ56">
        <v>-28777</v>
      </c>
      <c r="DR56">
        <v>-711</v>
      </c>
      <c r="DS56">
        <v>-2424</v>
      </c>
      <c r="DT56">
        <v>-106906</v>
      </c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  <c r="HA56" s="99"/>
      <c r="HB56" s="99"/>
      <c r="HC56" s="99"/>
      <c r="HD56" s="99"/>
      <c r="HE56" s="99"/>
      <c r="HF56" s="99"/>
      <c r="HG56" s="99"/>
      <c r="HH56" s="99"/>
      <c r="HI56" s="99"/>
      <c r="HJ56" s="99"/>
      <c r="HK56" s="99"/>
      <c r="HL56" s="99"/>
      <c r="HM56" s="99"/>
      <c r="HN56" s="99"/>
      <c r="HO56" s="99"/>
      <c r="HP56" s="99"/>
      <c r="HQ56" s="99"/>
      <c r="HR56" s="99"/>
      <c r="HS56" s="99"/>
      <c r="HT56" s="99"/>
      <c r="HU56" s="99"/>
      <c r="HV56" s="99"/>
      <c r="HW56" s="99"/>
      <c r="HX56" s="99"/>
      <c r="HY56" s="99"/>
      <c r="HZ56" s="99"/>
      <c r="IA56" s="99"/>
      <c r="IB56" s="99"/>
      <c r="IC56" s="99"/>
      <c r="ID56" s="99"/>
      <c r="IE56" s="99"/>
      <c r="IF56" s="99"/>
      <c r="IG56" s="99"/>
      <c r="IH56" s="99"/>
      <c r="II56" s="99"/>
      <c r="IJ56" s="99"/>
      <c r="IK56" s="99"/>
      <c r="IL56" s="99"/>
      <c r="IM56" s="99"/>
      <c r="IN56" s="99"/>
      <c r="IO56" s="99"/>
      <c r="IP56" s="99"/>
      <c r="IQ56" s="99"/>
      <c r="IR56" s="99"/>
      <c r="IS56" s="99"/>
      <c r="IT56" s="99"/>
      <c r="IU56" s="99"/>
      <c r="IV56" s="99"/>
      <c r="IW56" s="99"/>
      <c r="IX56" s="99"/>
      <c r="IY56" s="99"/>
      <c r="IZ56" s="99"/>
      <c r="JA56" s="99"/>
      <c r="JB56" s="99"/>
      <c r="JC56" s="99"/>
      <c r="JD56" s="99"/>
      <c r="JE56" s="99"/>
      <c r="JF56" s="99"/>
      <c r="JG56" s="99"/>
      <c r="JH56" s="99"/>
      <c r="JI56" s="99"/>
      <c r="JJ56" s="99"/>
      <c r="JK56" s="99"/>
      <c r="JL56" s="99"/>
      <c r="JM56" s="99"/>
      <c r="JN56" s="99"/>
      <c r="JO56" s="99"/>
      <c r="JP56" s="99"/>
      <c r="JQ56" s="99"/>
      <c r="JR56" s="99"/>
      <c r="JS56" s="99"/>
      <c r="JT56" s="99"/>
      <c r="JU56" s="99"/>
      <c r="JV56" s="99"/>
      <c r="JW56" s="99"/>
      <c r="JX56" s="99"/>
      <c r="JY56" s="99"/>
      <c r="JZ56" s="99"/>
      <c r="KA56" s="99"/>
      <c r="KB56" s="99"/>
      <c r="KC56" s="99"/>
      <c r="KD56" s="99"/>
      <c r="KE56" s="99"/>
      <c r="KF56" s="99"/>
      <c r="KG56" s="99"/>
      <c r="KH56" s="99"/>
      <c r="KI56" s="99"/>
      <c r="KJ56" s="99"/>
      <c r="KK56" s="99"/>
      <c r="KL56" s="99"/>
      <c r="KM56" s="99"/>
      <c r="KN56" s="99"/>
      <c r="KO56" s="99"/>
      <c r="KP56" s="99"/>
      <c r="KQ56" s="99"/>
      <c r="KR56" s="99"/>
      <c r="KS56" s="99"/>
      <c r="KT56" s="99"/>
      <c r="KU56" s="99"/>
      <c r="KV56" s="99"/>
      <c r="KW56" s="99"/>
      <c r="KX56" s="99"/>
      <c r="KY56" s="99"/>
      <c r="KZ56" s="99"/>
      <c r="LA56" s="99"/>
      <c r="LB56" s="99"/>
      <c r="LC56" s="99"/>
      <c r="LD56" s="99"/>
      <c r="LE56" s="99"/>
      <c r="LF56" s="99"/>
      <c r="LG56" s="99"/>
      <c r="LH56" s="99"/>
      <c r="LI56" s="99"/>
      <c r="LJ56" s="99"/>
      <c r="LK56" s="99"/>
      <c r="LL56" s="99"/>
      <c r="LM56" s="99"/>
      <c r="LN56" s="99"/>
      <c r="LO56" s="99"/>
      <c r="LP56" s="99"/>
      <c r="LQ56" s="99"/>
      <c r="LR56" s="99"/>
      <c r="LS56" s="99"/>
      <c r="LT56" s="99"/>
      <c r="LU56" s="99"/>
      <c r="LV56" s="99"/>
      <c r="LW56" s="99"/>
      <c r="LX56" s="99"/>
      <c r="LY56" s="99"/>
      <c r="LZ56" s="99"/>
      <c r="MA56" s="99"/>
      <c r="MB56" s="99"/>
      <c r="MC56" s="99"/>
      <c r="MD56" s="99"/>
      <c r="ME56" s="99"/>
      <c r="MF56" s="99"/>
      <c r="MG56" s="99"/>
      <c r="MH56" s="99"/>
      <c r="MI56" s="99"/>
      <c r="MJ56" s="99"/>
      <c r="MK56" s="99"/>
      <c r="ML56" s="99"/>
      <c r="MM56" s="99"/>
      <c r="MN56" s="99"/>
      <c r="MO56" s="99"/>
      <c r="MP56" s="99"/>
      <c r="MQ56" s="99"/>
      <c r="MR56" s="99"/>
      <c r="MS56" s="99"/>
      <c r="MT56" s="99"/>
      <c r="MU56" s="99"/>
      <c r="MV56" s="99"/>
      <c r="MW56" s="99"/>
      <c r="MX56" s="99"/>
      <c r="MY56" s="99"/>
      <c r="MZ56" s="99"/>
      <c r="NA56" s="99"/>
      <c r="NB56" s="99"/>
      <c r="NC56" s="99"/>
      <c r="ND56" s="99"/>
      <c r="NE56" s="99"/>
      <c r="NF56" s="99"/>
      <c r="NG56" s="99"/>
      <c r="NH56" s="99"/>
      <c r="NI56" s="99"/>
      <c r="NJ56" s="99"/>
      <c r="NK56" s="99"/>
      <c r="NL56" s="99"/>
      <c r="NM56" s="99"/>
      <c r="NN56" s="99"/>
      <c r="NO56" s="99"/>
      <c r="NP56" s="99"/>
      <c r="NQ56" s="99"/>
      <c r="NR56" s="99"/>
      <c r="NS56" s="99"/>
      <c r="NT56" s="99"/>
      <c r="NU56" s="99"/>
      <c r="NV56" s="99"/>
      <c r="NW56" s="99"/>
      <c r="NX56" s="99"/>
      <c r="NY56" s="99"/>
      <c r="NZ56" s="99"/>
      <c r="OA56" s="99"/>
      <c r="OB56" s="99"/>
      <c r="OC56" s="99"/>
      <c r="OD56" s="99"/>
      <c r="OE56" s="99"/>
      <c r="OF56" s="99"/>
      <c r="OG56" s="99"/>
      <c r="OH56" s="99"/>
      <c r="OI56" s="99"/>
      <c r="OJ56" s="99"/>
      <c r="OK56" s="99"/>
      <c r="OL56" s="99"/>
      <c r="OM56" s="99"/>
      <c r="ON56" s="99"/>
      <c r="OO56" s="99"/>
      <c r="OP56" s="99"/>
      <c r="OQ56" s="99"/>
      <c r="OR56" s="99"/>
      <c r="OS56" s="99"/>
      <c r="OT56" s="99"/>
      <c r="OU56" s="99"/>
      <c r="OV56" s="99"/>
      <c r="OW56" s="99"/>
      <c r="OX56" s="99"/>
      <c r="OY56" s="99"/>
      <c r="OZ56" s="99"/>
      <c r="PA56" s="99"/>
      <c r="PB56" s="99"/>
      <c r="PC56" s="99"/>
      <c r="PD56" s="99"/>
      <c r="PE56" s="99"/>
      <c r="PF56" s="99"/>
      <c r="PG56" s="99"/>
      <c r="PH56" s="99"/>
      <c r="PI56" s="99"/>
      <c r="PJ56" s="99"/>
      <c r="PK56" s="99"/>
      <c r="PL56" s="99"/>
      <c r="PM56" s="99"/>
      <c r="PN56" s="99"/>
      <c r="PO56" s="99"/>
      <c r="PP56" s="99"/>
      <c r="PQ56" s="99"/>
      <c r="PR56" s="99"/>
      <c r="PS56" s="99"/>
      <c r="PT56" s="99"/>
      <c r="PU56" s="99"/>
      <c r="PV56" s="99"/>
      <c r="PW56" s="99"/>
      <c r="PX56" s="99"/>
      <c r="PY56" s="99"/>
      <c r="PZ56" s="99"/>
      <c r="QA56" s="99"/>
      <c r="QB56" s="99"/>
      <c r="QC56" s="99"/>
      <c r="QD56" s="99"/>
      <c r="QE56" s="99"/>
      <c r="QF56" s="99"/>
      <c r="QG56" s="99"/>
      <c r="QH56" s="99"/>
      <c r="QI56" s="99"/>
      <c r="QJ56" s="99"/>
      <c r="QK56" s="99"/>
      <c r="QL56" s="99"/>
      <c r="QM56" s="99"/>
      <c r="QN56" s="99"/>
      <c r="QO56" s="99"/>
      <c r="QP56" s="99"/>
      <c r="QQ56" s="99"/>
      <c r="QR56" s="99"/>
      <c r="QS56" s="99"/>
      <c r="QT56" s="99"/>
      <c r="QU56" s="99"/>
      <c r="QV56" s="99"/>
      <c r="QW56" s="99"/>
      <c r="QX56" s="99"/>
      <c r="QY56" s="99"/>
      <c r="QZ56" s="99"/>
      <c r="RA56" s="99"/>
      <c r="RB56" s="99"/>
      <c r="RC56" s="99"/>
      <c r="RD56" s="99"/>
      <c r="RE56" s="99"/>
      <c r="RF56" s="99"/>
      <c r="RG56" s="99"/>
      <c r="RH56" s="99"/>
      <c r="RI56" s="99"/>
      <c r="RJ56" s="99"/>
      <c r="RK56" s="99"/>
      <c r="RL56" s="99"/>
      <c r="RM56" s="99"/>
      <c r="RN56" s="99"/>
      <c r="RO56" s="99"/>
      <c r="RP56" s="99"/>
      <c r="RQ56" s="99"/>
      <c r="RR56" s="99"/>
      <c r="RS56" s="99"/>
      <c r="RT56" s="99"/>
      <c r="RU56" s="99"/>
      <c r="RV56" s="99"/>
      <c r="RW56" s="99"/>
      <c r="RX56" s="99"/>
      <c r="RY56" s="99"/>
      <c r="RZ56" s="99"/>
      <c r="SA56" s="99"/>
      <c r="SB56" s="99"/>
      <c r="SC56" s="99"/>
      <c r="SD56" s="99"/>
      <c r="SE56" s="99"/>
      <c r="SF56" s="99"/>
      <c r="SG56" s="99"/>
      <c r="SH56" s="99"/>
      <c r="SI56" s="99"/>
      <c r="SJ56" s="99"/>
      <c r="SK56" s="99"/>
      <c r="SL56" s="99"/>
      <c r="SM56" s="99"/>
      <c r="SN56" s="99"/>
      <c r="SO56" s="99"/>
      <c r="SP56" s="99"/>
      <c r="SQ56" s="99"/>
      <c r="SR56" s="99"/>
      <c r="SS56" s="99"/>
      <c r="ST56" s="99"/>
      <c r="SU56" s="99"/>
      <c r="SV56" s="99"/>
      <c r="SW56" s="99"/>
      <c r="SX56" s="99"/>
      <c r="SY56" s="99"/>
      <c r="SZ56" s="99"/>
      <c r="TA56" s="99"/>
      <c r="TB56" s="99"/>
      <c r="TC56" s="99"/>
      <c r="TD56" s="99"/>
      <c r="TE56" s="99"/>
      <c r="TF56" s="99"/>
      <c r="TG56" s="99"/>
      <c r="TH56" s="99"/>
      <c r="TI56" s="99"/>
      <c r="TJ56" s="99"/>
      <c r="TK56" s="99"/>
      <c r="TL56" s="99"/>
      <c r="TM56" s="99"/>
      <c r="TN56" s="99"/>
      <c r="TO56" s="99"/>
      <c r="TP56" s="99"/>
      <c r="TQ56" s="99"/>
      <c r="TR56" s="99"/>
      <c r="TS56" s="99"/>
      <c r="TT56" s="99"/>
      <c r="TU56" s="99"/>
      <c r="TV56" s="99"/>
      <c r="TW56" s="99"/>
      <c r="TX56" s="99"/>
      <c r="TY56" s="99"/>
      <c r="TZ56" s="99"/>
      <c r="UA56" s="99"/>
      <c r="UB56" s="99"/>
      <c r="UC56" s="99"/>
      <c r="UD56" s="99"/>
      <c r="UE56" s="99"/>
      <c r="UF56" s="99"/>
      <c r="UG56" s="99"/>
      <c r="UH56" s="99"/>
      <c r="UI56" s="99"/>
      <c r="UJ56" s="99"/>
      <c r="UK56" s="99"/>
      <c r="UL56" s="99"/>
      <c r="UM56" s="99"/>
      <c r="UN56" s="99"/>
      <c r="UO56" s="99"/>
      <c r="UP56" s="99"/>
      <c r="UQ56" s="99"/>
      <c r="UR56" s="99"/>
      <c r="US56" s="99"/>
      <c r="UT56" s="99"/>
      <c r="UU56" s="99"/>
      <c r="UV56" s="99"/>
      <c r="UW56" s="99"/>
      <c r="UX56" s="99"/>
      <c r="UY56" s="99"/>
      <c r="UZ56" s="99"/>
      <c r="VA56" s="99"/>
      <c r="VB56" s="99"/>
      <c r="VC56" s="99"/>
      <c r="VD56" s="99"/>
      <c r="VE56" s="99"/>
      <c r="VF56" s="99"/>
      <c r="VG56" s="99"/>
      <c r="VH56" s="99"/>
      <c r="VI56" s="99"/>
      <c r="VJ56" s="99"/>
      <c r="VK56" s="99"/>
      <c r="VL56" s="99"/>
      <c r="VM56" s="99"/>
      <c r="VN56" s="99"/>
      <c r="VO56" s="99"/>
      <c r="VP56" s="99"/>
      <c r="VQ56" s="99"/>
      <c r="VR56" s="99"/>
      <c r="VS56" s="99"/>
      <c r="VT56" s="99"/>
      <c r="VU56" s="99"/>
      <c r="VV56" s="99"/>
      <c r="VW56" s="99"/>
      <c r="VX56" s="99"/>
      <c r="VY56" s="99"/>
      <c r="VZ56" s="99"/>
      <c r="WA56" s="99"/>
      <c r="WB56" s="99"/>
      <c r="WC56" s="99"/>
      <c r="WD56" s="99"/>
      <c r="WE56" s="99"/>
      <c r="WF56" s="99"/>
      <c r="WG56" s="99"/>
      <c r="WH56" s="99"/>
      <c r="WI56" s="99"/>
      <c r="WJ56" s="99"/>
      <c r="WK56" s="99"/>
      <c r="WL56" s="99"/>
      <c r="WM56" s="99"/>
      <c r="WN56" s="99"/>
      <c r="WO56" s="99"/>
      <c r="WP56" s="99"/>
      <c r="WQ56" s="99"/>
      <c r="WR56" s="99"/>
      <c r="WS56" s="99"/>
      <c r="WT56" s="99"/>
      <c r="WU56" s="99"/>
      <c r="WV56" s="99"/>
      <c r="WW56" s="99"/>
      <c r="WX56" s="99"/>
      <c r="WY56" s="99"/>
      <c r="WZ56" s="99"/>
      <c r="XA56" s="99"/>
      <c r="XB56" s="99"/>
      <c r="XC56" s="99"/>
      <c r="XD56" s="99"/>
      <c r="XE56" s="99"/>
      <c r="XF56" s="99"/>
      <c r="XG56" s="99"/>
      <c r="XH56" s="99"/>
      <c r="XI56" s="99"/>
      <c r="XJ56" s="99"/>
      <c r="XK56" s="99"/>
      <c r="XL56" s="99"/>
      <c r="XM56" s="99"/>
      <c r="XN56" s="99"/>
      <c r="XO56" s="99"/>
      <c r="XP56" s="99"/>
      <c r="XQ56" s="99"/>
      <c r="XR56" s="99"/>
      <c r="XS56" s="99"/>
      <c r="XT56" s="99"/>
      <c r="XU56" s="99"/>
      <c r="XV56" s="99"/>
      <c r="XW56" s="99"/>
      <c r="XX56" s="99"/>
      <c r="XY56" s="99"/>
      <c r="XZ56" s="99"/>
      <c r="YA56" s="99"/>
      <c r="YB56" s="99"/>
      <c r="YC56" s="99"/>
      <c r="YD56" s="99"/>
      <c r="YE56" s="99"/>
      <c r="YF56" s="99"/>
      <c r="YG56" s="99"/>
      <c r="YH56" s="99"/>
      <c r="YI56" s="99"/>
      <c r="YJ56" s="99"/>
      <c r="YK56" s="99"/>
      <c r="YL56" s="99"/>
      <c r="YM56" s="99"/>
      <c r="YN56" s="99"/>
      <c r="YO56" s="99"/>
      <c r="YP56" s="99"/>
      <c r="YQ56" s="99"/>
      <c r="YR56" s="99"/>
      <c r="YS56" s="99"/>
      <c r="YT56" s="99"/>
      <c r="YU56" s="99"/>
      <c r="YV56" s="99"/>
      <c r="YW56" s="99"/>
      <c r="YX56" s="99"/>
      <c r="YY56" s="99"/>
      <c r="YZ56" s="99"/>
      <c r="ZA56" s="99"/>
      <c r="ZB56" s="99"/>
      <c r="ZC56" s="99"/>
      <c r="ZD56" s="99"/>
      <c r="ZE56" s="99"/>
      <c r="ZF56" s="99"/>
      <c r="ZG56" s="99"/>
      <c r="ZH56" s="99"/>
      <c r="ZI56" s="99"/>
      <c r="ZJ56" s="99"/>
      <c r="ZK56" s="99"/>
      <c r="ZL56" s="99"/>
      <c r="ZM56" s="99"/>
      <c r="ZN56" s="99"/>
      <c r="ZO56" s="99"/>
      <c r="ZP56" s="99"/>
      <c r="ZQ56" s="99"/>
      <c r="ZR56" s="99"/>
      <c r="ZS56" s="99"/>
      <c r="ZT56" s="99"/>
      <c r="ZU56" s="99"/>
      <c r="ZV56" s="99"/>
      <c r="ZW56" s="99"/>
      <c r="ZX56" s="99"/>
      <c r="ZY56" s="99"/>
      <c r="ZZ56" s="99"/>
      <c r="AAA56" s="99"/>
      <c r="AAB56" s="99"/>
      <c r="AAC56" s="99"/>
      <c r="AAD56" s="99"/>
      <c r="AAE56" s="99"/>
      <c r="AAF56" s="99"/>
      <c r="AAG56" s="99"/>
      <c r="AAH56" s="99"/>
      <c r="AAI56" s="99"/>
      <c r="AAJ56" s="99"/>
      <c r="AAK56" s="99"/>
      <c r="AAL56" s="99"/>
      <c r="AAM56" s="99"/>
      <c r="AAN56" s="99"/>
      <c r="AAO56" s="99"/>
      <c r="AAP56" s="99"/>
      <c r="AAQ56" s="99"/>
      <c r="AAR56" s="99"/>
      <c r="AAS56" s="99"/>
      <c r="AAT56" s="99"/>
      <c r="AAU56" s="99"/>
      <c r="AAV56" s="99"/>
      <c r="AAW56" s="99"/>
      <c r="AAX56" s="99"/>
      <c r="AAY56" s="99"/>
      <c r="AAZ56" s="99"/>
      <c r="ABA56" s="99"/>
      <c r="ABB56" s="99"/>
      <c r="ABC56" s="99"/>
      <c r="ABD56" s="99"/>
      <c r="ABE56" s="99"/>
      <c r="ABF56" s="99"/>
      <c r="ABG56" s="99"/>
      <c r="ABH56" s="99"/>
      <c r="ABI56" s="99"/>
      <c r="ABJ56" s="99"/>
      <c r="ABK56" s="99"/>
      <c r="ABL56" s="99"/>
      <c r="ABM56" s="99"/>
      <c r="ABN56" s="99"/>
      <c r="ABO56" s="99"/>
      <c r="ABP56" s="99"/>
      <c r="ABQ56" s="99"/>
      <c r="ABR56" s="99"/>
      <c r="ABS56" s="99"/>
      <c r="ABT56" s="99"/>
      <c r="ABU56" s="99"/>
      <c r="ABV56" s="99"/>
      <c r="ABW56" s="99"/>
      <c r="ABX56" s="99"/>
      <c r="ABY56" s="99"/>
      <c r="ABZ56" s="99"/>
      <c r="ACA56" s="99"/>
      <c r="ACB56" s="99"/>
      <c r="ACC56" s="99"/>
      <c r="ACD56" s="99"/>
      <c r="ACE56" s="99"/>
      <c r="ACF56" s="99"/>
      <c r="ACG56" s="99"/>
      <c r="ACH56" s="99"/>
      <c r="ACI56" s="99"/>
      <c r="ACJ56" s="99"/>
      <c r="ACK56" s="99"/>
      <c r="ACL56" s="99"/>
      <c r="ACM56" s="99"/>
      <c r="ACN56" s="99"/>
      <c r="ACO56" s="99"/>
      <c r="ACP56" s="99"/>
      <c r="ACQ56" s="99"/>
      <c r="ACR56" s="99"/>
      <c r="ACS56" s="99"/>
      <c r="ACT56" s="99"/>
      <c r="ACU56" s="99"/>
      <c r="ACV56" s="99"/>
      <c r="ACW56" s="99"/>
      <c r="ACX56" s="99"/>
      <c r="ACY56" s="99"/>
      <c r="ACZ56" s="99"/>
      <c r="ADA56" s="99"/>
      <c r="ADB56" s="99"/>
      <c r="ADC56" s="99"/>
      <c r="ADD56" s="99"/>
      <c r="ADE56" s="99"/>
      <c r="ADF56" s="99"/>
      <c r="ADG56" s="99"/>
      <c r="ADH56" s="99"/>
      <c r="ADI56" s="99"/>
      <c r="ADJ56" s="99"/>
      <c r="ADK56" s="99"/>
      <c r="ADL56" s="99"/>
      <c r="ADM56" s="99"/>
      <c r="ADN56" s="99"/>
      <c r="ADO56" s="99"/>
      <c r="ADP56" s="99"/>
      <c r="ADQ56" s="99"/>
      <c r="ADR56" s="99"/>
      <c r="ADS56" s="99"/>
      <c r="ADT56" s="99"/>
      <c r="ADU56" s="99"/>
      <c r="ADV56" s="99"/>
      <c r="ADW56" s="99"/>
      <c r="ADX56" s="99"/>
      <c r="ADY56" s="99"/>
      <c r="ADZ56" s="99"/>
      <c r="AEA56" s="99"/>
      <c r="AEB56" s="99"/>
      <c r="AEC56" s="99"/>
      <c r="AED56" s="99"/>
      <c r="AEE56" s="99"/>
      <c r="AEF56" s="99"/>
      <c r="AEG56" s="99"/>
      <c r="AEH56" s="99"/>
      <c r="AEI56" s="99"/>
      <c r="AEJ56" s="99"/>
      <c r="AEK56" s="99"/>
      <c r="AEL56" s="99"/>
      <c r="AEM56" s="99"/>
      <c r="AEN56" s="99"/>
      <c r="AEO56" s="99"/>
      <c r="AEP56" s="99"/>
      <c r="AEQ56" s="99"/>
      <c r="AER56" s="99"/>
      <c r="AES56" s="99"/>
      <c r="AET56" s="99"/>
      <c r="AEU56" s="99"/>
      <c r="AEV56" s="99"/>
      <c r="AEW56" s="99"/>
      <c r="AEX56" s="99"/>
      <c r="AEY56" s="99"/>
      <c r="AEZ56" s="99"/>
      <c r="AFA56" s="99"/>
      <c r="AFB56" s="99"/>
      <c r="AFC56" s="99"/>
      <c r="AFD56" s="99"/>
      <c r="AFE56" s="99"/>
      <c r="AFF56" s="99"/>
      <c r="AFG56" s="99"/>
      <c r="AFH56" s="99"/>
      <c r="AFI56" s="99"/>
      <c r="AFJ56" s="99"/>
      <c r="AFK56" s="99"/>
      <c r="AFL56" s="99"/>
      <c r="AFM56" s="99"/>
      <c r="AFN56" s="99"/>
      <c r="AFO56" s="99"/>
      <c r="AFP56" s="99"/>
      <c r="AFQ56" s="99"/>
      <c r="AFR56" s="99"/>
      <c r="AFS56" s="99"/>
      <c r="AFT56" s="99"/>
      <c r="AFU56" s="99"/>
      <c r="AFV56" s="99"/>
      <c r="AFW56" s="99"/>
      <c r="AFX56" s="99"/>
      <c r="AFY56" s="99"/>
      <c r="AFZ56" s="99"/>
      <c r="AGA56" s="99"/>
      <c r="AGB56" s="99"/>
      <c r="AGC56" s="99"/>
      <c r="AGD56" s="99"/>
      <c r="AGE56" s="99"/>
      <c r="AGF56" s="99"/>
      <c r="AGG56" s="99"/>
      <c r="AGH56" s="99"/>
      <c r="AGI56" s="99"/>
      <c r="AGJ56" s="99"/>
      <c r="AGK56" s="99"/>
      <c r="AGL56" s="99"/>
      <c r="AGM56" s="99"/>
      <c r="AGN56" s="99"/>
      <c r="AGO56" s="99"/>
      <c r="AGP56" s="99"/>
      <c r="AGQ56" s="99"/>
      <c r="AGR56" s="99"/>
      <c r="AGS56" s="99"/>
      <c r="AGT56" s="99"/>
      <c r="AGU56" s="99"/>
      <c r="AGV56" s="99"/>
      <c r="AGW56" s="99"/>
      <c r="AGX56" s="99"/>
      <c r="AGY56" s="99"/>
      <c r="AGZ56" s="99"/>
      <c r="AHA56" s="99"/>
      <c r="AHB56" s="99"/>
      <c r="AHC56" s="99"/>
      <c r="AHD56" s="99"/>
      <c r="AHE56" s="99"/>
      <c r="AHF56" s="99"/>
      <c r="AHG56" s="99"/>
      <c r="AHH56" s="99"/>
      <c r="AHI56" s="99"/>
      <c r="AHJ56" s="99"/>
      <c r="AHK56" s="99"/>
      <c r="AHL56" s="99"/>
      <c r="AHM56" s="99"/>
      <c r="AHN56" s="99"/>
      <c r="AHO56" s="99"/>
      <c r="AHP56" s="99"/>
      <c r="AHQ56" s="99"/>
      <c r="AHR56" s="99"/>
      <c r="AHS56" s="99"/>
      <c r="AHT56" s="99"/>
      <c r="AHU56" s="99"/>
      <c r="AHV56" s="99"/>
      <c r="AHW56" s="99"/>
      <c r="AHX56" s="99"/>
      <c r="AHY56" s="99"/>
      <c r="AHZ56" s="99"/>
      <c r="AIA56" s="99"/>
      <c r="AIB56" s="99"/>
      <c r="AIC56" s="99"/>
      <c r="AID56" s="99"/>
      <c r="AIE56" s="99"/>
      <c r="AIF56" s="99"/>
      <c r="AIG56" s="99"/>
      <c r="AIH56" s="99"/>
      <c r="AII56" s="99"/>
      <c r="AIJ56" s="99"/>
      <c r="AIK56" s="99"/>
      <c r="AIL56" s="99"/>
      <c r="AIM56" s="99"/>
      <c r="AIN56" s="99"/>
      <c r="AIO56" s="99"/>
      <c r="AIP56" s="99"/>
      <c r="AIQ56" s="99"/>
      <c r="AIR56" s="99"/>
      <c r="AIS56" s="99"/>
      <c r="AIT56" s="99"/>
      <c r="AIU56" s="99"/>
      <c r="AIV56" s="99"/>
      <c r="AIW56" s="99"/>
      <c r="AIX56" s="99"/>
      <c r="AIY56" s="99"/>
      <c r="AIZ56" s="99"/>
      <c r="AJA56" s="99"/>
      <c r="AJB56" s="99"/>
      <c r="AJC56" s="99"/>
      <c r="AJD56" s="99"/>
      <c r="AJE56" s="99"/>
      <c r="AJF56" s="99"/>
      <c r="AJG56" s="99"/>
      <c r="AJH56" s="99"/>
      <c r="AJI56" s="99"/>
      <c r="AJJ56" s="99"/>
      <c r="AJK56" s="99"/>
      <c r="AJL56" s="99"/>
      <c r="AJM56" s="99"/>
      <c r="AJN56" s="99"/>
      <c r="AJO56" s="99"/>
      <c r="AJP56" s="99"/>
      <c r="AJQ56" s="99"/>
      <c r="AJR56" s="99"/>
      <c r="AJS56" s="99"/>
      <c r="AJT56" s="99"/>
      <c r="AJU56" s="99"/>
      <c r="AJV56" s="99"/>
      <c r="AJW56" s="99"/>
      <c r="AJX56" s="99"/>
      <c r="AJY56" s="99"/>
      <c r="AJZ56" s="99"/>
      <c r="AKA56" s="99"/>
      <c r="AKB56" s="99"/>
      <c r="AKC56" s="99"/>
      <c r="AKD56" s="99"/>
      <c r="AKE56" s="99"/>
      <c r="AKF56" s="99"/>
      <c r="AKG56" s="99"/>
      <c r="AKH56" s="99"/>
      <c r="AKI56" s="99"/>
      <c r="AKJ56" s="99"/>
      <c r="AKK56" s="99"/>
      <c r="AKL56" s="99"/>
      <c r="AKM56" s="99"/>
      <c r="AKN56" s="99"/>
      <c r="AKO56" s="99"/>
      <c r="AKP56" s="99"/>
      <c r="AKQ56" s="99"/>
      <c r="AKR56" s="99"/>
      <c r="AKS56" s="99"/>
      <c r="AKT56" s="99"/>
      <c r="AKU56" s="99"/>
      <c r="AKV56" s="99"/>
      <c r="AKW56" s="99"/>
      <c r="AKX56" s="99"/>
      <c r="AKY56" s="99"/>
      <c r="AKZ56" s="99"/>
      <c r="ALA56" s="99"/>
      <c r="ALB56" s="99"/>
      <c r="ALC56" s="99"/>
      <c r="ALD56" s="99"/>
      <c r="ALE56" s="99"/>
      <c r="ALF56" s="99"/>
      <c r="ALG56" s="99"/>
      <c r="ALH56" s="99"/>
      <c r="ALI56" s="99"/>
      <c r="ALJ56" s="99"/>
      <c r="ALK56" s="99"/>
      <c r="ALL56" s="99"/>
      <c r="ALM56" s="99"/>
      <c r="ALN56" s="99"/>
      <c r="ALO56" s="99"/>
      <c r="ALP56" s="99"/>
      <c r="ALQ56" s="99"/>
      <c r="ALR56" s="99"/>
      <c r="ALS56" s="99"/>
      <c r="ALT56" s="99"/>
      <c r="ALU56" s="99"/>
      <c r="ALV56" s="99"/>
      <c r="ALW56" s="99"/>
      <c r="ALX56" s="99"/>
      <c r="ALY56" s="99"/>
      <c r="ALZ56" s="99"/>
      <c r="AMA56" s="99"/>
      <c r="AMB56" s="99"/>
      <c r="AMC56" s="99"/>
      <c r="AMD56" s="99"/>
      <c r="AME56" s="99"/>
      <c r="AMF56" s="99"/>
      <c r="AMG56" s="99"/>
      <c r="AMH56" s="99"/>
      <c r="AMI56" s="99"/>
      <c r="AMJ56" s="99"/>
      <c r="AMK56" s="99"/>
      <c r="AML56" s="99"/>
      <c r="AMM56" s="99"/>
      <c r="AMN56" s="99"/>
      <c r="AMO56" s="99"/>
      <c r="AMP56" s="99"/>
      <c r="AMQ56" s="99"/>
      <c r="AMR56" s="99"/>
      <c r="AMS56" s="99"/>
      <c r="AMT56" s="99"/>
      <c r="AMU56" s="99"/>
      <c r="AMV56" s="99"/>
      <c r="AMW56" s="99"/>
      <c r="AMX56" s="99"/>
      <c r="AMY56" s="99"/>
      <c r="AMZ56" s="99"/>
      <c r="ANA56" s="99"/>
      <c r="ANB56" s="99"/>
      <c r="ANC56" s="99"/>
      <c r="AND56" s="99"/>
      <c r="ANE56" s="99"/>
      <c r="ANF56" s="99"/>
      <c r="ANG56" s="99"/>
      <c r="ANH56" s="99"/>
      <c r="ANI56" s="99"/>
      <c r="ANJ56" s="99"/>
      <c r="ANK56" s="99"/>
      <c r="ANL56" s="99"/>
      <c r="ANM56" s="99"/>
      <c r="ANN56" s="99"/>
      <c r="ANO56" s="99"/>
      <c r="ANP56" s="99"/>
      <c r="ANQ56" s="99"/>
      <c r="ANR56" s="99"/>
      <c r="ANS56" s="99"/>
      <c r="ANT56" s="99"/>
      <c r="ANU56" s="99"/>
      <c r="ANV56" s="99"/>
      <c r="ANW56" s="99"/>
      <c r="ANX56" s="99"/>
      <c r="ANY56" s="99"/>
      <c r="ANZ56" s="99"/>
      <c r="AOA56" s="99"/>
      <c r="AOB56" s="99"/>
      <c r="AOC56" s="99"/>
      <c r="AOD56" s="99"/>
      <c r="AOE56" s="99"/>
      <c r="AOF56" s="99"/>
      <c r="AOG56" s="99"/>
      <c r="AOH56" s="99"/>
      <c r="AOI56" s="99"/>
      <c r="AOJ56" s="99"/>
      <c r="AOK56" s="99"/>
      <c r="AOL56" s="99"/>
      <c r="AOM56" s="99"/>
      <c r="AON56" s="99"/>
      <c r="AOO56" s="99"/>
      <c r="AOP56" s="99"/>
      <c r="AOQ56" s="99"/>
      <c r="AOR56" s="99"/>
      <c r="AOS56" s="99"/>
      <c r="AOT56" s="99"/>
      <c r="AOU56" s="99"/>
      <c r="AOV56" s="99"/>
      <c r="AOW56" s="99"/>
      <c r="AOX56" s="99"/>
      <c r="AOY56" s="99"/>
      <c r="AOZ56" s="99"/>
      <c r="APA56" s="99"/>
      <c r="APB56" s="99"/>
      <c r="APC56" s="99"/>
      <c r="APD56" s="99"/>
      <c r="APE56" s="99"/>
      <c r="APF56" s="99"/>
      <c r="APG56" s="99"/>
      <c r="APH56" s="99"/>
      <c r="API56" s="99"/>
      <c r="APJ56" s="99"/>
      <c r="APK56" s="99"/>
      <c r="APL56" s="99"/>
      <c r="APM56" s="99"/>
      <c r="APN56" s="99"/>
      <c r="APO56" s="99"/>
      <c r="APP56" s="99"/>
      <c r="APQ56" s="99"/>
      <c r="APR56" s="99"/>
      <c r="APS56" s="99"/>
      <c r="APT56" s="99"/>
      <c r="APU56" s="99"/>
      <c r="APV56" s="99"/>
      <c r="APW56" s="99"/>
      <c r="APX56" s="99"/>
      <c r="APY56" s="99"/>
      <c r="APZ56" s="99"/>
      <c r="AQA56" s="99"/>
      <c r="AQB56" s="99"/>
      <c r="AQC56" s="99"/>
      <c r="AQD56" s="99"/>
      <c r="AQE56" s="99"/>
      <c r="AQF56" s="99"/>
      <c r="AQG56" s="99"/>
      <c r="AQH56" s="99"/>
      <c r="AQI56" s="99"/>
      <c r="AQJ56" s="99"/>
      <c r="AQK56" s="99"/>
      <c r="AQL56" s="99"/>
      <c r="AQM56" s="99"/>
      <c r="AQN56" s="99"/>
      <c r="AQO56" s="99"/>
      <c r="AQP56" s="99"/>
      <c r="AQQ56" s="99"/>
      <c r="AQR56" s="99"/>
      <c r="AQS56" s="99"/>
      <c r="AQT56" s="99"/>
      <c r="AQU56" s="99"/>
      <c r="AQV56" s="99"/>
      <c r="AQW56" s="99"/>
      <c r="AQX56" s="99"/>
      <c r="AQY56" s="99"/>
      <c r="AQZ56" s="99"/>
      <c r="ARA56" s="99"/>
      <c r="ARB56" s="99"/>
      <c r="ARC56" s="99"/>
      <c r="ARD56" s="99"/>
      <c r="ARE56" s="99"/>
      <c r="ARF56" s="99"/>
      <c r="ARG56" s="99"/>
      <c r="ARH56" s="99"/>
      <c r="ARI56" s="99"/>
      <c r="ARJ56" s="99"/>
      <c r="ARK56" s="99"/>
      <c r="ARL56" s="99"/>
      <c r="ARM56" s="99"/>
      <c r="ARN56" s="99"/>
      <c r="ARO56" s="99"/>
      <c r="ARP56" s="99"/>
      <c r="ARQ56" s="99"/>
      <c r="ARR56" s="99"/>
      <c r="ARS56" s="99"/>
      <c r="ART56" s="99"/>
      <c r="ARU56" s="99"/>
      <c r="ARV56" s="99"/>
      <c r="ARW56" s="99"/>
      <c r="ARX56" s="99"/>
      <c r="ARY56" s="99"/>
      <c r="ARZ56" s="99"/>
      <c r="ASA56" s="99"/>
      <c r="ASB56" s="99"/>
      <c r="ASC56" s="99"/>
      <c r="ASD56" s="99"/>
      <c r="ASE56" s="99"/>
      <c r="ASF56" s="99"/>
      <c r="ASG56" s="99"/>
      <c r="ASH56" s="99"/>
      <c r="ASI56" s="99"/>
      <c r="ASJ56" s="99"/>
      <c r="ASK56" s="99"/>
      <c r="ASL56" s="99"/>
      <c r="ASM56" s="99"/>
      <c r="ASN56" s="99"/>
      <c r="ASO56" s="99"/>
      <c r="ASP56" s="99"/>
      <c r="ASQ56" s="99"/>
      <c r="ASR56" s="99"/>
      <c r="ASS56" s="99"/>
      <c r="AST56" s="99"/>
      <c r="ASU56" s="99"/>
      <c r="ASV56" s="99"/>
      <c r="ASW56" s="99"/>
      <c r="ASX56" s="99"/>
      <c r="ASY56" s="99"/>
      <c r="ASZ56" s="99"/>
      <c r="ATA56" s="99"/>
      <c r="ATB56" s="99"/>
      <c r="ATC56" s="99"/>
      <c r="ATD56" s="99"/>
      <c r="ATE56" s="99"/>
      <c r="ATF56" s="99"/>
      <c r="ATG56" s="99"/>
      <c r="ATH56" s="99"/>
      <c r="ATI56" s="99"/>
      <c r="ATJ56" s="99"/>
      <c r="ATK56" s="99"/>
      <c r="ATL56" s="99"/>
      <c r="ATM56" s="99"/>
      <c r="ATN56" s="99"/>
      <c r="ATO56" s="99"/>
      <c r="ATP56" s="99"/>
      <c r="ATQ56" s="99"/>
      <c r="ATR56" s="99"/>
      <c r="ATS56" s="99"/>
      <c r="ATT56" s="99"/>
      <c r="ATU56" s="99"/>
      <c r="ATV56" s="99"/>
      <c r="ATW56" s="99"/>
      <c r="ATX56" s="99"/>
      <c r="ATY56" s="99"/>
      <c r="ATZ56" s="99"/>
      <c r="AUA56" s="99"/>
      <c r="AUB56" s="99"/>
      <c r="AUC56" s="99"/>
      <c r="AUD56" s="99"/>
      <c r="AUE56" s="99"/>
      <c r="AUF56" s="99"/>
      <c r="AUG56" s="99"/>
      <c r="AUH56" s="99"/>
      <c r="AUI56" s="99"/>
      <c r="AUJ56" s="99"/>
      <c r="AUK56" s="99"/>
      <c r="AUL56" s="99"/>
      <c r="AUM56" s="99"/>
      <c r="AUN56" s="99"/>
      <c r="AUO56" s="99"/>
      <c r="AUP56" s="99"/>
      <c r="AUQ56" s="99"/>
      <c r="AUR56" s="99"/>
      <c r="AUS56" s="99"/>
      <c r="AUT56" s="99"/>
      <c r="AUU56" s="99"/>
      <c r="AUV56" s="99"/>
      <c r="AUW56" s="99"/>
      <c r="AUX56" s="99"/>
      <c r="AUY56" s="99"/>
      <c r="AUZ56" s="99"/>
      <c r="AVA56" s="99"/>
      <c r="AVB56" s="99"/>
      <c r="AVC56" s="99"/>
      <c r="AVD56" s="99"/>
      <c r="AVE56" s="99"/>
      <c r="AVF56" s="99"/>
    </row>
    <row r="57" spans="1:1254" x14ac:dyDescent="0.25">
      <c r="A57">
        <v>202212</v>
      </c>
      <c r="B57">
        <v>50102</v>
      </c>
      <c r="C57" t="s">
        <v>2676</v>
      </c>
      <c r="D57" t="s">
        <v>1533</v>
      </c>
      <c r="E57">
        <v>0</v>
      </c>
      <c r="F57">
        <v>8306</v>
      </c>
      <c r="G57">
        <v>7900</v>
      </c>
      <c r="H57">
        <v>800</v>
      </c>
      <c r="I57">
        <v>882889</v>
      </c>
      <c r="J57">
        <v>0</v>
      </c>
      <c r="K57">
        <v>19705</v>
      </c>
      <c r="L57">
        <v>0</v>
      </c>
      <c r="M57">
        <v>19705</v>
      </c>
      <c r="N57">
        <v>0</v>
      </c>
      <c r="P57">
        <v>898956</v>
      </c>
      <c r="Q57">
        <v>2712</v>
      </c>
      <c r="R57">
        <v>397235</v>
      </c>
      <c r="S57">
        <v>0</v>
      </c>
      <c r="T57">
        <v>13355</v>
      </c>
      <c r="U57">
        <v>67872</v>
      </c>
      <c r="V57">
        <v>13355</v>
      </c>
      <c r="W57">
        <v>1001204</v>
      </c>
      <c r="X57">
        <v>0</v>
      </c>
      <c r="Y57">
        <v>40749</v>
      </c>
      <c r="Z57">
        <v>8700</v>
      </c>
      <c r="AA57">
        <v>0</v>
      </c>
      <c r="AB57">
        <v>417657</v>
      </c>
      <c r="AC57">
        <v>9197</v>
      </c>
      <c r="AD57">
        <v>0</v>
      </c>
      <c r="AE57">
        <v>0</v>
      </c>
      <c r="AF57">
        <v>12388</v>
      </c>
      <c r="AG57">
        <v>0</v>
      </c>
      <c r="AH57">
        <v>12388</v>
      </c>
      <c r="AI57">
        <v>366</v>
      </c>
      <c r="AJ57">
        <v>3246</v>
      </c>
      <c r="AK57">
        <v>32537</v>
      </c>
      <c r="AL57">
        <v>0</v>
      </c>
      <c r="AM57">
        <v>79</v>
      </c>
      <c r="AN57">
        <v>0</v>
      </c>
      <c r="AO57">
        <v>2758</v>
      </c>
      <c r="AP57">
        <v>0</v>
      </c>
      <c r="AQ57">
        <v>0</v>
      </c>
      <c r="AR57">
        <v>0</v>
      </c>
      <c r="AS57">
        <v>5951</v>
      </c>
      <c r="AT57">
        <v>51813</v>
      </c>
      <c r="AU57">
        <v>125</v>
      </c>
      <c r="AV57">
        <v>0</v>
      </c>
      <c r="AW57">
        <v>0</v>
      </c>
      <c r="AX57">
        <v>0</v>
      </c>
      <c r="AY57">
        <v>608884</v>
      </c>
      <c r="AZ57">
        <v>193967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3409</v>
      </c>
      <c r="BG57">
        <v>0</v>
      </c>
      <c r="BH57">
        <v>27102</v>
      </c>
      <c r="BI57">
        <v>0</v>
      </c>
      <c r="BJ57">
        <v>0</v>
      </c>
      <c r="BK57">
        <v>365218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608884</v>
      </c>
      <c r="BR57">
        <v>0</v>
      </c>
      <c r="BS57">
        <v>0</v>
      </c>
      <c r="BT57">
        <v>0</v>
      </c>
      <c r="BU57">
        <v>0</v>
      </c>
      <c r="BV57">
        <v>160535</v>
      </c>
      <c r="BW57">
        <v>0</v>
      </c>
      <c r="BX57">
        <v>10716</v>
      </c>
      <c r="BY57">
        <v>0</v>
      </c>
      <c r="BZ57">
        <v>1001204</v>
      </c>
      <c r="CA57">
        <v>0</v>
      </c>
      <c r="CB57">
        <v>0</v>
      </c>
      <c r="CC57">
        <v>0</v>
      </c>
      <c r="CD57">
        <v>0</v>
      </c>
      <c r="CE57">
        <v>23693</v>
      </c>
      <c r="CF57">
        <v>0</v>
      </c>
      <c r="CG57">
        <v>0</v>
      </c>
      <c r="CH57">
        <v>-59693</v>
      </c>
      <c r="CI57">
        <v>1430</v>
      </c>
      <c r="CJ57">
        <v>127</v>
      </c>
      <c r="CK57">
        <v>-292</v>
      </c>
      <c r="CL57">
        <v>390886</v>
      </c>
      <c r="CM57">
        <v>0</v>
      </c>
      <c r="CN57">
        <v>-75307</v>
      </c>
      <c r="CO57">
        <v>-16160</v>
      </c>
      <c r="CP57">
        <v>0</v>
      </c>
      <c r="CQ57">
        <v>-1571</v>
      </c>
      <c r="CR57">
        <v>-1062</v>
      </c>
      <c r="CS57">
        <v>-87669</v>
      </c>
      <c r="CT57">
        <v>-243785</v>
      </c>
      <c r="CU57">
        <v>0</v>
      </c>
      <c r="CV57">
        <v>-15614</v>
      </c>
      <c r="CW57">
        <v>1558</v>
      </c>
      <c r="CX57">
        <v>-12290</v>
      </c>
      <c r="CY57">
        <v>0</v>
      </c>
      <c r="CZ57">
        <v>-23288</v>
      </c>
      <c r="DA57">
        <v>45646</v>
      </c>
      <c r="DB57">
        <v>474</v>
      </c>
      <c r="DC57">
        <v>0</v>
      </c>
      <c r="DD57">
        <v>5485</v>
      </c>
      <c r="DE57">
        <v>0</v>
      </c>
      <c r="DF57">
        <v>18382</v>
      </c>
      <c r="DG57">
        <v>-8345</v>
      </c>
      <c r="DH57">
        <v>19223</v>
      </c>
      <c r="DI57">
        <v>0</v>
      </c>
      <c r="DJ57">
        <v>31160</v>
      </c>
      <c r="DK57">
        <v>36645</v>
      </c>
      <c r="DL57">
        <v>3870</v>
      </c>
      <c r="DM57">
        <v>359253</v>
      </c>
      <c r="DN57">
        <v>9236</v>
      </c>
      <c r="DO57">
        <v>0</v>
      </c>
      <c r="DP57">
        <v>-62944</v>
      </c>
      <c r="DQ57">
        <v>-263137</v>
      </c>
      <c r="DR57">
        <v>96</v>
      </c>
      <c r="DS57">
        <v>-2384</v>
      </c>
      <c r="DT57">
        <v>-72178</v>
      </c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  <c r="IJ57" s="99"/>
      <c r="IK57" s="99"/>
      <c r="IL57" s="99"/>
      <c r="IM57" s="99"/>
      <c r="IN57" s="99"/>
      <c r="IO57" s="99"/>
      <c r="IP57" s="99"/>
      <c r="IQ57" s="99"/>
      <c r="IR57" s="99"/>
      <c r="IS57" s="99"/>
      <c r="IT57" s="99"/>
      <c r="IU57" s="99"/>
      <c r="IV57" s="99"/>
      <c r="IW57" s="99"/>
      <c r="IX57" s="99"/>
      <c r="IY57" s="99"/>
      <c r="IZ57" s="99"/>
      <c r="JA57" s="99"/>
      <c r="JB57" s="99"/>
      <c r="JC57" s="99"/>
      <c r="JD57" s="99"/>
      <c r="JE57" s="99"/>
      <c r="JF57" s="99"/>
      <c r="JG57" s="99"/>
      <c r="JH57" s="99"/>
      <c r="JI57" s="99"/>
      <c r="JJ57" s="99"/>
      <c r="JK57" s="99"/>
      <c r="JL57" s="99"/>
      <c r="JM57" s="99"/>
      <c r="JN57" s="99"/>
      <c r="JO57" s="99"/>
      <c r="JP57" s="99"/>
      <c r="JQ57" s="99"/>
      <c r="JR57" s="99"/>
      <c r="JS57" s="99"/>
      <c r="JT57" s="99"/>
      <c r="JU57" s="99"/>
      <c r="JV57" s="99"/>
      <c r="JW57" s="99"/>
      <c r="JX57" s="99"/>
      <c r="JY57" s="99"/>
      <c r="JZ57" s="99"/>
      <c r="KA57" s="99"/>
      <c r="KB57" s="99"/>
      <c r="KC57" s="99"/>
      <c r="KD57" s="99"/>
      <c r="KE57" s="99"/>
      <c r="KF57" s="99"/>
      <c r="KG57" s="99"/>
      <c r="KH57" s="99"/>
      <c r="KI57" s="99"/>
      <c r="KJ57" s="99"/>
      <c r="KK57" s="99"/>
      <c r="KL57" s="99"/>
      <c r="KM57" s="99"/>
      <c r="KN57" s="99"/>
      <c r="KO57" s="99"/>
      <c r="KP57" s="99"/>
      <c r="KQ57" s="99"/>
      <c r="KR57" s="99"/>
      <c r="KS57" s="99"/>
      <c r="KT57" s="99"/>
      <c r="KU57" s="99"/>
      <c r="KV57" s="99"/>
      <c r="KW57" s="99"/>
      <c r="KX57" s="99"/>
      <c r="KY57" s="99"/>
      <c r="KZ57" s="99"/>
      <c r="LA57" s="99"/>
      <c r="LB57" s="99"/>
      <c r="LC57" s="99"/>
      <c r="LD57" s="99"/>
      <c r="LE57" s="99"/>
      <c r="LF57" s="99"/>
      <c r="LG57" s="99"/>
      <c r="LH57" s="99"/>
      <c r="LI57" s="99"/>
      <c r="LJ57" s="99"/>
      <c r="LK57" s="99"/>
      <c r="LL57" s="99"/>
      <c r="LM57" s="99"/>
      <c r="LN57" s="99"/>
      <c r="LO57" s="99"/>
      <c r="LP57" s="99"/>
      <c r="LQ57" s="99"/>
      <c r="LR57" s="99"/>
      <c r="LS57" s="99"/>
      <c r="LT57" s="99"/>
      <c r="LU57" s="99"/>
      <c r="LV57" s="99"/>
      <c r="LW57" s="99"/>
      <c r="LX57" s="99"/>
      <c r="LY57" s="99"/>
      <c r="LZ57" s="99"/>
      <c r="MA57" s="99"/>
      <c r="MB57" s="99"/>
      <c r="MC57" s="99"/>
      <c r="MD57" s="99"/>
      <c r="ME57" s="99"/>
      <c r="MF57" s="99"/>
      <c r="MG57" s="99"/>
      <c r="MH57" s="99"/>
      <c r="MI57" s="99"/>
      <c r="MJ57" s="99"/>
      <c r="MK57" s="99"/>
      <c r="ML57" s="99"/>
      <c r="MM57" s="99"/>
      <c r="MN57" s="99"/>
      <c r="MO57" s="99"/>
      <c r="MP57" s="99"/>
      <c r="MQ57" s="99"/>
      <c r="MR57" s="99"/>
      <c r="MS57" s="99"/>
      <c r="MT57" s="99"/>
      <c r="MU57" s="99"/>
      <c r="MV57" s="99"/>
      <c r="MW57" s="99"/>
      <c r="MX57" s="99"/>
      <c r="MY57" s="99"/>
      <c r="MZ57" s="99"/>
      <c r="NA57" s="99"/>
      <c r="NB57" s="99"/>
      <c r="NC57" s="99"/>
      <c r="ND57" s="99"/>
      <c r="NE57" s="99"/>
      <c r="NF57" s="99"/>
      <c r="NG57" s="99"/>
      <c r="NH57" s="99"/>
      <c r="NI57" s="99"/>
      <c r="NJ57" s="99"/>
      <c r="NK57" s="99"/>
      <c r="NL57" s="99"/>
      <c r="NM57" s="99"/>
      <c r="NN57" s="99"/>
      <c r="NO57" s="99"/>
      <c r="NP57" s="99"/>
      <c r="NQ57" s="99"/>
      <c r="NR57" s="99"/>
      <c r="NS57" s="99"/>
      <c r="NT57" s="99"/>
      <c r="NU57" s="99"/>
      <c r="NV57" s="99"/>
      <c r="NW57" s="99"/>
      <c r="NX57" s="99"/>
      <c r="NY57" s="99"/>
      <c r="NZ57" s="99"/>
      <c r="OA57" s="99"/>
      <c r="OB57" s="99"/>
      <c r="OC57" s="99"/>
      <c r="OD57" s="99"/>
      <c r="OE57" s="99"/>
      <c r="OF57" s="99"/>
      <c r="OG57" s="99"/>
      <c r="OH57" s="99"/>
      <c r="OI57" s="99"/>
      <c r="OJ57" s="99"/>
      <c r="OK57" s="99"/>
      <c r="OL57" s="99"/>
      <c r="OM57" s="99"/>
      <c r="ON57" s="99"/>
      <c r="OO57" s="99"/>
      <c r="OP57" s="99"/>
      <c r="OQ57" s="99"/>
      <c r="OR57" s="99"/>
      <c r="OS57" s="99"/>
      <c r="OT57" s="99"/>
      <c r="OU57" s="99"/>
      <c r="OV57" s="99"/>
      <c r="OW57" s="99"/>
      <c r="OX57" s="99"/>
      <c r="OY57" s="99"/>
      <c r="OZ57" s="99"/>
      <c r="PA57" s="99"/>
      <c r="PB57" s="99"/>
      <c r="PC57" s="99"/>
      <c r="PD57" s="99"/>
      <c r="PE57" s="99"/>
      <c r="PF57" s="99"/>
      <c r="PG57" s="99"/>
      <c r="PH57" s="99"/>
      <c r="PI57" s="99"/>
      <c r="PJ57" s="99"/>
      <c r="PK57" s="99"/>
      <c r="PL57" s="99"/>
      <c r="PM57" s="99"/>
      <c r="PN57" s="99"/>
      <c r="PO57" s="99"/>
      <c r="PP57" s="99"/>
      <c r="PQ57" s="99"/>
      <c r="PR57" s="99"/>
      <c r="PS57" s="99"/>
      <c r="PT57" s="99"/>
      <c r="PU57" s="99"/>
      <c r="PV57" s="99"/>
      <c r="PW57" s="99"/>
      <c r="PX57" s="99"/>
      <c r="PY57" s="99"/>
      <c r="PZ57" s="99"/>
      <c r="QA57" s="99"/>
      <c r="QB57" s="99"/>
      <c r="QC57" s="99"/>
      <c r="QD57" s="99"/>
      <c r="QE57" s="99"/>
      <c r="QF57" s="99"/>
      <c r="QG57" s="99"/>
      <c r="QH57" s="99"/>
      <c r="QI57" s="99"/>
      <c r="QJ57" s="99"/>
      <c r="QK57" s="99"/>
      <c r="QL57" s="99"/>
      <c r="QM57" s="99"/>
      <c r="QN57" s="99"/>
      <c r="QO57" s="99"/>
      <c r="QP57" s="99"/>
      <c r="QQ57" s="99"/>
      <c r="QR57" s="99"/>
      <c r="QS57" s="99"/>
      <c r="QT57" s="99"/>
      <c r="QU57" s="99"/>
      <c r="QV57" s="99"/>
      <c r="QW57" s="99"/>
      <c r="QX57" s="99"/>
      <c r="QY57" s="99"/>
      <c r="QZ57" s="99"/>
      <c r="RA57" s="99"/>
      <c r="RB57" s="99"/>
      <c r="RC57" s="99"/>
      <c r="RD57" s="99"/>
      <c r="RE57" s="99"/>
      <c r="RF57" s="99"/>
      <c r="RG57" s="99"/>
      <c r="RH57" s="99"/>
      <c r="RI57" s="99"/>
      <c r="RJ57" s="99"/>
      <c r="RK57" s="99"/>
      <c r="RL57" s="99"/>
      <c r="RM57" s="99"/>
      <c r="RN57" s="99"/>
      <c r="RO57" s="99"/>
      <c r="RP57" s="99"/>
      <c r="RQ57" s="99"/>
      <c r="RR57" s="99"/>
      <c r="RS57" s="99"/>
      <c r="RT57" s="99"/>
      <c r="RU57" s="99"/>
      <c r="RV57" s="99"/>
      <c r="RW57" s="99"/>
      <c r="RX57" s="99"/>
      <c r="RY57" s="99"/>
      <c r="RZ57" s="99"/>
      <c r="SA57" s="99"/>
      <c r="SB57" s="99"/>
      <c r="SC57" s="99"/>
      <c r="SD57" s="99"/>
      <c r="SE57" s="99"/>
      <c r="SF57" s="99"/>
      <c r="SG57" s="99"/>
      <c r="SH57" s="99"/>
      <c r="SI57" s="99"/>
      <c r="SJ57" s="99"/>
      <c r="SK57" s="99"/>
      <c r="SL57" s="99"/>
      <c r="SM57" s="99"/>
      <c r="SN57" s="99"/>
      <c r="SO57" s="99"/>
      <c r="SP57" s="99"/>
      <c r="SQ57" s="99"/>
      <c r="SR57" s="99"/>
      <c r="SS57" s="99"/>
      <c r="ST57" s="99"/>
      <c r="SU57" s="99"/>
      <c r="SV57" s="99"/>
      <c r="SW57" s="99"/>
      <c r="SX57" s="99"/>
      <c r="SY57" s="99"/>
      <c r="SZ57" s="99"/>
      <c r="TA57" s="99"/>
      <c r="TB57" s="99"/>
      <c r="TC57" s="99"/>
      <c r="TD57" s="99"/>
      <c r="TE57" s="99"/>
      <c r="TF57" s="99"/>
      <c r="TG57" s="99"/>
      <c r="TH57" s="99"/>
      <c r="TI57" s="99"/>
      <c r="TJ57" s="99"/>
      <c r="TK57" s="99"/>
      <c r="TL57" s="99"/>
      <c r="TM57" s="99"/>
      <c r="TN57" s="99"/>
      <c r="TO57" s="99"/>
      <c r="TP57" s="99"/>
      <c r="TQ57" s="99"/>
      <c r="TR57" s="99"/>
      <c r="TS57" s="99"/>
      <c r="TT57" s="99"/>
      <c r="TU57" s="99"/>
      <c r="TV57" s="99"/>
      <c r="TW57" s="99"/>
      <c r="TX57" s="99"/>
      <c r="TY57" s="99"/>
      <c r="TZ57" s="99"/>
      <c r="UA57" s="99"/>
      <c r="UB57" s="99"/>
      <c r="UC57" s="99"/>
      <c r="UD57" s="99"/>
      <c r="UE57" s="99"/>
      <c r="UF57" s="99"/>
      <c r="UG57" s="99"/>
      <c r="UH57" s="99"/>
      <c r="UI57" s="99"/>
      <c r="UJ57" s="99"/>
      <c r="UK57" s="99"/>
      <c r="UL57" s="99"/>
      <c r="UM57" s="99"/>
      <c r="UN57" s="99"/>
      <c r="UO57" s="99"/>
      <c r="UP57" s="99"/>
      <c r="UQ57" s="99"/>
      <c r="UR57" s="99"/>
      <c r="US57" s="99"/>
      <c r="UT57" s="99"/>
      <c r="UU57" s="99"/>
      <c r="UV57" s="99"/>
      <c r="UW57" s="99"/>
      <c r="UX57" s="99"/>
      <c r="UY57" s="99"/>
      <c r="UZ57" s="99"/>
      <c r="VA57" s="99"/>
      <c r="VB57" s="99"/>
      <c r="VC57" s="99"/>
      <c r="VD57" s="99"/>
      <c r="VE57" s="99"/>
      <c r="VF57" s="99"/>
      <c r="VG57" s="99"/>
      <c r="VH57" s="99"/>
      <c r="VI57" s="99"/>
      <c r="VJ57" s="99"/>
      <c r="VK57" s="99"/>
      <c r="VL57" s="99"/>
      <c r="VM57" s="99"/>
      <c r="VN57" s="99"/>
      <c r="VO57" s="99"/>
      <c r="VP57" s="99"/>
      <c r="VQ57" s="99"/>
      <c r="VR57" s="99"/>
      <c r="VS57" s="99"/>
      <c r="VT57" s="99"/>
      <c r="VU57" s="99"/>
      <c r="VV57" s="99"/>
      <c r="VW57" s="99"/>
      <c r="VX57" s="99"/>
      <c r="VY57" s="99"/>
      <c r="VZ57" s="99"/>
      <c r="WA57" s="99"/>
      <c r="WB57" s="99"/>
      <c r="WC57" s="99"/>
      <c r="WD57" s="99"/>
      <c r="WE57" s="99"/>
      <c r="WF57" s="99"/>
      <c r="WG57" s="99"/>
      <c r="WH57" s="99"/>
      <c r="WI57" s="99"/>
      <c r="WJ57" s="99"/>
      <c r="WK57" s="99"/>
      <c r="WL57" s="99"/>
      <c r="WM57" s="99"/>
      <c r="WN57" s="99"/>
      <c r="WO57" s="99"/>
      <c r="WP57" s="99"/>
      <c r="WQ57" s="99"/>
      <c r="WR57" s="99"/>
      <c r="WS57" s="99"/>
      <c r="WT57" s="99"/>
      <c r="WU57" s="99"/>
      <c r="WV57" s="99"/>
      <c r="WW57" s="99"/>
      <c r="WX57" s="99"/>
      <c r="WY57" s="99"/>
      <c r="WZ57" s="99"/>
      <c r="XA57" s="99"/>
      <c r="XB57" s="99"/>
      <c r="XC57" s="99"/>
      <c r="XD57" s="99"/>
      <c r="XE57" s="99"/>
      <c r="XF57" s="99"/>
      <c r="XG57" s="99"/>
      <c r="XH57" s="99"/>
      <c r="XI57" s="99"/>
      <c r="XJ57" s="99"/>
      <c r="XK57" s="99"/>
      <c r="XL57" s="99"/>
      <c r="XM57" s="99"/>
      <c r="XN57" s="99"/>
      <c r="XO57" s="99"/>
      <c r="XP57" s="99"/>
      <c r="XQ57" s="99"/>
      <c r="XR57" s="99"/>
      <c r="XS57" s="99"/>
      <c r="XT57" s="99"/>
      <c r="XU57" s="99"/>
      <c r="XV57" s="99"/>
      <c r="XW57" s="99"/>
      <c r="XX57" s="99"/>
      <c r="XY57" s="99"/>
      <c r="XZ57" s="99"/>
      <c r="YA57" s="99"/>
      <c r="YB57" s="99"/>
      <c r="YC57" s="99"/>
      <c r="YD57" s="99"/>
      <c r="YE57" s="99"/>
      <c r="YF57" s="99"/>
      <c r="YG57" s="99"/>
      <c r="YH57" s="99"/>
      <c r="YI57" s="99"/>
      <c r="YJ57" s="99"/>
      <c r="YK57" s="99"/>
      <c r="YL57" s="99"/>
      <c r="YM57" s="99"/>
      <c r="YN57" s="99"/>
      <c r="YO57" s="99"/>
      <c r="YP57" s="99"/>
      <c r="YQ57" s="99"/>
      <c r="YR57" s="99"/>
      <c r="YS57" s="99"/>
      <c r="YT57" s="99"/>
      <c r="YU57" s="99"/>
      <c r="YV57" s="99"/>
      <c r="YW57" s="99"/>
      <c r="YX57" s="99"/>
      <c r="YY57" s="99"/>
      <c r="YZ57" s="99"/>
      <c r="ZA57" s="99"/>
      <c r="ZB57" s="99"/>
      <c r="ZC57" s="99"/>
      <c r="ZD57" s="99"/>
      <c r="ZE57" s="99"/>
      <c r="ZF57" s="99"/>
      <c r="ZG57" s="99"/>
      <c r="ZH57" s="99"/>
      <c r="ZI57" s="99"/>
      <c r="ZJ57" s="99"/>
      <c r="ZK57" s="99"/>
      <c r="ZL57" s="99"/>
      <c r="ZM57" s="99"/>
      <c r="ZN57" s="99"/>
      <c r="ZO57" s="99"/>
      <c r="ZP57" s="99"/>
      <c r="ZQ57" s="99"/>
      <c r="ZR57" s="99"/>
      <c r="ZS57" s="99"/>
      <c r="ZT57" s="99"/>
      <c r="ZU57" s="99"/>
      <c r="ZV57" s="99"/>
      <c r="ZW57" s="99"/>
      <c r="ZX57" s="99"/>
      <c r="ZY57" s="99"/>
      <c r="ZZ57" s="99"/>
      <c r="AAA57" s="99"/>
      <c r="AAB57" s="99"/>
      <c r="AAC57" s="99"/>
      <c r="AAD57" s="99"/>
      <c r="AAE57" s="99"/>
      <c r="AAF57" s="99"/>
      <c r="AAG57" s="99"/>
      <c r="AAH57" s="99"/>
      <c r="AAI57" s="99"/>
      <c r="AAJ57" s="99"/>
      <c r="AAK57" s="99"/>
      <c r="AAL57" s="99"/>
      <c r="AAM57" s="99"/>
      <c r="AAN57" s="99"/>
      <c r="AAO57" s="99"/>
      <c r="AAP57" s="99"/>
      <c r="AAQ57" s="99"/>
      <c r="AAR57" s="99"/>
      <c r="AAS57" s="99"/>
      <c r="AAT57" s="99"/>
      <c r="AAU57" s="99"/>
      <c r="AAV57" s="99"/>
      <c r="AAW57" s="99"/>
      <c r="AAX57" s="99"/>
      <c r="AAY57" s="99"/>
      <c r="AAZ57" s="99"/>
      <c r="ABA57" s="99"/>
      <c r="ABB57" s="99"/>
      <c r="ABC57" s="99"/>
      <c r="ABD57" s="99"/>
      <c r="ABE57" s="99"/>
      <c r="ABF57" s="99"/>
      <c r="ABG57" s="99"/>
      <c r="ABH57" s="99"/>
      <c r="ABI57" s="99"/>
      <c r="ABJ57" s="99"/>
      <c r="ABK57" s="99"/>
      <c r="ABL57" s="99"/>
      <c r="ABM57" s="99"/>
      <c r="ABN57" s="99"/>
      <c r="ABO57" s="99"/>
      <c r="ABP57" s="99"/>
      <c r="ABQ57" s="99"/>
      <c r="ABR57" s="99"/>
      <c r="ABS57" s="99"/>
      <c r="ABT57" s="99"/>
      <c r="ABU57" s="99"/>
      <c r="ABV57" s="99"/>
      <c r="ABW57" s="99"/>
      <c r="ABX57" s="99"/>
      <c r="ABY57" s="99"/>
      <c r="ABZ57" s="99"/>
      <c r="ACA57" s="99"/>
      <c r="ACB57" s="99"/>
      <c r="ACC57" s="99"/>
      <c r="ACD57" s="99"/>
      <c r="ACE57" s="99"/>
      <c r="ACF57" s="99"/>
      <c r="ACG57" s="99"/>
      <c r="ACH57" s="99"/>
      <c r="ACI57" s="99"/>
      <c r="ACJ57" s="99"/>
      <c r="ACK57" s="99"/>
      <c r="ACL57" s="99"/>
      <c r="ACM57" s="99"/>
      <c r="ACN57" s="99"/>
      <c r="ACO57" s="99"/>
      <c r="ACP57" s="99"/>
      <c r="ACQ57" s="99"/>
      <c r="ACR57" s="99"/>
      <c r="ACS57" s="99"/>
      <c r="ACT57" s="99"/>
      <c r="ACU57" s="99"/>
      <c r="ACV57" s="99"/>
      <c r="ACW57" s="99"/>
      <c r="ACX57" s="99"/>
      <c r="ACY57" s="99"/>
      <c r="ACZ57" s="99"/>
      <c r="ADA57" s="99"/>
      <c r="ADB57" s="99"/>
      <c r="ADC57" s="99"/>
      <c r="ADD57" s="99"/>
      <c r="ADE57" s="99"/>
      <c r="ADF57" s="99"/>
      <c r="ADG57" s="99"/>
      <c r="ADH57" s="99"/>
      <c r="ADI57" s="99"/>
      <c r="ADJ57" s="99"/>
      <c r="ADK57" s="99"/>
      <c r="ADL57" s="99"/>
      <c r="ADM57" s="99"/>
      <c r="ADN57" s="99"/>
      <c r="ADO57" s="99"/>
      <c r="ADP57" s="99"/>
      <c r="ADQ57" s="99"/>
      <c r="ADR57" s="99"/>
      <c r="ADS57" s="99"/>
      <c r="ADT57" s="99"/>
      <c r="ADU57" s="99"/>
      <c r="ADV57" s="99"/>
      <c r="ADW57" s="99"/>
      <c r="ADX57" s="99"/>
      <c r="ADY57" s="99"/>
      <c r="ADZ57" s="99"/>
      <c r="AEA57" s="99"/>
      <c r="AEB57" s="99"/>
      <c r="AEC57" s="99"/>
      <c r="AED57" s="99"/>
      <c r="AEE57" s="99"/>
      <c r="AEF57" s="99"/>
      <c r="AEG57" s="99"/>
      <c r="AEH57" s="99"/>
      <c r="AEI57" s="99"/>
      <c r="AEJ57" s="99"/>
      <c r="AEK57" s="99"/>
      <c r="AEL57" s="99"/>
      <c r="AEM57" s="99"/>
      <c r="AEN57" s="99"/>
      <c r="AEO57" s="99"/>
      <c r="AEP57" s="99"/>
      <c r="AEQ57" s="99"/>
      <c r="AER57" s="99"/>
      <c r="AES57" s="99"/>
      <c r="AET57" s="99"/>
      <c r="AEU57" s="99"/>
      <c r="AEV57" s="99"/>
      <c r="AEW57" s="99"/>
      <c r="AEX57" s="99"/>
      <c r="AEY57" s="99"/>
      <c r="AEZ57" s="99"/>
      <c r="AFA57" s="99"/>
      <c r="AFB57" s="99"/>
      <c r="AFC57" s="99"/>
      <c r="AFD57" s="99"/>
      <c r="AFE57" s="99"/>
      <c r="AFF57" s="99"/>
      <c r="AFG57" s="99"/>
      <c r="AFH57" s="99"/>
      <c r="AFI57" s="99"/>
      <c r="AFJ57" s="99"/>
      <c r="AFK57" s="99"/>
      <c r="AFL57" s="99"/>
      <c r="AFM57" s="99"/>
      <c r="AFN57" s="99"/>
      <c r="AFO57" s="99"/>
      <c r="AFP57" s="99"/>
      <c r="AFQ57" s="99"/>
      <c r="AFR57" s="99"/>
      <c r="AFS57" s="99"/>
      <c r="AFT57" s="99"/>
      <c r="AFU57" s="99"/>
      <c r="AFV57" s="99"/>
      <c r="AFW57" s="99"/>
      <c r="AFX57" s="99"/>
      <c r="AFY57" s="99"/>
      <c r="AFZ57" s="99"/>
      <c r="AGA57" s="99"/>
      <c r="AGB57" s="99"/>
      <c r="AGC57" s="99"/>
      <c r="AGD57" s="99"/>
      <c r="AGE57" s="99"/>
      <c r="AGF57" s="99"/>
      <c r="AGG57" s="99"/>
      <c r="AGH57" s="99"/>
      <c r="AGI57" s="99"/>
      <c r="AGJ57" s="99"/>
      <c r="AGK57" s="99"/>
      <c r="AGL57" s="99"/>
      <c r="AGM57" s="99"/>
      <c r="AGN57" s="99"/>
      <c r="AGO57" s="99"/>
      <c r="AGP57" s="99"/>
      <c r="AGQ57" s="99"/>
      <c r="AGR57" s="99"/>
      <c r="AGS57" s="99"/>
      <c r="AGT57" s="99"/>
      <c r="AGU57" s="99"/>
      <c r="AGV57" s="99"/>
      <c r="AGW57" s="99"/>
      <c r="AGX57" s="99"/>
      <c r="AGY57" s="99"/>
      <c r="AGZ57" s="99"/>
      <c r="AHA57" s="99"/>
      <c r="AHB57" s="99"/>
      <c r="AHC57" s="99"/>
      <c r="AHD57" s="99"/>
      <c r="AHE57" s="99"/>
      <c r="AHF57" s="99"/>
      <c r="AHG57" s="99"/>
      <c r="AHH57" s="99"/>
      <c r="AHI57" s="99"/>
      <c r="AHJ57" s="99"/>
      <c r="AHK57" s="99"/>
      <c r="AHL57" s="99"/>
      <c r="AHM57" s="99"/>
      <c r="AHN57" s="99"/>
      <c r="AHO57" s="99"/>
      <c r="AHP57" s="99"/>
      <c r="AHQ57" s="99"/>
      <c r="AHR57" s="99"/>
      <c r="AHS57" s="99"/>
      <c r="AHT57" s="99"/>
      <c r="AHU57" s="99"/>
      <c r="AHV57" s="99"/>
      <c r="AHW57" s="99"/>
      <c r="AHX57" s="99"/>
      <c r="AHY57" s="99"/>
      <c r="AHZ57" s="99"/>
      <c r="AIA57" s="99"/>
      <c r="AIB57" s="99"/>
      <c r="AIC57" s="99"/>
      <c r="AID57" s="99"/>
      <c r="AIE57" s="99"/>
      <c r="AIF57" s="99"/>
      <c r="AIG57" s="99"/>
      <c r="AIH57" s="99"/>
      <c r="AII57" s="99"/>
      <c r="AIJ57" s="99"/>
      <c r="AIK57" s="99"/>
      <c r="AIL57" s="99"/>
      <c r="AIM57" s="99"/>
      <c r="AIN57" s="99"/>
      <c r="AIO57" s="99"/>
      <c r="AIP57" s="99"/>
      <c r="AIQ57" s="99"/>
      <c r="AIR57" s="99"/>
      <c r="AIS57" s="99"/>
      <c r="AIT57" s="99"/>
      <c r="AIU57" s="99"/>
      <c r="AIV57" s="99"/>
      <c r="AIW57" s="99"/>
      <c r="AIX57" s="99"/>
      <c r="AIY57" s="99"/>
      <c r="AIZ57" s="99"/>
      <c r="AJA57" s="99"/>
      <c r="AJB57" s="99"/>
      <c r="AJC57" s="99"/>
      <c r="AJD57" s="99"/>
      <c r="AJE57" s="99"/>
      <c r="AJF57" s="99"/>
      <c r="AJG57" s="99"/>
      <c r="AJH57" s="99"/>
      <c r="AJI57" s="99"/>
      <c r="AJJ57" s="99"/>
      <c r="AJK57" s="99"/>
      <c r="AJL57" s="99"/>
      <c r="AJM57" s="99"/>
      <c r="AJN57" s="99"/>
      <c r="AJO57" s="99"/>
      <c r="AJP57" s="99"/>
      <c r="AJQ57" s="99"/>
      <c r="AJR57" s="99"/>
      <c r="AJS57" s="99"/>
      <c r="AJT57" s="99"/>
      <c r="AJU57" s="99"/>
      <c r="AJV57" s="99"/>
      <c r="AJW57" s="99"/>
      <c r="AJX57" s="99"/>
      <c r="AJY57" s="99"/>
      <c r="AJZ57" s="99"/>
      <c r="AKA57" s="99"/>
      <c r="AKB57" s="99"/>
      <c r="AKC57" s="99"/>
      <c r="AKD57" s="99"/>
      <c r="AKE57" s="99"/>
      <c r="AKF57" s="99"/>
      <c r="AKG57" s="99"/>
      <c r="AKH57" s="99"/>
      <c r="AKI57" s="99"/>
      <c r="AKJ57" s="99"/>
      <c r="AKK57" s="99"/>
      <c r="AKL57" s="99"/>
      <c r="AKM57" s="99"/>
      <c r="AKN57" s="99"/>
      <c r="AKO57" s="99"/>
      <c r="AKP57" s="99"/>
      <c r="AKQ57" s="99"/>
      <c r="AKR57" s="99"/>
      <c r="AKS57" s="99"/>
      <c r="AKT57" s="99"/>
      <c r="AKU57" s="99"/>
      <c r="AKV57" s="99"/>
      <c r="AKW57" s="99"/>
      <c r="AKX57" s="99"/>
      <c r="AKY57" s="99"/>
      <c r="AKZ57" s="99"/>
      <c r="ALA57" s="99"/>
      <c r="ALB57" s="99"/>
      <c r="ALC57" s="99"/>
      <c r="ALD57" s="99"/>
      <c r="ALE57" s="99"/>
      <c r="ALF57" s="99"/>
      <c r="ALG57" s="99"/>
      <c r="ALH57" s="99"/>
      <c r="ALI57" s="99"/>
      <c r="ALJ57" s="99"/>
      <c r="ALK57" s="99"/>
      <c r="ALL57" s="99"/>
      <c r="ALM57" s="99"/>
      <c r="ALN57" s="99"/>
      <c r="ALO57" s="99"/>
      <c r="ALP57" s="99"/>
      <c r="ALQ57" s="99"/>
      <c r="ALR57" s="99"/>
      <c r="ALS57" s="99"/>
      <c r="ALT57" s="99"/>
      <c r="ALU57" s="99"/>
      <c r="ALV57" s="99"/>
      <c r="ALW57" s="99"/>
      <c r="ALX57" s="99"/>
      <c r="ALY57" s="99"/>
      <c r="ALZ57" s="99"/>
      <c r="AMA57" s="99"/>
      <c r="AMB57" s="99"/>
      <c r="AMC57" s="99"/>
      <c r="AMD57" s="99"/>
      <c r="AME57" s="99"/>
      <c r="AMF57" s="99"/>
      <c r="AMG57" s="99"/>
      <c r="AMH57" s="99"/>
      <c r="AMI57" s="99"/>
      <c r="AMJ57" s="99"/>
      <c r="AMK57" s="99"/>
      <c r="AML57" s="99"/>
      <c r="AMM57" s="99"/>
      <c r="AMN57" s="99"/>
      <c r="AMO57" s="99"/>
      <c r="AMP57" s="99"/>
      <c r="AMQ57" s="99"/>
      <c r="AMR57" s="99"/>
      <c r="AMS57" s="99"/>
      <c r="AMT57" s="99"/>
      <c r="AMU57" s="99"/>
      <c r="AMV57" s="99"/>
      <c r="AMW57" s="99"/>
      <c r="AMX57" s="99"/>
      <c r="AMY57" s="99"/>
      <c r="AMZ57" s="99"/>
      <c r="ANA57" s="99"/>
      <c r="ANB57" s="99"/>
      <c r="ANC57" s="99"/>
      <c r="AND57" s="99"/>
      <c r="ANE57" s="99"/>
      <c r="ANF57" s="99"/>
      <c r="ANG57" s="99"/>
      <c r="ANH57" s="99"/>
      <c r="ANI57" s="99"/>
      <c r="ANJ57" s="99"/>
      <c r="ANK57" s="99"/>
      <c r="ANL57" s="99"/>
      <c r="ANM57" s="99"/>
      <c r="ANN57" s="99"/>
      <c r="ANO57" s="99"/>
      <c r="ANP57" s="99"/>
      <c r="ANQ57" s="99"/>
      <c r="ANR57" s="99"/>
      <c r="ANS57" s="99"/>
      <c r="ANT57" s="99"/>
      <c r="ANU57" s="99"/>
      <c r="ANV57" s="99"/>
      <c r="ANW57" s="99"/>
      <c r="ANX57" s="99"/>
      <c r="ANY57" s="99"/>
      <c r="ANZ57" s="99"/>
      <c r="AOA57" s="99"/>
      <c r="AOB57" s="99"/>
      <c r="AOC57" s="99"/>
      <c r="AOD57" s="99"/>
      <c r="AOE57" s="99"/>
      <c r="AOF57" s="99"/>
      <c r="AOG57" s="99"/>
      <c r="AOH57" s="99"/>
      <c r="AOI57" s="99"/>
      <c r="AOJ57" s="99"/>
      <c r="AOK57" s="99"/>
      <c r="AOL57" s="99"/>
      <c r="AOM57" s="99"/>
      <c r="AON57" s="99"/>
      <c r="AOO57" s="99"/>
      <c r="AOP57" s="99"/>
      <c r="AOQ57" s="99"/>
      <c r="AOR57" s="99"/>
      <c r="AOS57" s="99"/>
      <c r="AOT57" s="99"/>
      <c r="AOU57" s="99"/>
      <c r="AOV57" s="99"/>
      <c r="AOW57" s="99"/>
      <c r="AOX57" s="99"/>
      <c r="AOY57" s="99"/>
      <c r="AOZ57" s="99"/>
      <c r="APA57" s="99"/>
      <c r="APB57" s="99"/>
      <c r="APC57" s="99"/>
      <c r="APD57" s="99"/>
      <c r="APE57" s="99"/>
      <c r="APF57" s="99"/>
      <c r="APG57" s="99"/>
      <c r="APH57" s="99"/>
      <c r="API57" s="99"/>
      <c r="APJ57" s="99"/>
      <c r="APK57" s="99"/>
      <c r="APL57" s="99"/>
      <c r="APM57" s="99"/>
      <c r="APN57" s="99"/>
      <c r="APO57" s="99"/>
      <c r="APP57" s="99"/>
      <c r="APQ57" s="99"/>
      <c r="APR57" s="99"/>
      <c r="APS57" s="99"/>
      <c r="APT57" s="99"/>
      <c r="APU57" s="99"/>
      <c r="APV57" s="99"/>
      <c r="APW57" s="99"/>
      <c r="APX57" s="99"/>
      <c r="APY57" s="99"/>
      <c r="APZ57" s="99"/>
      <c r="AQA57" s="99"/>
      <c r="AQB57" s="99"/>
      <c r="AQC57" s="99"/>
      <c r="AQD57" s="99"/>
      <c r="AQE57" s="99"/>
      <c r="AQF57" s="99"/>
      <c r="AQG57" s="99"/>
      <c r="AQH57" s="99"/>
      <c r="AQI57" s="99"/>
      <c r="AQJ57" s="99"/>
      <c r="AQK57" s="99"/>
      <c r="AQL57" s="99"/>
      <c r="AQM57" s="99"/>
      <c r="AQN57" s="99"/>
      <c r="AQO57" s="99"/>
      <c r="AQP57" s="99"/>
      <c r="AQQ57" s="99"/>
      <c r="AQR57" s="99"/>
      <c r="AQS57" s="99"/>
      <c r="AQT57" s="99"/>
      <c r="AQU57" s="99"/>
      <c r="AQV57" s="99"/>
      <c r="AQW57" s="99"/>
      <c r="AQX57" s="99"/>
      <c r="AQY57" s="99"/>
      <c r="AQZ57" s="99"/>
      <c r="ARA57" s="99"/>
      <c r="ARB57" s="99"/>
      <c r="ARC57" s="99"/>
      <c r="ARD57" s="99"/>
      <c r="ARE57" s="99"/>
      <c r="ARF57" s="99"/>
      <c r="ARG57" s="99"/>
      <c r="ARH57" s="99"/>
      <c r="ARI57" s="99"/>
      <c r="ARJ57" s="99"/>
      <c r="ARK57" s="99"/>
      <c r="ARL57" s="99"/>
      <c r="ARM57" s="99"/>
      <c r="ARN57" s="99"/>
      <c r="ARO57" s="99"/>
      <c r="ARP57" s="99"/>
      <c r="ARQ57" s="99"/>
      <c r="ARR57" s="99"/>
      <c r="ARS57" s="99"/>
      <c r="ART57" s="99"/>
      <c r="ARU57" s="99"/>
      <c r="ARV57" s="99"/>
      <c r="ARW57" s="99"/>
      <c r="ARX57" s="99"/>
      <c r="ARY57" s="99"/>
      <c r="ARZ57" s="99"/>
      <c r="ASA57" s="99"/>
      <c r="ASB57" s="99"/>
      <c r="ASC57" s="99"/>
      <c r="ASD57" s="99"/>
      <c r="ASE57" s="99"/>
      <c r="ASF57" s="99"/>
      <c r="ASG57" s="99"/>
      <c r="ASH57" s="99"/>
      <c r="ASI57" s="99"/>
      <c r="ASJ57" s="99"/>
      <c r="ASK57" s="99"/>
      <c r="ASL57" s="99"/>
      <c r="ASM57" s="99"/>
      <c r="ASN57" s="99"/>
      <c r="ASO57" s="99"/>
      <c r="ASP57" s="99"/>
      <c r="ASQ57" s="99"/>
      <c r="ASR57" s="99"/>
      <c r="ASS57" s="99"/>
      <c r="AST57" s="99"/>
      <c r="ASU57" s="99"/>
      <c r="ASV57" s="99"/>
      <c r="ASW57" s="99"/>
      <c r="ASX57" s="99"/>
      <c r="ASY57" s="99"/>
      <c r="ASZ57" s="99"/>
      <c r="ATA57" s="99"/>
      <c r="ATB57" s="99"/>
      <c r="ATC57" s="99"/>
      <c r="ATD57" s="99"/>
      <c r="ATE57" s="99"/>
      <c r="ATF57" s="99"/>
      <c r="ATG57" s="99"/>
      <c r="ATH57" s="99"/>
      <c r="ATI57" s="99"/>
      <c r="ATJ57" s="99"/>
      <c r="ATK57" s="99"/>
      <c r="ATL57" s="99"/>
      <c r="ATM57" s="99"/>
      <c r="ATN57" s="99"/>
      <c r="ATO57" s="99"/>
      <c r="ATP57" s="99"/>
      <c r="ATQ57" s="99"/>
      <c r="ATR57" s="99"/>
      <c r="ATS57" s="99"/>
      <c r="ATT57" s="99"/>
      <c r="ATU57" s="99"/>
      <c r="ATV57" s="99"/>
      <c r="ATW57" s="99"/>
      <c r="ATX57" s="99"/>
      <c r="ATY57" s="99"/>
      <c r="ATZ57" s="99"/>
      <c r="AUA57" s="99"/>
      <c r="AUB57" s="99"/>
      <c r="AUC57" s="99"/>
      <c r="AUD57" s="99"/>
      <c r="AUE57" s="99"/>
      <c r="AUF57" s="99"/>
      <c r="AUG57" s="99"/>
      <c r="AUH57" s="99"/>
      <c r="AUI57" s="99"/>
      <c r="AUJ57" s="99"/>
      <c r="AUK57" s="99"/>
      <c r="AUL57" s="99"/>
      <c r="AUM57" s="99"/>
      <c r="AUN57" s="99"/>
      <c r="AUO57" s="99"/>
      <c r="AUP57" s="99"/>
      <c r="AUQ57" s="99"/>
      <c r="AUR57" s="99"/>
      <c r="AUS57" s="99"/>
      <c r="AUT57" s="99"/>
      <c r="AUU57" s="99"/>
      <c r="AUV57" s="99"/>
      <c r="AUW57" s="99"/>
      <c r="AUX57" s="99"/>
      <c r="AUY57" s="99"/>
      <c r="AUZ57" s="99"/>
      <c r="AVA57" s="99"/>
      <c r="AVB57" s="99"/>
      <c r="AVC57" s="99"/>
      <c r="AVD57" s="99"/>
      <c r="AVE57" s="99"/>
      <c r="AVF57" s="99"/>
    </row>
    <row r="58" spans="1:1254" x14ac:dyDescent="0.25">
      <c r="A58">
        <v>202212</v>
      </c>
      <c r="B58">
        <v>53100</v>
      </c>
      <c r="C58" t="s">
        <v>2698</v>
      </c>
      <c r="D58" t="s">
        <v>1533</v>
      </c>
      <c r="F58">
        <v>1647</v>
      </c>
      <c r="I58">
        <v>389356</v>
      </c>
      <c r="K58">
        <v>116195</v>
      </c>
      <c r="L58">
        <v>-320</v>
      </c>
      <c r="M58">
        <v>115875</v>
      </c>
      <c r="P58">
        <v>389356</v>
      </c>
      <c r="W58">
        <v>849089</v>
      </c>
      <c r="Y58">
        <v>295216</v>
      </c>
      <c r="AB58">
        <v>388274</v>
      </c>
      <c r="AC58">
        <v>1896</v>
      </c>
      <c r="AI58">
        <v>40939</v>
      </c>
      <c r="AJ58">
        <v>1896</v>
      </c>
      <c r="AK58">
        <v>157898</v>
      </c>
      <c r="AL58">
        <v>1084</v>
      </c>
      <c r="AO58">
        <v>3076</v>
      </c>
      <c r="AQ58">
        <v>1082</v>
      </c>
      <c r="AS58">
        <v>0</v>
      </c>
      <c r="AT58">
        <v>299939</v>
      </c>
      <c r="AV58">
        <v>1001</v>
      </c>
      <c r="AY58">
        <v>500787</v>
      </c>
      <c r="AZ58">
        <v>290249</v>
      </c>
      <c r="BB58">
        <v>0</v>
      </c>
      <c r="BD58">
        <v>1423</v>
      </c>
      <c r="BF58">
        <v>35297</v>
      </c>
      <c r="BH58">
        <v>36876</v>
      </c>
      <c r="BI58">
        <v>2</v>
      </c>
      <c r="BJ58">
        <v>5711</v>
      </c>
      <c r="BK58">
        <v>311426</v>
      </c>
      <c r="BP58">
        <v>178999</v>
      </c>
      <c r="BQ58">
        <v>320787</v>
      </c>
      <c r="BV58">
        <v>-3049</v>
      </c>
      <c r="BX58">
        <v>18515</v>
      </c>
      <c r="BZ58">
        <v>849089</v>
      </c>
      <c r="CE58">
        <v>154</v>
      </c>
      <c r="CH58">
        <v>-2391</v>
      </c>
      <c r="CL58">
        <v>146523</v>
      </c>
      <c r="CN58">
        <v>-4708</v>
      </c>
      <c r="CO58">
        <v>-117274</v>
      </c>
      <c r="CR58">
        <v>115207</v>
      </c>
      <c r="CS58">
        <v>-7546</v>
      </c>
      <c r="CT58">
        <v>-143271</v>
      </c>
      <c r="CU58">
        <v>-4429</v>
      </c>
      <c r="CV58">
        <v>-2317</v>
      </c>
      <c r="CX58">
        <v>-114321</v>
      </c>
      <c r="CZ58">
        <v>-110394</v>
      </c>
      <c r="DA58">
        <v>-113550</v>
      </c>
      <c r="DB58">
        <v>-5567</v>
      </c>
      <c r="DC58">
        <v>-320</v>
      </c>
      <c r="DD58">
        <v>0</v>
      </c>
      <c r="DF58">
        <v>-251806</v>
      </c>
      <c r="DG58">
        <v>3049</v>
      </c>
      <c r="DH58">
        <v>4556</v>
      </c>
      <c r="DJ58">
        <v>-18514</v>
      </c>
      <c r="DK58">
        <v>-18514</v>
      </c>
      <c r="DL58">
        <v>2953</v>
      </c>
      <c r="DM58">
        <v>38858</v>
      </c>
      <c r="DP58">
        <v>-3724</v>
      </c>
      <c r="DQ58">
        <v>-1105</v>
      </c>
      <c r="DR58">
        <v>-682</v>
      </c>
      <c r="DS58">
        <v>-52</v>
      </c>
      <c r="DT58">
        <v>-3724</v>
      </c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  <c r="IJ58" s="99"/>
      <c r="IK58" s="99"/>
      <c r="IL58" s="99"/>
      <c r="IM58" s="99"/>
      <c r="IN58" s="99"/>
      <c r="IO58" s="99"/>
      <c r="IP58" s="99"/>
      <c r="IQ58" s="99"/>
      <c r="IR58" s="99"/>
      <c r="IS58" s="99"/>
      <c r="IT58" s="99"/>
      <c r="IU58" s="99"/>
      <c r="IV58" s="99"/>
      <c r="IW58" s="99"/>
      <c r="IX58" s="99"/>
      <c r="IY58" s="99"/>
      <c r="IZ58" s="99"/>
      <c r="JA58" s="99"/>
      <c r="JB58" s="99"/>
      <c r="JC58" s="99"/>
      <c r="JD58" s="99"/>
      <c r="JE58" s="99"/>
      <c r="JF58" s="99"/>
      <c r="JG58" s="99"/>
      <c r="JH58" s="99"/>
      <c r="JI58" s="99"/>
      <c r="JJ58" s="99"/>
      <c r="JK58" s="99"/>
      <c r="JL58" s="99"/>
      <c r="JM58" s="99"/>
      <c r="JN58" s="99"/>
      <c r="JO58" s="99"/>
      <c r="JP58" s="99"/>
      <c r="JQ58" s="99"/>
      <c r="JR58" s="99"/>
      <c r="JS58" s="99"/>
      <c r="JT58" s="99"/>
      <c r="JU58" s="99"/>
      <c r="JV58" s="99"/>
      <c r="JW58" s="99"/>
      <c r="JX58" s="99"/>
      <c r="JY58" s="99"/>
      <c r="JZ58" s="99"/>
      <c r="KA58" s="99"/>
      <c r="KB58" s="99"/>
      <c r="KC58" s="99"/>
      <c r="KD58" s="99"/>
      <c r="KE58" s="99"/>
      <c r="KF58" s="99"/>
      <c r="KG58" s="99"/>
      <c r="KH58" s="99"/>
      <c r="KI58" s="99"/>
      <c r="KJ58" s="99"/>
      <c r="KK58" s="99"/>
      <c r="KL58" s="99"/>
      <c r="KM58" s="99"/>
      <c r="KN58" s="99"/>
      <c r="KO58" s="99"/>
      <c r="KP58" s="99"/>
      <c r="KQ58" s="99"/>
      <c r="KR58" s="99"/>
      <c r="KS58" s="99"/>
      <c r="KT58" s="99"/>
      <c r="KU58" s="99"/>
      <c r="KV58" s="99"/>
      <c r="KW58" s="99"/>
      <c r="KX58" s="99"/>
      <c r="KY58" s="99"/>
      <c r="KZ58" s="99"/>
      <c r="LA58" s="99"/>
      <c r="LB58" s="99"/>
      <c r="LC58" s="99"/>
      <c r="LD58" s="99"/>
      <c r="LE58" s="99"/>
      <c r="LF58" s="99"/>
      <c r="LG58" s="99"/>
      <c r="LH58" s="99"/>
      <c r="LI58" s="99"/>
      <c r="LJ58" s="99"/>
      <c r="LK58" s="99"/>
      <c r="LL58" s="99"/>
      <c r="LM58" s="99"/>
      <c r="LN58" s="99"/>
      <c r="LO58" s="99"/>
      <c r="LP58" s="99"/>
      <c r="LQ58" s="99"/>
      <c r="LR58" s="99"/>
      <c r="LS58" s="99"/>
      <c r="LT58" s="99"/>
      <c r="LU58" s="99"/>
      <c r="LV58" s="99"/>
      <c r="LW58" s="99"/>
      <c r="LX58" s="99"/>
      <c r="LY58" s="99"/>
      <c r="LZ58" s="99"/>
      <c r="MA58" s="99"/>
      <c r="MB58" s="99"/>
      <c r="MC58" s="99"/>
      <c r="MD58" s="99"/>
      <c r="ME58" s="99"/>
      <c r="MF58" s="99"/>
      <c r="MG58" s="99"/>
      <c r="MH58" s="99"/>
      <c r="MI58" s="99"/>
      <c r="MJ58" s="99"/>
      <c r="MK58" s="99"/>
      <c r="ML58" s="99"/>
      <c r="MM58" s="99"/>
      <c r="MN58" s="99"/>
      <c r="MO58" s="99"/>
      <c r="MP58" s="99"/>
      <c r="MQ58" s="99"/>
      <c r="MR58" s="99"/>
      <c r="MS58" s="99"/>
      <c r="MT58" s="99"/>
      <c r="MU58" s="99"/>
      <c r="MV58" s="99"/>
      <c r="MW58" s="99"/>
      <c r="MX58" s="99"/>
      <c r="MY58" s="99"/>
      <c r="MZ58" s="99"/>
      <c r="NA58" s="99"/>
      <c r="NB58" s="99"/>
      <c r="NC58" s="99"/>
      <c r="ND58" s="99"/>
      <c r="NE58" s="99"/>
      <c r="NF58" s="99"/>
      <c r="NG58" s="99"/>
      <c r="NH58" s="99"/>
      <c r="NI58" s="99"/>
      <c r="NJ58" s="99"/>
      <c r="NK58" s="99"/>
      <c r="NL58" s="99"/>
      <c r="NM58" s="99"/>
      <c r="NN58" s="99"/>
      <c r="NO58" s="99"/>
      <c r="NP58" s="99"/>
      <c r="NQ58" s="99"/>
      <c r="NR58" s="99"/>
      <c r="NS58" s="99"/>
      <c r="NT58" s="99"/>
      <c r="NU58" s="99"/>
      <c r="NV58" s="99"/>
      <c r="NW58" s="99"/>
      <c r="NX58" s="99"/>
      <c r="NY58" s="99"/>
      <c r="NZ58" s="99"/>
      <c r="OA58" s="99"/>
      <c r="OB58" s="99"/>
      <c r="OC58" s="99"/>
      <c r="OD58" s="99"/>
      <c r="OE58" s="99"/>
      <c r="OF58" s="99"/>
      <c r="OG58" s="99"/>
      <c r="OH58" s="99"/>
      <c r="OI58" s="99"/>
      <c r="OJ58" s="99"/>
      <c r="OK58" s="99"/>
      <c r="OL58" s="99"/>
      <c r="OM58" s="99"/>
      <c r="ON58" s="99"/>
      <c r="OO58" s="99"/>
      <c r="OP58" s="99"/>
      <c r="OQ58" s="99"/>
      <c r="OR58" s="99"/>
      <c r="OS58" s="99"/>
      <c r="OT58" s="99"/>
      <c r="OU58" s="99"/>
      <c r="OV58" s="99"/>
      <c r="OW58" s="99"/>
      <c r="OX58" s="99"/>
      <c r="OY58" s="99"/>
      <c r="OZ58" s="99"/>
      <c r="PA58" s="99"/>
      <c r="PB58" s="99"/>
      <c r="PC58" s="99"/>
      <c r="PD58" s="99"/>
      <c r="PE58" s="99"/>
      <c r="PF58" s="99"/>
      <c r="PG58" s="99"/>
      <c r="PH58" s="99"/>
      <c r="PI58" s="99"/>
      <c r="PJ58" s="99"/>
      <c r="PK58" s="99"/>
      <c r="PL58" s="99"/>
      <c r="PM58" s="99"/>
      <c r="PN58" s="99"/>
      <c r="PO58" s="99"/>
      <c r="PP58" s="99"/>
      <c r="PQ58" s="99"/>
      <c r="PR58" s="99"/>
      <c r="PS58" s="99"/>
      <c r="PT58" s="99"/>
      <c r="PU58" s="99"/>
      <c r="PV58" s="99"/>
      <c r="PW58" s="99"/>
      <c r="PX58" s="99"/>
      <c r="PY58" s="99"/>
      <c r="PZ58" s="99"/>
      <c r="QA58" s="99"/>
      <c r="QB58" s="99"/>
      <c r="QC58" s="99"/>
      <c r="QD58" s="99"/>
      <c r="QE58" s="99"/>
      <c r="QF58" s="99"/>
      <c r="QG58" s="99"/>
      <c r="QH58" s="99"/>
      <c r="QI58" s="99"/>
      <c r="QJ58" s="99"/>
      <c r="QK58" s="99"/>
      <c r="QL58" s="99"/>
      <c r="QM58" s="99"/>
      <c r="QN58" s="99"/>
      <c r="QO58" s="99"/>
      <c r="QP58" s="99"/>
      <c r="QQ58" s="99"/>
      <c r="QR58" s="99"/>
      <c r="QS58" s="99"/>
      <c r="QT58" s="99"/>
      <c r="QU58" s="99"/>
      <c r="QV58" s="99"/>
      <c r="QW58" s="99"/>
      <c r="QX58" s="99"/>
      <c r="QY58" s="99"/>
      <c r="QZ58" s="99"/>
      <c r="RA58" s="99"/>
      <c r="RB58" s="99"/>
      <c r="RC58" s="99"/>
      <c r="RD58" s="99"/>
      <c r="RE58" s="99"/>
      <c r="RF58" s="99"/>
      <c r="RG58" s="99"/>
      <c r="RH58" s="99"/>
      <c r="RI58" s="99"/>
      <c r="RJ58" s="99"/>
      <c r="RK58" s="99"/>
      <c r="RL58" s="99"/>
      <c r="RM58" s="99"/>
      <c r="RN58" s="99"/>
      <c r="RO58" s="99"/>
      <c r="RP58" s="99"/>
      <c r="RQ58" s="99"/>
      <c r="RR58" s="99"/>
      <c r="RS58" s="99"/>
      <c r="RT58" s="99"/>
      <c r="RU58" s="99"/>
      <c r="RV58" s="99"/>
      <c r="RW58" s="99"/>
      <c r="RX58" s="99"/>
      <c r="RY58" s="99"/>
      <c r="RZ58" s="99"/>
      <c r="SA58" s="99"/>
      <c r="SB58" s="99"/>
      <c r="SC58" s="99"/>
      <c r="SD58" s="99"/>
      <c r="SE58" s="99"/>
      <c r="SF58" s="99"/>
      <c r="SG58" s="99"/>
      <c r="SH58" s="99"/>
      <c r="SI58" s="99"/>
      <c r="SJ58" s="99"/>
      <c r="SK58" s="99"/>
      <c r="SL58" s="99"/>
      <c r="SM58" s="99"/>
      <c r="SN58" s="99"/>
      <c r="SO58" s="99"/>
      <c r="SP58" s="99"/>
      <c r="SQ58" s="99"/>
      <c r="SR58" s="99"/>
      <c r="SS58" s="99"/>
      <c r="ST58" s="99"/>
      <c r="SU58" s="99"/>
      <c r="SV58" s="99"/>
      <c r="SW58" s="99"/>
      <c r="SX58" s="99"/>
      <c r="SY58" s="99"/>
      <c r="SZ58" s="99"/>
      <c r="TA58" s="99"/>
      <c r="TB58" s="99"/>
      <c r="TC58" s="99"/>
      <c r="TD58" s="99"/>
      <c r="TE58" s="99"/>
      <c r="TF58" s="99"/>
      <c r="TG58" s="99"/>
      <c r="TH58" s="99"/>
      <c r="TI58" s="99"/>
      <c r="TJ58" s="99"/>
      <c r="TK58" s="99"/>
      <c r="TL58" s="99"/>
      <c r="TM58" s="99"/>
      <c r="TN58" s="99"/>
      <c r="TO58" s="99"/>
      <c r="TP58" s="99"/>
      <c r="TQ58" s="99"/>
      <c r="TR58" s="99"/>
      <c r="TS58" s="99"/>
      <c r="TT58" s="99"/>
      <c r="TU58" s="99"/>
      <c r="TV58" s="99"/>
      <c r="TW58" s="99"/>
      <c r="TX58" s="99"/>
      <c r="TY58" s="99"/>
      <c r="TZ58" s="99"/>
      <c r="UA58" s="99"/>
      <c r="UB58" s="99"/>
      <c r="UC58" s="99"/>
      <c r="UD58" s="99"/>
      <c r="UE58" s="99"/>
      <c r="UF58" s="99"/>
      <c r="UG58" s="99"/>
      <c r="UH58" s="99"/>
      <c r="UI58" s="99"/>
      <c r="UJ58" s="99"/>
      <c r="UK58" s="99"/>
      <c r="UL58" s="99"/>
      <c r="UM58" s="99"/>
      <c r="UN58" s="99"/>
      <c r="UO58" s="99"/>
      <c r="UP58" s="99"/>
      <c r="UQ58" s="99"/>
      <c r="UR58" s="99"/>
      <c r="US58" s="99"/>
      <c r="UT58" s="99"/>
      <c r="UU58" s="99"/>
      <c r="UV58" s="99"/>
      <c r="UW58" s="99"/>
      <c r="UX58" s="99"/>
      <c r="UY58" s="99"/>
      <c r="UZ58" s="99"/>
      <c r="VA58" s="99"/>
      <c r="VB58" s="99"/>
      <c r="VC58" s="99"/>
      <c r="VD58" s="99"/>
      <c r="VE58" s="99"/>
      <c r="VF58" s="99"/>
      <c r="VG58" s="99"/>
      <c r="VH58" s="99"/>
      <c r="VI58" s="99"/>
      <c r="VJ58" s="99"/>
      <c r="VK58" s="99"/>
      <c r="VL58" s="99"/>
      <c r="VM58" s="99"/>
      <c r="VN58" s="99"/>
      <c r="VO58" s="99"/>
      <c r="VP58" s="99"/>
      <c r="VQ58" s="99"/>
      <c r="VR58" s="99"/>
      <c r="VS58" s="99"/>
      <c r="VT58" s="99"/>
      <c r="VU58" s="99"/>
      <c r="VV58" s="99"/>
      <c r="VW58" s="99"/>
      <c r="VX58" s="99"/>
      <c r="VY58" s="99"/>
      <c r="VZ58" s="99"/>
      <c r="WA58" s="99"/>
      <c r="WB58" s="99"/>
      <c r="WC58" s="99"/>
      <c r="WD58" s="99"/>
      <c r="WE58" s="99"/>
      <c r="WF58" s="99"/>
      <c r="WG58" s="99"/>
      <c r="WH58" s="99"/>
      <c r="WI58" s="99"/>
      <c r="WJ58" s="99"/>
      <c r="WK58" s="99"/>
      <c r="WL58" s="99"/>
      <c r="WM58" s="99"/>
      <c r="WN58" s="99"/>
      <c r="WO58" s="99"/>
      <c r="WP58" s="99"/>
      <c r="WQ58" s="99"/>
      <c r="WR58" s="99"/>
      <c r="WS58" s="99"/>
      <c r="WT58" s="99"/>
      <c r="WU58" s="99"/>
      <c r="WV58" s="99"/>
      <c r="WW58" s="99"/>
      <c r="WX58" s="99"/>
      <c r="WY58" s="99"/>
      <c r="WZ58" s="99"/>
      <c r="XA58" s="99"/>
      <c r="XB58" s="99"/>
      <c r="XC58" s="99"/>
      <c r="XD58" s="99"/>
      <c r="XE58" s="99"/>
      <c r="XF58" s="99"/>
      <c r="XG58" s="99"/>
      <c r="XH58" s="99"/>
      <c r="XI58" s="99"/>
      <c r="XJ58" s="99"/>
      <c r="XK58" s="99"/>
      <c r="XL58" s="99"/>
      <c r="XM58" s="99"/>
      <c r="XN58" s="99"/>
      <c r="XO58" s="99"/>
      <c r="XP58" s="99"/>
      <c r="XQ58" s="99"/>
      <c r="XR58" s="99"/>
      <c r="XS58" s="99"/>
      <c r="XT58" s="99"/>
      <c r="XU58" s="99"/>
      <c r="XV58" s="99"/>
      <c r="XW58" s="99"/>
      <c r="XX58" s="99"/>
      <c r="XY58" s="99"/>
      <c r="XZ58" s="99"/>
      <c r="YA58" s="99"/>
      <c r="YB58" s="99"/>
      <c r="YC58" s="99"/>
      <c r="YD58" s="99"/>
      <c r="YE58" s="99"/>
      <c r="YF58" s="99"/>
      <c r="YG58" s="99"/>
      <c r="YH58" s="99"/>
      <c r="YI58" s="99"/>
      <c r="YJ58" s="99"/>
      <c r="YK58" s="99"/>
      <c r="YL58" s="99"/>
      <c r="YM58" s="99"/>
      <c r="YN58" s="99"/>
      <c r="YO58" s="99"/>
      <c r="YP58" s="99"/>
      <c r="YQ58" s="99"/>
      <c r="YR58" s="99"/>
      <c r="YS58" s="99"/>
      <c r="YT58" s="99"/>
      <c r="YU58" s="99"/>
      <c r="YV58" s="99"/>
      <c r="YW58" s="99"/>
      <c r="YX58" s="99"/>
      <c r="YY58" s="99"/>
      <c r="YZ58" s="99"/>
      <c r="ZA58" s="99"/>
      <c r="ZB58" s="99"/>
      <c r="ZC58" s="99"/>
      <c r="ZD58" s="99"/>
      <c r="ZE58" s="99"/>
      <c r="ZF58" s="99"/>
      <c r="ZG58" s="99"/>
      <c r="ZH58" s="99"/>
      <c r="ZI58" s="99"/>
      <c r="ZJ58" s="99"/>
      <c r="ZK58" s="99"/>
      <c r="ZL58" s="99"/>
      <c r="ZM58" s="99"/>
      <c r="ZN58" s="99"/>
      <c r="ZO58" s="99"/>
      <c r="ZP58" s="99"/>
      <c r="ZQ58" s="99"/>
      <c r="ZR58" s="99"/>
      <c r="ZS58" s="99"/>
      <c r="ZT58" s="99"/>
      <c r="ZU58" s="99"/>
      <c r="ZV58" s="99"/>
      <c r="ZW58" s="99"/>
      <c r="ZX58" s="99"/>
      <c r="ZY58" s="99"/>
      <c r="ZZ58" s="99"/>
      <c r="AAA58" s="99"/>
      <c r="AAB58" s="99"/>
      <c r="AAC58" s="99"/>
      <c r="AAD58" s="99"/>
      <c r="AAE58" s="99"/>
      <c r="AAF58" s="99"/>
      <c r="AAG58" s="99"/>
      <c r="AAH58" s="99"/>
      <c r="AAI58" s="99"/>
      <c r="AAJ58" s="99"/>
      <c r="AAK58" s="99"/>
      <c r="AAL58" s="99"/>
      <c r="AAM58" s="99"/>
      <c r="AAN58" s="99"/>
      <c r="AAO58" s="99"/>
      <c r="AAP58" s="99"/>
      <c r="AAQ58" s="99"/>
      <c r="AAR58" s="99"/>
      <c r="AAS58" s="99"/>
      <c r="AAT58" s="99"/>
      <c r="AAU58" s="99"/>
      <c r="AAV58" s="99"/>
      <c r="AAW58" s="99"/>
      <c r="AAX58" s="99"/>
      <c r="AAY58" s="99"/>
      <c r="AAZ58" s="99"/>
      <c r="ABA58" s="99"/>
      <c r="ABB58" s="99"/>
      <c r="ABC58" s="99"/>
      <c r="ABD58" s="99"/>
      <c r="ABE58" s="99"/>
      <c r="ABF58" s="99"/>
      <c r="ABG58" s="99"/>
      <c r="ABH58" s="99"/>
      <c r="ABI58" s="99"/>
      <c r="ABJ58" s="99"/>
      <c r="ABK58" s="99"/>
      <c r="ABL58" s="99"/>
      <c r="ABM58" s="99"/>
      <c r="ABN58" s="99"/>
      <c r="ABO58" s="99"/>
      <c r="ABP58" s="99"/>
      <c r="ABQ58" s="99"/>
      <c r="ABR58" s="99"/>
      <c r="ABS58" s="99"/>
      <c r="ABT58" s="99"/>
      <c r="ABU58" s="99"/>
      <c r="ABV58" s="99"/>
      <c r="ABW58" s="99"/>
      <c r="ABX58" s="99"/>
      <c r="ABY58" s="99"/>
      <c r="ABZ58" s="99"/>
      <c r="ACA58" s="99"/>
      <c r="ACB58" s="99"/>
      <c r="ACC58" s="99"/>
      <c r="ACD58" s="99"/>
      <c r="ACE58" s="99"/>
      <c r="ACF58" s="99"/>
      <c r="ACG58" s="99"/>
      <c r="ACH58" s="99"/>
      <c r="ACI58" s="99"/>
      <c r="ACJ58" s="99"/>
      <c r="ACK58" s="99"/>
      <c r="ACL58" s="99"/>
      <c r="ACM58" s="99"/>
      <c r="ACN58" s="99"/>
      <c r="ACO58" s="99"/>
      <c r="ACP58" s="99"/>
      <c r="ACQ58" s="99"/>
      <c r="ACR58" s="99"/>
      <c r="ACS58" s="99"/>
      <c r="ACT58" s="99"/>
      <c r="ACU58" s="99"/>
      <c r="ACV58" s="99"/>
      <c r="ACW58" s="99"/>
      <c r="ACX58" s="99"/>
      <c r="ACY58" s="99"/>
      <c r="ACZ58" s="99"/>
      <c r="ADA58" s="99"/>
      <c r="ADB58" s="99"/>
      <c r="ADC58" s="99"/>
      <c r="ADD58" s="99"/>
      <c r="ADE58" s="99"/>
      <c r="ADF58" s="99"/>
      <c r="ADG58" s="99"/>
      <c r="ADH58" s="99"/>
      <c r="ADI58" s="99"/>
      <c r="ADJ58" s="99"/>
      <c r="ADK58" s="99"/>
      <c r="ADL58" s="99"/>
      <c r="ADM58" s="99"/>
      <c r="ADN58" s="99"/>
      <c r="ADO58" s="99"/>
      <c r="ADP58" s="99"/>
      <c r="ADQ58" s="99"/>
      <c r="ADR58" s="99"/>
      <c r="ADS58" s="99"/>
      <c r="ADT58" s="99"/>
      <c r="ADU58" s="99"/>
      <c r="ADV58" s="99"/>
      <c r="ADW58" s="99"/>
      <c r="ADX58" s="99"/>
      <c r="ADY58" s="99"/>
      <c r="ADZ58" s="99"/>
      <c r="AEA58" s="99"/>
      <c r="AEB58" s="99"/>
      <c r="AEC58" s="99"/>
      <c r="AED58" s="99"/>
      <c r="AEE58" s="99"/>
      <c r="AEF58" s="99"/>
      <c r="AEG58" s="99"/>
      <c r="AEH58" s="99"/>
      <c r="AEI58" s="99"/>
      <c r="AEJ58" s="99"/>
      <c r="AEK58" s="99"/>
      <c r="AEL58" s="99"/>
      <c r="AEM58" s="99"/>
      <c r="AEN58" s="99"/>
      <c r="AEO58" s="99"/>
      <c r="AEP58" s="99"/>
      <c r="AEQ58" s="99"/>
      <c r="AER58" s="99"/>
      <c r="AES58" s="99"/>
      <c r="AET58" s="99"/>
      <c r="AEU58" s="99"/>
      <c r="AEV58" s="99"/>
      <c r="AEW58" s="99"/>
      <c r="AEX58" s="99"/>
      <c r="AEY58" s="99"/>
      <c r="AEZ58" s="99"/>
      <c r="AFA58" s="99"/>
      <c r="AFB58" s="99"/>
      <c r="AFC58" s="99"/>
      <c r="AFD58" s="99"/>
      <c r="AFE58" s="99"/>
      <c r="AFF58" s="99"/>
      <c r="AFG58" s="99"/>
      <c r="AFH58" s="99"/>
      <c r="AFI58" s="99"/>
      <c r="AFJ58" s="99"/>
      <c r="AFK58" s="99"/>
      <c r="AFL58" s="99"/>
      <c r="AFM58" s="99"/>
      <c r="AFN58" s="99"/>
      <c r="AFO58" s="99"/>
      <c r="AFP58" s="99"/>
      <c r="AFQ58" s="99"/>
      <c r="AFR58" s="99"/>
      <c r="AFS58" s="99"/>
      <c r="AFT58" s="99"/>
      <c r="AFU58" s="99"/>
      <c r="AFV58" s="99"/>
      <c r="AFW58" s="99"/>
      <c r="AFX58" s="99"/>
      <c r="AFY58" s="99"/>
      <c r="AFZ58" s="99"/>
      <c r="AGA58" s="99"/>
      <c r="AGB58" s="99"/>
      <c r="AGC58" s="99"/>
      <c r="AGD58" s="99"/>
      <c r="AGE58" s="99"/>
      <c r="AGF58" s="99"/>
      <c r="AGG58" s="99"/>
      <c r="AGH58" s="99"/>
      <c r="AGI58" s="99"/>
      <c r="AGJ58" s="99"/>
      <c r="AGK58" s="99"/>
      <c r="AGL58" s="99"/>
      <c r="AGM58" s="99"/>
      <c r="AGN58" s="99"/>
      <c r="AGO58" s="99"/>
      <c r="AGP58" s="99"/>
      <c r="AGQ58" s="99"/>
      <c r="AGR58" s="99"/>
      <c r="AGS58" s="99"/>
      <c r="AGT58" s="99"/>
      <c r="AGU58" s="99"/>
      <c r="AGV58" s="99"/>
      <c r="AGW58" s="99"/>
      <c r="AGX58" s="99"/>
      <c r="AGY58" s="99"/>
      <c r="AGZ58" s="99"/>
      <c r="AHA58" s="99"/>
      <c r="AHB58" s="99"/>
      <c r="AHC58" s="99"/>
      <c r="AHD58" s="99"/>
      <c r="AHE58" s="99"/>
      <c r="AHF58" s="99"/>
      <c r="AHG58" s="99"/>
      <c r="AHH58" s="99"/>
      <c r="AHI58" s="99"/>
      <c r="AHJ58" s="99"/>
      <c r="AHK58" s="99"/>
      <c r="AHL58" s="99"/>
      <c r="AHM58" s="99"/>
      <c r="AHN58" s="99"/>
      <c r="AHO58" s="99"/>
      <c r="AHP58" s="99"/>
      <c r="AHQ58" s="99"/>
      <c r="AHR58" s="99"/>
      <c r="AHS58" s="99"/>
      <c r="AHT58" s="99"/>
      <c r="AHU58" s="99"/>
      <c r="AHV58" s="99"/>
      <c r="AHW58" s="99"/>
      <c r="AHX58" s="99"/>
      <c r="AHY58" s="99"/>
      <c r="AHZ58" s="99"/>
      <c r="AIA58" s="99"/>
      <c r="AIB58" s="99"/>
      <c r="AIC58" s="99"/>
      <c r="AID58" s="99"/>
      <c r="AIE58" s="99"/>
      <c r="AIF58" s="99"/>
      <c r="AIG58" s="99"/>
      <c r="AIH58" s="99"/>
      <c r="AII58" s="99"/>
      <c r="AIJ58" s="99"/>
      <c r="AIK58" s="99"/>
      <c r="AIL58" s="99"/>
      <c r="AIM58" s="99"/>
      <c r="AIN58" s="99"/>
      <c r="AIO58" s="99"/>
      <c r="AIP58" s="99"/>
      <c r="AIQ58" s="99"/>
      <c r="AIR58" s="99"/>
      <c r="AIS58" s="99"/>
      <c r="AIT58" s="99"/>
      <c r="AIU58" s="99"/>
      <c r="AIV58" s="99"/>
      <c r="AIW58" s="99"/>
      <c r="AIX58" s="99"/>
      <c r="AIY58" s="99"/>
      <c r="AIZ58" s="99"/>
      <c r="AJA58" s="99"/>
      <c r="AJB58" s="99"/>
      <c r="AJC58" s="99"/>
      <c r="AJD58" s="99"/>
      <c r="AJE58" s="99"/>
      <c r="AJF58" s="99"/>
      <c r="AJG58" s="99"/>
      <c r="AJH58" s="99"/>
      <c r="AJI58" s="99"/>
      <c r="AJJ58" s="99"/>
      <c r="AJK58" s="99"/>
      <c r="AJL58" s="99"/>
      <c r="AJM58" s="99"/>
      <c r="AJN58" s="99"/>
      <c r="AJO58" s="99"/>
      <c r="AJP58" s="99"/>
      <c r="AJQ58" s="99"/>
      <c r="AJR58" s="99"/>
      <c r="AJS58" s="99"/>
      <c r="AJT58" s="99"/>
      <c r="AJU58" s="99"/>
      <c r="AJV58" s="99"/>
      <c r="AJW58" s="99"/>
      <c r="AJX58" s="99"/>
      <c r="AJY58" s="99"/>
      <c r="AJZ58" s="99"/>
      <c r="AKA58" s="99"/>
      <c r="AKB58" s="99"/>
      <c r="AKC58" s="99"/>
      <c r="AKD58" s="99"/>
      <c r="AKE58" s="99"/>
      <c r="AKF58" s="99"/>
      <c r="AKG58" s="99"/>
      <c r="AKH58" s="99"/>
      <c r="AKI58" s="99"/>
      <c r="AKJ58" s="99"/>
      <c r="AKK58" s="99"/>
      <c r="AKL58" s="99"/>
      <c r="AKM58" s="99"/>
      <c r="AKN58" s="99"/>
      <c r="AKO58" s="99"/>
      <c r="AKP58" s="99"/>
      <c r="AKQ58" s="99"/>
      <c r="AKR58" s="99"/>
      <c r="AKS58" s="99"/>
      <c r="AKT58" s="99"/>
      <c r="AKU58" s="99"/>
      <c r="AKV58" s="99"/>
      <c r="AKW58" s="99"/>
      <c r="AKX58" s="99"/>
      <c r="AKY58" s="99"/>
      <c r="AKZ58" s="99"/>
      <c r="ALA58" s="99"/>
      <c r="ALB58" s="99"/>
      <c r="ALC58" s="99"/>
      <c r="ALD58" s="99"/>
      <c r="ALE58" s="99"/>
      <c r="ALF58" s="99"/>
      <c r="ALG58" s="99"/>
      <c r="ALH58" s="99"/>
      <c r="ALI58" s="99"/>
      <c r="ALJ58" s="99"/>
      <c r="ALK58" s="99"/>
      <c r="ALL58" s="99"/>
      <c r="ALM58" s="99"/>
      <c r="ALN58" s="99"/>
      <c r="ALO58" s="99"/>
      <c r="ALP58" s="99"/>
      <c r="ALQ58" s="99"/>
      <c r="ALR58" s="99"/>
      <c r="ALS58" s="99"/>
      <c r="ALT58" s="99"/>
      <c r="ALU58" s="99"/>
      <c r="ALV58" s="99"/>
      <c r="ALW58" s="99"/>
      <c r="ALX58" s="99"/>
      <c r="ALY58" s="99"/>
      <c r="ALZ58" s="99"/>
      <c r="AMA58" s="99"/>
      <c r="AMB58" s="99"/>
      <c r="AMC58" s="99"/>
      <c r="AMD58" s="99"/>
      <c r="AME58" s="99"/>
      <c r="AMF58" s="99"/>
      <c r="AMG58" s="99"/>
      <c r="AMH58" s="99"/>
      <c r="AMI58" s="99"/>
      <c r="AMJ58" s="99"/>
      <c r="AMK58" s="99"/>
      <c r="AML58" s="99"/>
      <c r="AMM58" s="99"/>
      <c r="AMN58" s="99"/>
      <c r="AMO58" s="99"/>
      <c r="AMP58" s="99"/>
      <c r="AMQ58" s="99"/>
      <c r="AMR58" s="99"/>
      <c r="AMS58" s="99"/>
      <c r="AMT58" s="99"/>
      <c r="AMU58" s="99"/>
      <c r="AMV58" s="99"/>
      <c r="AMW58" s="99"/>
      <c r="AMX58" s="99"/>
      <c r="AMY58" s="99"/>
      <c r="AMZ58" s="99"/>
      <c r="ANA58" s="99"/>
      <c r="ANB58" s="99"/>
      <c r="ANC58" s="99"/>
      <c r="AND58" s="99"/>
      <c r="ANE58" s="99"/>
      <c r="ANF58" s="99"/>
      <c r="ANG58" s="99"/>
      <c r="ANH58" s="99"/>
      <c r="ANI58" s="99"/>
      <c r="ANJ58" s="99"/>
      <c r="ANK58" s="99"/>
      <c r="ANL58" s="99"/>
      <c r="ANM58" s="99"/>
      <c r="ANN58" s="99"/>
      <c r="ANO58" s="99"/>
      <c r="ANP58" s="99"/>
      <c r="ANQ58" s="99"/>
      <c r="ANR58" s="99"/>
      <c r="ANS58" s="99"/>
      <c r="ANT58" s="99"/>
      <c r="ANU58" s="99"/>
      <c r="ANV58" s="99"/>
      <c r="ANW58" s="99"/>
      <c r="ANX58" s="99"/>
      <c r="ANY58" s="99"/>
      <c r="ANZ58" s="99"/>
      <c r="AOA58" s="99"/>
      <c r="AOB58" s="99"/>
      <c r="AOC58" s="99"/>
      <c r="AOD58" s="99"/>
      <c r="AOE58" s="99"/>
      <c r="AOF58" s="99"/>
      <c r="AOG58" s="99"/>
      <c r="AOH58" s="99"/>
      <c r="AOI58" s="99"/>
      <c r="AOJ58" s="99"/>
      <c r="AOK58" s="99"/>
      <c r="AOL58" s="99"/>
      <c r="AOM58" s="99"/>
      <c r="AON58" s="99"/>
      <c r="AOO58" s="99"/>
      <c r="AOP58" s="99"/>
      <c r="AOQ58" s="99"/>
      <c r="AOR58" s="99"/>
      <c r="AOS58" s="99"/>
      <c r="AOT58" s="99"/>
      <c r="AOU58" s="99"/>
      <c r="AOV58" s="99"/>
      <c r="AOW58" s="99"/>
      <c r="AOX58" s="99"/>
      <c r="AOY58" s="99"/>
      <c r="AOZ58" s="99"/>
      <c r="APA58" s="99"/>
      <c r="APB58" s="99"/>
      <c r="APC58" s="99"/>
      <c r="APD58" s="99"/>
      <c r="APE58" s="99"/>
      <c r="APF58" s="99"/>
      <c r="APG58" s="99"/>
      <c r="APH58" s="99"/>
      <c r="API58" s="99"/>
      <c r="APJ58" s="99"/>
      <c r="APK58" s="99"/>
      <c r="APL58" s="99"/>
      <c r="APM58" s="99"/>
      <c r="APN58" s="99"/>
      <c r="APO58" s="99"/>
      <c r="APP58" s="99"/>
      <c r="APQ58" s="99"/>
      <c r="APR58" s="99"/>
      <c r="APS58" s="99"/>
      <c r="APT58" s="99"/>
      <c r="APU58" s="99"/>
      <c r="APV58" s="99"/>
      <c r="APW58" s="99"/>
      <c r="APX58" s="99"/>
      <c r="APY58" s="99"/>
      <c r="APZ58" s="99"/>
      <c r="AQA58" s="99"/>
      <c r="AQB58" s="99"/>
      <c r="AQC58" s="99"/>
      <c r="AQD58" s="99"/>
      <c r="AQE58" s="99"/>
      <c r="AQF58" s="99"/>
      <c r="AQG58" s="99"/>
      <c r="AQH58" s="99"/>
      <c r="AQI58" s="99"/>
      <c r="AQJ58" s="99"/>
      <c r="AQK58" s="99"/>
      <c r="AQL58" s="99"/>
      <c r="AQM58" s="99"/>
      <c r="AQN58" s="99"/>
      <c r="AQO58" s="99"/>
      <c r="AQP58" s="99"/>
      <c r="AQQ58" s="99"/>
      <c r="AQR58" s="99"/>
      <c r="AQS58" s="99"/>
      <c r="AQT58" s="99"/>
      <c r="AQU58" s="99"/>
      <c r="AQV58" s="99"/>
      <c r="AQW58" s="99"/>
      <c r="AQX58" s="99"/>
      <c r="AQY58" s="99"/>
      <c r="AQZ58" s="99"/>
      <c r="ARA58" s="99"/>
      <c r="ARB58" s="99"/>
      <c r="ARC58" s="99"/>
      <c r="ARD58" s="99"/>
      <c r="ARE58" s="99"/>
      <c r="ARF58" s="99"/>
      <c r="ARG58" s="99"/>
      <c r="ARH58" s="99"/>
      <c r="ARI58" s="99"/>
      <c r="ARJ58" s="99"/>
      <c r="ARK58" s="99"/>
      <c r="ARL58" s="99"/>
      <c r="ARM58" s="99"/>
      <c r="ARN58" s="99"/>
      <c r="ARO58" s="99"/>
      <c r="ARP58" s="99"/>
      <c r="ARQ58" s="99"/>
      <c r="ARR58" s="99"/>
      <c r="ARS58" s="99"/>
      <c r="ART58" s="99"/>
      <c r="ARU58" s="99"/>
      <c r="ARV58" s="99"/>
      <c r="ARW58" s="99"/>
      <c r="ARX58" s="99"/>
      <c r="ARY58" s="99"/>
      <c r="ARZ58" s="99"/>
      <c r="ASA58" s="99"/>
      <c r="ASB58" s="99"/>
      <c r="ASC58" s="99"/>
      <c r="ASD58" s="99"/>
      <c r="ASE58" s="99"/>
      <c r="ASF58" s="99"/>
      <c r="ASG58" s="99"/>
      <c r="ASH58" s="99"/>
      <c r="ASI58" s="99"/>
      <c r="ASJ58" s="99"/>
      <c r="ASK58" s="99"/>
      <c r="ASL58" s="99"/>
      <c r="ASM58" s="99"/>
      <c r="ASN58" s="99"/>
      <c r="ASO58" s="99"/>
      <c r="ASP58" s="99"/>
      <c r="ASQ58" s="99"/>
      <c r="ASR58" s="99"/>
      <c r="ASS58" s="99"/>
      <c r="AST58" s="99"/>
      <c r="ASU58" s="99"/>
      <c r="ASV58" s="99"/>
      <c r="ASW58" s="99"/>
      <c r="ASX58" s="99"/>
      <c r="ASY58" s="99"/>
      <c r="ASZ58" s="99"/>
      <c r="ATA58" s="99"/>
      <c r="ATB58" s="99"/>
      <c r="ATC58" s="99"/>
      <c r="ATD58" s="99"/>
      <c r="ATE58" s="99"/>
      <c r="ATF58" s="99"/>
      <c r="ATG58" s="99"/>
      <c r="ATH58" s="99"/>
      <c r="ATI58" s="99"/>
      <c r="ATJ58" s="99"/>
      <c r="ATK58" s="99"/>
      <c r="ATL58" s="99"/>
      <c r="ATM58" s="99"/>
      <c r="ATN58" s="99"/>
      <c r="ATO58" s="99"/>
      <c r="ATP58" s="99"/>
      <c r="ATQ58" s="99"/>
      <c r="ATR58" s="99"/>
      <c r="ATS58" s="99"/>
      <c r="ATT58" s="99"/>
      <c r="ATU58" s="99"/>
      <c r="ATV58" s="99"/>
      <c r="ATW58" s="99"/>
      <c r="ATX58" s="99"/>
      <c r="ATY58" s="99"/>
      <c r="ATZ58" s="99"/>
      <c r="AUA58" s="99"/>
      <c r="AUB58" s="99"/>
      <c r="AUC58" s="99"/>
      <c r="AUD58" s="99"/>
      <c r="AUE58" s="99"/>
      <c r="AUF58" s="99"/>
      <c r="AUG58" s="99"/>
      <c r="AUH58" s="99"/>
      <c r="AUI58" s="99"/>
      <c r="AUJ58" s="99"/>
      <c r="AUK58" s="99"/>
      <c r="AUL58" s="99"/>
      <c r="AUM58" s="99"/>
      <c r="AUN58" s="99"/>
      <c r="AUO58" s="99"/>
      <c r="AUP58" s="99"/>
      <c r="AUQ58" s="99"/>
      <c r="AUR58" s="99"/>
      <c r="AUS58" s="99"/>
      <c r="AUT58" s="99"/>
      <c r="AUU58" s="99"/>
      <c r="AUV58" s="99"/>
      <c r="AUW58" s="99"/>
      <c r="AUX58" s="99"/>
      <c r="AUY58" s="99"/>
      <c r="AUZ58" s="99"/>
      <c r="AVA58" s="99"/>
      <c r="AVB58" s="99"/>
      <c r="AVC58" s="99"/>
      <c r="AVD58" s="99"/>
      <c r="AVE58" s="99"/>
      <c r="AVF58" s="99"/>
    </row>
    <row r="59" spans="1:1254" x14ac:dyDescent="0.25">
      <c r="C59" s="103"/>
      <c r="D59" s="103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99"/>
      <c r="FE59" s="99"/>
      <c r="FF59" s="99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9"/>
      <c r="HK59" s="99"/>
      <c r="HL59" s="99"/>
      <c r="HM59" s="99"/>
      <c r="HN59" s="99"/>
      <c r="HO59" s="99"/>
      <c r="HP59" s="99"/>
      <c r="HQ59" s="99"/>
      <c r="HR59" s="99"/>
      <c r="HS59" s="99"/>
      <c r="HT59" s="99"/>
      <c r="HU59" s="99"/>
      <c r="HV59" s="99"/>
      <c r="HW59" s="99"/>
      <c r="HX59" s="99"/>
      <c r="HY59" s="99"/>
      <c r="HZ59" s="99"/>
      <c r="IA59" s="99"/>
      <c r="IB59" s="99"/>
      <c r="IC59" s="99"/>
      <c r="ID59" s="99"/>
      <c r="IE59" s="99"/>
      <c r="IF59" s="99"/>
      <c r="IG59" s="99"/>
      <c r="IH59" s="99"/>
      <c r="II59" s="99"/>
      <c r="IJ59" s="99"/>
      <c r="IK59" s="99"/>
      <c r="IL59" s="99"/>
      <c r="IM59" s="99"/>
      <c r="IN59" s="99"/>
      <c r="IO59" s="99"/>
      <c r="IP59" s="99"/>
      <c r="IQ59" s="99"/>
      <c r="IR59" s="99"/>
      <c r="IS59" s="99"/>
      <c r="IT59" s="99"/>
      <c r="IU59" s="99"/>
      <c r="IV59" s="99"/>
      <c r="IW59" s="99"/>
      <c r="IX59" s="99"/>
      <c r="IY59" s="99"/>
      <c r="IZ59" s="99"/>
      <c r="JA59" s="99"/>
      <c r="JB59" s="99"/>
      <c r="JC59" s="99"/>
      <c r="JD59" s="99"/>
      <c r="JE59" s="99"/>
      <c r="JF59" s="99"/>
      <c r="JG59" s="99"/>
      <c r="JH59" s="99"/>
      <c r="JI59" s="99"/>
      <c r="JJ59" s="99"/>
      <c r="JK59" s="99"/>
      <c r="JL59" s="99"/>
      <c r="JM59" s="99"/>
      <c r="JN59" s="99"/>
      <c r="JO59" s="99"/>
      <c r="JP59" s="99"/>
      <c r="JQ59" s="99"/>
      <c r="JR59" s="99"/>
      <c r="JS59" s="99"/>
      <c r="JT59" s="99"/>
      <c r="JU59" s="99"/>
      <c r="JV59" s="99"/>
      <c r="JW59" s="99"/>
      <c r="JX59" s="99"/>
      <c r="JY59" s="99"/>
      <c r="JZ59" s="99"/>
      <c r="KA59" s="99"/>
      <c r="KB59" s="99"/>
      <c r="KC59" s="99"/>
      <c r="KD59" s="99"/>
      <c r="KE59" s="99"/>
      <c r="KF59" s="99"/>
      <c r="KG59" s="99"/>
      <c r="KH59" s="99"/>
      <c r="KI59" s="99"/>
      <c r="KJ59" s="99"/>
      <c r="KK59" s="99"/>
      <c r="KL59" s="99"/>
      <c r="KM59" s="99"/>
      <c r="KN59" s="99"/>
      <c r="KO59" s="99"/>
      <c r="KP59" s="99"/>
      <c r="KQ59" s="99"/>
      <c r="KR59" s="99"/>
      <c r="KS59" s="99"/>
      <c r="KT59" s="99"/>
      <c r="KU59" s="99"/>
      <c r="KV59" s="99"/>
      <c r="KW59" s="99"/>
      <c r="KX59" s="99"/>
      <c r="KY59" s="99"/>
      <c r="KZ59" s="99"/>
      <c r="LA59" s="99"/>
      <c r="LB59" s="99"/>
      <c r="LC59" s="99"/>
      <c r="LD59" s="99"/>
      <c r="LE59" s="99"/>
      <c r="LF59" s="99"/>
      <c r="LG59" s="99"/>
      <c r="LH59" s="99"/>
      <c r="LI59" s="99"/>
      <c r="LJ59" s="99"/>
      <c r="LK59" s="99"/>
      <c r="LL59" s="99"/>
      <c r="LM59" s="99"/>
      <c r="LN59" s="99"/>
      <c r="LO59" s="99"/>
      <c r="LP59" s="99"/>
      <c r="LQ59" s="99"/>
      <c r="LR59" s="99"/>
      <c r="LS59" s="99"/>
      <c r="LT59" s="99"/>
      <c r="LU59" s="99"/>
      <c r="LV59" s="99"/>
      <c r="LW59" s="99"/>
      <c r="LX59" s="99"/>
      <c r="LY59" s="99"/>
      <c r="LZ59" s="99"/>
      <c r="MA59" s="99"/>
      <c r="MB59" s="99"/>
      <c r="MC59" s="99"/>
      <c r="MD59" s="99"/>
      <c r="ME59" s="99"/>
      <c r="MF59" s="99"/>
      <c r="MG59" s="99"/>
      <c r="MH59" s="99"/>
      <c r="MI59" s="99"/>
      <c r="MJ59" s="99"/>
      <c r="MK59" s="99"/>
      <c r="ML59" s="99"/>
      <c r="MM59" s="99"/>
      <c r="MN59" s="99"/>
      <c r="MO59" s="99"/>
      <c r="MP59" s="99"/>
      <c r="MQ59" s="99"/>
      <c r="MR59" s="99"/>
      <c r="MS59" s="99"/>
      <c r="MT59" s="99"/>
      <c r="MU59" s="99"/>
      <c r="MV59" s="99"/>
      <c r="MW59" s="99"/>
      <c r="MX59" s="99"/>
      <c r="MY59" s="99"/>
      <c r="MZ59" s="99"/>
      <c r="NA59" s="99"/>
      <c r="NB59" s="99"/>
      <c r="NC59" s="99"/>
      <c r="ND59" s="99"/>
      <c r="NE59" s="99"/>
      <c r="NF59" s="99"/>
      <c r="NG59" s="99"/>
      <c r="NH59" s="99"/>
      <c r="NI59" s="99"/>
      <c r="NJ59" s="99"/>
      <c r="NK59" s="99"/>
      <c r="NL59" s="99"/>
      <c r="NM59" s="99"/>
      <c r="NN59" s="99"/>
      <c r="NO59" s="99"/>
      <c r="NP59" s="99"/>
      <c r="NQ59" s="99"/>
      <c r="NR59" s="99"/>
      <c r="NS59" s="99"/>
      <c r="NT59" s="99"/>
      <c r="NU59" s="99"/>
      <c r="NV59" s="99"/>
      <c r="NW59" s="99"/>
      <c r="NX59" s="99"/>
      <c r="NY59" s="99"/>
      <c r="NZ59" s="99"/>
      <c r="OA59" s="99"/>
      <c r="OB59" s="99"/>
      <c r="OC59" s="99"/>
      <c r="OD59" s="99"/>
      <c r="OE59" s="99"/>
      <c r="OF59" s="99"/>
      <c r="OG59" s="99"/>
      <c r="OH59" s="99"/>
      <c r="OI59" s="99"/>
      <c r="OJ59" s="99"/>
      <c r="OK59" s="99"/>
      <c r="OL59" s="99"/>
      <c r="OM59" s="99"/>
      <c r="ON59" s="99"/>
      <c r="OO59" s="99"/>
      <c r="OP59" s="99"/>
      <c r="OQ59" s="99"/>
      <c r="OR59" s="99"/>
      <c r="OS59" s="99"/>
      <c r="OT59" s="99"/>
      <c r="OU59" s="99"/>
      <c r="OV59" s="99"/>
      <c r="OW59" s="99"/>
      <c r="OX59" s="99"/>
      <c r="OY59" s="99"/>
      <c r="OZ59" s="99"/>
      <c r="PA59" s="99"/>
      <c r="PB59" s="99"/>
      <c r="PC59" s="99"/>
      <c r="PD59" s="99"/>
      <c r="PE59" s="99"/>
      <c r="PF59" s="99"/>
      <c r="PG59" s="99"/>
      <c r="PH59" s="99"/>
      <c r="PI59" s="99"/>
      <c r="PJ59" s="99"/>
      <c r="PK59" s="99"/>
      <c r="PL59" s="99"/>
      <c r="PM59" s="99"/>
      <c r="PN59" s="99"/>
      <c r="PO59" s="99"/>
      <c r="PP59" s="99"/>
      <c r="PQ59" s="99"/>
      <c r="PR59" s="99"/>
      <c r="PS59" s="99"/>
      <c r="PT59" s="99"/>
      <c r="PU59" s="99"/>
      <c r="PV59" s="99"/>
      <c r="PW59" s="99"/>
      <c r="PX59" s="99"/>
      <c r="PY59" s="99"/>
      <c r="PZ59" s="99"/>
      <c r="QA59" s="99"/>
      <c r="QB59" s="99"/>
      <c r="QC59" s="99"/>
      <c r="QD59" s="99"/>
      <c r="QE59" s="99"/>
      <c r="QF59" s="99"/>
      <c r="QG59" s="99"/>
      <c r="QH59" s="99"/>
      <c r="QI59" s="99"/>
      <c r="QJ59" s="99"/>
      <c r="QK59" s="99"/>
      <c r="QL59" s="99"/>
      <c r="QM59" s="99"/>
      <c r="QN59" s="99"/>
      <c r="QO59" s="99"/>
      <c r="QP59" s="99"/>
      <c r="QQ59" s="99"/>
      <c r="QR59" s="99"/>
      <c r="QS59" s="99"/>
      <c r="QT59" s="99"/>
      <c r="QU59" s="99"/>
      <c r="QV59" s="99"/>
      <c r="QW59" s="99"/>
      <c r="QX59" s="99"/>
      <c r="QY59" s="99"/>
      <c r="QZ59" s="99"/>
      <c r="RA59" s="99"/>
      <c r="RB59" s="99"/>
      <c r="RC59" s="99"/>
      <c r="RD59" s="99"/>
      <c r="RE59" s="99"/>
      <c r="RF59" s="99"/>
      <c r="RG59" s="99"/>
      <c r="RH59" s="99"/>
      <c r="RI59" s="99"/>
      <c r="RJ59" s="99"/>
      <c r="RK59" s="99"/>
      <c r="RL59" s="99"/>
      <c r="RM59" s="99"/>
      <c r="RN59" s="99"/>
      <c r="RO59" s="99"/>
      <c r="RP59" s="99"/>
      <c r="RQ59" s="99"/>
      <c r="RR59" s="99"/>
      <c r="RS59" s="99"/>
      <c r="RT59" s="99"/>
      <c r="RU59" s="99"/>
      <c r="RV59" s="99"/>
      <c r="RW59" s="99"/>
      <c r="RX59" s="99"/>
      <c r="RY59" s="99"/>
      <c r="RZ59" s="99"/>
      <c r="SA59" s="99"/>
      <c r="SB59" s="99"/>
      <c r="SC59" s="99"/>
      <c r="SD59" s="99"/>
      <c r="SE59" s="99"/>
      <c r="SF59" s="99"/>
      <c r="SG59" s="99"/>
      <c r="SH59" s="99"/>
      <c r="SI59" s="99"/>
      <c r="SJ59" s="99"/>
      <c r="SK59" s="99"/>
      <c r="SL59" s="99"/>
      <c r="SM59" s="99"/>
      <c r="SN59" s="99"/>
      <c r="SO59" s="99"/>
      <c r="SP59" s="99"/>
      <c r="SQ59" s="99"/>
      <c r="SR59" s="99"/>
      <c r="SS59" s="99"/>
      <c r="ST59" s="99"/>
      <c r="SU59" s="99"/>
      <c r="SV59" s="99"/>
      <c r="SW59" s="99"/>
      <c r="SX59" s="99"/>
      <c r="SY59" s="99"/>
      <c r="SZ59" s="99"/>
      <c r="TA59" s="99"/>
      <c r="TB59" s="99"/>
      <c r="TC59" s="99"/>
      <c r="TD59" s="99"/>
      <c r="TE59" s="99"/>
      <c r="TF59" s="99"/>
      <c r="TG59" s="99"/>
      <c r="TH59" s="99"/>
      <c r="TI59" s="99"/>
      <c r="TJ59" s="99"/>
      <c r="TK59" s="99"/>
      <c r="TL59" s="99"/>
      <c r="TM59" s="99"/>
      <c r="TN59" s="99"/>
      <c r="TO59" s="99"/>
      <c r="TP59" s="99"/>
      <c r="TQ59" s="99"/>
      <c r="TR59" s="99"/>
      <c r="TS59" s="99"/>
      <c r="TT59" s="99"/>
      <c r="TU59" s="99"/>
      <c r="TV59" s="99"/>
      <c r="TW59" s="99"/>
      <c r="TX59" s="99"/>
      <c r="TY59" s="99"/>
      <c r="TZ59" s="99"/>
      <c r="UA59" s="99"/>
      <c r="UB59" s="99"/>
      <c r="UC59" s="99"/>
      <c r="UD59" s="99"/>
      <c r="UE59" s="99"/>
      <c r="UF59" s="99"/>
      <c r="UG59" s="99"/>
      <c r="UH59" s="99"/>
      <c r="UI59" s="99"/>
      <c r="UJ59" s="99"/>
      <c r="UK59" s="99"/>
      <c r="UL59" s="99"/>
      <c r="UM59" s="99"/>
      <c r="UN59" s="99"/>
      <c r="UO59" s="99"/>
      <c r="UP59" s="99"/>
      <c r="UQ59" s="99"/>
      <c r="UR59" s="99"/>
      <c r="US59" s="99"/>
      <c r="UT59" s="99"/>
      <c r="UU59" s="99"/>
      <c r="UV59" s="99"/>
      <c r="UW59" s="99"/>
      <c r="UX59" s="99"/>
      <c r="UY59" s="99"/>
      <c r="UZ59" s="99"/>
      <c r="VA59" s="99"/>
      <c r="VB59" s="99"/>
      <c r="VC59" s="99"/>
      <c r="VD59" s="99"/>
      <c r="VE59" s="99"/>
      <c r="VF59" s="99"/>
      <c r="VG59" s="99"/>
      <c r="VH59" s="99"/>
      <c r="VI59" s="99"/>
      <c r="VJ59" s="99"/>
      <c r="VK59" s="99"/>
      <c r="VL59" s="99"/>
      <c r="VM59" s="99"/>
      <c r="VN59" s="99"/>
      <c r="VO59" s="99"/>
      <c r="VP59" s="99"/>
      <c r="VQ59" s="99"/>
      <c r="VR59" s="99"/>
      <c r="VS59" s="99"/>
      <c r="VT59" s="99"/>
      <c r="VU59" s="99"/>
      <c r="VV59" s="99"/>
      <c r="VW59" s="99"/>
      <c r="VX59" s="99"/>
      <c r="VY59" s="99"/>
      <c r="VZ59" s="99"/>
      <c r="WA59" s="99"/>
      <c r="WB59" s="99"/>
      <c r="WC59" s="99"/>
      <c r="WD59" s="99"/>
      <c r="WE59" s="99"/>
      <c r="WF59" s="99"/>
      <c r="WG59" s="99"/>
      <c r="WH59" s="99"/>
      <c r="WI59" s="99"/>
      <c r="WJ59" s="99"/>
      <c r="WK59" s="99"/>
      <c r="WL59" s="99"/>
      <c r="WM59" s="99"/>
      <c r="WN59" s="99"/>
      <c r="WO59" s="99"/>
      <c r="WP59" s="99"/>
      <c r="WQ59" s="99"/>
      <c r="WR59" s="99"/>
      <c r="WS59" s="99"/>
      <c r="WT59" s="99"/>
      <c r="WU59" s="99"/>
      <c r="WV59" s="99"/>
      <c r="WW59" s="99"/>
      <c r="WX59" s="99"/>
      <c r="WY59" s="99"/>
      <c r="WZ59" s="99"/>
      <c r="XA59" s="99"/>
      <c r="XB59" s="99"/>
      <c r="XC59" s="99"/>
      <c r="XD59" s="99"/>
      <c r="XE59" s="99"/>
      <c r="XF59" s="99"/>
      <c r="XG59" s="99"/>
      <c r="XH59" s="99"/>
      <c r="XI59" s="99"/>
      <c r="XJ59" s="99"/>
      <c r="XK59" s="99"/>
      <c r="XL59" s="99"/>
      <c r="XM59" s="99"/>
      <c r="XN59" s="99"/>
      <c r="XO59" s="99"/>
      <c r="XP59" s="99"/>
      <c r="XQ59" s="99"/>
      <c r="XR59" s="99"/>
      <c r="XS59" s="99"/>
      <c r="XT59" s="99"/>
      <c r="XU59" s="99"/>
      <c r="XV59" s="99"/>
      <c r="XW59" s="99"/>
      <c r="XX59" s="99"/>
      <c r="XY59" s="99"/>
      <c r="XZ59" s="99"/>
      <c r="YA59" s="99"/>
      <c r="YB59" s="99"/>
      <c r="YC59" s="99"/>
      <c r="YD59" s="99"/>
      <c r="YE59" s="99"/>
      <c r="YF59" s="99"/>
      <c r="YG59" s="99"/>
      <c r="YH59" s="99"/>
      <c r="YI59" s="99"/>
      <c r="YJ59" s="99"/>
      <c r="YK59" s="99"/>
      <c r="YL59" s="99"/>
      <c r="YM59" s="99"/>
      <c r="YN59" s="99"/>
      <c r="YO59" s="99"/>
      <c r="YP59" s="99"/>
      <c r="YQ59" s="99"/>
      <c r="YR59" s="99"/>
      <c r="YS59" s="99"/>
      <c r="YT59" s="99"/>
      <c r="YU59" s="99"/>
      <c r="YV59" s="99"/>
      <c r="YW59" s="99"/>
      <c r="YX59" s="99"/>
      <c r="YY59" s="99"/>
      <c r="YZ59" s="99"/>
      <c r="ZA59" s="99"/>
      <c r="ZB59" s="99"/>
      <c r="ZC59" s="99"/>
      <c r="ZD59" s="99"/>
      <c r="ZE59" s="99"/>
      <c r="ZF59" s="99"/>
      <c r="ZG59" s="99"/>
      <c r="ZH59" s="99"/>
      <c r="ZI59" s="99"/>
      <c r="ZJ59" s="99"/>
      <c r="ZK59" s="99"/>
      <c r="ZL59" s="99"/>
      <c r="ZM59" s="99"/>
      <c r="ZN59" s="99"/>
      <c r="ZO59" s="99"/>
      <c r="ZP59" s="99"/>
      <c r="ZQ59" s="99"/>
      <c r="ZR59" s="99"/>
      <c r="ZS59" s="99"/>
      <c r="ZT59" s="99"/>
      <c r="ZU59" s="99"/>
      <c r="ZV59" s="99"/>
      <c r="ZW59" s="99"/>
      <c r="ZX59" s="99"/>
      <c r="ZY59" s="99"/>
      <c r="ZZ59" s="99"/>
      <c r="AAA59" s="99"/>
      <c r="AAB59" s="99"/>
      <c r="AAC59" s="99"/>
      <c r="AAD59" s="99"/>
      <c r="AAE59" s="99"/>
      <c r="AAF59" s="99"/>
      <c r="AAG59" s="99"/>
      <c r="AAH59" s="99"/>
      <c r="AAI59" s="99"/>
      <c r="AAJ59" s="99"/>
      <c r="AAK59" s="99"/>
      <c r="AAL59" s="99"/>
      <c r="AAM59" s="99"/>
      <c r="AAN59" s="99"/>
      <c r="AAO59" s="99"/>
      <c r="AAP59" s="99"/>
      <c r="AAQ59" s="99"/>
      <c r="AAR59" s="99"/>
      <c r="AAS59" s="99"/>
      <c r="AAT59" s="99"/>
      <c r="AAU59" s="99"/>
      <c r="AAV59" s="99"/>
      <c r="AAW59" s="99"/>
      <c r="AAX59" s="99"/>
      <c r="AAY59" s="99"/>
      <c r="AAZ59" s="99"/>
      <c r="ABA59" s="99"/>
      <c r="ABB59" s="99"/>
      <c r="ABC59" s="99"/>
      <c r="ABD59" s="99"/>
      <c r="ABE59" s="99"/>
      <c r="ABF59" s="99"/>
      <c r="ABG59" s="99"/>
      <c r="ABH59" s="99"/>
      <c r="ABI59" s="99"/>
      <c r="ABJ59" s="99"/>
      <c r="ABK59" s="99"/>
      <c r="ABL59" s="99"/>
      <c r="ABM59" s="99"/>
      <c r="ABN59" s="99"/>
      <c r="ABO59" s="99"/>
      <c r="ABP59" s="99"/>
      <c r="ABQ59" s="99"/>
      <c r="ABR59" s="99"/>
      <c r="ABS59" s="99"/>
      <c r="ABT59" s="99"/>
      <c r="ABU59" s="99"/>
      <c r="ABV59" s="99"/>
      <c r="ABW59" s="99"/>
      <c r="ABX59" s="99"/>
      <c r="ABY59" s="99"/>
      <c r="ABZ59" s="99"/>
      <c r="ACA59" s="99"/>
      <c r="ACB59" s="99"/>
      <c r="ACC59" s="99"/>
      <c r="ACD59" s="99"/>
      <c r="ACE59" s="99"/>
      <c r="ACF59" s="99"/>
      <c r="ACG59" s="99"/>
      <c r="ACH59" s="99"/>
      <c r="ACI59" s="99"/>
      <c r="ACJ59" s="99"/>
      <c r="ACK59" s="99"/>
      <c r="ACL59" s="99"/>
      <c r="ACM59" s="99"/>
      <c r="ACN59" s="99"/>
      <c r="ACO59" s="99"/>
      <c r="ACP59" s="99"/>
      <c r="ACQ59" s="99"/>
      <c r="ACR59" s="99"/>
      <c r="ACS59" s="99"/>
      <c r="ACT59" s="99"/>
      <c r="ACU59" s="99"/>
      <c r="ACV59" s="99"/>
      <c r="ACW59" s="99"/>
      <c r="ACX59" s="99"/>
      <c r="ACY59" s="99"/>
      <c r="ACZ59" s="99"/>
      <c r="ADA59" s="99"/>
      <c r="ADB59" s="99"/>
      <c r="ADC59" s="99"/>
      <c r="ADD59" s="99"/>
      <c r="ADE59" s="99"/>
      <c r="ADF59" s="99"/>
      <c r="ADG59" s="99"/>
      <c r="ADH59" s="99"/>
      <c r="ADI59" s="99"/>
      <c r="ADJ59" s="99"/>
      <c r="ADK59" s="99"/>
      <c r="ADL59" s="99"/>
      <c r="ADM59" s="99"/>
      <c r="ADN59" s="99"/>
      <c r="ADO59" s="99"/>
      <c r="ADP59" s="99"/>
      <c r="ADQ59" s="99"/>
      <c r="ADR59" s="99"/>
      <c r="ADS59" s="99"/>
      <c r="ADT59" s="99"/>
      <c r="ADU59" s="99"/>
      <c r="ADV59" s="99"/>
      <c r="ADW59" s="99"/>
      <c r="ADX59" s="99"/>
      <c r="ADY59" s="99"/>
      <c r="ADZ59" s="99"/>
      <c r="AEA59" s="99"/>
      <c r="AEB59" s="99"/>
      <c r="AEC59" s="99"/>
      <c r="AED59" s="99"/>
      <c r="AEE59" s="99"/>
      <c r="AEF59" s="99"/>
      <c r="AEG59" s="99"/>
      <c r="AEH59" s="99"/>
      <c r="AEI59" s="99"/>
      <c r="AEJ59" s="99"/>
      <c r="AEK59" s="99"/>
      <c r="AEL59" s="99"/>
      <c r="AEM59" s="99"/>
      <c r="AEN59" s="99"/>
      <c r="AEO59" s="99"/>
      <c r="AEP59" s="99"/>
      <c r="AEQ59" s="99"/>
      <c r="AER59" s="99"/>
      <c r="AES59" s="99"/>
      <c r="AET59" s="99"/>
      <c r="AEU59" s="99"/>
      <c r="AEV59" s="99"/>
      <c r="AEW59" s="99"/>
      <c r="AEX59" s="99"/>
      <c r="AEY59" s="99"/>
      <c r="AEZ59" s="99"/>
      <c r="AFA59" s="99"/>
      <c r="AFB59" s="99"/>
      <c r="AFC59" s="99"/>
      <c r="AFD59" s="99"/>
      <c r="AFE59" s="99"/>
      <c r="AFF59" s="99"/>
      <c r="AFG59" s="99"/>
      <c r="AFH59" s="99"/>
      <c r="AFI59" s="99"/>
      <c r="AFJ59" s="99"/>
      <c r="AFK59" s="99"/>
      <c r="AFL59" s="99"/>
      <c r="AFM59" s="99"/>
      <c r="AFN59" s="99"/>
      <c r="AFO59" s="99"/>
      <c r="AFP59" s="99"/>
      <c r="AFQ59" s="99"/>
      <c r="AFR59" s="99"/>
      <c r="AFS59" s="99"/>
      <c r="AFT59" s="99"/>
      <c r="AFU59" s="99"/>
      <c r="AFV59" s="99"/>
      <c r="AFW59" s="99"/>
      <c r="AFX59" s="99"/>
      <c r="AFY59" s="99"/>
      <c r="AFZ59" s="99"/>
      <c r="AGA59" s="99"/>
      <c r="AGB59" s="99"/>
      <c r="AGC59" s="99"/>
      <c r="AGD59" s="99"/>
      <c r="AGE59" s="99"/>
      <c r="AGF59" s="99"/>
      <c r="AGG59" s="99"/>
      <c r="AGH59" s="99"/>
      <c r="AGI59" s="99"/>
      <c r="AGJ59" s="99"/>
      <c r="AGK59" s="99"/>
      <c r="AGL59" s="99"/>
      <c r="AGM59" s="99"/>
      <c r="AGN59" s="99"/>
      <c r="AGO59" s="99"/>
      <c r="AGP59" s="99"/>
      <c r="AGQ59" s="99"/>
      <c r="AGR59" s="99"/>
      <c r="AGS59" s="99"/>
      <c r="AGT59" s="99"/>
      <c r="AGU59" s="99"/>
      <c r="AGV59" s="99"/>
      <c r="AGW59" s="99"/>
      <c r="AGX59" s="99"/>
      <c r="AGY59" s="99"/>
      <c r="AGZ59" s="99"/>
      <c r="AHA59" s="99"/>
      <c r="AHB59" s="99"/>
      <c r="AHC59" s="99"/>
      <c r="AHD59" s="99"/>
      <c r="AHE59" s="99"/>
      <c r="AHF59" s="99"/>
      <c r="AHG59" s="99"/>
      <c r="AHH59" s="99"/>
      <c r="AHI59" s="99"/>
      <c r="AHJ59" s="99"/>
      <c r="AHK59" s="99"/>
      <c r="AHL59" s="99"/>
      <c r="AHM59" s="99"/>
      <c r="AHN59" s="99"/>
      <c r="AHO59" s="99"/>
      <c r="AHP59" s="99"/>
      <c r="AHQ59" s="99"/>
      <c r="AHR59" s="99"/>
      <c r="AHS59" s="99"/>
      <c r="AHT59" s="99"/>
      <c r="AHU59" s="99"/>
      <c r="AHV59" s="99"/>
      <c r="AHW59" s="99"/>
      <c r="AHX59" s="99"/>
      <c r="AHY59" s="99"/>
      <c r="AHZ59" s="99"/>
      <c r="AIA59" s="99"/>
      <c r="AIB59" s="99"/>
      <c r="AIC59" s="99"/>
      <c r="AID59" s="99"/>
      <c r="AIE59" s="99"/>
      <c r="AIF59" s="99"/>
      <c r="AIG59" s="99"/>
      <c r="AIH59" s="99"/>
      <c r="AII59" s="99"/>
      <c r="AIJ59" s="99"/>
      <c r="AIK59" s="99"/>
      <c r="AIL59" s="99"/>
      <c r="AIM59" s="99"/>
      <c r="AIN59" s="99"/>
      <c r="AIO59" s="99"/>
      <c r="AIP59" s="99"/>
      <c r="AIQ59" s="99"/>
      <c r="AIR59" s="99"/>
      <c r="AIS59" s="99"/>
      <c r="AIT59" s="99"/>
      <c r="AIU59" s="99"/>
      <c r="AIV59" s="99"/>
      <c r="AIW59" s="99"/>
      <c r="AIX59" s="99"/>
      <c r="AIY59" s="99"/>
      <c r="AIZ59" s="99"/>
      <c r="AJA59" s="99"/>
      <c r="AJB59" s="99"/>
      <c r="AJC59" s="99"/>
      <c r="AJD59" s="99"/>
      <c r="AJE59" s="99"/>
      <c r="AJF59" s="99"/>
      <c r="AJG59" s="99"/>
      <c r="AJH59" s="99"/>
      <c r="AJI59" s="99"/>
      <c r="AJJ59" s="99"/>
      <c r="AJK59" s="99"/>
      <c r="AJL59" s="99"/>
      <c r="AJM59" s="99"/>
      <c r="AJN59" s="99"/>
      <c r="AJO59" s="99"/>
      <c r="AJP59" s="99"/>
      <c r="AJQ59" s="99"/>
      <c r="AJR59" s="99"/>
      <c r="AJS59" s="99"/>
      <c r="AJT59" s="99"/>
      <c r="AJU59" s="99"/>
      <c r="AJV59" s="99"/>
      <c r="AJW59" s="99"/>
      <c r="AJX59" s="99"/>
      <c r="AJY59" s="99"/>
      <c r="AJZ59" s="99"/>
      <c r="AKA59" s="99"/>
      <c r="AKB59" s="99"/>
      <c r="AKC59" s="99"/>
      <c r="AKD59" s="99"/>
      <c r="AKE59" s="99"/>
      <c r="AKF59" s="99"/>
      <c r="AKG59" s="99"/>
      <c r="AKH59" s="99"/>
      <c r="AKI59" s="99"/>
      <c r="AKJ59" s="99"/>
      <c r="AKK59" s="99"/>
      <c r="AKL59" s="99"/>
      <c r="AKM59" s="99"/>
      <c r="AKN59" s="99"/>
      <c r="AKO59" s="99"/>
      <c r="AKP59" s="99"/>
      <c r="AKQ59" s="99"/>
      <c r="AKR59" s="99"/>
      <c r="AKS59" s="99"/>
      <c r="AKT59" s="99"/>
      <c r="AKU59" s="99"/>
      <c r="AKV59" s="99"/>
      <c r="AKW59" s="99"/>
      <c r="AKX59" s="99"/>
      <c r="AKY59" s="99"/>
      <c r="AKZ59" s="99"/>
      <c r="ALA59" s="99"/>
      <c r="ALB59" s="99"/>
      <c r="ALC59" s="99"/>
      <c r="ALD59" s="99"/>
      <c r="ALE59" s="99"/>
      <c r="ALF59" s="99"/>
      <c r="ALG59" s="99"/>
      <c r="ALH59" s="99"/>
      <c r="ALI59" s="99"/>
      <c r="ALJ59" s="99"/>
      <c r="ALK59" s="99"/>
      <c r="ALL59" s="99"/>
      <c r="ALM59" s="99"/>
      <c r="ALN59" s="99"/>
      <c r="ALO59" s="99"/>
      <c r="ALP59" s="99"/>
      <c r="ALQ59" s="99"/>
      <c r="ALR59" s="99"/>
      <c r="ALS59" s="99"/>
      <c r="ALT59" s="99"/>
      <c r="ALU59" s="99"/>
      <c r="ALV59" s="99"/>
      <c r="ALW59" s="99"/>
      <c r="ALX59" s="99"/>
      <c r="ALY59" s="99"/>
      <c r="ALZ59" s="99"/>
      <c r="AMA59" s="99"/>
      <c r="AMB59" s="99"/>
      <c r="AMC59" s="99"/>
      <c r="AMD59" s="99"/>
      <c r="AME59" s="99"/>
      <c r="AMF59" s="99"/>
      <c r="AMG59" s="99"/>
      <c r="AMH59" s="99"/>
      <c r="AMI59" s="99"/>
      <c r="AMJ59" s="99"/>
      <c r="AMK59" s="99"/>
      <c r="AML59" s="99"/>
      <c r="AMM59" s="99"/>
      <c r="AMN59" s="99"/>
      <c r="AMO59" s="99"/>
      <c r="AMP59" s="99"/>
      <c r="AMQ59" s="99"/>
      <c r="AMR59" s="99"/>
      <c r="AMS59" s="99"/>
      <c r="AMT59" s="99"/>
      <c r="AMU59" s="99"/>
      <c r="AMV59" s="99"/>
      <c r="AMW59" s="99"/>
      <c r="AMX59" s="99"/>
      <c r="AMY59" s="99"/>
      <c r="AMZ59" s="99"/>
      <c r="ANA59" s="99"/>
      <c r="ANB59" s="99"/>
      <c r="ANC59" s="99"/>
      <c r="AND59" s="99"/>
      <c r="ANE59" s="99"/>
      <c r="ANF59" s="99"/>
      <c r="ANG59" s="99"/>
      <c r="ANH59" s="99"/>
      <c r="ANI59" s="99"/>
      <c r="ANJ59" s="99"/>
      <c r="ANK59" s="99"/>
      <c r="ANL59" s="99"/>
      <c r="ANM59" s="99"/>
      <c r="ANN59" s="99"/>
      <c r="ANO59" s="99"/>
      <c r="ANP59" s="99"/>
      <c r="ANQ59" s="99"/>
      <c r="ANR59" s="99"/>
      <c r="ANS59" s="99"/>
      <c r="ANT59" s="99"/>
      <c r="ANU59" s="99"/>
      <c r="ANV59" s="99"/>
      <c r="ANW59" s="99"/>
      <c r="ANX59" s="99"/>
      <c r="ANY59" s="99"/>
      <c r="ANZ59" s="99"/>
      <c r="AOA59" s="99"/>
      <c r="AOB59" s="99"/>
      <c r="AOC59" s="99"/>
      <c r="AOD59" s="99"/>
      <c r="AOE59" s="99"/>
      <c r="AOF59" s="99"/>
      <c r="AOG59" s="99"/>
      <c r="AOH59" s="99"/>
      <c r="AOI59" s="99"/>
      <c r="AOJ59" s="99"/>
      <c r="AOK59" s="99"/>
      <c r="AOL59" s="99"/>
      <c r="AOM59" s="99"/>
      <c r="AON59" s="99"/>
      <c r="AOO59" s="99"/>
      <c r="AOP59" s="99"/>
      <c r="AOQ59" s="99"/>
      <c r="AOR59" s="99"/>
      <c r="AOS59" s="99"/>
      <c r="AOT59" s="99"/>
      <c r="AOU59" s="99"/>
      <c r="AOV59" s="99"/>
      <c r="AOW59" s="99"/>
      <c r="AOX59" s="99"/>
      <c r="AOY59" s="99"/>
      <c r="AOZ59" s="99"/>
      <c r="APA59" s="99"/>
      <c r="APB59" s="99"/>
      <c r="APC59" s="99"/>
      <c r="APD59" s="99"/>
      <c r="APE59" s="99"/>
      <c r="APF59" s="99"/>
      <c r="APG59" s="99"/>
      <c r="APH59" s="99"/>
      <c r="API59" s="99"/>
      <c r="APJ59" s="99"/>
      <c r="APK59" s="99"/>
      <c r="APL59" s="99"/>
      <c r="APM59" s="99"/>
      <c r="APN59" s="99"/>
      <c r="APO59" s="99"/>
      <c r="APP59" s="99"/>
      <c r="APQ59" s="99"/>
      <c r="APR59" s="99"/>
      <c r="APS59" s="99"/>
      <c r="APT59" s="99"/>
      <c r="APU59" s="99"/>
      <c r="APV59" s="99"/>
      <c r="APW59" s="99"/>
      <c r="APX59" s="99"/>
      <c r="APY59" s="99"/>
      <c r="APZ59" s="99"/>
      <c r="AQA59" s="99"/>
      <c r="AQB59" s="99"/>
      <c r="AQC59" s="99"/>
      <c r="AQD59" s="99"/>
      <c r="AQE59" s="99"/>
      <c r="AQF59" s="99"/>
      <c r="AQG59" s="99"/>
      <c r="AQH59" s="99"/>
      <c r="AQI59" s="99"/>
      <c r="AQJ59" s="99"/>
      <c r="AQK59" s="99"/>
      <c r="AQL59" s="99"/>
      <c r="AQM59" s="99"/>
      <c r="AQN59" s="99"/>
      <c r="AQO59" s="99"/>
      <c r="AQP59" s="99"/>
      <c r="AQQ59" s="99"/>
      <c r="AQR59" s="99"/>
      <c r="AQS59" s="99"/>
      <c r="AQT59" s="99"/>
      <c r="AQU59" s="99"/>
      <c r="AQV59" s="99"/>
      <c r="AQW59" s="99"/>
      <c r="AQX59" s="99"/>
      <c r="AQY59" s="99"/>
      <c r="AQZ59" s="99"/>
      <c r="ARA59" s="99"/>
      <c r="ARB59" s="99"/>
      <c r="ARC59" s="99"/>
      <c r="ARD59" s="99"/>
      <c r="ARE59" s="99"/>
      <c r="ARF59" s="99"/>
      <c r="ARG59" s="99"/>
      <c r="ARH59" s="99"/>
      <c r="ARI59" s="99"/>
      <c r="ARJ59" s="99"/>
      <c r="ARK59" s="99"/>
      <c r="ARL59" s="99"/>
      <c r="ARM59" s="99"/>
      <c r="ARN59" s="99"/>
      <c r="ARO59" s="99"/>
      <c r="ARP59" s="99"/>
      <c r="ARQ59" s="99"/>
      <c r="ARR59" s="99"/>
      <c r="ARS59" s="99"/>
      <c r="ART59" s="99"/>
      <c r="ARU59" s="99"/>
      <c r="ARV59" s="99"/>
      <c r="ARW59" s="99"/>
      <c r="ARX59" s="99"/>
      <c r="ARY59" s="99"/>
      <c r="ARZ59" s="99"/>
      <c r="ASA59" s="99"/>
      <c r="ASB59" s="99"/>
      <c r="ASC59" s="99"/>
      <c r="ASD59" s="99"/>
      <c r="ASE59" s="99"/>
      <c r="ASF59" s="99"/>
      <c r="ASG59" s="99"/>
      <c r="ASH59" s="99"/>
      <c r="ASI59" s="99"/>
      <c r="ASJ59" s="99"/>
      <c r="ASK59" s="99"/>
      <c r="ASL59" s="99"/>
      <c r="ASM59" s="99"/>
      <c r="ASN59" s="99"/>
      <c r="ASO59" s="99"/>
      <c r="ASP59" s="99"/>
      <c r="ASQ59" s="99"/>
      <c r="ASR59" s="99"/>
      <c r="ASS59" s="99"/>
      <c r="AST59" s="99"/>
      <c r="ASU59" s="99"/>
      <c r="ASV59" s="99"/>
      <c r="ASW59" s="99"/>
      <c r="ASX59" s="99"/>
      <c r="ASY59" s="99"/>
      <c r="ASZ59" s="99"/>
      <c r="ATA59" s="99"/>
      <c r="ATB59" s="99"/>
      <c r="ATC59" s="99"/>
      <c r="ATD59" s="99"/>
      <c r="ATE59" s="99"/>
      <c r="ATF59" s="99"/>
      <c r="ATG59" s="99"/>
      <c r="ATH59" s="99"/>
      <c r="ATI59" s="99"/>
      <c r="ATJ59" s="99"/>
      <c r="ATK59" s="99"/>
      <c r="ATL59" s="99"/>
      <c r="ATM59" s="99"/>
      <c r="ATN59" s="99"/>
      <c r="ATO59" s="99"/>
      <c r="ATP59" s="99"/>
      <c r="ATQ59" s="99"/>
      <c r="ATR59" s="99"/>
      <c r="ATS59" s="99"/>
      <c r="ATT59" s="99"/>
      <c r="ATU59" s="99"/>
      <c r="ATV59" s="99"/>
      <c r="ATW59" s="99"/>
      <c r="ATX59" s="99"/>
      <c r="ATY59" s="99"/>
      <c r="ATZ59" s="99"/>
      <c r="AUA59" s="99"/>
      <c r="AUB59" s="99"/>
      <c r="AUC59" s="99"/>
      <c r="AUD59" s="99"/>
      <c r="AUE59" s="99"/>
      <c r="AUF59" s="99"/>
      <c r="AUG59" s="99"/>
      <c r="AUH59" s="99"/>
      <c r="AUI59" s="99"/>
      <c r="AUJ59" s="99"/>
      <c r="AUK59" s="99"/>
      <c r="AUL59" s="99"/>
      <c r="AUM59" s="99"/>
      <c r="AUN59" s="99"/>
      <c r="AUO59" s="99"/>
      <c r="AUP59" s="99"/>
      <c r="AUQ59" s="99"/>
      <c r="AUR59" s="99"/>
      <c r="AUS59" s="99"/>
      <c r="AUT59" s="99"/>
      <c r="AUU59" s="99"/>
      <c r="AUV59" s="99"/>
      <c r="AUW59" s="99"/>
      <c r="AUX59" s="99"/>
      <c r="AUY59" s="99"/>
      <c r="AUZ59" s="99"/>
      <c r="AVA59" s="99"/>
      <c r="AVB59" s="99"/>
      <c r="AVC59" s="99"/>
      <c r="AVD59" s="99"/>
      <c r="AVE59" s="99"/>
      <c r="AVF59" s="99"/>
    </row>
    <row r="60" spans="1:1254" x14ac:dyDescent="0.25">
      <c r="C60" s="103"/>
      <c r="D60" s="103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99"/>
      <c r="IS60" s="99"/>
      <c r="IT60" s="99"/>
      <c r="IU60" s="99"/>
      <c r="IV60" s="99"/>
      <c r="IW60" s="99"/>
      <c r="IX60" s="99"/>
      <c r="IY60" s="99"/>
      <c r="IZ60" s="99"/>
      <c r="JA60" s="99"/>
      <c r="JB60" s="99"/>
      <c r="JC60" s="99"/>
      <c r="JD60" s="99"/>
      <c r="JE60" s="99"/>
      <c r="JF60" s="99"/>
      <c r="JG60" s="99"/>
      <c r="JH60" s="99"/>
      <c r="JI60" s="99"/>
      <c r="JJ60" s="99"/>
      <c r="JK60" s="99"/>
      <c r="JL60" s="99"/>
      <c r="JM60" s="99"/>
      <c r="JN60" s="99"/>
      <c r="JO60" s="99"/>
      <c r="JP60" s="99"/>
      <c r="JQ60" s="99"/>
      <c r="JR60" s="99"/>
      <c r="JS60" s="99"/>
      <c r="JT60" s="99"/>
      <c r="JU60" s="99"/>
      <c r="JV60" s="99"/>
      <c r="JW60" s="99"/>
      <c r="JX60" s="99"/>
      <c r="JY60" s="99"/>
      <c r="JZ60" s="99"/>
      <c r="KA60" s="99"/>
      <c r="KB60" s="99"/>
      <c r="KC60" s="99"/>
      <c r="KD60" s="99"/>
      <c r="KE60" s="99"/>
      <c r="KF60" s="99"/>
      <c r="KG60" s="99"/>
      <c r="KH60" s="99"/>
      <c r="KI60" s="99"/>
      <c r="KJ60" s="99"/>
      <c r="KK60" s="99"/>
      <c r="KL60" s="99"/>
      <c r="KM60" s="99"/>
      <c r="KN60" s="99"/>
      <c r="KO60" s="99"/>
      <c r="KP60" s="99"/>
      <c r="KQ60" s="99"/>
      <c r="KR60" s="99"/>
      <c r="KS60" s="99"/>
      <c r="KT60" s="99"/>
      <c r="KU60" s="99"/>
      <c r="KV60" s="99"/>
      <c r="KW60" s="99"/>
      <c r="KX60" s="99"/>
      <c r="KY60" s="99"/>
      <c r="KZ60" s="99"/>
      <c r="LA60" s="99"/>
      <c r="LB60" s="99"/>
      <c r="LC60" s="99"/>
      <c r="LD60" s="99"/>
      <c r="LE60" s="99"/>
      <c r="LF60" s="99"/>
      <c r="LG60" s="99"/>
      <c r="LH60" s="99"/>
      <c r="LI60" s="99"/>
      <c r="LJ60" s="99"/>
      <c r="LK60" s="99"/>
      <c r="LL60" s="99"/>
      <c r="LM60" s="99"/>
      <c r="LN60" s="99"/>
      <c r="LO60" s="99"/>
      <c r="LP60" s="99"/>
      <c r="LQ60" s="99"/>
      <c r="LR60" s="99"/>
      <c r="LS60" s="99"/>
      <c r="LT60" s="99"/>
      <c r="LU60" s="99"/>
      <c r="LV60" s="99"/>
      <c r="LW60" s="99"/>
      <c r="LX60" s="99"/>
      <c r="LY60" s="99"/>
      <c r="LZ60" s="99"/>
      <c r="MA60" s="99"/>
      <c r="MB60" s="99"/>
      <c r="MC60" s="99"/>
      <c r="MD60" s="99"/>
      <c r="ME60" s="99"/>
      <c r="MF60" s="99"/>
      <c r="MG60" s="99"/>
      <c r="MH60" s="99"/>
      <c r="MI60" s="99"/>
      <c r="MJ60" s="99"/>
      <c r="MK60" s="99"/>
      <c r="ML60" s="99"/>
      <c r="MM60" s="99"/>
      <c r="MN60" s="99"/>
      <c r="MO60" s="99"/>
      <c r="MP60" s="99"/>
      <c r="MQ60" s="99"/>
      <c r="MR60" s="99"/>
      <c r="MS60" s="99"/>
      <c r="MT60" s="99"/>
      <c r="MU60" s="99"/>
      <c r="MV60" s="99"/>
      <c r="MW60" s="99"/>
      <c r="MX60" s="99"/>
      <c r="MY60" s="99"/>
      <c r="MZ60" s="99"/>
      <c r="NA60" s="99"/>
      <c r="NB60" s="99"/>
      <c r="NC60" s="99"/>
      <c r="ND60" s="99"/>
      <c r="NE60" s="99"/>
      <c r="NF60" s="99"/>
      <c r="NG60" s="99"/>
      <c r="NH60" s="99"/>
      <c r="NI60" s="99"/>
      <c r="NJ60" s="99"/>
      <c r="NK60" s="99"/>
      <c r="NL60" s="99"/>
      <c r="NM60" s="99"/>
      <c r="NN60" s="99"/>
      <c r="NO60" s="99"/>
      <c r="NP60" s="99"/>
      <c r="NQ60" s="99"/>
      <c r="NR60" s="99"/>
      <c r="NS60" s="99"/>
      <c r="NT60" s="99"/>
      <c r="NU60" s="99"/>
      <c r="NV60" s="99"/>
      <c r="NW60" s="99"/>
      <c r="NX60" s="99"/>
      <c r="NY60" s="99"/>
      <c r="NZ60" s="99"/>
      <c r="OA60" s="99"/>
      <c r="OB60" s="99"/>
      <c r="OC60" s="99"/>
      <c r="OD60" s="99"/>
      <c r="OE60" s="99"/>
      <c r="OF60" s="99"/>
      <c r="OG60" s="99"/>
      <c r="OH60" s="99"/>
      <c r="OI60" s="99"/>
      <c r="OJ60" s="99"/>
      <c r="OK60" s="99"/>
      <c r="OL60" s="99"/>
      <c r="OM60" s="99"/>
      <c r="ON60" s="99"/>
      <c r="OO60" s="99"/>
      <c r="OP60" s="99"/>
      <c r="OQ60" s="99"/>
      <c r="OR60" s="99"/>
      <c r="OS60" s="99"/>
      <c r="OT60" s="99"/>
      <c r="OU60" s="99"/>
      <c r="OV60" s="99"/>
      <c r="OW60" s="99"/>
      <c r="OX60" s="99"/>
      <c r="OY60" s="99"/>
      <c r="OZ60" s="99"/>
      <c r="PA60" s="99"/>
      <c r="PB60" s="99"/>
      <c r="PC60" s="99"/>
      <c r="PD60" s="99"/>
      <c r="PE60" s="99"/>
      <c r="PF60" s="99"/>
      <c r="PG60" s="99"/>
      <c r="PH60" s="99"/>
      <c r="PI60" s="99"/>
      <c r="PJ60" s="99"/>
      <c r="PK60" s="99"/>
      <c r="PL60" s="99"/>
      <c r="PM60" s="99"/>
      <c r="PN60" s="99"/>
      <c r="PO60" s="99"/>
      <c r="PP60" s="99"/>
      <c r="PQ60" s="99"/>
      <c r="PR60" s="99"/>
      <c r="PS60" s="99"/>
      <c r="PT60" s="99"/>
      <c r="PU60" s="99"/>
      <c r="PV60" s="99"/>
      <c r="PW60" s="99"/>
      <c r="PX60" s="99"/>
      <c r="PY60" s="99"/>
      <c r="PZ60" s="99"/>
      <c r="QA60" s="99"/>
      <c r="QB60" s="99"/>
      <c r="QC60" s="99"/>
      <c r="QD60" s="99"/>
      <c r="QE60" s="99"/>
      <c r="QF60" s="99"/>
      <c r="QG60" s="99"/>
      <c r="QH60" s="99"/>
      <c r="QI60" s="99"/>
      <c r="QJ60" s="99"/>
      <c r="QK60" s="99"/>
      <c r="QL60" s="99"/>
      <c r="QM60" s="99"/>
      <c r="QN60" s="99"/>
      <c r="QO60" s="99"/>
      <c r="QP60" s="99"/>
      <c r="QQ60" s="99"/>
      <c r="QR60" s="99"/>
      <c r="QS60" s="99"/>
      <c r="QT60" s="99"/>
      <c r="QU60" s="99"/>
      <c r="QV60" s="99"/>
      <c r="QW60" s="99"/>
      <c r="QX60" s="99"/>
      <c r="QY60" s="99"/>
      <c r="QZ60" s="99"/>
      <c r="RA60" s="99"/>
      <c r="RB60" s="99"/>
      <c r="RC60" s="99"/>
      <c r="RD60" s="99"/>
      <c r="RE60" s="99"/>
      <c r="RF60" s="99"/>
      <c r="RG60" s="99"/>
      <c r="RH60" s="99"/>
      <c r="RI60" s="99"/>
      <c r="RJ60" s="99"/>
      <c r="RK60" s="99"/>
      <c r="RL60" s="99"/>
      <c r="RM60" s="99"/>
      <c r="RN60" s="99"/>
      <c r="RO60" s="99"/>
      <c r="RP60" s="99"/>
      <c r="RQ60" s="99"/>
      <c r="RR60" s="99"/>
      <c r="RS60" s="99"/>
      <c r="RT60" s="99"/>
      <c r="RU60" s="99"/>
      <c r="RV60" s="99"/>
      <c r="RW60" s="99"/>
      <c r="RX60" s="99"/>
      <c r="RY60" s="99"/>
      <c r="RZ60" s="99"/>
      <c r="SA60" s="99"/>
      <c r="SB60" s="99"/>
      <c r="SC60" s="99"/>
      <c r="SD60" s="99"/>
      <c r="SE60" s="99"/>
      <c r="SF60" s="99"/>
      <c r="SG60" s="99"/>
      <c r="SH60" s="99"/>
      <c r="SI60" s="99"/>
      <c r="SJ60" s="99"/>
      <c r="SK60" s="99"/>
      <c r="SL60" s="99"/>
      <c r="SM60" s="99"/>
      <c r="SN60" s="99"/>
      <c r="SO60" s="99"/>
      <c r="SP60" s="99"/>
      <c r="SQ60" s="99"/>
      <c r="SR60" s="99"/>
      <c r="SS60" s="99"/>
      <c r="ST60" s="99"/>
      <c r="SU60" s="99"/>
      <c r="SV60" s="99"/>
      <c r="SW60" s="99"/>
      <c r="SX60" s="99"/>
      <c r="SY60" s="99"/>
      <c r="SZ60" s="99"/>
      <c r="TA60" s="99"/>
      <c r="TB60" s="99"/>
      <c r="TC60" s="99"/>
      <c r="TD60" s="99"/>
      <c r="TE60" s="99"/>
      <c r="TF60" s="99"/>
      <c r="TG60" s="99"/>
      <c r="TH60" s="99"/>
      <c r="TI60" s="99"/>
      <c r="TJ60" s="99"/>
      <c r="TK60" s="99"/>
      <c r="TL60" s="99"/>
      <c r="TM60" s="99"/>
      <c r="TN60" s="99"/>
      <c r="TO60" s="99"/>
      <c r="TP60" s="99"/>
      <c r="TQ60" s="99"/>
      <c r="TR60" s="99"/>
      <c r="TS60" s="99"/>
      <c r="TT60" s="99"/>
      <c r="TU60" s="99"/>
      <c r="TV60" s="99"/>
      <c r="TW60" s="99"/>
      <c r="TX60" s="99"/>
      <c r="TY60" s="99"/>
      <c r="TZ60" s="99"/>
      <c r="UA60" s="99"/>
      <c r="UB60" s="99"/>
      <c r="UC60" s="99"/>
      <c r="UD60" s="99"/>
      <c r="UE60" s="99"/>
      <c r="UF60" s="99"/>
      <c r="UG60" s="99"/>
      <c r="UH60" s="99"/>
      <c r="UI60" s="99"/>
      <c r="UJ60" s="99"/>
      <c r="UK60" s="99"/>
      <c r="UL60" s="99"/>
      <c r="UM60" s="99"/>
      <c r="UN60" s="99"/>
      <c r="UO60" s="99"/>
      <c r="UP60" s="99"/>
      <c r="UQ60" s="99"/>
      <c r="UR60" s="99"/>
      <c r="US60" s="99"/>
      <c r="UT60" s="99"/>
      <c r="UU60" s="99"/>
      <c r="UV60" s="99"/>
      <c r="UW60" s="99"/>
      <c r="UX60" s="99"/>
      <c r="UY60" s="99"/>
      <c r="UZ60" s="99"/>
      <c r="VA60" s="99"/>
      <c r="VB60" s="99"/>
      <c r="VC60" s="99"/>
      <c r="VD60" s="99"/>
      <c r="VE60" s="99"/>
      <c r="VF60" s="99"/>
      <c r="VG60" s="99"/>
      <c r="VH60" s="99"/>
      <c r="VI60" s="99"/>
      <c r="VJ60" s="99"/>
      <c r="VK60" s="99"/>
      <c r="VL60" s="99"/>
      <c r="VM60" s="99"/>
      <c r="VN60" s="99"/>
      <c r="VO60" s="99"/>
      <c r="VP60" s="99"/>
      <c r="VQ60" s="99"/>
      <c r="VR60" s="99"/>
      <c r="VS60" s="99"/>
      <c r="VT60" s="99"/>
      <c r="VU60" s="99"/>
      <c r="VV60" s="99"/>
      <c r="VW60" s="99"/>
      <c r="VX60" s="99"/>
      <c r="VY60" s="99"/>
      <c r="VZ60" s="99"/>
      <c r="WA60" s="99"/>
      <c r="WB60" s="99"/>
      <c r="WC60" s="99"/>
      <c r="WD60" s="99"/>
      <c r="WE60" s="99"/>
      <c r="WF60" s="99"/>
      <c r="WG60" s="99"/>
      <c r="WH60" s="99"/>
      <c r="WI60" s="99"/>
      <c r="WJ60" s="99"/>
      <c r="WK60" s="99"/>
      <c r="WL60" s="99"/>
      <c r="WM60" s="99"/>
      <c r="WN60" s="99"/>
      <c r="WO60" s="99"/>
      <c r="WP60" s="99"/>
      <c r="WQ60" s="99"/>
      <c r="WR60" s="99"/>
      <c r="WS60" s="99"/>
      <c r="WT60" s="99"/>
      <c r="WU60" s="99"/>
      <c r="WV60" s="99"/>
      <c r="WW60" s="99"/>
      <c r="WX60" s="99"/>
      <c r="WY60" s="99"/>
      <c r="WZ60" s="99"/>
      <c r="XA60" s="99"/>
      <c r="XB60" s="99"/>
      <c r="XC60" s="99"/>
      <c r="XD60" s="99"/>
      <c r="XE60" s="99"/>
      <c r="XF60" s="99"/>
      <c r="XG60" s="99"/>
      <c r="XH60" s="99"/>
      <c r="XI60" s="99"/>
      <c r="XJ60" s="99"/>
      <c r="XK60" s="99"/>
      <c r="XL60" s="99"/>
      <c r="XM60" s="99"/>
      <c r="XN60" s="99"/>
      <c r="XO60" s="99"/>
      <c r="XP60" s="99"/>
      <c r="XQ60" s="99"/>
      <c r="XR60" s="99"/>
      <c r="XS60" s="99"/>
      <c r="XT60" s="99"/>
      <c r="XU60" s="99"/>
      <c r="XV60" s="99"/>
      <c r="XW60" s="99"/>
      <c r="XX60" s="99"/>
      <c r="XY60" s="99"/>
      <c r="XZ60" s="99"/>
      <c r="YA60" s="99"/>
      <c r="YB60" s="99"/>
      <c r="YC60" s="99"/>
      <c r="YD60" s="99"/>
      <c r="YE60" s="99"/>
      <c r="YF60" s="99"/>
      <c r="YG60" s="99"/>
      <c r="YH60" s="99"/>
      <c r="YI60" s="99"/>
      <c r="YJ60" s="99"/>
      <c r="YK60" s="99"/>
      <c r="YL60" s="99"/>
      <c r="YM60" s="99"/>
      <c r="YN60" s="99"/>
      <c r="YO60" s="99"/>
      <c r="YP60" s="99"/>
      <c r="YQ60" s="99"/>
      <c r="YR60" s="99"/>
      <c r="YS60" s="99"/>
      <c r="YT60" s="99"/>
      <c r="YU60" s="99"/>
      <c r="YV60" s="99"/>
      <c r="YW60" s="99"/>
      <c r="YX60" s="99"/>
      <c r="YY60" s="99"/>
      <c r="YZ60" s="99"/>
      <c r="ZA60" s="99"/>
      <c r="ZB60" s="99"/>
      <c r="ZC60" s="99"/>
      <c r="ZD60" s="99"/>
      <c r="ZE60" s="99"/>
      <c r="ZF60" s="99"/>
      <c r="ZG60" s="99"/>
      <c r="ZH60" s="99"/>
      <c r="ZI60" s="99"/>
      <c r="ZJ60" s="99"/>
      <c r="ZK60" s="99"/>
      <c r="ZL60" s="99"/>
      <c r="ZM60" s="99"/>
      <c r="ZN60" s="99"/>
      <c r="ZO60" s="99"/>
      <c r="ZP60" s="99"/>
      <c r="ZQ60" s="99"/>
      <c r="ZR60" s="99"/>
      <c r="ZS60" s="99"/>
      <c r="ZT60" s="99"/>
      <c r="ZU60" s="99"/>
      <c r="ZV60" s="99"/>
      <c r="ZW60" s="99"/>
      <c r="ZX60" s="99"/>
      <c r="ZY60" s="99"/>
      <c r="ZZ60" s="99"/>
      <c r="AAA60" s="99"/>
      <c r="AAB60" s="99"/>
      <c r="AAC60" s="99"/>
      <c r="AAD60" s="99"/>
      <c r="AAE60" s="99"/>
      <c r="AAF60" s="99"/>
      <c r="AAG60" s="99"/>
      <c r="AAH60" s="99"/>
      <c r="AAI60" s="99"/>
      <c r="AAJ60" s="99"/>
      <c r="AAK60" s="99"/>
      <c r="AAL60" s="99"/>
      <c r="AAM60" s="99"/>
      <c r="AAN60" s="99"/>
      <c r="AAO60" s="99"/>
      <c r="AAP60" s="99"/>
      <c r="AAQ60" s="99"/>
      <c r="AAR60" s="99"/>
      <c r="AAS60" s="99"/>
      <c r="AAT60" s="99"/>
      <c r="AAU60" s="99"/>
      <c r="AAV60" s="99"/>
      <c r="AAW60" s="99"/>
      <c r="AAX60" s="99"/>
      <c r="AAY60" s="99"/>
      <c r="AAZ60" s="99"/>
      <c r="ABA60" s="99"/>
      <c r="ABB60" s="99"/>
      <c r="ABC60" s="99"/>
      <c r="ABD60" s="99"/>
      <c r="ABE60" s="99"/>
      <c r="ABF60" s="99"/>
      <c r="ABG60" s="99"/>
      <c r="ABH60" s="99"/>
      <c r="ABI60" s="99"/>
      <c r="ABJ60" s="99"/>
      <c r="ABK60" s="99"/>
      <c r="ABL60" s="99"/>
      <c r="ABM60" s="99"/>
      <c r="ABN60" s="99"/>
      <c r="ABO60" s="99"/>
      <c r="ABP60" s="99"/>
      <c r="ABQ60" s="99"/>
      <c r="ABR60" s="99"/>
      <c r="ABS60" s="99"/>
      <c r="ABT60" s="99"/>
      <c r="ABU60" s="99"/>
      <c r="ABV60" s="99"/>
      <c r="ABW60" s="99"/>
      <c r="ABX60" s="99"/>
      <c r="ABY60" s="99"/>
      <c r="ABZ60" s="99"/>
      <c r="ACA60" s="99"/>
      <c r="ACB60" s="99"/>
      <c r="ACC60" s="99"/>
      <c r="ACD60" s="99"/>
      <c r="ACE60" s="99"/>
      <c r="ACF60" s="99"/>
      <c r="ACG60" s="99"/>
      <c r="ACH60" s="99"/>
      <c r="ACI60" s="99"/>
      <c r="ACJ60" s="99"/>
      <c r="ACK60" s="99"/>
      <c r="ACL60" s="99"/>
      <c r="ACM60" s="99"/>
      <c r="ACN60" s="99"/>
      <c r="ACO60" s="99"/>
      <c r="ACP60" s="99"/>
      <c r="ACQ60" s="99"/>
      <c r="ACR60" s="99"/>
      <c r="ACS60" s="99"/>
      <c r="ACT60" s="99"/>
      <c r="ACU60" s="99"/>
      <c r="ACV60" s="99"/>
      <c r="ACW60" s="99"/>
      <c r="ACX60" s="99"/>
      <c r="ACY60" s="99"/>
      <c r="ACZ60" s="99"/>
      <c r="ADA60" s="99"/>
      <c r="ADB60" s="99"/>
      <c r="ADC60" s="99"/>
      <c r="ADD60" s="99"/>
      <c r="ADE60" s="99"/>
      <c r="ADF60" s="99"/>
      <c r="ADG60" s="99"/>
      <c r="ADH60" s="99"/>
      <c r="ADI60" s="99"/>
      <c r="ADJ60" s="99"/>
      <c r="ADK60" s="99"/>
      <c r="ADL60" s="99"/>
      <c r="ADM60" s="99"/>
      <c r="ADN60" s="99"/>
      <c r="ADO60" s="99"/>
      <c r="ADP60" s="99"/>
      <c r="ADQ60" s="99"/>
      <c r="ADR60" s="99"/>
      <c r="ADS60" s="99"/>
      <c r="ADT60" s="99"/>
      <c r="ADU60" s="99"/>
      <c r="ADV60" s="99"/>
      <c r="ADW60" s="99"/>
      <c r="ADX60" s="99"/>
      <c r="ADY60" s="99"/>
      <c r="ADZ60" s="99"/>
      <c r="AEA60" s="99"/>
      <c r="AEB60" s="99"/>
      <c r="AEC60" s="99"/>
      <c r="AED60" s="99"/>
      <c r="AEE60" s="99"/>
      <c r="AEF60" s="99"/>
      <c r="AEG60" s="99"/>
      <c r="AEH60" s="99"/>
      <c r="AEI60" s="99"/>
      <c r="AEJ60" s="99"/>
      <c r="AEK60" s="99"/>
      <c r="AEL60" s="99"/>
      <c r="AEM60" s="99"/>
      <c r="AEN60" s="99"/>
      <c r="AEO60" s="99"/>
      <c r="AEP60" s="99"/>
      <c r="AEQ60" s="99"/>
      <c r="AER60" s="99"/>
      <c r="AES60" s="99"/>
      <c r="AET60" s="99"/>
      <c r="AEU60" s="99"/>
      <c r="AEV60" s="99"/>
      <c r="AEW60" s="99"/>
      <c r="AEX60" s="99"/>
      <c r="AEY60" s="99"/>
      <c r="AEZ60" s="99"/>
      <c r="AFA60" s="99"/>
      <c r="AFB60" s="99"/>
      <c r="AFC60" s="99"/>
      <c r="AFD60" s="99"/>
      <c r="AFE60" s="99"/>
      <c r="AFF60" s="99"/>
      <c r="AFG60" s="99"/>
      <c r="AFH60" s="99"/>
      <c r="AFI60" s="99"/>
      <c r="AFJ60" s="99"/>
      <c r="AFK60" s="99"/>
      <c r="AFL60" s="99"/>
      <c r="AFM60" s="99"/>
      <c r="AFN60" s="99"/>
      <c r="AFO60" s="99"/>
      <c r="AFP60" s="99"/>
      <c r="AFQ60" s="99"/>
      <c r="AFR60" s="99"/>
      <c r="AFS60" s="99"/>
      <c r="AFT60" s="99"/>
      <c r="AFU60" s="99"/>
      <c r="AFV60" s="99"/>
      <c r="AFW60" s="99"/>
      <c r="AFX60" s="99"/>
      <c r="AFY60" s="99"/>
      <c r="AFZ60" s="99"/>
      <c r="AGA60" s="99"/>
      <c r="AGB60" s="99"/>
      <c r="AGC60" s="99"/>
      <c r="AGD60" s="99"/>
      <c r="AGE60" s="99"/>
      <c r="AGF60" s="99"/>
      <c r="AGG60" s="99"/>
      <c r="AGH60" s="99"/>
      <c r="AGI60" s="99"/>
      <c r="AGJ60" s="99"/>
      <c r="AGK60" s="99"/>
      <c r="AGL60" s="99"/>
      <c r="AGM60" s="99"/>
      <c r="AGN60" s="99"/>
      <c r="AGO60" s="99"/>
      <c r="AGP60" s="99"/>
      <c r="AGQ60" s="99"/>
      <c r="AGR60" s="99"/>
      <c r="AGS60" s="99"/>
      <c r="AGT60" s="99"/>
      <c r="AGU60" s="99"/>
      <c r="AGV60" s="99"/>
      <c r="AGW60" s="99"/>
      <c r="AGX60" s="99"/>
      <c r="AGY60" s="99"/>
      <c r="AGZ60" s="99"/>
      <c r="AHA60" s="99"/>
      <c r="AHB60" s="99"/>
      <c r="AHC60" s="99"/>
      <c r="AHD60" s="99"/>
      <c r="AHE60" s="99"/>
      <c r="AHF60" s="99"/>
      <c r="AHG60" s="99"/>
      <c r="AHH60" s="99"/>
      <c r="AHI60" s="99"/>
      <c r="AHJ60" s="99"/>
      <c r="AHK60" s="99"/>
      <c r="AHL60" s="99"/>
      <c r="AHM60" s="99"/>
      <c r="AHN60" s="99"/>
      <c r="AHO60" s="99"/>
      <c r="AHP60" s="99"/>
      <c r="AHQ60" s="99"/>
      <c r="AHR60" s="99"/>
      <c r="AHS60" s="99"/>
      <c r="AHT60" s="99"/>
      <c r="AHU60" s="99"/>
      <c r="AHV60" s="99"/>
      <c r="AHW60" s="99"/>
      <c r="AHX60" s="99"/>
      <c r="AHY60" s="99"/>
      <c r="AHZ60" s="99"/>
      <c r="AIA60" s="99"/>
      <c r="AIB60" s="99"/>
      <c r="AIC60" s="99"/>
      <c r="AID60" s="99"/>
      <c r="AIE60" s="99"/>
      <c r="AIF60" s="99"/>
      <c r="AIG60" s="99"/>
      <c r="AIH60" s="99"/>
      <c r="AII60" s="99"/>
      <c r="AIJ60" s="99"/>
      <c r="AIK60" s="99"/>
      <c r="AIL60" s="99"/>
      <c r="AIM60" s="99"/>
      <c r="AIN60" s="99"/>
      <c r="AIO60" s="99"/>
      <c r="AIP60" s="99"/>
      <c r="AIQ60" s="99"/>
      <c r="AIR60" s="99"/>
      <c r="AIS60" s="99"/>
      <c r="AIT60" s="99"/>
      <c r="AIU60" s="99"/>
      <c r="AIV60" s="99"/>
      <c r="AIW60" s="99"/>
      <c r="AIX60" s="99"/>
      <c r="AIY60" s="99"/>
      <c r="AIZ60" s="99"/>
      <c r="AJA60" s="99"/>
      <c r="AJB60" s="99"/>
      <c r="AJC60" s="99"/>
      <c r="AJD60" s="99"/>
      <c r="AJE60" s="99"/>
      <c r="AJF60" s="99"/>
      <c r="AJG60" s="99"/>
      <c r="AJH60" s="99"/>
      <c r="AJI60" s="99"/>
      <c r="AJJ60" s="99"/>
      <c r="AJK60" s="99"/>
      <c r="AJL60" s="99"/>
      <c r="AJM60" s="99"/>
      <c r="AJN60" s="99"/>
      <c r="AJO60" s="99"/>
      <c r="AJP60" s="99"/>
      <c r="AJQ60" s="99"/>
      <c r="AJR60" s="99"/>
      <c r="AJS60" s="99"/>
      <c r="AJT60" s="99"/>
      <c r="AJU60" s="99"/>
      <c r="AJV60" s="99"/>
      <c r="AJW60" s="99"/>
      <c r="AJX60" s="99"/>
      <c r="AJY60" s="99"/>
      <c r="AJZ60" s="99"/>
      <c r="AKA60" s="99"/>
      <c r="AKB60" s="99"/>
      <c r="AKC60" s="99"/>
      <c r="AKD60" s="99"/>
      <c r="AKE60" s="99"/>
      <c r="AKF60" s="99"/>
      <c r="AKG60" s="99"/>
      <c r="AKH60" s="99"/>
      <c r="AKI60" s="99"/>
      <c r="AKJ60" s="99"/>
      <c r="AKK60" s="99"/>
      <c r="AKL60" s="99"/>
      <c r="AKM60" s="99"/>
      <c r="AKN60" s="99"/>
      <c r="AKO60" s="99"/>
      <c r="AKP60" s="99"/>
      <c r="AKQ60" s="99"/>
      <c r="AKR60" s="99"/>
      <c r="AKS60" s="99"/>
      <c r="AKT60" s="99"/>
      <c r="AKU60" s="99"/>
      <c r="AKV60" s="99"/>
      <c r="AKW60" s="99"/>
      <c r="AKX60" s="99"/>
      <c r="AKY60" s="99"/>
      <c r="AKZ60" s="99"/>
      <c r="ALA60" s="99"/>
      <c r="ALB60" s="99"/>
      <c r="ALC60" s="99"/>
      <c r="ALD60" s="99"/>
      <c r="ALE60" s="99"/>
      <c r="ALF60" s="99"/>
      <c r="ALG60" s="99"/>
      <c r="ALH60" s="99"/>
      <c r="ALI60" s="99"/>
      <c r="ALJ60" s="99"/>
      <c r="ALK60" s="99"/>
      <c r="ALL60" s="99"/>
      <c r="ALM60" s="99"/>
      <c r="ALN60" s="99"/>
      <c r="ALO60" s="99"/>
      <c r="ALP60" s="99"/>
      <c r="ALQ60" s="99"/>
      <c r="ALR60" s="99"/>
      <c r="ALS60" s="99"/>
      <c r="ALT60" s="99"/>
      <c r="ALU60" s="99"/>
      <c r="ALV60" s="99"/>
      <c r="ALW60" s="99"/>
      <c r="ALX60" s="99"/>
      <c r="ALY60" s="99"/>
      <c r="ALZ60" s="99"/>
      <c r="AMA60" s="99"/>
      <c r="AMB60" s="99"/>
      <c r="AMC60" s="99"/>
      <c r="AMD60" s="99"/>
      <c r="AME60" s="99"/>
      <c r="AMF60" s="99"/>
      <c r="AMG60" s="99"/>
      <c r="AMH60" s="99"/>
      <c r="AMI60" s="99"/>
      <c r="AMJ60" s="99"/>
      <c r="AMK60" s="99"/>
      <c r="AML60" s="99"/>
      <c r="AMM60" s="99"/>
      <c r="AMN60" s="99"/>
      <c r="AMO60" s="99"/>
      <c r="AMP60" s="99"/>
      <c r="AMQ60" s="99"/>
      <c r="AMR60" s="99"/>
      <c r="AMS60" s="99"/>
      <c r="AMT60" s="99"/>
      <c r="AMU60" s="99"/>
      <c r="AMV60" s="99"/>
      <c r="AMW60" s="99"/>
      <c r="AMX60" s="99"/>
      <c r="AMY60" s="99"/>
      <c r="AMZ60" s="99"/>
      <c r="ANA60" s="99"/>
      <c r="ANB60" s="99"/>
      <c r="ANC60" s="99"/>
      <c r="AND60" s="99"/>
      <c r="ANE60" s="99"/>
      <c r="ANF60" s="99"/>
      <c r="ANG60" s="99"/>
      <c r="ANH60" s="99"/>
      <c r="ANI60" s="99"/>
      <c r="ANJ60" s="99"/>
      <c r="ANK60" s="99"/>
      <c r="ANL60" s="99"/>
      <c r="ANM60" s="99"/>
      <c r="ANN60" s="99"/>
      <c r="ANO60" s="99"/>
      <c r="ANP60" s="99"/>
      <c r="ANQ60" s="99"/>
      <c r="ANR60" s="99"/>
      <c r="ANS60" s="99"/>
      <c r="ANT60" s="99"/>
      <c r="ANU60" s="99"/>
      <c r="ANV60" s="99"/>
      <c r="ANW60" s="99"/>
      <c r="ANX60" s="99"/>
      <c r="ANY60" s="99"/>
      <c r="ANZ60" s="99"/>
      <c r="AOA60" s="99"/>
      <c r="AOB60" s="99"/>
      <c r="AOC60" s="99"/>
      <c r="AOD60" s="99"/>
      <c r="AOE60" s="99"/>
      <c r="AOF60" s="99"/>
      <c r="AOG60" s="99"/>
      <c r="AOH60" s="99"/>
      <c r="AOI60" s="99"/>
      <c r="AOJ60" s="99"/>
      <c r="AOK60" s="99"/>
      <c r="AOL60" s="99"/>
      <c r="AOM60" s="99"/>
      <c r="AON60" s="99"/>
      <c r="AOO60" s="99"/>
      <c r="AOP60" s="99"/>
      <c r="AOQ60" s="99"/>
      <c r="AOR60" s="99"/>
      <c r="AOS60" s="99"/>
      <c r="AOT60" s="99"/>
      <c r="AOU60" s="99"/>
      <c r="AOV60" s="99"/>
      <c r="AOW60" s="99"/>
      <c r="AOX60" s="99"/>
      <c r="AOY60" s="99"/>
      <c r="AOZ60" s="99"/>
      <c r="APA60" s="99"/>
      <c r="APB60" s="99"/>
      <c r="APC60" s="99"/>
      <c r="APD60" s="99"/>
      <c r="APE60" s="99"/>
      <c r="APF60" s="99"/>
      <c r="APG60" s="99"/>
      <c r="APH60" s="99"/>
      <c r="API60" s="99"/>
      <c r="APJ60" s="99"/>
      <c r="APK60" s="99"/>
      <c r="APL60" s="99"/>
      <c r="APM60" s="99"/>
      <c r="APN60" s="99"/>
      <c r="APO60" s="99"/>
      <c r="APP60" s="99"/>
      <c r="APQ60" s="99"/>
      <c r="APR60" s="99"/>
      <c r="APS60" s="99"/>
      <c r="APT60" s="99"/>
      <c r="APU60" s="99"/>
      <c r="APV60" s="99"/>
      <c r="APW60" s="99"/>
      <c r="APX60" s="99"/>
      <c r="APY60" s="99"/>
      <c r="APZ60" s="99"/>
      <c r="AQA60" s="99"/>
      <c r="AQB60" s="99"/>
      <c r="AQC60" s="99"/>
      <c r="AQD60" s="99"/>
      <c r="AQE60" s="99"/>
      <c r="AQF60" s="99"/>
      <c r="AQG60" s="99"/>
      <c r="AQH60" s="99"/>
      <c r="AQI60" s="99"/>
      <c r="AQJ60" s="99"/>
      <c r="AQK60" s="99"/>
      <c r="AQL60" s="99"/>
      <c r="AQM60" s="99"/>
      <c r="AQN60" s="99"/>
      <c r="AQO60" s="99"/>
      <c r="AQP60" s="99"/>
      <c r="AQQ60" s="99"/>
      <c r="AQR60" s="99"/>
      <c r="AQS60" s="99"/>
      <c r="AQT60" s="99"/>
      <c r="AQU60" s="99"/>
      <c r="AQV60" s="99"/>
      <c r="AQW60" s="99"/>
      <c r="AQX60" s="99"/>
      <c r="AQY60" s="99"/>
      <c r="AQZ60" s="99"/>
      <c r="ARA60" s="99"/>
      <c r="ARB60" s="99"/>
      <c r="ARC60" s="99"/>
      <c r="ARD60" s="99"/>
      <c r="ARE60" s="99"/>
      <c r="ARF60" s="99"/>
      <c r="ARG60" s="99"/>
      <c r="ARH60" s="99"/>
      <c r="ARI60" s="99"/>
      <c r="ARJ60" s="99"/>
      <c r="ARK60" s="99"/>
      <c r="ARL60" s="99"/>
      <c r="ARM60" s="99"/>
      <c r="ARN60" s="99"/>
      <c r="ARO60" s="99"/>
      <c r="ARP60" s="99"/>
      <c r="ARQ60" s="99"/>
      <c r="ARR60" s="99"/>
      <c r="ARS60" s="99"/>
      <c r="ART60" s="99"/>
      <c r="ARU60" s="99"/>
      <c r="ARV60" s="99"/>
      <c r="ARW60" s="99"/>
      <c r="ARX60" s="99"/>
      <c r="ARY60" s="99"/>
      <c r="ARZ60" s="99"/>
      <c r="ASA60" s="99"/>
      <c r="ASB60" s="99"/>
      <c r="ASC60" s="99"/>
      <c r="ASD60" s="99"/>
      <c r="ASE60" s="99"/>
      <c r="ASF60" s="99"/>
      <c r="ASG60" s="99"/>
      <c r="ASH60" s="99"/>
      <c r="ASI60" s="99"/>
      <c r="ASJ60" s="99"/>
      <c r="ASK60" s="99"/>
      <c r="ASL60" s="99"/>
      <c r="ASM60" s="99"/>
      <c r="ASN60" s="99"/>
      <c r="ASO60" s="99"/>
      <c r="ASP60" s="99"/>
      <c r="ASQ60" s="99"/>
      <c r="ASR60" s="99"/>
      <c r="ASS60" s="99"/>
      <c r="AST60" s="99"/>
      <c r="ASU60" s="99"/>
      <c r="ASV60" s="99"/>
      <c r="ASW60" s="99"/>
      <c r="ASX60" s="99"/>
      <c r="ASY60" s="99"/>
      <c r="ASZ60" s="99"/>
      <c r="ATA60" s="99"/>
      <c r="ATB60" s="99"/>
      <c r="ATC60" s="99"/>
      <c r="ATD60" s="99"/>
      <c r="ATE60" s="99"/>
      <c r="ATF60" s="99"/>
      <c r="ATG60" s="99"/>
      <c r="ATH60" s="99"/>
      <c r="ATI60" s="99"/>
      <c r="ATJ60" s="99"/>
      <c r="ATK60" s="99"/>
      <c r="ATL60" s="99"/>
      <c r="ATM60" s="99"/>
      <c r="ATN60" s="99"/>
      <c r="ATO60" s="99"/>
      <c r="ATP60" s="99"/>
      <c r="ATQ60" s="99"/>
      <c r="ATR60" s="99"/>
      <c r="ATS60" s="99"/>
      <c r="ATT60" s="99"/>
      <c r="ATU60" s="99"/>
      <c r="ATV60" s="99"/>
      <c r="ATW60" s="99"/>
      <c r="ATX60" s="99"/>
      <c r="ATY60" s="99"/>
      <c r="ATZ60" s="99"/>
      <c r="AUA60" s="99"/>
      <c r="AUB60" s="99"/>
      <c r="AUC60" s="99"/>
      <c r="AUD60" s="99"/>
      <c r="AUE60" s="99"/>
      <c r="AUF60" s="99"/>
      <c r="AUG60" s="99"/>
      <c r="AUH60" s="99"/>
      <c r="AUI60" s="99"/>
      <c r="AUJ60" s="99"/>
      <c r="AUK60" s="99"/>
      <c r="AUL60" s="99"/>
      <c r="AUM60" s="99"/>
      <c r="AUN60" s="99"/>
      <c r="AUO60" s="99"/>
      <c r="AUP60" s="99"/>
      <c r="AUQ60" s="99"/>
      <c r="AUR60" s="99"/>
      <c r="AUS60" s="99"/>
      <c r="AUT60" s="99"/>
      <c r="AUU60" s="99"/>
      <c r="AUV60" s="99"/>
      <c r="AUW60" s="99"/>
      <c r="AUX60" s="99"/>
      <c r="AUY60" s="99"/>
      <c r="AUZ60" s="99"/>
      <c r="AVA60" s="99"/>
      <c r="AVB60" s="99"/>
      <c r="AVC60" s="99"/>
      <c r="AVD60" s="99"/>
      <c r="AVE60" s="99"/>
      <c r="AVF60" s="99"/>
    </row>
    <row r="61" spans="1:1254" x14ac:dyDescent="0.25">
      <c r="C61" s="103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99"/>
      <c r="IS61" s="99"/>
      <c r="IT61" s="99"/>
      <c r="IU61" s="99"/>
      <c r="IV61" s="99"/>
      <c r="IW61" s="99"/>
      <c r="IX61" s="99"/>
      <c r="IY61" s="99"/>
      <c r="IZ61" s="99"/>
      <c r="JA61" s="99"/>
      <c r="JB61" s="99"/>
      <c r="JC61" s="99"/>
      <c r="JD61" s="99"/>
      <c r="JE61" s="99"/>
      <c r="JF61" s="99"/>
      <c r="JG61" s="99"/>
      <c r="JH61" s="99"/>
      <c r="JI61" s="99"/>
      <c r="JJ61" s="99"/>
      <c r="JK61" s="99"/>
      <c r="JL61" s="99"/>
      <c r="JM61" s="99"/>
      <c r="JN61" s="99"/>
      <c r="JO61" s="99"/>
      <c r="JP61" s="99"/>
      <c r="JQ61" s="99"/>
      <c r="JR61" s="99"/>
      <c r="JS61" s="99"/>
      <c r="JT61" s="99"/>
      <c r="JU61" s="99"/>
      <c r="JV61" s="99"/>
      <c r="JW61" s="99"/>
      <c r="JX61" s="99"/>
      <c r="JY61" s="99"/>
      <c r="JZ61" s="99"/>
      <c r="KA61" s="99"/>
      <c r="KB61" s="99"/>
      <c r="KC61" s="99"/>
      <c r="KD61" s="99"/>
      <c r="KE61" s="99"/>
      <c r="KF61" s="99"/>
      <c r="KG61" s="99"/>
      <c r="KH61" s="99"/>
      <c r="KI61" s="99"/>
      <c r="KJ61" s="99"/>
      <c r="KK61" s="99"/>
      <c r="KL61" s="99"/>
      <c r="KM61" s="99"/>
      <c r="KN61" s="99"/>
      <c r="KO61" s="99"/>
      <c r="KP61" s="99"/>
      <c r="KQ61" s="99"/>
      <c r="KR61" s="99"/>
      <c r="KS61" s="99"/>
      <c r="KT61" s="99"/>
      <c r="KU61" s="99"/>
      <c r="KV61" s="99"/>
      <c r="KW61" s="99"/>
      <c r="KX61" s="99"/>
      <c r="KY61" s="99"/>
      <c r="KZ61" s="99"/>
      <c r="LA61" s="99"/>
      <c r="LB61" s="99"/>
      <c r="LC61" s="99"/>
      <c r="LD61" s="99"/>
      <c r="LE61" s="99"/>
      <c r="LF61" s="99"/>
      <c r="LG61" s="99"/>
      <c r="LH61" s="99"/>
      <c r="LI61" s="99"/>
      <c r="LJ61" s="99"/>
      <c r="LK61" s="99"/>
      <c r="LL61" s="99"/>
      <c r="LM61" s="99"/>
      <c r="LN61" s="99"/>
      <c r="LO61" s="99"/>
      <c r="LP61" s="99"/>
      <c r="LQ61" s="99"/>
      <c r="LR61" s="99"/>
      <c r="LS61" s="99"/>
      <c r="LT61" s="99"/>
      <c r="LU61" s="99"/>
      <c r="LV61" s="99"/>
      <c r="LW61" s="99"/>
      <c r="LX61" s="99"/>
      <c r="LY61" s="99"/>
      <c r="LZ61" s="99"/>
      <c r="MA61" s="99"/>
      <c r="MB61" s="99"/>
      <c r="MC61" s="99"/>
      <c r="MD61" s="99"/>
      <c r="ME61" s="99"/>
      <c r="MF61" s="99"/>
      <c r="MG61" s="99"/>
      <c r="MH61" s="99"/>
      <c r="MI61" s="99"/>
      <c r="MJ61" s="99"/>
      <c r="MK61" s="99"/>
      <c r="ML61" s="99"/>
      <c r="MM61" s="99"/>
      <c r="MN61" s="99"/>
      <c r="MO61" s="99"/>
      <c r="MP61" s="99"/>
      <c r="MQ61" s="99"/>
      <c r="MR61" s="99"/>
      <c r="MS61" s="99"/>
      <c r="MT61" s="99"/>
      <c r="MU61" s="99"/>
      <c r="MV61" s="99"/>
      <c r="MW61" s="99"/>
      <c r="MX61" s="99"/>
      <c r="MY61" s="99"/>
      <c r="MZ61" s="99"/>
      <c r="NA61" s="99"/>
      <c r="NB61" s="99"/>
      <c r="NC61" s="99"/>
      <c r="ND61" s="99"/>
      <c r="NE61" s="99"/>
      <c r="NF61" s="99"/>
      <c r="NG61" s="99"/>
      <c r="NH61" s="99"/>
      <c r="NI61" s="99"/>
      <c r="NJ61" s="99"/>
      <c r="NK61" s="99"/>
      <c r="NL61" s="99"/>
      <c r="NM61" s="99"/>
      <c r="NN61" s="99"/>
      <c r="NO61" s="99"/>
      <c r="NP61" s="99"/>
      <c r="NQ61" s="99"/>
      <c r="NR61" s="99"/>
      <c r="NS61" s="99"/>
      <c r="NT61" s="99"/>
      <c r="NU61" s="99"/>
      <c r="NV61" s="99"/>
      <c r="NW61" s="99"/>
      <c r="NX61" s="99"/>
      <c r="NY61" s="99"/>
      <c r="NZ61" s="99"/>
      <c r="OA61" s="99"/>
      <c r="OB61" s="99"/>
      <c r="OC61" s="99"/>
      <c r="OD61" s="99"/>
      <c r="OE61" s="99"/>
      <c r="OF61" s="99"/>
      <c r="OG61" s="99"/>
      <c r="OH61" s="99"/>
      <c r="OI61" s="99"/>
      <c r="OJ61" s="99"/>
      <c r="OK61" s="99"/>
      <c r="OL61" s="99"/>
      <c r="OM61" s="99"/>
      <c r="ON61" s="99"/>
      <c r="OO61" s="99"/>
      <c r="OP61" s="99"/>
      <c r="OQ61" s="99"/>
      <c r="OR61" s="99"/>
      <c r="OS61" s="99"/>
      <c r="OT61" s="99"/>
      <c r="OU61" s="99"/>
      <c r="OV61" s="99"/>
      <c r="OW61" s="99"/>
      <c r="OX61" s="99"/>
      <c r="OY61" s="99"/>
      <c r="OZ61" s="99"/>
      <c r="PA61" s="99"/>
      <c r="PB61" s="99"/>
      <c r="PC61" s="99"/>
      <c r="PD61" s="99"/>
      <c r="PE61" s="99"/>
      <c r="PF61" s="99"/>
      <c r="PG61" s="99"/>
      <c r="PH61" s="99"/>
      <c r="PI61" s="99"/>
      <c r="PJ61" s="99"/>
      <c r="PK61" s="99"/>
      <c r="PL61" s="99"/>
      <c r="PM61" s="99"/>
      <c r="PN61" s="99"/>
      <c r="PO61" s="99"/>
      <c r="PP61" s="99"/>
      <c r="PQ61" s="99"/>
      <c r="PR61" s="99"/>
      <c r="PS61" s="99"/>
      <c r="PT61" s="99"/>
      <c r="PU61" s="99"/>
      <c r="PV61" s="99"/>
      <c r="PW61" s="99"/>
      <c r="PX61" s="99"/>
      <c r="PY61" s="99"/>
      <c r="PZ61" s="99"/>
      <c r="QA61" s="99"/>
      <c r="QB61" s="99"/>
      <c r="QC61" s="99"/>
      <c r="QD61" s="99"/>
      <c r="QE61" s="99"/>
      <c r="QF61" s="99"/>
      <c r="QG61" s="99"/>
      <c r="QH61" s="99"/>
      <c r="QI61" s="99"/>
      <c r="QJ61" s="99"/>
      <c r="QK61" s="99"/>
      <c r="QL61" s="99"/>
      <c r="QM61" s="99"/>
      <c r="QN61" s="99"/>
      <c r="QO61" s="99"/>
      <c r="QP61" s="99"/>
      <c r="QQ61" s="99"/>
      <c r="QR61" s="99"/>
      <c r="QS61" s="99"/>
      <c r="QT61" s="99"/>
      <c r="QU61" s="99"/>
      <c r="QV61" s="99"/>
      <c r="QW61" s="99"/>
      <c r="QX61" s="99"/>
      <c r="QY61" s="99"/>
      <c r="QZ61" s="99"/>
      <c r="RA61" s="99"/>
      <c r="RB61" s="99"/>
      <c r="RC61" s="99"/>
      <c r="RD61" s="99"/>
      <c r="RE61" s="99"/>
      <c r="RF61" s="99"/>
      <c r="RG61" s="99"/>
      <c r="RH61" s="99"/>
      <c r="RI61" s="99"/>
      <c r="RJ61" s="99"/>
      <c r="RK61" s="99"/>
      <c r="RL61" s="99"/>
      <c r="RM61" s="99"/>
      <c r="RN61" s="99"/>
      <c r="RO61" s="99"/>
      <c r="RP61" s="99"/>
      <c r="RQ61" s="99"/>
      <c r="RR61" s="99"/>
      <c r="RS61" s="99"/>
      <c r="RT61" s="99"/>
      <c r="RU61" s="99"/>
      <c r="RV61" s="99"/>
      <c r="RW61" s="99"/>
      <c r="RX61" s="99"/>
      <c r="RY61" s="99"/>
      <c r="RZ61" s="99"/>
      <c r="SA61" s="99"/>
      <c r="SB61" s="99"/>
      <c r="SC61" s="99"/>
      <c r="SD61" s="99"/>
      <c r="SE61" s="99"/>
      <c r="SF61" s="99"/>
      <c r="SG61" s="99"/>
      <c r="SH61" s="99"/>
      <c r="SI61" s="99"/>
      <c r="SJ61" s="99"/>
      <c r="SK61" s="99"/>
      <c r="SL61" s="99"/>
      <c r="SM61" s="99"/>
      <c r="SN61" s="99"/>
      <c r="SO61" s="99"/>
      <c r="SP61" s="99"/>
      <c r="SQ61" s="99"/>
      <c r="SR61" s="99"/>
      <c r="SS61" s="99"/>
      <c r="ST61" s="99"/>
      <c r="SU61" s="99"/>
      <c r="SV61" s="99"/>
      <c r="SW61" s="99"/>
      <c r="SX61" s="99"/>
      <c r="SY61" s="99"/>
      <c r="SZ61" s="99"/>
      <c r="TA61" s="99"/>
      <c r="TB61" s="99"/>
      <c r="TC61" s="99"/>
      <c r="TD61" s="99"/>
      <c r="TE61" s="99"/>
      <c r="TF61" s="99"/>
      <c r="TG61" s="99"/>
      <c r="TH61" s="99"/>
      <c r="TI61" s="99"/>
      <c r="TJ61" s="99"/>
      <c r="TK61" s="99"/>
      <c r="TL61" s="99"/>
      <c r="TM61" s="99"/>
      <c r="TN61" s="99"/>
      <c r="TO61" s="99"/>
      <c r="TP61" s="99"/>
      <c r="TQ61" s="99"/>
      <c r="TR61" s="99"/>
      <c r="TS61" s="99"/>
      <c r="TT61" s="99"/>
      <c r="TU61" s="99"/>
      <c r="TV61" s="99"/>
      <c r="TW61" s="99"/>
      <c r="TX61" s="99"/>
      <c r="TY61" s="99"/>
      <c r="TZ61" s="99"/>
      <c r="UA61" s="99"/>
      <c r="UB61" s="99"/>
      <c r="UC61" s="99"/>
      <c r="UD61" s="99"/>
      <c r="UE61" s="99"/>
      <c r="UF61" s="99"/>
      <c r="UG61" s="99"/>
      <c r="UH61" s="99"/>
      <c r="UI61" s="99"/>
      <c r="UJ61" s="99"/>
      <c r="UK61" s="99"/>
      <c r="UL61" s="99"/>
      <c r="UM61" s="99"/>
      <c r="UN61" s="99"/>
      <c r="UO61" s="99"/>
      <c r="UP61" s="99"/>
      <c r="UQ61" s="99"/>
      <c r="UR61" s="99"/>
      <c r="US61" s="99"/>
      <c r="UT61" s="99"/>
      <c r="UU61" s="99"/>
      <c r="UV61" s="99"/>
      <c r="UW61" s="99"/>
      <c r="UX61" s="99"/>
      <c r="UY61" s="99"/>
      <c r="UZ61" s="99"/>
      <c r="VA61" s="99"/>
      <c r="VB61" s="99"/>
      <c r="VC61" s="99"/>
      <c r="VD61" s="99"/>
      <c r="VE61" s="99"/>
      <c r="VF61" s="99"/>
      <c r="VG61" s="99"/>
      <c r="VH61" s="99"/>
      <c r="VI61" s="99"/>
      <c r="VJ61" s="99"/>
      <c r="VK61" s="99"/>
      <c r="VL61" s="99"/>
      <c r="VM61" s="99"/>
      <c r="VN61" s="99"/>
      <c r="VO61" s="99"/>
      <c r="VP61" s="99"/>
      <c r="VQ61" s="99"/>
      <c r="VR61" s="99"/>
      <c r="VS61" s="99"/>
      <c r="VT61" s="99"/>
      <c r="VU61" s="99"/>
      <c r="VV61" s="99"/>
      <c r="VW61" s="99"/>
      <c r="VX61" s="99"/>
      <c r="VY61" s="99"/>
      <c r="VZ61" s="99"/>
      <c r="WA61" s="99"/>
      <c r="WB61" s="99"/>
      <c r="WC61" s="99"/>
      <c r="WD61" s="99"/>
      <c r="WE61" s="99"/>
      <c r="WF61" s="99"/>
      <c r="WG61" s="99"/>
      <c r="WH61" s="99"/>
      <c r="WI61" s="99"/>
      <c r="WJ61" s="99"/>
      <c r="WK61" s="99"/>
      <c r="WL61" s="99"/>
      <c r="WM61" s="99"/>
      <c r="WN61" s="99"/>
      <c r="WO61" s="99"/>
      <c r="WP61" s="99"/>
      <c r="WQ61" s="99"/>
      <c r="WR61" s="99"/>
      <c r="WS61" s="99"/>
      <c r="WT61" s="99"/>
      <c r="WU61" s="99"/>
      <c r="WV61" s="99"/>
      <c r="WW61" s="99"/>
      <c r="WX61" s="99"/>
      <c r="WY61" s="99"/>
      <c r="WZ61" s="99"/>
      <c r="XA61" s="99"/>
      <c r="XB61" s="99"/>
      <c r="XC61" s="99"/>
      <c r="XD61" s="99"/>
      <c r="XE61" s="99"/>
      <c r="XF61" s="99"/>
      <c r="XG61" s="99"/>
      <c r="XH61" s="99"/>
      <c r="XI61" s="99"/>
      <c r="XJ61" s="99"/>
      <c r="XK61" s="99"/>
      <c r="XL61" s="99"/>
      <c r="XM61" s="99"/>
      <c r="XN61" s="99"/>
      <c r="XO61" s="99"/>
      <c r="XP61" s="99"/>
      <c r="XQ61" s="99"/>
      <c r="XR61" s="99"/>
      <c r="XS61" s="99"/>
      <c r="XT61" s="99"/>
      <c r="XU61" s="99"/>
      <c r="XV61" s="99"/>
      <c r="XW61" s="99"/>
      <c r="XX61" s="99"/>
      <c r="XY61" s="99"/>
      <c r="XZ61" s="99"/>
      <c r="YA61" s="99"/>
      <c r="YB61" s="99"/>
      <c r="YC61" s="99"/>
      <c r="YD61" s="99"/>
      <c r="YE61" s="99"/>
      <c r="YF61" s="99"/>
      <c r="YG61" s="99"/>
      <c r="YH61" s="99"/>
      <c r="YI61" s="99"/>
      <c r="YJ61" s="99"/>
      <c r="YK61" s="99"/>
      <c r="YL61" s="99"/>
      <c r="YM61" s="99"/>
      <c r="YN61" s="99"/>
      <c r="YO61" s="99"/>
      <c r="YP61" s="99"/>
      <c r="YQ61" s="99"/>
      <c r="YR61" s="99"/>
      <c r="YS61" s="99"/>
      <c r="YT61" s="99"/>
      <c r="YU61" s="99"/>
      <c r="YV61" s="99"/>
      <c r="YW61" s="99"/>
      <c r="YX61" s="99"/>
      <c r="YY61" s="99"/>
      <c r="YZ61" s="99"/>
      <c r="ZA61" s="99"/>
      <c r="ZB61" s="99"/>
      <c r="ZC61" s="99"/>
      <c r="ZD61" s="99"/>
      <c r="ZE61" s="99"/>
      <c r="ZF61" s="99"/>
      <c r="ZG61" s="99"/>
      <c r="ZH61" s="99"/>
      <c r="ZI61" s="99"/>
      <c r="ZJ61" s="99"/>
      <c r="ZK61" s="99"/>
      <c r="ZL61" s="99"/>
      <c r="ZM61" s="99"/>
      <c r="ZN61" s="99"/>
      <c r="ZO61" s="99"/>
      <c r="ZP61" s="99"/>
      <c r="ZQ61" s="99"/>
      <c r="ZR61" s="99"/>
      <c r="ZS61" s="99"/>
      <c r="ZT61" s="99"/>
      <c r="ZU61" s="99"/>
      <c r="ZV61" s="99"/>
      <c r="ZW61" s="99"/>
      <c r="ZX61" s="99"/>
      <c r="ZY61" s="99"/>
      <c r="ZZ61" s="99"/>
      <c r="AAA61" s="99"/>
      <c r="AAB61" s="99"/>
      <c r="AAC61" s="99"/>
      <c r="AAD61" s="99"/>
      <c r="AAE61" s="99"/>
      <c r="AAF61" s="99"/>
      <c r="AAG61" s="99"/>
      <c r="AAH61" s="99"/>
      <c r="AAI61" s="99"/>
      <c r="AAJ61" s="99"/>
      <c r="AAK61" s="99"/>
      <c r="AAL61" s="99"/>
      <c r="AAM61" s="99"/>
      <c r="AAN61" s="99"/>
      <c r="AAO61" s="99"/>
      <c r="AAP61" s="99"/>
      <c r="AAQ61" s="99"/>
      <c r="AAR61" s="99"/>
      <c r="AAS61" s="99"/>
      <c r="AAT61" s="99"/>
      <c r="AAU61" s="99"/>
      <c r="AAV61" s="99"/>
      <c r="AAW61" s="99"/>
      <c r="AAX61" s="99"/>
      <c r="AAY61" s="99"/>
      <c r="AAZ61" s="99"/>
      <c r="ABA61" s="99"/>
      <c r="ABB61" s="99"/>
      <c r="ABC61" s="99"/>
      <c r="ABD61" s="99"/>
      <c r="ABE61" s="99"/>
      <c r="ABF61" s="99"/>
      <c r="ABG61" s="99"/>
      <c r="ABH61" s="99"/>
      <c r="ABI61" s="99"/>
      <c r="ABJ61" s="99"/>
      <c r="ABK61" s="99"/>
      <c r="ABL61" s="99"/>
      <c r="ABM61" s="99"/>
      <c r="ABN61" s="99"/>
      <c r="ABO61" s="99"/>
      <c r="ABP61" s="99"/>
      <c r="ABQ61" s="99"/>
      <c r="ABR61" s="99"/>
      <c r="ABS61" s="99"/>
      <c r="ABT61" s="99"/>
      <c r="ABU61" s="99"/>
      <c r="ABV61" s="99"/>
      <c r="ABW61" s="99"/>
      <c r="ABX61" s="99"/>
      <c r="ABY61" s="99"/>
      <c r="ABZ61" s="99"/>
      <c r="ACA61" s="99"/>
      <c r="ACB61" s="99"/>
      <c r="ACC61" s="99"/>
      <c r="ACD61" s="99"/>
      <c r="ACE61" s="99"/>
      <c r="ACF61" s="99"/>
      <c r="ACG61" s="99"/>
      <c r="ACH61" s="99"/>
      <c r="ACI61" s="99"/>
      <c r="ACJ61" s="99"/>
      <c r="ACK61" s="99"/>
      <c r="ACL61" s="99"/>
      <c r="ACM61" s="99"/>
      <c r="ACN61" s="99"/>
      <c r="ACO61" s="99"/>
      <c r="ACP61" s="99"/>
      <c r="ACQ61" s="99"/>
      <c r="ACR61" s="99"/>
      <c r="ACS61" s="99"/>
      <c r="ACT61" s="99"/>
      <c r="ACU61" s="99"/>
      <c r="ACV61" s="99"/>
      <c r="ACW61" s="99"/>
      <c r="ACX61" s="99"/>
      <c r="ACY61" s="99"/>
      <c r="ACZ61" s="99"/>
      <c r="ADA61" s="99"/>
      <c r="ADB61" s="99"/>
      <c r="ADC61" s="99"/>
      <c r="ADD61" s="99"/>
      <c r="ADE61" s="99"/>
      <c r="ADF61" s="99"/>
      <c r="ADG61" s="99"/>
      <c r="ADH61" s="99"/>
      <c r="ADI61" s="99"/>
      <c r="ADJ61" s="99"/>
      <c r="ADK61" s="99"/>
      <c r="ADL61" s="99"/>
      <c r="ADM61" s="99"/>
      <c r="ADN61" s="99"/>
      <c r="ADO61" s="99"/>
      <c r="ADP61" s="99"/>
      <c r="ADQ61" s="99"/>
      <c r="ADR61" s="99"/>
      <c r="ADS61" s="99"/>
      <c r="ADT61" s="99"/>
      <c r="ADU61" s="99"/>
      <c r="ADV61" s="99"/>
      <c r="ADW61" s="99"/>
      <c r="ADX61" s="99"/>
      <c r="ADY61" s="99"/>
      <c r="ADZ61" s="99"/>
      <c r="AEA61" s="99"/>
      <c r="AEB61" s="99"/>
      <c r="AEC61" s="99"/>
      <c r="AED61" s="99"/>
      <c r="AEE61" s="99"/>
      <c r="AEF61" s="99"/>
      <c r="AEG61" s="99"/>
      <c r="AEH61" s="99"/>
      <c r="AEI61" s="99"/>
      <c r="AEJ61" s="99"/>
      <c r="AEK61" s="99"/>
      <c r="AEL61" s="99"/>
      <c r="AEM61" s="99"/>
      <c r="AEN61" s="99"/>
      <c r="AEO61" s="99"/>
      <c r="AEP61" s="99"/>
      <c r="AEQ61" s="99"/>
      <c r="AER61" s="99"/>
      <c r="AES61" s="99"/>
      <c r="AET61" s="99"/>
      <c r="AEU61" s="99"/>
      <c r="AEV61" s="99"/>
      <c r="AEW61" s="99"/>
      <c r="AEX61" s="99"/>
      <c r="AEY61" s="99"/>
      <c r="AEZ61" s="99"/>
      <c r="AFA61" s="99"/>
      <c r="AFB61" s="99"/>
      <c r="AFC61" s="99"/>
      <c r="AFD61" s="99"/>
      <c r="AFE61" s="99"/>
      <c r="AFF61" s="99"/>
      <c r="AFG61" s="99"/>
      <c r="AFH61" s="99"/>
      <c r="AFI61" s="99"/>
      <c r="AFJ61" s="99"/>
      <c r="AFK61" s="99"/>
      <c r="AFL61" s="99"/>
      <c r="AFM61" s="99"/>
      <c r="AFN61" s="99"/>
      <c r="AFO61" s="99"/>
      <c r="AFP61" s="99"/>
      <c r="AFQ61" s="99"/>
      <c r="AFR61" s="99"/>
      <c r="AFS61" s="99"/>
      <c r="AFT61" s="99"/>
      <c r="AFU61" s="99"/>
      <c r="AFV61" s="99"/>
      <c r="AFW61" s="99"/>
      <c r="AFX61" s="99"/>
      <c r="AFY61" s="99"/>
      <c r="AFZ61" s="99"/>
      <c r="AGA61" s="99"/>
      <c r="AGB61" s="99"/>
      <c r="AGC61" s="99"/>
      <c r="AGD61" s="99"/>
      <c r="AGE61" s="99"/>
      <c r="AGF61" s="99"/>
      <c r="AGG61" s="99"/>
      <c r="AGH61" s="99"/>
      <c r="AGI61" s="99"/>
      <c r="AGJ61" s="99"/>
      <c r="AGK61" s="99"/>
      <c r="AGL61" s="99"/>
      <c r="AGM61" s="99"/>
      <c r="AGN61" s="99"/>
      <c r="AGO61" s="99"/>
      <c r="AGP61" s="99"/>
      <c r="AGQ61" s="99"/>
      <c r="AGR61" s="99"/>
      <c r="AGS61" s="99"/>
      <c r="AGT61" s="99"/>
      <c r="AGU61" s="99"/>
      <c r="AGV61" s="99"/>
      <c r="AGW61" s="99"/>
      <c r="AGX61" s="99"/>
      <c r="AGY61" s="99"/>
      <c r="AGZ61" s="99"/>
      <c r="AHA61" s="99"/>
      <c r="AHB61" s="99"/>
      <c r="AHC61" s="99"/>
      <c r="AHD61" s="99"/>
      <c r="AHE61" s="99"/>
      <c r="AHF61" s="99"/>
      <c r="AHG61" s="99"/>
      <c r="AHH61" s="99"/>
      <c r="AHI61" s="99"/>
      <c r="AHJ61" s="99"/>
      <c r="AHK61" s="99"/>
      <c r="AHL61" s="99"/>
      <c r="AHM61" s="99"/>
      <c r="AHN61" s="99"/>
      <c r="AHO61" s="99"/>
      <c r="AHP61" s="99"/>
      <c r="AHQ61" s="99"/>
      <c r="AHR61" s="99"/>
      <c r="AHS61" s="99"/>
      <c r="AHT61" s="99"/>
      <c r="AHU61" s="99"/>
      <c r="AHV61" s="99"/>
      <c r="AHW61" s="99"/>
      <c r="AHX61" s="99"/>
      <c r="AHY61" s="99"/>
      <c r="AHZ61" s="99"/>
      <c r="AIA61" s="99"/>
      <c r="AIB61" s="99"/>
      <c r="AIC61" s="99"/>
      <c r="AID61" s="99"/>
      <c r="AIE61" s="99"/>
      <c r="AIF61" s="99"/>
      <c r="AIG61" s="99"/>
      <c r="AIH61" s="99"/>
      <c r="AII61" s="99"/>
      <c r="AIJ61" s="99"/>
      <c r="AIK61" s="99"/>
      <c r="AIL61" s="99"/>
      <c r="AIM61" s="99"/>
      <c r="AIN61" s="99"/>
      <c r="AIO61" s="99"/>
      <c r="AIP61" s="99"/>
      <c r="AIQ61" s="99"/>
      <c r="AIR61" s="99"/>
      <c r="AIS61" s="99"/>
      <c r="AIT61" s="99"/>
      <c r="AIU61" s="99"/>
      <c r="AIV61" s="99"/>
      <c r="AIW61" s="99"/>
      <c r="AIX61" s="99"/>
      <c r="AIY61" s="99"/>
      <c r="AIZ61" s="99"/>
      <c r="AJA61" s="99"/>
      <c r="AJB61" s="99"/>
      <c r="AJC61" s="99"/>
      <c r="AJD61" s="99"/>
      <c r="AJE61" s="99"/>
      <c r="AJF61" s="99"/>
      <c r="AJG61" s="99"/>
      <c r="AJH61" s="99"/>
      <c r="AJI61" s="99"/>
      <c r="AJJ61" s="99"/>
      <c r="AJK61" s="99"/>
      <c r="AJL61" s="99"/>
      <c r="AJM61" s="99"/>
      <c r="AJN61" s="99"/>
      <c r="AJO61" s="99"/>
      <c r="AJP61" s="99"/>
      <c r="AJQ61" s="99"/>
      <c r="AJR61" s="99"/>
      <c r="AJS61" s="99"/>
      <c r="AJT61" s="99"/>
      <c r="AJU61" s="99"/>
      <c r="AJV61" s="99"/>
      <c r="AJW61" s="99"/>
      <c r="AJX61" s="99"/>
      <c r="AJY61" s="99"/>
      <c r="AJZ61" s="99"/>
      <c r="AKA61" s="99"/>
      <c r="AKB61" s="99"/>
      <c r="AKC61" s="99"/>
      <c r="AKD61" s="99"/>
      <c r="AKE61" s="99"/>
      <c r="AKF61" s="99"/>
      <c r="AKG61" s="99"/>
      <c r="AKH61" s="99"/>
      <c r="AKI61" s="99"/>
      <c r="AKJ61" s="99"/>
      <c r="AKK61" s="99"/>
      <c r="AKL61" s="99"/>
      <c r="AKM61" s="99"/>
      <c r="AKN61" s="99"/>
      <c r="AKO61" s="99"/>
      <c r="AKP61" s="99"/>
      <c r="AKQ61" s="99"/>
      <c r="AKR61" s="99"/>
      <c r="AKS61" s="99"/>
      <c r="AKT61" s="99"/>
      <c r="AKU61" s="99"/>
      <c r="AKV61" s="99"/>
      <c r="AKW61" s="99"/>
      <c r="AKX61" s="99"/>
      <c r="AKY61" s="99"/>
      <c r="AKZ61" s="99"/>
      <c r="ALA61" s="99"/>
      <c r="ALB61" s="99"/>
      <c r="ALC61" s="99"/>
      <c r="ALD61" s="99"/>
      <c r="ALE61" s="99"/>
      <c r="ALF61" s="99"/>
      <c r="ALG61" s="99"/>
      <c r="ALH61" s="99"/>
      <c r="ALI61" s="99"/>
      <c r="ALJ61" s="99"/>
      <c r="ALK61" s="99"/>
      <c r="ALL61" s="99"/>
      <c r="ALM61" s="99"/>
      <c r="ALN61" s="99"/>
      <c r="ALO61" s="99"/>
      <c r="ALP61" s="99"/>
      <c r="ALQ61" s="99"/>
      <c r="ALR61" s="99"/>
      <c r="ALS61" s="99"/>
      <c r="ALT61" s="99"/>
      <c r="ALU61" s="99"/>
      <c r="ALV61" s="99"/>
      <c r="ALW61" s="99"/>
      <c r="ALX61" s="99"/>
      <c r="ALY61" s="99"/>
      <c r="ALZ61" s="99"/>
      <c r="AMA61" s="99"/>
      <c r="AMB61" s="99"/>
      <c r="AMC61" s="99"/>
      <c r="AMD61" s="99"/>
      <c r="AME61" s="99"/>
      <c r="AMF61" s="99"/>
      <c r="AMG61" s="99"/>
      <c r="AMH61" s="99"/>
      <c r="AMI61" s="99"/>
      <c r="AMJ61" s="99"/>
      <c r="AMK61" s="99"/>
      <c r="AML61" s="99"/>
      <c r="AMM61" s="99"/>
      <c r="AMN61" s="99"/>
      <c r="AMO61" s="99"/>
      <c r="AMP61" s="99"/>
      <c r="AMQ61" s="99"/>
      <c r="AMR61" s="99"/>
      <c r="AMS61" s="99"/>
      <c r="AMT61" s="99"/>
      <c r="AMU61" s="99"/>
      <c r="AMV61" s="99"/>
      <c r="AMW61" s="99"/>
      <c r="AMX61" s="99"/>
      <c r="AMY61" s="99"/>
      <c r="AMZ61" s="99"/>
      <c r="ANA61" s="99"/>
      <c r="ANB61" s="99"/>
      <c r="ANC61" s="99"/>
      <c r="AND61" s="99"/>
      <c r="ANE61" s="99"/>
      <c r="ANF61" s="99"/>
      <c r="ANG61" s="99"/>
      <c r="ANH61" s="99"/>
      <c r="ANI61" s="99"/>
      <c r="ANJ61" s="99"/>
      <c r="ANK61" s="99"/>
      <c r="ANL61" s="99"/>
      <c r="ANM61" s="99"/>
      <c r="ANN61" s="99"/>
      <c r="ANO61" s="99"/>
      <c r="ANP61" s="99"/>
      <c r="ANQ61" s="99"/>
      <c r="ANR61" s="99"/>
      <c r="ANS61" s="99"/>
      <c r="ANT61" s="99"/>
      <c r="ANU61" s="99"/>
      <c r="ANV61" s="99"/>
      <c r="ANW61" s="99"/>
      <c r="ANX61" s="99"/>
      <c r="ANY61" s="99"/>
      <c r="ANZ61" s="99"/>
      <c r="AOA61" s="99"/>
      <c r="AOB61" s="99"/>
      <c r="AOC61" s="99"/>
      <c r="AOD61" s="99"/>
      <c r="AOE61" s="99"/>
      <c r="AOF61" s="99"/>
      <c r="AOG61" s="99"/>
      <c r="AOH61" s="99"/>
      <c r="AOI61" s="99"/>
      <c r="AOJ61" s="99"/>
      <c r="AOK61" s="99"/>
      <c r="AOL61" s="99"/>
      <c r="AOM61" s="99"/>
      <c r="AON61" s="99"/>
      <c r="AOO61" s="99"/>
      <c r="AOP61" s="99"/>
      <c r="AOQ61" s="99"/>
      <c r="AOR61" s="99"/>
      <c r="AOS61" s="99"/>
      <c r="AOT61" s="99"/>
      <c r="AOU61" s="99"/>
      <c r="AOV61" s="99"/>
      <c r="AOW61" s="99"/>
      <c r="AOX61" s="99"/>
      <c r="AOY61" s="99"/>
      <c r="AOZ61" s="99"/>
      <c r="APA61" s="99"/>
      <c r="APB61" s="99"/>
      <c r="APC61" s="99"/>
      <c r="APD61" s="99"/>
      <c r="APE61" s="99"/>
      <c r="APF61" s="99"/>
      <c r="APG61" s="99"/>
      <c r="APH61" s="99"/>
      <c r="API61" s="99"/>
      <c r="APJ61" s="99"/>
      <c r="APK61" s="99"/>
      <c r="APL61" s="99"/>
      <c r="APM61" s="99"/>
      <c r="APN61" s="99"/>
      <c r="APO61" s="99"/>
      <c r="APP61" s="99"/>
      <c r="APQ61" s="99"/>
      <c r="APR61" s="99"/>
      <c r="APS61" s="99"/>
      <c r="APT61" s="99"/>
      <c r="APU61" s="99"/>
      <c r="APV61" s="99"/>
      <c r="APW61" s="99"/>
      <c r="APX61" s="99"/>
      <c r="APY61" s="99"/>
      <c r="APZ61" s="99"/>
      <c r="AQA61" s="99"/>
      <c r="AQB61" s="99"/>
      <c r="AQC61" s="99"/>
      <c r="AQD61" s="99"/>
      <c r="AQE61" s="99"/>
      <c r="AQF61" s="99"/>
      <c r="AQG61" s="99"/>
      <c r="AQH61" s="99"/>
      <c r="AQI61" s="99"/>
      <c r="AQJ61" s="99"/>
      <c r="AQK61" s="99"/>
      <c r="AQL61" s="99"/>
      <c r="AQM61" s="99"/>
      <c r="AQN61" s="99"/>
      <c r="AQO61" s="99"/>
      <c r="AQP61" s="99"/>
      <c r="AQQ61" s="99"/>
      <c r="AQR61" s="99"/>
      <c r="AQS61" s="99"/>
      <c r="AQT61" s="99"/>
      <c r="AQU61" s="99"/>
      <c r="AQV61" s="99"/>
      <c r="AQW61" s="99"/>
      <c r="AQX61" s="99"/>
      <c r="AQY61" s="99"/>
      <c r="AQZ61" s="99"/>
      <c r="ARA61" s="99"/>
      <c r="ARB61" s="99"/>
      <c r="ARC61" s="99"/>
      <c r="ARD61" s="99"/>
      <c r="ARE61" s="99"/>
      <c r="ARF61" s="99"/>
      <c r="ARG61" s="99"/>
      <c r="ARH61" s="99"/>
      <c r="ARI61" s="99"/>
      <c r="ARJ61" s="99"/>
      <c r="ARK61" s="99"/>
      <c r="ARL61" s="99"/>
      <c r="ARM61" s="99"/>
      <c r="ARN61" s="99"/>
      <c r="ARO61" s="99"/>
      <c r="ARP61" s="99"/>
      <c r="ARQ61" s="99"/>
      <c r="ARR61" s="99"/>
      <c r="ARS61" s="99"/>
      <c r="ART61" s="99"/>
      <c r="ARU61" s="99"/>
      <c r="ARV61" s="99"/>
      <c r="ARW61" s="99"/>
      <c r="ARX61" s="99"/>
      <c r="ARY61" s="99"/>
      <c r="ARZ61" s="99"/>
      <c r="ASA61" s="99"/>
      <c r="ASB61" s="99"/>
      <c r="ASC61" s="99"/>
      <c r="ASD61" s="99"/>
      <c r="ASE61" s="99"/>
      <c r="ASF61" s="99"/>
      <c r="ASG61" s="99"/>
      <c r="ASH61" s="99"/>
      <c r="ASI61" s="99"/>
      <c r="ASJ61" s="99"/>
      <c r="ASK61" s="99"/>
      <c r="ASL61" s="99"/>
      <c r="ASM61" s="99"/>
      <c r="ASN61" s="99"/>
      <c r="ASO61" s="99"/>
      <c r="ASP61" s="99"/>
      <c r="ASQ61" s="99"/>
      <c r="ASR61" s="99"/>
      <c r="ASS61" s="99"/>
      <c r="AST61" s="99"/>
      <c r="ASU61" s="99"/>
      <c r="ASV61" s="99"/>
      <c r="ASW61" s="99"/>
      <c r="ASX61" s="99"/>
      <c r="ASY61" s="99"/>
      <c r="ASZ61" s="99"/>
      <c r="ATA61" s="99"/>
      <c r="ATB61" s="99"/>
      <c r="ATC61" s="99"/>
      <c r="ATD61" s="99"/>
      <c r="ATE61" s="99"/>
      <c r="ATF61" s="99"/>
      <c r="ATG61" s="99"/>
      <c r="ATH61" s="99"/>
      <c r="ATI61" s="99"/>
      <c r="ATJ61" s="99"/>
      <c r="ATK61" s="99"/>
      <c r="ATL61" s="99"/>
      <c r="ATM61" s="99"/>
      <c r="ATN61" s="99"/>
      <c r="ATO61" s="99"/>
      <c r="ATP61" s="99"/>
      <c r="ATQ61" s="99"/>
      <c r="ATR61" s="99"/>
      <c r="ATS61" s="99"/>
      <c r="ATT61" s="99"/>
      <c r="ATU61" s="99"/>
      <c r="ATV61" s="99"/>
      <c r="ATW61" s="99"/>
      <c r="ATX61" s="99"/>
      <c r="ATY61" s="99"/>
      <c r="ATZ61" s="99"/>
      <c r="AUA61" s="99"/>
      <c r="AUB61" s="99"/>
      <c r="AUC61" s="99"/>
      <c r="AUD61" s="99"/>
      <c r="AUE61" s="99"/>
      <c r="AUF61" s="99"/>
      <c r="AUG61" s="99"/>
      <c r="AUH61" s="99"/>
      <c r="AUI61" s="99"/>
      <c r="AUJ61" s="99"/>
      <c r="AUK61" s="99"/>
      <c r="AUL61" s="99"/>
      <c r="AUM61" s="99"/>
      <c r="AUN61" s="99"/>
      <c r="AUO61" s="99"/>
      <c r="AUP61" s="99"/>
      <c r="AUQ61" s="99"/>
      <c r="AUR61" s="99"/>
      <c r="AUS61" s="99"/>
      <c r="AUT61" s="99"/>
      <c r="AUU61" s="99"/>
      <c r="AUV61" s="99"/>
      <c r="AUW61" s="99"/>
      <c r="AUX61" s="99"/>
      <c r="AUY61" s="99"/>
      <c r="AUZ61" s="99"/>
      <c r="AVA61" s="99"/>
      <c r="AVB61" s="99"/>
      <c r="AVC61" s="99"/>
      <c r="AVD61" s="99"/>
      <c r="AVE61" s="99"/>
      <c r="AVF61" s="99"/>
    </row>
    <row r="62" spans="1:1254" x14ac:dyDescent="0.25">
      <c r="C62" s="103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99"/>
      <c r="SL62" s="99"/>
      <c r="SM62" s="99"/>
      <c r="SN62" s="99"/>
      <c r="SO62" s="99"/>
      <c r="SP62" s="99"/>
      <c r="SQ62" s="99"/>
      <c r="SR62" s="99"/>
      <c r="SS62" s="99"/>
      <c r="ST62" s="99"/>
      <c r="SU62" s="99"/>
      <c r="SV62" s="99"/>
      <c r="SW62" s="99"/>
      <c r="SX62" s="99"/>
      <c r="SY62" s="99"/>
      <c r="SZ62" s="99"/>
      <c r="TA62" s="99"/>
      <c r="TB62" s="99"/>
      <c r="TC62" s="99"/>
      <c r="TD62" s="99"/>
      <c r="TE62" s="99"/>
      <c r="TF62" s="99"/>
      <c r="TG62" s="99"/>
      <c r="TH62" s="99"/>
      <c r="TI62" s="99"/>
      <c r="TJ62" s="99"/>
      <c r="TK62" s="99"/>
      <c r="TL62" s="99"/>
      <c r="TM62" s="99"/>
      <c r="TN62" s="99"/>
      <c r="TO62" s="99"/>
      <c r="TP62" s="99"/>
      <c r="TQ62" s="99"/>
      <c r="TR62" s="99"/>
      <c r="TS62" s="99"/>
      <c r="TT62" s="99"/>
      <c r="TU62" s="99"/>
      <c r="TV62" s="99"/>
      <c r="TW62" s="99"/>
      <c r="TX62" s="99"/>
      <c r="TY62" s="99"/>
      <c r="TZ62" s="99"/>
      <c r="UA62" s="99"/>
      <c r="UB62" s="99"/>
      <c r="UC62" s="99"/>
      <c r="UD62" s="99"/>
      <c r="UE62" s="99"/>
      <c r="UF62" s="99"/>
      <c r="UG62" s="99"/>
      <c r="UH62" s="99"/>
      <c r="UI62" s="99"/>
      <c r="UJ62" s="99"/>
      <c r="UK62" s="99"/>
      <c r="UL62" s="99"/>
      <c r="UM62" s="99"/>
      <c r="UN62" s="99"/>
      <c r="UO62" s="99"/>
      <c r="UP62" s="99"/>
      <c r="UQ62" s="99"/>
      <c r="UR62" s="99"/>
      <c r="US62" s="99"/>
      <c r="UT62" s="99"/>
      <c r="UU62" s="99"/>
      <c r="UV62" s="99"/>
      <c r="UW62" s="99"/>
      <c r="UX62" s="99"/>
      <c r="UY62" s="99"/>
      <c r="UZ62" s="99"/>
      <c r="VA62" s="99"/>
      <c r="VB62" s="99"/>
      <c r="VC62" s="99"/>
      <c r="VD62" s="99"/>
      <c r="VE62" s="99"/>
      <c r="VF62" s="99"/>
      <c r="VG62" s="99"/>
      <c r="VH62" s="99"/>
      <c r="VI62" s="99"/>
      <c r="VJ62" s="99"/>
      <c r="VK62" s="99"/>
      <c r="VL62" s="99"/>
      <c r="VM62" s="99"/>
      <c r="VN62" s="99"/>
      <c r="VO62" s="99"/>
      <c r="VP62" s="99"/>
      <c r="VQ62" s="99"/>
      <c r="VR62" s="99"/>
      <c r="VS62" s="99"/>
      <c r="VT62" s="99"/>
      <c r="VU62" s="99"/>
      <c r="VV62" s="99"/>
      <c r="VW62" s="99"/>
      <c r="VX62" s="99"/>
      <c r="VY62" s="99"/>
      <c r="VZ62" s="99"/>
      <c r="WA62" s="99"/>
      <c r="WB62" s="99"/>
      <c r="WC62" s="99"/>
      <c r="WD62" s="99"/>
      <c r="WE62" s="99"/>
      <c r="WF62" s="99"/>
      <c r="WG62" s="99"/>
      <c r="WH62" s="99"/>
      <c r="WI62" s="99"/>
      <c r="WJ62" s="99"/>
      <c r="WK62" s="99"/>
      <c r="WL62" s="99"/>
      <c r="WM62" s="99"/>
      <c r="WN62" s="99"/>
      <c r="WO62" s="99"/>
      <c r="WP62" s="99"/>
      <c r="WQ62" s="99"/>
      <c r="WR62" s="99"/>
      <c r="WS62" s="99"/>
      <c r="WT62" s="99"/>
      <c r="WU62" s="99"/>
      <c r="WV62" s="99"/>
      <c r="WW62" s="99"/>
      <c r="WX62" s="99"/>
      <c r="WY62" s="99"/>
      <c r="WZ62" s="99"/>
      <c r="XA62" s="99"/>
      <c r="XB62" s="99"/>
      <c r="XC62" s="99"/>
      <c r="XD62" s="99"/>
      <c r="XE62" s="99"/>
      <c r="XF62" s="99"/>
      <c r="XG62" s="99"/>
      <c r="XH62" s="99"/>
      <c r="XI62" s="99"/>
      <c r="XJ62" s="99"/>
      <c r="XK62" s="99"/>
      <c r="XL62" s="99"/>
      <c r="XM62" s="99"/>
      <c r="XN62" s="99"/>
      <c r="XO62" s="99"/>
      <c r="XP62" s="99"/>
      <c r="XQ62" s="99"/>
      <c r="XR62" s="99"/>
      <c r="XS62" s="99"/>
      <c r="XT62" s="99"/>
      <c r="XU62" s="99"/>
      <c r="XV62" s="99"/>
      <c r="XW62" s="99"/>
      <c r="XX62" s="99"/>
      <c r="XY62" s="99"/>
      <c r="XZ62" s="99"/>
      <c r="YA62" s="99"/>
      <c r="YB62" s="99"/>
      <c r="YC62" s="99"/>
      <c r="YD62" s="99"/>
      <c r="YE62" s="99"/>
      <c r="YF62" s="99"/>
      <c r="YG62" s="99"/>
      <c r="YH62" s="99"/>
      <c r="YI62" s="99"/>
      <c r="YJ62" s="99"/>
      <c r="YK62" s="99"/>
      <c r="YL62" s="99"/>
      <c r="YM62" s="99"/>
      <c r="YN62" s="99"/>
      <c r="YO62" s="99"/>
      <c r="YP62" s="99"/>
      <c r="YQ62" s="99"/>
      <c r="YR62" s="99"/>
      <c r="YS62" s="99"/>
      <c r="YT62" s="99"/>
      <c r="YU62" s="99"/>
      <c r="YV62" s="99"/>
      <c r="YW62" s="99"/>
      <c r="YX62" s="99"/>
      <c r="YY62" s="99"/>
      <c r="YZ62" s="99"/>
      <c r="ZA62" s="99"/>
      <c r="ZB62" s="99"/>
      <c r="ZC62" s="99"/>
      <c r="ZD62" s="99"/>
      <c r="ZE62" s="99"/>
      <c r="ZF62" s="99"/>
      <c r="ZG62" s="99"/>
      <c r="ZH62" s="99"/>
      <c r="ZI62" s="99"/>
      <c r="ZJ62" s="99"/>
      <c r="ZK62" s="99"/>
      <c r="ZL62" s="99"/>
      <c r="ZM62" s="99"/>
      <c r="ZN62" s="99"/>
      <c r="ZO62" s="99"/>
      <c r="ZP62" s="99"/>
      <c r="ZQ62" s="99"/>
      <c r="ZR62" s="99"/>
      <c r="ZS62" s="99"/>
      <c r="ZT62" s="99"/>
      <c r="ZU62" s="99"/>
      <c r="ZV62" s="99"/>
      <c r="ZW62" s="99"/>
      <c r="ZX62" s="99"/>
      <c r="ZY62" s="99"/>
      <c r="ZZ62" s="99"/>
      <c r="AAA62" s="99"/>
      <c r="AAB62" s="99"/>
      <c r="AAC62" s="99"/>
      <c r="AAD62" s="99"/>
      <c r="AAE62" s="99"/>
      <c r="AAF62" s="99"/>
      <c r="AAG62" s="99"/>
      <c r="AAH62" s="99"/>
      <c r="AAI62" s="99"/>
      <c r="AAJ62" s="99"/>
      <c r="AAK62" s="99"/>
      <c r="AAL62" s="99"/>
      <c r="AAM62" s="99"/>
      <c r="AAN62" s="99"/>
      <c r="AAO62" s="99"/>
      <c r="AAP62" s="99"/>
      <c r="AAQ62" s="99"/>
      <c r="AAR62" s="99"/>
      <c r="AAS62" s="99"/>
      <c r="AAT62" s="99"/>
      <c r="AAU62" s="99"/>
      <c r="AAV62" s="99"/>
      <c r="AAW62" s="99"/>
      <c r="AAX62" s="99"/>
      <c r="AAY62" s="99"/>
      <c r="AAZ62" s="99"/>
      <c r="ABA62" s="99"/>
      <c r="ABB62" s="99"/>
      <c r="ABC62" s="99"/>
      <c r="ABD62" s="99"/>
      <c r="ABE62" s="99"/>
      <c r="ABF62" s="99"/>
      <c r="ABG62" s="99"/>
      <c r="ABH62" s="99"/>
      <c r="ABI62" s="99"/>
      <c r="ABJ62" s="99"/>
      <c r="ABK62" s="99"/>
      <c r="ABL62" s="99"/>
      <c r="ABM62" s="99"/>
      <c r="ABN62" s="99"/>
      <c r="ABO62" s="99"/>
      <c r="ABP62" s="99"/>
      <c r="ABQ62" s="99"/>
      <c r="ABR62" s="99"/>
      <c r="ABS62" s="99"/>
      <c r="ABT62" s="99"/>
      <c r="ABU62" s="99"/>
      <c r="ABV62" s="99"/>
      <c r="ABW62" s="99"/>
      <c r="ABX62" s="99"/>
      <c r="ABY62" s="99"/>
      <c r="ABZ62" s="99"/>
      <c r="ACA62" s="99"/>
      <c r="ACB62" s="99"/>
      <c r="ACC62" s="99"/>
      <c r="ACD62" s="99"/>
      <c r="ACE62" s="99"/>
      <c r="ACF62" s="99"/>
      <c r="ACG62" s="99"/>
      <c r="ACH62" s="99"/>
      <c r="ACI62" s="99"/>
      <c r="ACJ62" s="99"/>
      <c r="ACK62" s="99"/>
      <c r="ACL62" s="99"/>
      <c r="ACM62" s="99"/>
      <c r="ACN62" s="99"/>
      <c r="ACO62" s="99"/>
      <c r="ACP62" s="99"/>
      <c r="ACQ62" s="99"/>
      <c r="ACR62" s="99"/>
      <c r="ACS62" s="99"/>
      <c r="ACT62" s="99"/>
      <c r="ACU62" s="99"/>
      <c r="ACV62" s="99"/>
      <c r="ACW62" s="99"/>
      <c r="ACX62" s="99"/>
      <c r="ACY62" s="99"/>
      <c r="ACZ62" s="99"/>
      <c r="ADA62" s="99"/>
      <c r="ADB62" s="99"/>
      <c r="ADC62" s="99"/>
      <c r="ADD62" s="99"/>
      <c r="ADE62" s="99"/>
      <c r="ADF62" s="99"/>
      <c r="ADG62" s="99"/>
      <c r="ADH62" s="99"/>
      <c r="ADI62" s="99"/>
      <c r="ADJ62" s="99"/>
      <c r="ADK62" s="99"/>
      <c r="ADL62" s="99"/>
      <c r="ADM62" s="99"/>
      <c r="ADN62" s="99"/>
      <c r="ADO62" s="99"/>
      <c r="ADP62" s="99"/>
      <c r="ADQ62" s="99"/>
      <c r="ADR62" s="99"/>
      <c r="ADS62" s="99"/>
      <c r="ADT62" s="99"/>
      <c r="ADU62" s="99"/>
      <c r="ADV62" s="99"/>
      <c r="ADW62" s="99"/>
      <c r="ADX62" s="99"/>
      <c r="ADY62" s="99"/>
      <c r="ADZ62" s="99"/>
      <c r="AEA62" s="99"/>
      <c r="AEB62" s="99"/>
      <c r="AEC62" s="99"/>
      <c r="AED62" s="99"/>
      <c r="AEE62" s="99"/>
      <c r="AEF62" s="99"/>
      <c r="AEG62" s="99"/>
      <c r="AEH62" s="99"/>
      <c r="AEI62" s="99"/>
      <c r="AEJ62" s="99"/>
      <c r="AEK62" s="99"/>
      <c r="AEL62" s="99"/>
      <c r="AEM62" s="99"/>
      <c r="AEN62" s="99"/>
      <c r="AEO62" s="99"/>
      <c r="AEP62" s="99"/>
      <c r="AEQ62" s="99"/>
      <c r="AER62" s="99"/>
      <c r="AES62" s="99"/>
      <c r="AET62" s="99"/>
      <c r="AEU62" s="99"/>
      <c r="AEV62" s="99"/>
      <c r="AEW62" s="99"/>
      <c r="AEX62" s="99"/>
      <c r="AEY62" s="99"/>
      <c r="AEZ62" s="99"/>
      <c r="AFA62" s="99"/>
      <c r="AFB62" s="99"/>
      <c r="AFC62" s="99"/>
      <c r="AFD62" s="99"/>
      <c r="AFE62" s="99"/>
      <c r="AFF62" s="99"/>
      <c r="AFG62" s="99"/>
      <c r="AFH62" s="99"/>
      <c r="AFI62" s="99"/>
      <c r="AFJ62" s="99"/>
      <c r="AFK62" s="99"/>
      <c r="AFL62" s="99"/>
      <c r="AFM62" s="99"/>
      <c r="AFN62" s="99"/>
      <c r="AFO62" s="99"/>
      <c r="AFP62" s="99"/>
      <c r="AFQ62" s="99"/>
      <c r="AFR62" s="99"/>
      <c r="AFS62" s="99"/>
      <c r="AFT62" s="99"/>
      <c r="AFU62" s="99"/>
      <c r="AFV62" s="99"/>
      <c r="AFW62" s="99"/>
      <c r="AFX62" s="99"/>
      <c r="AFY62" s="99"/>
      <c r="AFZ62" s="99"/>
      <c r="AGA62" s="99"/>
      <c r="AGB62" s="99"/>
      <c r="AGC62" s="99"/>
      <c r="AGD62" s="99"/>
      <c r="AGE62" s="99"/>
      <c r="AGF62" s="99"/>
      <c r="AGG62" s="99"/>
      <c r="AGH62" s="99"/>
      <c r="AGI62" s="99"/>
      <c r="AGJ62" s="99"/>
      <c r="AGK62" s="99"/>
      <c r="AGL62" s="99"/>
      <c r="AGM62" s="99"/>
      <c r="AGN62" s="99"/>
      <c r="AGO62" s="99"/>
      <c r="AGP62" s="99"/>
      <c r="AGQ62" s="99"/>
      <c r="AGR62" s="99"/>
      <c r="AGS62" s="99"/>
      <c r="AGT62" s="99"/>
      <c r="AGU62" s="99"/>
      <c r="AGV62" s="99"/>
      <c r="AGW62" s="99"/>
      <c r="AGX62" s="99"/>
      <c r="AGY62" s="99"/>
      <c r="AGZ62" s="99"/>
      <c r="AHA62" s="99"/>
      <c r="AHB62" s="99"/>
      <c r="AHC62" s="99"/>
      <c r="AHD62" s="99"/>
      <c r="AHE62" s="99"/>
      <c r="AHF62" s="99"/>
      <c r="AHG62" s="99"/>
      <c r="AHH62" s="99"/>
      <c r="AHI62" s="99"/>
      <c r="AHJ62" s="99"/>
      <c r="AHK62" s="99"/>
      <c r="AHL62" s="99"/>
      <c r="AHM62" s="99"/>
      <c r="AHN62" s="99"/>
      <c r="AHO62" s="99"/>
      <c r="AHP62" s="99"/>
      <c r="AHQ62" s="99"/>
      <c r="AHR62" s="99"/>
      <c r="AHS62" s="99"/>
      <c r="AHT62" s="99"/>
      <c r="AHU62" s="99"/>
      <c r="AHV62" s="99"/>
      <c r="AHW62" s="99"/>
      <c r="AHX62" s="99"/>
      <c r="AHY62" s="99"/>
      <c r="AHZ62" s="99"/>
      <c r="AIA62" s="99"/>
      <c r="AIB62" s="99"/>
      <c r="AIC62" s="99"/>
      <c r="AID62" s="99"/>
      <c r="AIE62" s="99"/>
      <c r="AIF62" s="99"/>
      <c r="AIG62" s="99"/>
      <c r="AIH62" s="99"/>
      <c r="AII62" s="99"/>
      <c r="AIJ62" s="99"/>
      <c r="AIK62" s="99"/>
      <c r="AIL62" s="99"/>
      <c r="AIM62" s="99"/>
      <c r="AIN62" s="99"/>
      <c r="AIO62" s="99"/>
      <c r="AIP62" s="99"/>
      <c r="AIQ62" s="99"/>
      <c r="AIR62" s="99"/>
      <c r="AIS62" s="99"/>
      <c r="AIT62" s="99"/>
      <c r="AIU62" s="99"/>
      <c r="AIV62" s="99"/>
      <c r="AIW62" s="99"/>
      <c r="AIX62" s="99"/>
      <c r="AIY62" s="99"/>
      <c r="AIZ62" s="99"/>
      <c r="AJA62" s="99"/>
      <c r="AJB62" s="99"/>
      <c r="AJC62" s="99"/>
      <c r="AJD62" s="99"/>
      <c r="AJE62" s="99"/>
      <c r="AJF62" s="99"/>
      <c r="AJG62" s="99"/>
      <c r="AJH62" s="99"/>
      <c r="AJI62" s="99"/>
      <c r="AJJ62" s="99"/>
      <c r="AJK62" s="99"/>
      <c r="AJL62" s="99"/>
      <c r="AJM62" s="99"/>
      <c r="AJN62" s="99"/>
      <c r="AJO62" s="99"/>
      <c r="AJP62" s="99"/>
      <c r="AJQ62" s="99"/>
      <c r="AJR62" s="99"/>
      <c r="AJS62" s="99"/>
      <c r="AJT62" s="99"/>
      <c r="AJU62" s="99"/>
      <c r="AJV62" s="99"/>
      <c r="AJW62" s="99"/>
      <c r="AJX62" s="99"/>
      <c r="AJY62" s="99"/>
      <c r="AJZ62" s="99"/>
      <c r="AKA62" s="99"/>
      <c r="AKB62" s="99"/>
      <c r="AKC62" s="99"/>
      <c r="AKD62" s="99"/>
      <c r="AKE62" s="99"/>
      <c r="AKF62" s="99"/>
      <c r="AKG62" s="99"/>
      <c r="AKH62" s="99"/>
      <c r="AKI62" s="99"/>
      <c r="AKJ62" s="99"/>
      <c r="AKK62" s="99"/>
      <c r="AKL62" s="99"/>
      <c r="AKM62" s="99"/>
      <c r="AKN62" s="99"/>
      <c r="AKO62" s="99"/>
      <c r="AKP62" s="99"/>
      <c r="AKQ62" s="99"/>
      <c r="AKR62" s="99"/>
      <c r="AKS62" s="99"/>
      <c r="AKT62" s="99"/>
      <c r="AKU62" s="99"/>
      <c r="AKV62" s="99"/>
      <c r="AKW62" s="99"/>
      <c r="AKX62" s="99"/>
      <c r="AKY62" s="99"/>
      <c r="AKZ62" s="99"/>
      <c r="ALA62" s="99"/>
      <c r="ALB62" s="99"/>
      <c r="ALC62" s="99"/>
      <c r="ALD62" s="99"/>
      <c r="ALE62" s="99"/>
      <c r="ALF62" s="99"/>
      <c r="ALG62" s="99"/>
      <c r="ALH62" s="99"/>
      <c r="ALI62" s="99"/>
      <c r="ALJ62" s="99"/>
      <c r="ALK62" s="99"/>
      <c r="ALL62" s="99"/>
      <c r="ALM62" s="99"/>
      <c r="ALN62" s="99"/>
      <c r="ALO62" s="99"/>
      <c r="ALP62" s="99"/>
      <c r="ALQ62" s="99"/>
      <c r="ALR62" s="99"/>
      <c r="ALS62" s="99"/>
      <c r="ALT62" s="99"/>
      <c r="ALU62" s="99"/>
      <c r="ALV62" s="99"/>
      <c r="ALW62" s="99"/>
      <c r="ALX62" s="99"/>
      <c r="ALY62" s="99"/>
      <c r="ALZ62" s="99"/>
      <c r="AMA62" s="99"/>
      <c r="AMB62" s="99"/>
      <c r="AMC62" s="99"/>
      <c r="AMD62" s="99"/>
      <c r="AME62" s="99"/>
      <c r="AMF62" s="99"/>
      <c r="AMG62" s="99"/>
      <c r="AMH62" s="99"/>
      <c r="AMI62" s="99"/>
      <c r="AMJ62" s="99"/>
      <c r="AMK62" s="99"/>
      <c r="AML62" s="99"/>
      <c r="AMM62" s="99"/>
      <c r="AMN62" s="99"/>
      <c r="AMO62" s="99"/>
      <c r="AMP62" s="99"/>
      <c r="AMQ62" s="99"/>
      <c r="AMR62" s="99"/>
      <c r="AMS62" s="99"/>
      <c r="AMT62" s="99"/>
      <c r="AMU62" s="99"/>
      <c r="AMV62" s="99"/>
      <c r="AMW62" s="99"/>
      <c r="AMX62" s="99"/>
      <c r="AMY62" s="99"/>
      <c r="AMZ62" s="99"/>
      <c r="ANA62" s="99"/>
      <c r="ANB62" s="99"/>
      <c r="ANC62" s="99"/>
      <c r="AND62" s="99"/>
      <c r="ANE62" s="99"/>
      <c r="ANF62" s="99"/>
      <c r="ANG62" s="99"/>
      <c r="ANH62" s="99"/>
      <c r="ANI62" s="99"/>
      <c r="ANJ62" s="99"/>
      <c r="ANK62" s="99"/>
      <c r="ANL62" s="99"/>
      <c r="ANM62" s="99"/>
      <c r="ANN62" s="99"/>
      <c r="ANO62" s="99"/>
      <c r="ANP62" s="99"/>
      <c r="ANQ62" s="99"/>
      <c r="ANR62" s="99"/>
      <c r="ANS62" s="99"/>
      <c r="ANT62" s="99"/>
      <c r="ANU62" s="99"/>
      <c r="ANV62" s="99"/>
      <c r="ANW62" s="99"/>
      <c r="ANX62" s="99"/>
      <c r="ANY62" s="99"/>
      <c r="ANZ62" s="99"/>
      <c r="AOA62" s="99"/>
      <c r="AOB62" s="99"/>
      <c r="AOC62" s="99"/>
      <c r="AOD62" s="99"/>
      <c r="AOE62" s="99"/>
      <c r="AOF62" s="99"/>
      <c r="AOG62" s="99"/>
      <c r="AOH62" s="99"/>
      <c r="AOI62" s="99"/>
      <c r="AOJ62" s="99"/>
      <c r="AOK62" s="99"/>
      <c r="AOL62" s="99"/>
      <c r="AOM62" s="99"/>
      <c r="AON62" s="99"/>
      <c r="AOO62" s="99"/>
      <c r="AOP62" s="99"/>
      <c r="AOQ62" s="99"/>
      <c r="AOR62" s="99"/>
      <c r="AOS62" s="99"/>
      <c r="AOT62" s="99"/>
      <c r="AOU62" s="99"/>
      <c r="AOV62" s="99"/>
      <c r="AOW62" s="99"/>
      <c r="AOX62" s="99"/>
      <c r="AOY62" s="99"/>
      <c r="AOZ62" s="99"/>
      <c r="APA62" s="99"/>
      <c r="APB62" s="99"/>
      <c r="APC62" s="99"/>
      <c r="APD62" s="99"/>
      <c r="APE62" s="99"/>
      <c r="APF62" s="99"/>
      <c r="APG62" s="99"/>
      <c r="APH62" s="99"/>
      <c r="API62" s="99"/>
      <c r="APJ62" s="99"/>
      <c r="APK62" s="99"/>
      <c r="APL62" s="99"/>
      <c r="APM62" s="99"/>
      <c r="APN62" s="99"/>
      <c r="APO62" s="99"/>
      <c r="APP62" s="99"/>
      <c r="APQ62" s="99"/>
      <c r="APR62" s="99"/>
      <c r="APS62" s="99"/>
      <c r="APT62" s="99"/>
      <c r="APU62" s="99"/>
      <c r="APV62" s="99"/>
      <c r="APW62" s="99"/>
      <c r="APX62" s="99"/>
      <c r="APY62" s="99"/>
      <c r="APZ62" s="99"/>
      <c r="AQA62" s="99"/>
      <c r="AQB62" s="99"/>
      <c r="AQC62" s="99"/>
      <c r="AQD62" s="99"/>
      <c r="AQE62" s="99"/>
      <c r="AQF62" s="99"/>
      <c r="AQG62" s="99"/>
      <c r="AQH62" s="99"/>
      <c r="AQI62" s="99"/>
      <c r="AQJ62" s="99"/>
      <c r="AQK62" s="99"/>
      <c r="AQL62" s="99"/>
      <c r="AQM62" s="99"/>
      <c r="AQN62" s="99"/>
      <c r="AQO62" s="99"/>
      <c r="AQP62" s="99"/>
      <c r="AQQ62" s="99"/>
      <c r="AQR62" s="99"/>
      <c r="AQS62" s="99"/>
      <c r="AQT62" s="99"/>
      <c r="AQU62" s="99"/>
      <c r="AQV62" s="99"/>
      <c r="AQW62" s="99"/>
      <c r="AQX62" s="99"/>
      <c r="AQY62" s="99"/>
      <c r="AQZ62" s="99"/>
      <c r="ARA62" s="99"/>
      <c r="ARB62" s="99"/>
      <c r="ARC62" s="99"/>
      <c r="ARD62" s="99"/>
      <c r="ARE62" s="99"/>
      <c r="ARF62" s="99"/>
      <c r="ARG62" s="99"/>
      <c r="ARH62" s="99"/>
      <c r="ARI62" s="99"/>
      <c r="ARJ62" s="99"/>
      <c r="ARK62" s="99"/>
      <c r="ARL62" s="99"/>
      <c r="ARM62" s="99"/>
      <c r="ARN62" s="99"/>
      <c r="ARO62" s="99"/>
      <c r="ARP62" s="99"/>
      <c r="ARQ62" s="99"/>
      <c r="ARR62" s="99"/>
      <c r="ARS62" s="99"/>
      <c r="ART62" s="99"/>
      <c r="ARU62" s="99"/>
      <c r="ARV62" s="99"/>
      <c r="ARW62" s="99"/>
      <c r="ARX62" s="99"/>
      <c r="ARY62" s="99"/>
      <c r="ARZ62" s="99"/>
      <c r="ASA62" s="99"/>
      <c r="ASB62" s="99"/>
      <c r="ASC62" s="99"/>
      <c r="ASD62" s="99"/>
      <c r="ASE62" s="99"/>
      <c r="ASF62" s="99"/>
      <c r="ASG62" s="99"/>
      <c r="ASH62" s="99"/>
      <c r="ASI62" s="99"/>
      <c r="ASJ62" s="99"/>
      <c r="ASK62" s="99"/>
      <c r="ASL62" s="99"/>
      <c r="ASM62" s="99"/>
      <c r="ASN62" s="99"/>
      <c r="ASO62" s="99"/>
      <c r="ASP62" s="99"/>
      <c r="ASQ62" s="99"/>
      <c r="ASR62" s="99"/>
      <c r="ASS62" s="99"/>
      <c r="AST62" s="99"/>
      <c r="ASU62" s="99"/>
      <c r="ASV62" s="99"/>
      <c r="ASW62" s="99"/>
      <c r="ASX62" s="99"/>
      <c r="ASY62" s="99"/>
      <c r="ASZ62" s="99"/>
      <c r="ATA62" s="99"/>
      <c r="ATB62" s="99"/>
      <c r="ATC62" s="99"/>
      <c r="ATD62" s="99"/>
      <c r="ATE62" s="99"/>
      <c r="ATF62" s="99"/>
      <c r="ATG62" s="99"/>
      <c r="ATH62" s="99"/>
      <c r="ATI62" s="99"/>
      <c r="ATJ62" s="99"/>
      <c r="ATK62" s="99"/>
      <c r="ATL62" s="99"/>
      <c r="ATM62" s="99"/>
      <c r="ATN62" s="99"/>
      <c r="ATO62" s="99"/>
      <c r="ATP62" s="99"/>
      <c r="ATQ62" s="99"/>
      <c r="ATR62" s="99"/>
      <c r="ATS62" s="99"/>
      <c r="ATT62" s="99"/>
      <c r="ATU62" s="99"/>
      <c r="ATV62" s="99"/>
      <c r="ATW62" s="99"/>
      <c r="ATX62" s="99"/>
      <c r="ATY62" s="99"/>
      <c r="ATZ62" s="99"/>
      <c r="AUA62" s="99"/>
      <c r="AUB62" s="99"/>
      <c r="AUC62" s="99"/>
      <c r="AUD62" s="99"/>
      <c r="AUE62" s="99"/>
      <c r="AUF62" s="99"/>
      <c r="AUG62" s="99"/>
      <c r="AUH62" s="99"/>
      <c r="AUI62" s="99"/>
      <c r="AUJ62" s="99"/>
      <c r="AUK62" s="99"/>
      <c r="AUL62" s="99"/>
      <c r="AUM62" s="99"/>
      <c r="AUN62" s="99"/>
      <c r="AUO62" s="99"/>
      <c r="AUP62" s="99"/>
      <c r="AUQ62" s="99"/>
      <c r="AUR62" s="99"/>
      <c r="AUS62" s="99"/>
      <c r="AUT62" s="99"/>
      <c r="AUU62" s="99"/>
      <c r="AUV62" s="99"/>
      <c r="AUW62" s="99"/>
      <c r="AUX62" s="99"/>
      <c r="AUY62" s="99"/>
      <c r="AUZ62" s="99"/>
      <c r="AVA62" s="99"/>
      <c r="AVB62" s="99"/>
      <c r="AVC62" s="99"/>
      <c r="AVD62" s="99"/>
      <c r="AVE62" s="99"/>
      <c r="AVF62" s="99"/>
    </row>
    <row r="63" spans="1:1254" x14ac:dyDescent="0.25">
      <c r="C63" s="103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99"/>
      <c r="NF63" s="99"/>
      <c r="NG63" s="99"/>
      <c r="NH63" s="99"/>
      <c r="NI63" s="99"/>
      <c r="NJ63" s="99"/>
      <c r="NK63" s="99"/>
      <c r="NL63" s="99"/>
      <c r="NM63" s="99"/>
      <c r="NN63" s="99"/>
      <c r="NO63" s="99"/>
      <c r="NP63" s="99"/>
      <c r="NQ63" s="99"/>
      <c r="NR63" s="99"/>
      <c r="NS63" s="99"/>
      <c r="NT63" s="99"/>
      <c r="NU63" s="99"/>
      <c r="NV63" s="99"/>
      <c r="NW63" s="99"/>
      <c r="NX63" s="99"/>
      <c r="NY63" s="99"/>
      <c r="NZ63" s="99"/>
      <c r="OA63" s="99"/>
      <c r="OB63" s="99"/>
      <c r="OC63" s="99"/>
      <c r="OD63" s="99"/>
      <c r="OE63" s="99"/>
      <c r="OF63" s="99"/>
      <c r="OG63" s="99"/>
      <c r="OH63" s="99"/>
      <c r="OI63" s="99"/>
      <c r="OJ63" s="99"/>
      <c r="OK63" s="99"/>
      <c r="OL63" s="99"/>
      <c r="OM63" s="99"/>
      <c r="ON63" s="99"/>
      <c r="OO63" s="99"/>
      <c r="OP63" s="99"/>
      <c r="OQ63" s="99"/>
      <c r="OR63" s="99"/>
      <c r="OS63" s="99"/>
      <c r="OT63" s="99"/>
      <c r="OU63" s="99"/>
      <c r="OV63" s="99"/>
      <c r="OW63" s="99"/>
      <c r="OX63" s="99"/>
      <c r="OY63" s="99"/>
      <c r="OZ63" s="99"/>
      <c r="PA63" s="99"/>
      <c r="PB63" s="99"/>
      <c r="PC63" s="99"/>
      <c r="PD63" s="99"/>
      <c r="PE63" s="99"/>
      <c r="PF63" s="99"/>
      <c r="PG63" s="99"/>
      <c r="PH63" s="99"/>
      <c r="PI63" s="99"/>
      <c r="PJ63" s="99"/>
      <c r="PK63" s="99"/>
      <c r="PL63" s="99"/>
      <c r="PM63" s="99"/>
      <c r="PN63" s="99"/>
      <c r="PO63" s="99"/>
      <c r="PP63" s="99"/>
      <c r="PQ63" s="99"/>
      <c r="PR63" s="99"/>
      <c r="PS63" s="99"/>
      <c r="PT63" s="99"/>
      <c r="PU63" s="99"/>
      <c r="PV63" s="99"/>
      <c r="PW63" s="99"/>
      <c r="PX63" s="99"/>
      <c r="PY63" s="99"/>
      <c r="PZ63" s="99"/>
      <c r="QA63" s="99"/>
      <c r="QB63" s="99"/>
      <c r="QC63" s="99"/>
      <c r="QD63" s="99"/>
      <c r="QE63" s="99"/>
      <c r="QF63" s="99"/>
      <c r="QG63" s="99"/>
      <c r="QH63" s="99"/>
      <c r="QI63" s="99"/>
      <c r="QJ63" s="99"/>
      <c r="QK63" s="99"/>
      <c r="QL63" s="99"/>
      <c r="QM63" s="99"/>
      <c r="QN63" s="99"/>
      <c r="QO63" s="99"/>
      <c r="QP63" s="99"/>
      <c r="QQ63" s="99"/>
      <c r="QR63" s="99"/>
      <c r="QS63" s="99"/>
      <c r="QT63" s="99"/>
      <c r="QU63" s="99"/>
      <c r="QV63" s="99"/>
      <c r="QW63" s="99"/>
      <c r="QX63" s="99"/>
      <c r="QY63" s="99"/>
      <c r="QZ63" s="99"/>
      <c r="RA63" s="99"/>
      <c r="RB63" s="99"/>
      <c r="RC63" s="99"/>
      <c r="RD63" s="99"/>
      <c r="RE63" s="99"/>
      <c r="RF63" s="99"/>
      <c r="RG63" s="99"/>
      <c r="RH63" s="99"/>
      <c r="RI63" s="99"/>
      <c r="RJ63" s="99"/>
      <c r="RK63" s="99"/>
      <c r="RL63" s="99"/>
      <c r="RM63" s="99"/>
      <c r="RN63" s="99"/>
      <c r="RO63" s="99"/>
      <c r="RP63" s="99"/>
      <c r="RQ63" s="99"/>
      <c r="RR63" s="99"/>
      <c r="RS63" s="99"/>
      <c r="RT63" s="99"/>
      <c r="RU63" s="99"/>
      <c r="RV63" s="99"/>
      <c r="RW63" s="99"/>
      <c r="RX63" s="99"/>
      <c r="RY63" s="99"/>
      <c r="RZ63" s="99"/>
      <c r="SA63" s="99"/>
      <c r="SB63" s="99"/>
      <c r="SC63" s="99"/>
      <c r="SD63" s="99"/>
      <c r="SE63" s="99"/>
      <c r="SF63" s="99"/>
      <c r="SG63" s="99"/>
      <c r="SH63" s="99"/>
      <c r="SI63" s="99"/>
      <c r="SJ63" s="99"/>
      <c r="SK63" s="99"/>
      <c r="SL63" s="99"/>
      <c r="SM63" s="99"/>
      <c r="SN63" s="99"/>
      <c r="SO63" s="99"/>
      <c r="SP63" s="99"/>
      <c r="SQ63" s="99"/>
      <c r="SR63" s="99"/>
      <c r="SS63" s="99"/>
      <c r="ST63" s="99"/>
      <c r="SU63" s="99"/>
      <c r="SV63" s="99"/>
      <c r="SW63" s="99"/>
      <c r="SX63" s="99"/>
      <c r="SY63" s="99"/>
      <c r="SZ63" s="99"/>
      <c r="TA63" s="99"/>
      <c r="TB63" s="99"/>
      <c r="TC63" s="99"/>
      <c r="TD63" s="99"/>
      <c r="TE63" s="99"/>
      <c r="TF63" s="99"/>
      <c r="TG63" s="99"/>
      <c r="TH63" s="99"/>
      <c r="TI63" s="99"/>
      <c r="TJ63" s="99"/>
      <c r="TK63" s="99"/>
      <c r="TL63" s="99"/>
      <c r="TM63" s="99"/>
      <c r="TN63" s="99"/>
      <c r="TO63" s="99"/>
      <c r="TP63" s="99"/>
      <c r="TQ63" s="99"/>
      <c r="TR63" s="99"/>
      <c r="TS63" s="99"/>
      <c r="TT63" s="99"/>
      <c r="TU63" s="99"/>
      <c r="TV63" s="99"/>
      <c r="TW63" s="99"/>
      <c r="TX63" s="99"/>
      <c r="TY63" s="99"/>
      <c r="TZ63" s="99"/>
      <c r="UA63" s="99"/>
      <c r="UB63" s="99"/>
      <c r="UC63" s="99"/>
      <c r="UD63" s="99"/>
      <c r="UE63" s="99"/>
      <c r="UF63" s="99"/>
      <c r="UG63" s="99"/>
      <c r="UH63" s="99"/>
      <c r="UI63" s="99"/>
      <c r="UJ63" s="99"/>
      <c r="UK63" s="99"/>
      <c r="UL63" s="99"/>
      <c r="UM63" s="99"/>
      <c r="UN63" s="99"/>
      <c r="UO63" s="99"/>
      <c r="UP63" s="99"/>
      <c r="UQ63" s="99"/>
      <c r="UR63" s="99"/>
      <c r="US63" s="99"/>
      <c r="UT63" s="99"/>
      <c r="UU63" s="99"/>
      <c r="UV63" s="99"/>
      <c r="UW63" s="99"/>
      <c r="UX63" s="99"/>
      <c r="UY63" s="99"/>
      <c r="UZ63" s="99"/>
      <c r="VA63" s="99"/>
      <c r="VB63" s="99"/>
      <c r="VC63" s="99"/>
      <c r="VD63" s="99"/>
      <c r="VE63" s="99"/>
      <c r="VF63" s="99"/>
      <c r="VG63" s="99"/>
      <c r="VH63" s="99"/>
      <c r="VI63" s="99"/>
      <c r="VJ63" s="99"/>
      <c r="VK63" s="99"/>
      <c r="VL63" s="99"/>
      <c r="VM63" s="99"/>
      <c r="VN63" s="99"/>
      <c r="VO63" s="99"/>
      <c r="VP63" s="99"/>
      <c r="VQ63" s="99"/>
      <c r="VR63" s="99"/>
      <c r="VS63" s="99"/>
      <c r="VT63" s="99"/>
      <c r="VU63" s="99"/>
      <c r="VV63" s="99"/>
      <c r="VW63" s="99"/>
      <c r="VX63" s="99"/>
      <c r="VY63" s="99"/>
      <c r="VZ63" s="99"/>
      <c r="WA63" s="99"/>
      <c r="WB63" s="99"/>
      <c r="WC63" s="99"/>
      <c r="WD63" s="99"/>
      <c r="WE63" s="99"/>
      <c r="WF63" s="99"/>
      <c r="WG63" s="99"/>
      <c r="WH63" s="99"/>
      <c r="WI63" s="99"/>
      <c r="WJ63" s="99"/>
      <c r="WK63" s="99"/>
      <c r="WL63" s="99"/>
      <c r="WM63" s="99"/>
      <c r="WN63" s="99"/>
      <c r="WO63" s="99"/>
      <c r="WP63" s="99"/>
      <c r="WQ63" s="99"/>
      <c r="WR63" s="99"/>
      <c r="WS63" s="99"/>
      <c r="WT63" s="99"/>
      <c r="WU63" s="99"/>
      <c r="WV63" s="99"/>
      <c r="WW63" s="99"/>
      <c r="WX63" s="99"/>
      <c r="WY63" s="99"/>
      <c r="WZ63" s="99"/>
      <c r="XA63" s="99"/>
      <c r="XB63" s="99"/>
      <c r="XC63" s="99"/>
      <c r="XD63" s="99"/>
      <c r="XE63" s="99"/>
      <c r="XF63" s="99"/>
      <c r="XG63" s="99"/>
      <c r="XH63" s="99"/>
      <c r="XI63" s="99"/>
      <c r="XJ63" s="99"/>
      <c r="XK63" s="99"/>
      <c r="XL63" s="99"/>
      <c r="XM63" s="99"/>
      <c r="XN63" s="99"/>
      <c r="XO63" s="99"/>
      <c r="XP63" s="99"/>
      <c r="XQ63" s="99"/>
      <c r="XR63" s="99"/>
      <c r="XS63" s="99"/>
      <c r="XT63" s="99"/>
      <c r="XU63" s="99"/>
      <c r="XV63" s="99"/>
      <c r="XW63" s="99"/>
      <c r="XX63" s="99"/>
      <c r="XY63" s="99"/>
      <c r="XZ63" s="99"/>
      <c r="YA63" s="99"/>
      <c r="YB63" s="99"/>
      <c r="YC63" s="99"/>
      <c r="YD63" s="99"/>
      <c r="YE63" s="99"/>
      <c r="YF63" s="99"/>
      <c r="YG63" s="99"/>
      <c r="YH63" s="99"/>
      <c r="YI63" s="99"/>
      <c r="YJ63" s="99"/>
      <c r="YK63" s="99"/>
      <c r="YL63" s="99"/>
      <c r="YM63" s="99"/>
      <c r="YN63" s="99"/>
      <c r="YO63" s="99"/>
      <c r="YP63" s="99"/>
      <c r="YQ63" s="99"/>
      <c r="YR63" s="99"/>
      <c r="YS63" s="99"/>
      <c r="YT63" s="99"/>
      <c r="YU63" s="99"/>
      <c r="YV63" s="99"/>
      <c r="YW63" s="99"/>
      <c r="YX63" s="99"/>
      <c r="YY63" s="99"/>
      <c r="YZ63" s="99"/>
      <c r="ZA63" s="99"/>
      <c r="ZB63" s="99"/>
      <c r="ZC63" s="99"/>
      <c r="ZD63" s="99"/>
      <c r="ZE63" s="99"/>
      <c r="ZF63" s="99"/>
      <c r="ZG63" s="99"/>
      <c r="ZH63" s="99"/>
      <c r="ZI63" s="99"/>
      <c r="ZJ63" s="99"/>
      <c r="ZK63" s="99"/>
      <c r="ZL63" s="99"/>
      <c r="ZM63" s="99"/>
      <c r="ZN63" s="99"/>
      <c r="ZO63" s="99"/>
      <c r="ZP63" s="99"/>
      <c r="ZQ63" s="99"/>
      <c r="ZR63" s="99"/>
      <c r="ZS63" s="99"/>
      <c r="ZT63" s="99"/>
      <c r="ZU63" s="99"/>
      <c r="ZV63" s="99"/>
      <c r="ZW63" s="99"/>
      <c r="ZX63" s="99"/>
      <c r="ZY63" s="99"/>
      <c r="ZZ63" s="99"/>
      <c r="AAA63" s="99"/>
      <c r="AAB63" s="99"/>
      <c r="AAC63" s="99"/>
      <c r="AAD63" s="99"/>
      <c r="AAE63" s="99"/>
      <c r="AAF63" s="99"/>
      <c r="AAG63" s="99"/>
      <c r="AAH63" s="99"/>
      <c r="AAI63" s="99"/>
      <c r="AAJ63" s="99"/>
      <c r="AAK63" s="99"/>
      <c r="AAL63" s="99"/>
      <c r="AAM63" s="99"/>
      <c r="AAN63" s="99"/>
      <c r="AAO63" s="99"/>
      <c r="AAP63" s="99"/>
      <c r="AAQ63" s="99"/>
      <c r="AAR63" s="99"/>
      <c r="AAS63" s="99"/>
      <c r="AAT63" s="99"/>
      <c r="AAU63" s="99"/>
      <c r="AAV63" s="99"/>
      <c r="AAW63" s="99"/>
      <c r="AAX63" s="99"/>
      <c r="AAY63" s="99"/>
      <c r="AAZ63" s="99"/>
      <c r="ABA63" s="99"/>
      <c r="ABB63" s="99"/>
      <c r="ABC63" s="99"/>
      <c r="ABD63" s="99"/>
      <c r="ABE63" s="99"/>
      <c r="ABF63" s="99"/>
      <c r="ABG63" s="99"/>
      <c r="ABH63" s="99"/>
      <c r="ABI63" s="99"/>
      <c r="ABJ63" s="99"/>
      <c r="ABK63" s="99"/>
      <c r="ABL63" s="99"/>
      <c r="ABM63" s="99"/>
      <c r="ABN63" s="99"/>
      <c r="ABO63" s="99"/>
      <c r="ABP63" s="99"/>
      <c r="ABQ63" s="99"/>
      <c r="ABR63" s="99"/>
      <c r="ABS63" s="99"/>
      <c r="ABT63" s="99"/>
      <c r="ABU63" s="99"/>
      <c r="ABV63" s="99"/>
      <c r="ABW63" s="99"/>
      <c r="ABX63" s="99"/>
      <c r="ABY63" s="99"/>
      <c r="ABZ63" s="99"/>
      <c r="ACA63" s="99"/>
      <c r="ACB63" s="99"/>
      <c r="ACC63" s="99"/>
      <c r="ACD63" s="99"/>
      <c r="ACE63" s="99"/>
      <c r="ACF63" s="99"/>
      <c r="ACG63" s="99"/>
      <c r="ACH63" s="99"/>
      <c r="ACI63" s="99"/>
      <c r="ACJ63" s="99"/>
      <c r="ACK63" s="99"/>
      <c r="ACL63" s="99"/>
      <c r="ACM63" s="99"/>
      <c r="ACN63" s="99"/>
      <c r="ACO63" s="99"/>
      <c r="ACP63" s="99"/>
      <c r="ACQ63" s="99"/>
      <c r="ACR63" s="99"/>
      <c r="ACS63" s="99"/>
      <c r="ACT63" s="99"/>
      <c r="ACU63" s="99"/>
      <c r="ACV63" s="99"/>
      <c r="ACW63" s="99"/>
      <c r="ACX63" s="99"/>
      <c r="ACY63" s="99"/>
      <c r="ACZ63" s="99"/>
      <c r="ADA63" s="99"/>
      <c r="ADB63" s="99"/>
      <c r="ADC63" s="99"/>
      <c r="ADD63" s="99"/>
      <c r="ADE63" s="99"/>
      <c r="ADF63" s="99"/>
      <c r="ADG63" s="99"/>
      <c r="ADH63" s="99"/>
      <c r="ADI63" s="99"/>
      <c r="ADJ63" s="99"/>
      <c r="ADK63" s="99"/>
      <c r="ADL63" s="99"/>
      <c r="ADM63" s="99"/>
      <c r="ADN63" s="99"/>
      <c r="ADO63" s="99"/>
      <c r="ADP63" s="99"/>
      <c r="ADQ63" s="99"/>
      <c r="ADR63" s="99"/>
      <c r="ADS63" s="99"/>
      <c r="ADT63" s="99"/>
      <c r="ADU63" s="99"/>
      <c r="ADV63" s="99"/>
      <c r="ADW63" s="99"/>
      <c r="ADX63" s="99"/>
      <c r="ADY63" s="99"/>
      <c r="ADZ63" s="99"/>
      <c r="AEA63" s="99"/>
      <c r="AEB63" s="99"/>
      <c r="AEC63" s="99"/>
      <c r="AED63" s="99"/>
      <c r="AEE63" s="99"/>
      <c r="AEF63" s="99"/>
      <c r="AEG63" s="99"/>
      <c r="AEH63" s="99"/>
      <c r="AEI63" s="99"/>
      <c r="AEJ63" s="99"/>
      <c r="AEK63" s="99"/>
      <c r="AEL63" s="99"/>
      <c r="AEM63" s="99"/>
      <c r="AEN63" s="99"/>
      <c r="AEO63" s="99"/>
      <c r="AEP63" s="99"/>
      <c r="AEQ63" s="99"/>
      <c r="AER63" s="99"/>
      <c r="AES63" s="99"/>
      <c r="AET63" s="99"/>
      <c r="AEU63" s="99"/>
      <c r="AEV63" s="99"/>
      <c r="AEW63" s="99"/>
      <c r="AEX63" s="99"/>
      <c r="AEY63" s="99"/>
      <c r="AEZ63" s="99"/>
      <c r="AFA63" s="99"/>
      <c r="AFB63" s="99"/>
      <c r="AFC63" s="99"/>
      <c r="AFD63" s="99"/>
      <c r="AFE63" s="99"/>
      <c r="AFF63" s="99"/>
      <c r="AFG63" s="99"/>
      <c r="AFH63" s="99"/>
      <c r="AFI63" s="99"/>
      <c r="AFJ63" s="99"/>
      <c r="AFK63" s="99"/>
      <c r="AFL63" s="99"/>
      <c r="AFM63" s="99"/>
      <c r="AFN63" s="99"/>
      <c r="AFO63" s="99"/>
      <c r="AFP63" s="99"/>
      <c r="AFQ63" s="99"/>
      <c r="AFR63" s="99"/>
      <c r="AFS63" s="99"/>
      <c r="AFT63" s="99"/>
      <c r="AFU63" s="99"/>
      <c r="AFV63" s="99"/>
      <c r="AFW63" s="99"/>
      <c r="AFX63" s="99"/>
      <c r="AFY63" s="99"/>
      <c r="AFZ63" s="99"/>
      <c r="AGA63" s="99"/>
      <c r="AGB63" s="99"/>
      <c r="AGC63" s="99"/>
      <c r="AGD63" s="99"/>
      <c r="AGE63" s="99"/>
      <c r="AGF63" s="99"/>
      <c r="AGG63" s="99"/>
      <c r="AGH63" s="99"/>
      <c r="AGI63" s="99"/>
      <c r="AGJ63" s="99"/>
      <c r="AGK63" s="99"/>
      <c r="AGL63" s="99"/>
      <c r="AGM63" s="99"/>
      <c r="AGN63" s="99"/>
      <c r="AGO63" s="99"/>
      <c r="AGP63" s="99"/>
      <c r="AGQ63" s="99"/>
      <c r="AGR63" s="99"/>
      <c r="AGS63" s="99"/>
      <c r="AGT63" s="99"/>
      <c r="AGU63" s="99"/>
      <c r="AGV63" s="99"/>
      <c r="AGW63" s="99"/>
      <c r="AGX63" s="99"/>
      <c r="AGY63" s="99"/>
      <c r="AGZ63" s="99"/>
      <c r="AHA63" s="99"/>
      <c r="AHB63" s="99"/>
      <c r="AHC63" s="99"/>
      <c r="AHD63" s="99"/>
      <c r="AHE63" s="99"/>
      <c r="AHF63" s="99"/>
      <c r="AHG63" s="99"/>
      <c r="AHH63" s="99"/>
      <c r="AHI63" s="99"/>
      <c r="AHJ63" s="99"/>
      <c r="AHK63" s="99"/>
      <c r="AHL63" s="99"/>
      <c r="AHM63" s="99"/>
      <c r="AHN63" s="99"/>
      <c r="AHO63" s="99"/>
      <c r="AHP63" s="99"/>
      <c r="AHQ63" s="99"/>
      <c r="AHR63" s="99"/>
      <c r="AHS63" s="99"/>
      <c r="AHT63" s="99"/>
      <c r="AHU63" s="99"/>
      <c r="AHV63" s="99"/>
      <c r="AHW63" s="99"/>
      <c r="AHX63" s="99"/>
      <c r="AHY63" s="99"/>
      <c r="AHZ63" s="99"/>
      <c r="AIA63" s="99"/>
      <c r="AIB63" s="99"/>
      <c r="AIC63" s="99"/>
      <c r="AID63" s="99"/>
      <c r="AIE63" s="99"/>
      <c r="AIF63" s="99"/>
      <c r="AIG63" s="99"/>
      <c r="AIH63" s="99"/>
      <c r="AII63" s="99"/>
      <c r="AIJ63" s="99"/>
      <c r="AIK63" s="99"/>
      <c r="AIL63" s="99"/>
      <c r="AIM63" s="99"/>
      <c r="AIN63" s="99"/>
      <c r="AIO63" s="99"/>
      <c r="AIP63" s="99"/>
      <c r="AIQ63" s="99"/>
      <c r="AIR63" s="99"/>
      <c r="AIS63" s="99"/>
      <c r="AIT63" s="99"/>
      <c r="AIU63" s="99"/>
      <c r="AIV63" s="99"/>
      <c r="AIW63" s="99"/>
      <c r="AIX63" s="99"/>
      <c r="AIY63" s="99"/>
      <c r="AIZ63" s="99"/>
      <c r="AJA63" s="99"/>
      <c r="AJB63" s="99"/>
      <c r="AJC63" s="99"/>
      <c r="AJD63" s="99"/>
      <c r="AJE63" s="99"/>
      <c r="AJF63" s="99"/>
      <c r="AJG63" s="99"/>
      <c r="AJH63" s="99"/>
      <c r="AJI63" s="99"/>
      <c r="AJJ63" s="99"/>
      <c r="AJK63" s="99"/>
      <c r="AJL63" s="99"/>
      <c r="AJM63" s="99"/>
      <c r="AJN63" s="99"/>
      <c r="AJO63" s="99"/>
      <c r="AJP63" s="99"/>
      <c r="AJQ63" s="99"/>
      <c r="AJR63" s="99"/>
      <c r="AJS63" s="99"/>
      <c r="AJT63" s="99"/>
      <c r="AJU63" s="99"/>
      <c r="AJV63" s="99"/>
      <c r="AJW63" s="99"/>
      <c r="AJX63" s="99"/>
      <c r="AJY63" s="99"/>
      <c r="AJZ63" s="99"/>
      <c r="AKA63" s="99"/>
      <c r="AKB63" s="99"/>
      <c r="AKC63" s="99"/>
      <c r="AKD63" s="99"/>
      <c r="AKE63" s="99"/>
      <c r="AKF63" s="99"/>
      <c r="AKG63" s="99"/>
      <c r="AKH63" s="99"/>
      <c r="AKI63" s="99"/>
      <c r="AKJ63" s="99"/>
      <c r="AKK63" s="99"/>
      <c r="AKL63" s="99"/>
      <c r="AKM63" s="99"/>
      <c r="AKN63" s="99"/>
      <c r="AKO63" s="99"/>
      <c r="AKP63" s="99"/>
      <c r="AKQ63" s="99"/>
      <c r="AKR63" s="99"/>
      <c r="AKS63" s="99"/>
      <c r="AKT63" s="99"/>
      <c r="AKU63" s="99"/>
      <c r="AKV63" s="99"/>
      <c r="AKW63" s="99"/>
      <c r="AKX63" s="99"/>
      <c r="AKY63" s="99"/>
      <c r="AKZ63" s="99"/>
      <c r="ALA63" s="99"/>
      <c r="ALB63" s="99"/>
      <c r="ALC63" s="99"/>
      <c r="ALD63" s="99"/>
      <c r="ALE63" s="99"/>
      <c r="ALF63" s="99"/>
      <c r="ALG63" s="99"/>
      <c r="ALH63" s="99"/>
      <c r="ALI63" s="99"/>
      <c r="ALJ63" s="99"/>
      <c r="ALK63" s="99"/>
      <c r="ALL63" s="99"/>
      <c r="ALM63" s="99"/>
      <c r="ALN63" s="99"/>
      <c r="ALO63" s="99"/>
      <c r="ALP63" s="99"/>
      <c r="ALQ63" s="99"/>
      <c r="ALR63" s="99"/>
      <c r="ALS63" s="99"/>
      <c r="ALT63" s="99"/>
      <c r="ALU63" s="99"/>
      <c r="ALV63" s="99"/>
      <c r="ALW63" s="99"/>
      <c r="ALX63" s="99"/>
      <c r="ALY63" s="99"/>
      <c r="ALZ63" s="99"/>
      <c r="AMA63" s="99"/>
      <c r="AMB63" s="99"/>
      <c r="AMC63" s="99"/>
      <c r="AMD63" s="99"/>
      <c r="AME63" s="99"/>
      <c r="AMF63" s="99"/>
      <c r="AMG63" s="99"/>
      <c r="AMH63" s="99"/>
      <c r="AMI63" s="99"/>
      <c r="AMJ63" s="99"/>
      <c r="AMK63" s="99"/>
      <c r="AML63" s="99"/>
      <c r="AMM63" s="99"/>
      <c r="AMN63" s="99"/>
      <c r="AMO63" s="99"/>
      <c r="AMP63" s="99"/>
      <c r="AMQ63" s="99"/>
      <c r="AMR63" s="99"/>
      <c r="AMS63" s="99"/>
      <c r="AMT63" s="99"/>
      <c r="AMU63" s="99"/>
      <c r="AMV63" s="99"/>
      <c r="AMW63" s="99"/>
      <c r="AMX63" s="99"/>
      <c r="AMY63" s="99"/>
      <c r="AMZ63" s="99"/>
      <c r="ANA63" s="99"/>
      <c r="ANB63" s="99"/>
      <c r="ANC63" s="99"/>
      <c r="AND63" s="99"/>
      <c r="ANE63" s="99"/>
      <c r="ANF63" s="99"/>
      <c r="ANG63" s="99"/>
      <c r="ANH63" s="99"/>
      <c r="ANI63" s="99"/>
      <c r="ANJ63" s="99"/>
      <c r="ANK63" s="99"/>
      <c r="ANL63" s="99"/>
      <c r="ANM63" s="99"/>
      <c r="ANN63" s="99"/>
      <c r="ANO63" s="99"/>
      <c r="ANP63" s="99"/>
      <c r="ANQ63" s="99"/>
      <c r="ANR63" s="99"/>
      <c r="ANS63" s="99"/>
      <c r="ANT63" s="99"/>
      <c r="ANU63" s="99"/>
      <c r="ANV63" s="99"/>
      <c r="ANW63" s="99"/>
      <c r="ANX63" s="99"/>
      <c r="ANY63" s="99"/>
      <c r="ANZ63" s="99"/>
      <c r="AOA63" s="99"/>
      <c r="AOB63" s="99"/>
      <c r="AOC63" s="99"/>
      <c r="AOD63" s="99"/>
      <c r="AOE63" s="99"/>
      <c r="AOF63" s="99"/>
      <c r="AOG63" s="99"/>
      <c r="AOH63" s="99"/>
      <c r="AOI63" s="99"/>
      <c r="AOJ63" s="99"/>
      <c r="AOK63" s="99"/>
      <c r="AOL63" s="99"/>
      <c r="AOM63" s="99"/>
      <c r="AON63" s="99"/>
      <c r="AOO63" s="99"/>
      <c r="AOP63" s="99"/>
      <c r="AOQ63" s="99"/>
      <c r="AOR63" s="99"/>
      <c r="AOS63" s="99"/>
      <c r="AOT63" s="99"/>
      <c r="AOU63" s="99"/>
      <c r="AOV63" s="99"/>
      <c r="AOW63" s="99"/>
      <c r="AOX63" s="99"/>
      <c r="AOY63" s="99"/>
      <c r="AOZ63" s="99"/>
      <c r="APA63" s="99"/>
      <c r="APB63" s="99"/>
      <c r="APC63" s="99"/>
      <c r="APD63" s="99"/>
      <c r="APE63" s="99"/>
      <c r="APF63" s="99"/>
      <c r="APG63" s="99"/>
      <c r="APH63" s="99"/>
      <c r="API63" s="99"/>
      <c r="APJ63" s="99"/>
      <c r="APK63" s="99"/>
      <c r="APL63" s="99"/>
      <c r="APM63" s="99"/>
      <c r="APN63" s="99"/>
      <c r="APO63" s="99"/>
      <c r="APP63" s="99"/>
      <c r="APQ63" s="99"/>
      <c r="APR63" s="99"/>
      <c r="APS63" s="99"/>
      <c r="APT63" s="99"/>
      <c r="APU63" s="99"/>
      <c r="APV63" s="99"/>
      <c r="APW63" s="99"/>
      <c r="APX63" s="99"/>
      <c r="APY63" s="99"/>
      <c r="APZ63" s="99"/>
      <c r="AQA63" s="99"/>
      <c r="AQB63" s="99"/>
      <c r="AQC63" s="99"/>
      <c r="AQD63" s="99"/>
      <c r="AQE63" s="99"/>
      <c r="AQF63" s="99"/>
      <c r="AQG63" s="99"/>
      <c r="AQH63" s="99"/>
      <c r="AQI63" s="99"/>
      <c r="AQJ63" s="99"/>
      <c r="AQK63" s="99"/>
      <c r="AQL63" s="99"/>
      <c r="AQM63" s="99"/>
      <c r="AQN63" s="99"/>
      <c r="AQO63" s="99"/>
      <c r="AQP63" s="99"/>
      <c r="AQQ63" s="99"/>
      <c r="AQR63" s="99"/>
      <c r="AQS63" s="99"/>
      <c r="AQT63" s="99"/>
      <c r="AQU63" s="99"/>
      <c r="AQV63" s="99"/>
      <c r="AQW63" s="99"/>
      <c r="AQX63" s="99"/>
      <c r="AQY63" s="99"/>
      <c r="AQZ63" s="99"/>
      <c r="ARA63" s="99"/>
      <c r="ARB63" s="99"/>
      <c r="ARC63" s="99"/>
      <c r="ARD63" s="99"/>
      <c r="ARE63" s="99"/>
      <c r="ARF63" s="99"/>
      <c r="ARG63" s="99"/>
      <c r="ARH63" s="99"/>
      <c r="ARI63" s="99"/>
      <c r="ARJ63" s="99"/>
      <c r="ARK63" s="99"/>
      <c r="ARL63" s="99"/>
      <c r="ARM63" s="99"/>
      <c r="ARN63" s="99"/>
      <c r="ARO63" s="99"/>
      <c r="ARP63" s="99"/>
      <c r="ARQ63" s="99"/>
      <c r="ARR63" s="99"/>
      <c r="ARS63" s="99"/>
      <c r="ART63" s="99"/>
      <c r="ARU63" s="99"/>
      <c r="ARV63" s="99"/>
      <c r="ARW63" s="99"/>
      <c r="ARX63" s="99"/>
      <c r="ARY63" s="99"/>
      <c r="ARZ63" s="99"/>
      <c r="ASA63" s="99"/>
      <c r="ASB63" s="99"/>
      <c r="ASC63" s="99"/>
      <c r="ASD63" s="99"/>
      <c r="ASE63" s="99"/>
      <c r="ASF63" s="99"/>
      <c r="ASG63" s="99"/>
      <c r="ASH63" s="99"/>
      <c r="ASI63" s="99"/>
      <c r="ASJ63" s="99"/>
      <c r="ASK63" s="99"/>
      <c r="ASL63" s="99"/>
      <c r="ASM63" s="99"/>
      <c r="ASN63" s="99"/>
      <c r="ASO63" s="99"/>
      <c r="ASP63" s="99"/>
      <c r="ASQ63" s="99"/>
      <c r="ASR63" s="99"/>
      <c r="ASS63" s="99"/>
      <c r="AST63" s="99"/>
      <c r="ASU63" s="99"/>
      <c r="ASV63" s="99"/>
      <c r="ASW63" s="99"/>
      <c r="ASX63" s="99"/>
      <c r="ASY63" s="99"/>
      <c r="ASZ63" s="99"/>
      <c r="ATA63" s="99"/>
      <c r="ATB63" s="99"/>
      <c r="ATC63" s="99"/>
      <c r="ATD63" s="99"/>
      <c r="ATE63" s="99"/>
      <c r="ATF63" s="99"/>
      <c r="ATG63" s="99"/>
      <c r="ATH63" s="99"/>
      <c r="ATI63" s="99"/>
      <c r="ATJ63" s="99"/>
      <c r="ATK63" s="99"/>
      <c r="ATL63" s="99"/>
      <c r="ATM63" s="99"/>
      <c r="ATN63" s="99"/>
      <c r="ATO63" s="99"/>
      <c r="ATP63" s="99"/>
      <c r="ATQ63" s="99"/>
      <c r="ATR63" s="99"/>
      <c r="ATS63" s="99"/>
      <c r="ATT63" s="99"/>
      <c r="ATU63" s="99"/>
      <c r="ATV63" s="99"/>
      <c r="ATW63" s="99"/>
      <c r="ATX63" s="99"/>
      <c r="ATY63" s="99"/>
      <c r="ATZ63" s="99"/>
      <c r="AUA63" s="99"/>
      <c r="AUB63" s="99"/>
      <c r="AUC63" s="99"/>
      <c r="AUD63" s="99"/>
      <c r="AUE63" s="99"/>
      <c r="AUF63" s="99"/>
      <c r="AUG63" s="99"/>
      <c r="AUH63" s="99"/>
      <c r="AUI63" s="99"/>
      <c r="AUJ63" s="99"/>
      <c r="AUK63" s="99"/>
      <c r="AUL63" s="99"/>
      <c r="AUM63" s="99"/>
      <c r="AUN63" s="99"/>
      <c r="AUO63" s="99"/>
      <c r="AUP63" s="99"/>
      <c r="AUQ63" s="99"/>
      <c r="AUR63" s="99"/>
      <c r="AUS63" s="99"/>
      <c r="AUT63" s="99"/>
      <c r="AUU63" s="99"/>
      <c r="AUV63" s="99"/>
      <c r="AUW63" s="99"/>
      <c r="AUX63" s="99"/>
      <c r="AUY63" s="99"/>
      <c r="AUZ63" s="99"/>
      <c r="AVA63" s="99"/>
      <c r="AVB63" s="99"/>
      <c r="AVC63" s="99"/>
      <c r="AVD63" s="99"/>
      <c r="AVE63" s="99"/>
      <c r="AVF63" s="99"/>
    </row>
    <row r="64" spans="1:1254" x14ac:dyDescent="0.25">
      <c r="C64" s="103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  <c r="HA64" s="99"/>
      <c r="HB64" s="99"/>
      <c r="HC64" s="99"/>
      <c r="HD64" s="99"/>
      <c r="HE64" s="99"/>
      <c r="HF64" s="99"/>
      <c r="HG64" s="99"/>
      <c r="HH64" s="99"/>
      <c r="HI64" s="99"/>
      <c r="HJ64" s="99"/>
      <c r="HK64" s="99"/>
      <c r="HL64" s="99"/>
      <c r="HM64" s="99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9"/>
      <c r="HY64" s="99"/>
      <c r="HZ64" s="99"/>
      <c r="IA64" s="99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9"/>
      <c r="IM64" s="99"/>
      <c r="IN64" s="99"/>
      <c r="IO64" s="99"/>
      <c r="IP64" s="99"/>
      <c r="IQ64" s="99"/>
      <c r="IR64" s="99"/>
      <c r="IS64" s="99"/>
      <c r="IT64" s="99"/>
      <c r="IU64" s="99"/>
      <c r="IV64" s="99"/>
      <c r="IW64" s="99"/>
      <c r="IX64" s="99"/>
      <c r="IY64" s="99"/>
      <c r="IZ64" s="99"/>
      <c r="JA64" s="99"/>
      <c r="JB64" s="99"/>
      <c r="JC64" s="99"/>
      <c r="JD64" s="99"/>
      <c r="JE64" s="99"/>
      <c r="JF64" s="99"/>
      <c r="JG64" s="99"/>
      <c r="JH64" s="99"/>
      <c r="JI64" s="99"/>
      <c r="JJ64" s="99"/>
      <c r="JK64" s="99"/>
      <c r="JL64" s="99"/>
      <c r="JM64" s="99"/>
      <c r="JN64" s="99"/>
      <c r="JO64" s="99"/>
      <c r="JP64" s="99"/>
      <c r="JQ64" s="99"/>
      <c r="JR64" s="99"/>
      <c r="JS64" s="99"/>
      <c r="JT64" s="99"/>
      <c r="JU64" s="99"/>
      <c r="JV64" s="99"/>
      <c r="JW64" s="99"/>
      <c r="JX64" s="99"/>
      <c r="JY64" s="99"/>
      <c r="JZ64" s="99"/>
      <c r="KA64" s="99"/>
      <c r="KB64" s="99"/>
      <c r="KC64" s="99"/>
      <c r="KD64" s="99"/>
      <c r="KE64" s="99"/>
      <c r="KF64" s="99"/>
      <c r="KG64" s="99"/>
      <c r="KH64" s="99"/>
      <c r="KI64" s="99"/>
      <c r="KJ64" s="99"/>
      <c r="KK64" s="99"/>
      <c r="KL64" s="99"/>
      <c r="KM64" s="99"/>
      <c r="KN64" s="99"/>
      <c r="KO64" s="99"/>
      <c r="KP64" s="99"/>
      <c r="KQ64" s="99"/>
      <c r="KR64" s="99"/>
      <c r="KS64" s="99"/>
      <c r="KT64" s="99"/>
      <c r="KU64" s="99"/>
      <c r="KV64" s="99"/>
      <c r="KW64" s="99"/>
      <c r="KX64" s="99"/>
      <c r="KY64" s="99"/>
      <c r="KZ64" s="99"/>
      <c r="LA64" s="99"/>
      <c r="LB64" s="99"/>
      <c r="LC64" s="99"/>
      <c r="LD64" s="99"/>
      <c r="LE64" s="99"/>
      <c r="LF64" s="99"/>
      <c r="LG64" s="99"/>
      <c r="LH64" s="99"/>
      <c r="LI64" s="99"/>
      <c r="LJ64" s="99"/>
      <c r="LK64" s="99"/>
      <c r="LL64" s="99"/>
      <c r="LM64" s="99"/>
      <c r="LN64" s="99"/>
      <c r="LO64" s="99"/>
      <c r="LP64" s="99"/>
      <c r="LQ64" s="99"/>
      <c r="LR64" s="99"/>
      <c r="LS64" s="99"/>
      <c r="LT64" s="99"/>
      <c r="LU64" s="99"/>
      <c r="LV64" s="99"/>
      <c r="LW64" s="99"/>
      <c r="LX64" s="99"/>
      <c r="LY64" s="99"/>
      <c r="LZ64" s="99"/>
      <c r="MA64" s="99"/>
      <c r="MB64" s="99"/>
      <c r="MC64" s="99"/>
      <c r="MD64" s="99"/>
      <c r="ME64" s="99"/>
      <c r="MF64" s="99"/>
      <c r="MG64" s="99"/>
      <c r="MH64" s="99"/>
      <c r="MI64" s="99"/>
      <c r="MJ64" s="99"/>
      <c r="MK64" s="99"/>
      <c r="ML64" s="99"/>
      <c r="MM64" s="99"/>
      <c r="MN64" s="99"/>
      <c r="MO64" s="99"/>
      <c r="MP64" s="99"/>
      <c r="MQ64" s="99"/>
      <c r="MR64" s="99"/>
      <c r="MS64" s="99"/>
      <c r="MT64" s="99"/>
      <c r="MU64" s="99"/>
      <c r="MV64" s="99"/>
      <c r="MW64" s="99"/>
      <c r="MX64" s="99"/>
      <c r="MY64" s="99"/>
      <c r="MZ64" s="99"/>
      <c r="NA64" s="99"/>
      <c r="NB64" s="99"/>
      <c r="NC64" s="99"/>
      <c r="ND64" s="99"/>
      <c r="NE64" s="99"/>
      <c r="NF64" s="99"/>
      <c r="NG64" s="99"/>
      <c r="NH64" s="99"/>
      <c r="NI64" s="99"/>
      <c r="NJ64" s="99"/>
      <c r="NK64" s="99"/>
      <c r="NL64" s="99"/>
      <c r="NM64" s="99"/>
      <c r="NN64" s="99"/>
      <c r="NO64" s="99"/>
      <c r="NP64" s="99"/>
      <c r="NQ64" s="99"/>
      <c r="NR64" s="99"/>
      <c r="NS64" s="99"/>
      <c r="NT64" s="99"/>
      <c r="NU64" s="99"/>
      <c r="NV64" s="99"/>
      <c r="NW64" s="99"/>
      <c r="NX64" s="99"/>
      <c r="NY64" s="99"/>
      <c r="NZ64" s="99"/>
      <c r="OA64" s="99"/>
      <c r="OB64" s="99"/>
      <c r="OC64" s="99"/>
      <c r="OD64" s="99"/>
      <c r="OE64" s="99"/>
      <c r="OF64" s="99"/>
      <c r="OG64" s="99"/>
      <c r="OH64" s="99"/>
      <c r="OI64" s="99"/>
      <c r="OJ64" s="99"/>
      <c r="OK64" s="99"/>
      <c r="OL64" s="99"/>
      <c r="OM64" s="99"/>
      <c r="ON64" s="99"/>
      <c r="OO64" s="99"/>
      <c r="OP64" s="99"/>
      <c r="OQ64" s="99"/>
      <c r="OR64" s="99"/>
      <c r="OS64" s="99"/>
      <c r="OT64" s="99"/>
      <c r="OU64" s="99"/>
      <c r="OV64" s="99"/>
      <c r="OW64" s="99"/>
      <c r="OX64" s="99"/>
      <c r="OY64" s="99"/>
      <c r="OZ64" s="99"/>
      <c r="PA64" s="99"/>
      <c r="PB64" s="99"/>
      <c r="PC64" s="99"/>
      <c r="PD64" s="99"/>
      <c r="PE64" s="99"/>
      <c r="PF64" s="99"/>
      <c r="PG64" s="99"/>
      <c r="PH64" s="99"/>
      <c r="PI64" s="99"/>
      <c r="PJ64" s="99"/>
      <c r="PK64" s="99"/>
      <c r="PL64" s="99"/>
      <c r="PM64" s="99"/>
      <c r="PN64" s="99"/>
      <c r="PO64" s="99"/>
      <c r="PP64" s="99"/>
      <c r="PQ64" s="99"/>
      <c r="PR64" s="99"/>
      <c r="PS64" s="99"/>
      <c r="PT64" s="99"/>
      <c r="PU64" s="99"/>
      <c r="PV64" s="99"/>
      <c r="PW64" s="99"/>
      <c r="PX64" s="99"/>
      <c r="PY64" s="99"/>
      <c r="PZ64" s="99"/>
      <c r="QA64" s="99"/>
      <c r="QB64" s="99"/>
      <c r="QC64" s="99"/>
      <c r="QD64" s="99"/>
      <c r="QE64" s="99"/>
      <c r="QF64" s="99"/>
      <c r="QG64" s="99"/>
      <c r="QH64" s="99"/>
      <c r="QI64" s="99"/>
      <c r="QJ64" s="99"/>
      <c r="QK64" s="99"/>
      <c r="QL64" s="99"/>
      <c r="QM64" s="99"/>
      <c r="QN64" s="99"/>
      <c r="QO64" s="99"/>
      <c r="QP64" s="99"/>
      <c r="QQ64" s="99"/>
      <c r="QR64" s="99"/>
      <c r="QS64" s="99"/>
      <c r="QT64" s="99"/>
      <c r="QU64" s="99"/>
      <c r="QV64" s="99"/>
      <c r="QW64" s="99"/>
      <c r="QX64" s="99"/>
      <c r="QY64" s="99"/>
      <c r="QZ64" s="99"/>
      <c r="RA64" s="99"/>
      <c r="RB64" s="99"/>
      <c r="RC64" s="99"/>
      <c r="RD64" s="99"/>
      <c r="RE64" s="99"/>
      <c r="RF64" s="99"/>
      <c r="RG64" s="99"/>
      <c r="RH64" s="99"/>
      <c r="RI64" s="99"/>
      <c r="RJ64" s="99"/>
      <c r="RK64" s="99"/>
      <c r="RL64" s="99"/>
      <c r="RM64" s="99"/>
      <c r="RN64" s="99"/>
      <c r="RO64" s="99"/>
      <c r="RP64" s="99"/>
      <c r="RQ64" s="99"/>
      <c r="RR64" s="99"/>
      <c r="RS64" s="99"/>
      <c r="RT64" s="99"/>
      <c r="RU64" s="99"/>
      <c r="RV64" s="99"/>
      <c r="RW64" s="99"/>
      <c r="RX64" s="99"/>
      <c r="RY64" s="99"/>
      <c r="RZ64" s="99"/>
      <c r="SA64" s="99"/>
      <c r="SB64" s="99"/>
      <c r="SC64" s="99"/>
      <c r="SD64" s="99"/>
      <c r="SE64" s="99"/>
      <c r="SF64" s="99"/>
      <c r="SG64" s="99"/>
      <c r="SH64" s="99"/>
      <c r="SI64" s="99"/>
      <c r="SJ64" s="99"/>
      <c r="SK64" s="99"/>
      <c r="SL64" s="99"/>
      <c r="SM64" s="99"/>
      <c r="SN64" s="99"/>
      <c r="SO64" s="99"/>
      <c r="SP64" s="99"/>
      <c r="SQ64" s="99"/>
      <c r="SR64" s="99"/>
      <c r="SS64" s="99"/>
      <c r="ST64" s="99"/>
      <c r="SU64" s="99"/>
      <c r="SV64" s="99"/>
      <c r="SW64" s="99"/>
      <c r="SX64" s="99"/>
      <c r="SY64" s="99"/>
      <c r="SZ64" s="99"/>
      <c r="TA64" s="99"/>
      <c r="TB64" s="99"/>
      <c r="TC64" s="99"/>
      <c r="TD64" s="99"/>
      <c r="TE64" s="99"/>
      <c r="TF64" s="99"/>
      <c r="TG64" s="99"/>
      <c r="TH64" s="99"/>
      <c r="TI64" s="99"/>
      <c r="TJ64" s="99"/>
      <c r="TK64" s="99"/>
      <c r="TL64" s="99"/>
      <c r="TM64" s="99"/>
      <c r="TN64" s="99"/>
      <c r="TO64" s="99"/>
      <c r="TP64" s="99"/>
      <c r="TQ64" s="99"/>
      <c r="TR64" s="99"/>
      <c r="TS64" s="99"/>
      <c r="TT64" s="99"/>
      <c r="TU64" s="99"/>
      <c r="TV64" s="99"/>
      <c r="TW64" s="99"/>
      <c r="TX64" s="99"/>
      <c r="TY64" s="99"/>
      <c r="TZ64" s="99"/>
      <c r="UA64" s="99"/>
      <c r="UB64" s="99"/>
      <c r="UC64" s="99"/>
      <c r="UD64" s="99"/>
      <c r="UE64" s="99"/>
      <c r="UF64" s="99"/>
      <c r="UG64" s="99"/>
      <c r="UH64" s="99"/>
      <c r="UI64" s="99"/>
      <c r="UJ64" s="99"/>
      <c r="UK64" s="99"/>
      <c r="UL64" s="99"/>
      <c r="UM64" s="99"/>
      <c r="UN64" s="99"/>
      <c r="UO64" s="99"/>
      <c r="UP64" s="99"/>
      <c r="UQ64" s="99"/>
      <c r="UR64" s="99"/>
      <c r="US64" s="99"/>
      <c r="UT64" s="99"/>
      <c r="UU64" s="99"/>
      <c r="UV64" s="99"/>
      <c r="UW64" s="99"/>
      <c r="UX64" s="99"/>
      <c r="UY64" s="99"/>
      <c r="UZ64" s="99"/>
      <c r="VA64" s="99"/>
      <c r="VB64" s="99"/>
      <c r="VC64" s="99"/>
      <c r="VD64" s="99"/>
      <c r="VE64" s="99"/>
      <c r="VF64" s="99"/>
      <c r="VG64" s="99"/>
      <c r="VH64" s="99"/>
      <c r="VI64" s="99"/>
      <c r="VJ64" s="99"/>
      <c r="VK64" s="99"/>
      <c r="VL64" s="99"/>
      <c r="VM64" s="99"/>
      <c r="VN64" s="99"/>
      <c r="VO64" s="99"/>
      <c r="VP64" s="99"/>
      <c r="VQ64" s="99"/>
      <c r="VR64" s="99"/>
      <c r="VS64" s="99"/>
      <c r="VT64" s="99"/>
      <c r="VU64" s="99"/>
      <c r="VV64" s="99"/>
      <c r="VW64" s="99"/>
      <c r="VX64" s="99"/>
      <c r="VY64" s="99"/>
      <c r="VZ64" s="99"/>
      <c r="WA64" s="99"/>
      <c r="WB64" s="99"/>
      <c r="WC64" s="99"/>
      <c r="WD64" s="99"/>
      <c r="WE64" s="99"/>
      <c r="WF64" s="99"/>
      <c r="WG64" s="99"/>
      <c r="WH64" s="99"/>
      <c r="WI64" s="99"/>
      <c r="WJ64" s="99"/>
      <c r="WK64" s="99"/>
      <c r="WL64" s="99"/>
      <c r="WM64" s="99"/>
      <c r="WN64" s="99"/>
      <c r="WO64" s="99"/>
      <c r="WP64" s="99"/>
      <c r="WQ64" s="99"/>
      <c r="WR64" s="99"/>
      <c r="WS64" s="99"/>
      <c r="WT64" s="99"/>
      <c r="WU64" s="99"/>
      <c r="WV64" s="99"/>
      <c r="WW64" s="99"/>
      <c r="WX64" s="99"/>
      <c r="WY64" s="99"/>
      <c r="WZ64" s="99"/>
      <c r="XA64" s="99"/>
      <c r="XB64" s="99"/>
      <c r="XC64" s="99"/>
      <c r="XD64" s="99"/>
      <c r="XE64" s="99"/>
      <c r="XF64" s="99"/>
      <c r="XG64" s="99"/>
      <c r="XH64" s="99"/>
      <c r="XI64" s="99"/>
      <c r="XJ64" s="99"/>
      <c r="XK64" s="99"/>
      <c r="XL64" s="99"/>
      <c r="XM64" s="99"/>
      <c r="XN64" s="99"/>
      <c r="XO64" s="99"/>
      <c r="XP64" s="99"/>
      <c r="XQ64" s="99"/>
      <c r="XR64" s="99"/>
      <c r="XS64" s="99"/>
      <c r="XT64" s="99"/>
      <c r="XU64" s="99"/>
      <c r="XV64" s="99"/>
      <c r="XW64" s="99"/>
      <c r="XX64" s="99"/>
      <c r="XY64" s="99"/>
      <c r="XZ64" s="99"/>
      <c r="YA64" s="99"/>
      <c r="YB64" s="99"/>
      <c r="YC64" s="99"/>
      <c r="YD64" s="99"/>
      <c r="YE64" s="99"/>
      <c r="YF64" s="99"/>
      <c r="YG64" s="99"/>
      <c r="YH64" s="99"/>
      <c r="YI64" s="99"/>
      <c r="YJ64" s="99"/>
      <c r="YK64" s="99"/>
      <c r="YL64" s="99"/>
      <c r="YM64" s="99"/>
      <c r="YN64" s="99"/>
      <c r="YO64" s="99"/>
      <c r="YP64" s="99"/>
      <c r="YQ64" s="99"/>
      <c r="YR64" s="99"/>
      <c r="YS64" s="99"/>
      <c r="YT64" s="99"/>
      <c r="YU64" s="99"/>
      <c r="YV64" s="99"/>
      <c r="YW64" s="99"/>
      <c r="YX64" s="99"/>
      <c r="YY64" s="99"/>
      <c r="YZ64" s="99"/>
      <c r="ZA64" s="99"/>
      <c r="ZB64" s="99"/>
      <c r="ZC64" s="99"/>
      <c r="ZD64" s="99"/>
      <c r="ZE64" s="99"/>
      <c r="ZF64" s="99"/>
      <c r="ZG64" s="99"/>
      <c r="ZH64" s="99"/>
      <c r="ZI64" s="99"/>
      <c r="ZJ64" s="99"/>
      <c r="ZK64" s="99"/>
      <c r="ZL64" s="99"/>
      <c r="ZM64" s="99"/>
      <c r="ZN64" s="99"/>
      <c r="ZO64" s="99"/>
      <c r="ZP64" s="99"/>
      <c r="ZQ64" s="99"/>
      <c r="ZR64" s="99"/>
      <c r="ZS64" s="99"/>
      <c r="ZT64" s="99"/>
      <c r="ZU64" s="99"/>
      <c r="ZV64" s="99"/>
      <c r="ZW64" s="99"/>
      <c r="ZX64" s="99"/>
      <c r="ZY64" s="99"/>
      <c r="ZZ64" s="99"/>
      <c r="AAA64" s="99"/>
      <c r="AAB64" s="99"/>
      <c r="AAC64" s="99"/>
      <c r="AAD64" s="99"/>
      <c r="AAE64" s="99"/>
      <c r="AAF64" s="99"/>
      <c r="AAG64" s="99"/>
      <c r="AAH64" s="99"/>
      <c r="AAI64" s="99"/>
      <c r="AAJ64" s="99"/>
      <c r="AAK64" s="99"/>
      <c r="AAL64" s="99"/>
      <c r="AAM64" s="99"/>
      <c r="AAN64" s="99"/>
      <c r="AAO64" s="99"/>
      <c r="AAP64" s="99"/>
      <c r="AAQ64" s="99"/>
      <c r="AAR64" s="99"/>
      <c r="AAS64" s="99"/>
      <c r="AAT64" s="99"/>
      <c r="AAU64" s="99"/>
      <c r="AAV64" s="99"/>
      <c r="AAW64" s="99"/>
      <c r="AAX64" s="99"/>
      <c r="AAY64" s="99"/>
      <c r="AAZ64" s="99"/>
      <c r="ABA64" s="99"/>
      <c r="ABB64" s="99"/>
      <c r="ABC64" s="99"/>
      <c r="ABD64" s="99"/>
      <c r="ABE64" s="99"/>
      <c r="ABF64" s="99"/>
      <c r="ABG64" s="99"/>
      <c r="ABH64" s="99"/>
      <c r="ABI64" s="99"/>
      <c r="ABJ64" s="99"/>
      <c r="ABK64" s="99"/>
      <c r="ABL64" s="99"/>
      <c r="ABM64" s="99"/>
      <c r="ABN64" s="99"/>
      <c r="ABO64" s="99"/>
      <c r="ABP64" s="99"/>
      <c r="ABQ64" s="99"/>
      <c r="ABR64" s="99"/>
      <c r="ABS64" s="99"/>
      <c r="ABT64" s="99"/>
      <c r="ABU64" s="99"/>
      <c r="ABV64" s="99"/>
      <c r="ABW64" s="99"/>
      <c r="ABX64" s="99"/>
      <c r="ABY64" s="99"/>
      <c r="ABZ64" s="99"/>
      <c r="ACA64" s="99"/>
      <c r="ACB64" s="99"/>
      <c r="ACC64" s="99"/>
      <c r="ACD64" s="99"/>
      <c r="ACE64" s="99"/>
      <c r="ACF64" s="99"/>
      <c r="ACG64" s="99"/>
      <c r="ACH64" s="99"/>
      <c r="ACI64" s="99"/>
      <c r="ACJ64" s="99"/>
      <c r="ACK64" s="99"/>
      <c r="ACL64" s="99"/>
      <c r="ACM64" s="99"/>
      <c r="ACN64" s="99"/>
      <c r="ACO64" s="99"/>
      <c r="ACP64" s="99"/>
      <c r="ACQ64" s="99"/>
      <c r="ACR64" s="99"/>
      <c r="ACS64" s="99"/>
      <c r="ACT64" s="99"/>
      <c r="ACU64" s="99"/>
      <c r="ACV64" s="99"/>
      <c r="ACW64" s="99"/>
      <c r="ACX64" s="99"/>
      <c r="ACY64" s="99"/>
      <c r="ACZ64" s="99"/>
      <c r="ADA64" s="99"/>
      <c r="ADB64" s="99"/>
      <c r="ADC64" s="99"/>
      <c r="ADD64" s="99"/>
      <c r="ADE64" s="99"/>
      <c r="ADF64" s="99"/>
      <c r="ADG64" s="99"/>
      <c r="ADH64" s="99"/>
      <c r="ADI64" s="99"/>
      <c r="ADJ64" s="99"/>
      <c r="ADK64" s="99"/>
      <c r="ADL64" s="99"/>
      <c r="ADM64" s="99"/>
      <c r="ADN64" s="99"/>
      <c r="ADO64" s="99"/>
      <c r="ADP64" s="99"/>
      <c r="ADQ64" s="99"/>
      <c r="ADR64" s="99"/>
      <c r="ADS64" s="99"/>
      <c r="ADT64" s="99"/>
      <c r="ADU64" s="99"/>
      <c r="ADV64" s="99"/>
      <c r="ADW64" s="99"/>
      <c r="ADX64" s="99"/>
      <c r="ADY64" s="99"/>
      <c r="ADZ64" s="99"/>
      <c r="AEA64" s="99"/>
      <c r="AEB64" s="99"/>
      <c r="AEC64" s="99"/>
      <c r="AED64" s="99"/>
      <c r="AEE64" s="99"/>
      <c r="AEF64" s="99"/>
      <c r="AEG64" s="99"/>
      <c r="AEH64" s="99"/>
      <c r="AEI64" s="99"/>
      <c r="AEJ64" s="99"/>
      <c r="AEK64" s="99"/>
      <c r="AEL64" s="99"/>
      <c r="AEM64" s="99"/>
      <c r="AEN64" s="99"/>
      <c r="AEO64" s="99"/>
      <c r="AEP64" s="99"/>
      <c r="AEQ64" s="99"/>
      <c r="AER64" s="99"/>
      <c r="AES64" s="99"/>
      <c r="AET64" s="99"/>
      <c r="AEU64" s="99"/>
      <c r="AEV64" s="99"/>
      <c r="AEW64" s="99"/>
      <c r="AEX64" s="99"/>
      <c r="AEY64" s="99"/>
      <c r="AEZ64" s="99"/>
      <c r="AFA64" s="99"/>
      <c r="AFB64" s="99"/>
      <c r="AFC64" s="99"/>
      <c r="AFD64" s="99"/>
      <c r="AFE64" s="99"/>
      <c r="AFF64" s="99"/>
      <c r="AFG64" s="99"/>
      <c r="AFH64" s="99"/>
      <c r="AFI64" s="99"/>
      <c r="AFJ64" s="99"/>
      <c r="AFK64" s="99"/>
      <c r="AFL64" s="99"/>
      <c r="AFM64" s="99"/>
      <c r="AFN64" s="99"/>
      <c r="AFO64" s="99"/>
      <c r="AFP64" s="99"/>
      <c r="AFQ64" s="99"/>
      <c r="AFR64" s="99"/>
      <c r="AFS64" s="99"/>
      <c r="AFT64" s="99"/>
      <c r="AFU64" s="99"/>
      <c r="AFV64" s="99"/>
      <c r="AFW64" s="99"/>
      <c r="AFX64" s="99"/>
      <c r="AFY64" s="99"/>
      <c r="AFZ64" s="99"/>
      <c r="AGA64" s="99"/>
      <c r="AGB64" s="99"/>
      <c r="AGC64" s="99"/>
      <c r="AGD64" s="99"/>
      <c r="AGE64" s="99"/>
      <c r="AGF64" s="99"/>
      <c r="AGG64" s="99"/>
      <c r="AGH64" s="99"/>
      <c r="AGI64" s="99"/>
      <c r="AGJ64" s="99"/>
      <c r="AGK64" s="99"/>
      <c r="AGL64" s="99"/>
      <c r="AGM64" s="99"/>
      <c r="AGN64" s="99"/>
      <c r="AGO64" s="99"/>
      <c r="AGP64" s="99"/>
      <c r="AGQ64" s="99"/>
      <c r="AGR64" s="99"/>
      <c r="AGS64" s="99"/>
      <c r="AGT64" s="99"/>
      <c r="AGU64" s="99"/>
      <c r="AGV64" s="99"/>
      <c r="AGW64" s="99"/>
      <c r="AGX64" s="99"/>
      <c r="AGY64" s="99"/>
      <c r="AGZ64" s="99"/>
      <c r="AHA64" s="99"/>
      <c r="AHB64" s="99"/>
      <c r="AHC64" s="99"/>
      <c r="AHD64" s="99"/>
      <c r="AHE64" s="99"/>
      <c r="AHF64" s="99"/>
      <c r="AHG64" s="99"/>
      <c r="AHH64" s="99"/>
      <c r="AHI64" s="99"/>
      <c r="AHJ64" s="99"/>
      <c r="AHK64" s="99"/>
      <c r="AHL64" s="99"/>
      <c r="AHM64" s="99"/>
      <c r="AHN64" s="99"/>
      <c r="AHO64" s="99"/>
      <c r="AHP64" s="99"/>
      <c r="AHQ64" s="99"/>
      <c r="AHR64" s="99"/>
      <c r="AHS64" s="99"/>
      <c r="AHT64" s="99"/>
      <c r="AHU64" s="99"/>
      <c r="AHV64" s="99"/>
      <c r="AHW64" s="99"/>
      <c r="AHX64" s="99"/>
      <c r="AHY64" s="99"/>
      <c r="AHZ64" s="99"/>
      <c r="AIA64" s="99"/>
      <c r="AIB64" s="99"/>
      <c r="AIC64" s="99"/>
      <c r="AID64" s="99"/>
      <c r="AIE64" s="99"/>
      <c r="AIF64" s="99"/>
      <c r="AIG64" s="99"/>
      <c r="AIH64" s="99"/>
      <c r="AII64" s="99"/>
      <c r="AIJ64" s="99"/>
      <c r="AIK64" s="99"/>
      <c r="AIL64" s="99"/>
      <c r="AIM64" s="99"/>
      <c r="AIN64" s="99"/>
      <c r="AIO64" s="99"/>
      <c r="AIP64" s="99"/>
      <c r="AIQ64" s="99"/>
      <c r="AIR64" s="99"/>
      <c r="AIS64" s="99"/>
      <c r="AIT64" s="99"/>
      <c r="AIU64" s="99"/>
      <c r="AIV64" s="99"/>
      <c r="AIW64" s="99"/>
      <c r="AIX64" s="99"/>
      <c r="AIY64" s="99"/>
      <c r="AIZ64" s="99"/>
      <c r="AJA64" s="99"/>
      <c r="AJB64" s="99"/>
      <c r="AJC64" s="99"/>
      <c r="AJD64" s="99"/>
      <c r="AJE64" s="99"/>
      <c r="AJF64" s="99"/>
      <c r="AJG64" s="99"/>
      <c r="AJH64" s="99"/>
      <c r="AJI64" s="99"/>
      <c r="AJJ64" s="99"/>
      <c r="AJK64" s="99"/>
      <c r="AJL64" s="99"/>
      <c r="AJM64" s="99"/>
      <c r="AJN64" s="99"/>
      <c r="AJO64" s="99"/>
      <c r="AJP64" s="99"/>
      <c r="AJQ64" s="99"/>
      <c r="AJR64" s="99"/>
      <c r="AJS64" s="99"/>
      <c r="AJT64" s="99"/>
      <c r="AJU64" s="99"/>
      <c r="AJV64" s="99"/>
      <c r="AJW64" s="99"/>
      <c r="AJX64" s="99"/>
      <c r="AJY64" s="99"/>
      <c r="AJZ64" s="99"/>
      <c r="AKA64" s="99"/>
      <c r="AKB64" s="99"/>
      <c r="AKC64" s="99"/>
      <c r="AKD64" s="99"/>
      <c r="AKE64" s="99"/>
      <c r="AKF64" s="99"/>
      <c r="AKG64" s="99"/>
      <c r="AKH64" s="99"/>
      <c r="AKI64" s="99"/>
      <c r="AKJ64" s="99"/>
      <c r="AKK64" s="99"/>
      <c r="AKL64" s="99"/>
      <c r="AKM64" s="99"/>
      <c r="AKN64" s="99"/>
      <c r="AKO64" s="99"/>
      <c r="AKP64" s="99"/>
      <c r="AKQ64" s="99"/>
      <c r="AKR64" s="99"/>
      <c r="AKS64" s="99"/>
      <c r="AKT64" s="99"/>
      <c r="AKU64" s="99"/>
      <c r="AKV64" s="99"/>
      <c r="AKW64" s="99"/>
      <c r="AKX64" s="99"/>
      <c r="AKY64" s="99"/>
      <c r="AKZ64" s="99"/>
      <c r="ALA64" s="99"/>
      <c r="ALB64" s="99"/>
      <c r="ALC64" s="99"/>
      <c r="ALD64" s="99"/>
      <c r="ALE64" s="99"/>
      <c r="ALF64" s="99"/>
      <c r="ALG64" s="99"/>
      <c r="ALH64" s="99"/>
      <c r="ALI64" s="99"/>
      <c r="ALJ64" s="99"/>
      <c r="ALK64" s="99"/>
      <c r="ALL64" s="99"/>
      <c r="ALM64" s="99"/>
      <c r="ALN64" s="99"/>
      <c r="ALO64" s="99"/>
      <c r="ALP64" s="99"/>
      <c r="ALQ64" s="99"/>
      <c r="ALR64" s="99"/>
      <c r="ALS64" s="99"/>
      <c r="ALT64" s="99"/>
      <c r="ALU64" s="99"/>
      <c r="ALV64" s="99"/>
      <c r="ALW64" s="99"/>
      <c r="ALX64" s="99"/>
      <c r="ALY64" s="99"/>
      <c r="ALZ64" s="99"/>
      <c r="AMA64" s="99"/>
      <c r="AMB64" s="99"/>
      <c r="AMC64" s="99"/>
      <c r="AMD64" s="99"/>
      <c r="AME64" s="99"/>
      <c r="AMF64" s="99"/>
      <c r="AMG64" s="99"/>
      <c r="AMH64" s="99"/>
      <c r="AMI64" s="99"/>
      <c r="AMJ64" s="99"/>
      <c r="AMK64" s="99"/>
      <c r="AML64" s="99"/>
      <c r="AMM64" s="99"/>
      <c r="AMN64" s="99"/>
      <c r="AMO64" s="99"/>
      <c r="AMP64" s="99"/>
      <c r="AMQ64" s="99"/>
      <c r="AMR64" s="99"/>
      <c r="AMS64" s="99"/>
      <c r="AMT64" s="99"/>
      <c r="AMU64" s="99"/>
      <c r="AMV64" s="99"/>
      <c r="AMW64" s="99"/>
      <c r="AMX64" s="99"/>
      <c r="AMY64" s="99"/>
      <c r="AMZ64" s="99"/>
      <c r="ANA64" s="99"/>
      <c r="ANB64" s="99"/>
      <c r="ANC64" s="99"/>
      <c r="AND64" s="99"/>
      <c r="ANE64" s="99"/>
      <c r="ANF64" s="99"/>
      <c r="ANG64" s="99"/>
      <c r="ANH64" s="99"/>
      <c r="ANI64" s="99"/>
      <c r="ANJ64" s="99"/>
      <c r="ANK64" s="99"/>
      <c r="ANL64" s="99"/>
      <c r="ANM64" s="99"/>
      <c r="ANN64" s="99"/>
      <c r="ANO64" s="99"/>
      <c r="ANP64" s="99"/>
      <c r="ANQ64" s="99"/>
      <c r="ANR64" s="99"/>
      <c r="ANS64" s="99"/>
      <c r="ANT64" s="99"/>
      <c r="ANU64" s="99"/>
      <c r="ANV64" s="99"/>
      <c r="ANW64" s="99"/>
      <c r="ANX64" s="99"/>
      <c r="ANY64" s="99"/>
      <c r="ANZ64" s="99"/>
      <c r="AOA64" s="99"/>
      <c r="AOB64" s="99"/>
      <c r="AOC64" s="99"/>
      <c r="AOD64" s="99"/>
      <c r="AOE64" s="99"/>
      <c r="AOF64" s="99"/>
      <c r="AOG64" s="99"/>
      <c r="AOH64" s="99"/>
      <c r="AOI64" s="99"/>
      <c r="AOJ64" s="99"/>
      <c r="AOK64" s="99"/>
      <c r="AOL64" s="99"/>
      <c r="AOM64" s="99"/>
      <c r="AON64" s="99"/>
      <c r="AOO64" s="99"/>
      <c r="AOP64" s="99"/>
      <c r="AOQ64" s="99"/>
      <c r="AOR64" s="99"/>
      <c r="AOS64" s="99"/>
      <c r="AOT64" s="99"/>
      <c r="AOU64" s="99"/>
      <c r="AOV64" s="99"/>
      <c r="AOW64" s="99"/>
      <c r="AOX64" s="99"/>
      <c r="AOY64" s="99"/>
      <c r="AOZ64" s="99"/>
      <c r="APA64" s="99"/>
      <c r="APB64" s="99"/>
      <c r="APC64" s="99"/>
      <c r="APD64" s="99"/>
      <c r="APE64" s="99"/>
      <c r="APF64" s="99"/>
      <c r="APG64" s="99"/>
      <c r="APH64" s="99"/>
      <c r="API64" s="99"/>
      <c r="APJ64" s="99"/>
      <c r="APK64" s="99"/>
      <c r="APL64" s="99"/>
      <c r="APM64" s="99"/>
      <c r="APN64" s="99"/>
      <c r="APO64" s="99"/>
      <c r="APP64" s="99"/>
      <c r="APQ64" s="99"/>
      <c r="APR64" s="99"/>
      <c r="APS64" s="99"/>
      <c r="APT64" s="99"/>
      <c r="APU64" s="99"/>
      <c r="APV64" s="99"/>
      <c r="APW64" s="99"/>
      <c r="APX64" s="99"/>
      <c r="APY64" s="99"/>
      <c r="APZ64" s="99"/>
      <c r="AQA64" s="99"/>
      <c r="AQB64" s="99"/>
      <c r="AQC64" s="99"/>
      <c r="AQD64" s="99"/>
      <c r="AQE64" s="99"/>
      <c r="AQF64" s="99"/>
      <c r="AQG64" s="99"/>
      <c r="AQH64" s="99"/>
      <c r="AQI64" s="99"/>
      <c r="AQJ64" s="99"/>
      <c r="AQK64" s="99"/>
      <c r="AQL64" s="99"/>
      <c r="AQM64" s="99"/>
      <c r="AQN64" s="99"/>
      <c r="AQO64" s="99"/>
      <c r="AQP64" s="99"/>
      <c r="AQQ64" s="99"/>
      <c r="AQR64" s="99"/>
      <c r="AQS64" s="99"/>
      <c r="AQT64" s="99"/>
      <c r="AQU64" s="99"/>
      <c r="AQV64" s="99"/>
      <c r="AQW64" s="99"/>
      <c r="AQX64" s="99"/>
      <c r="AQY64" s="99"/>
      <c r="AQZ64" s="99"/>
      <c r="ARA64" s="99"/>
      <c r="ARB64" s="99"/>
      <c r="ARC64" s="99"/>
      <c r="ARD64" s="99"/>
      <c r="ARE64" s="99"/>
      <c r="ARF64" s="99"/>
      <c r="ARG64" s="99"/>
      <c r="ARH64" s="99"/>
      <c r="ARI64" s="99"/>
      <c r="ARJ64" s="99"/>
      <c r="ARK64" s="99"/>
      <c r="ARL64" s="99"/>
      <c r="ARM64" s="99"/>
      <c r="ARN64" s="99"/>
      <c r="ARO64" s="99"/>
      <c r="ARP64" s="99"/>
      <c r="ARQ64" s="99"/>
      <c r="ARR64" s="99"/>
      <c r="ARS64" s="99"/>
      <c r="ART64" s="99"/>
      <c r="ARU64" s="99"/>
      <c r="ARV64" s="99"/>
      <c r="ARW64" s="99"/>
      <c r="ARX64" s="99"/>
      <c r="ARY64" s="99"/>
      <c r="ARZ64" s="99"/>
      <c r="ASA64" s="99"/>
      <c r="ASB64" s="99"/>
      <c r="ASC64" s="99"/>
      <c r="ASD64" s="99"/>
      <c r="ASE64" s="99"/>
      <c r="ASF64" s="99"/>
      <c r="ASG64" s="99"/>
      <c r="ASH64" s="99"/>
      <c r="ASI64" s="99"/>
      <c r="ASJ64" s="99"/>
      <c r="ASK64" s="99"/>
      <c r="ASL64" s="99"/>
      <c r="ASM64" s="99"/>
      <c r="ASN64" s="99"/>
      <c r="ASO64" s="99"/>
      <c r="ASP64" s="99"/>
      <c r="ASQ64" s="99"/>
      <c r="ASR64" s="99"/>
      <c r="ASS64" s="99"/>
      <c r="AST64" s="99"/>
      <c r="ASU64" s="99"/>
      <c r="ASV64" s="99"/>
      <c r="ASW64" s="99"/>
      <c r="ASX64" s="99"/>
      <c r="ASY64" s="99"/>
      <c r="ASZ64" s="99"/>
      <c r="ATA64" s="99"/>
      <c r="ATB64" s="99"/>
      <c r="ATC64" s="99"/>
      <c r="ATD64" s="99"/>
      <c r="ATE64" s="99"/>
      <c r="ATF64" s="99"/>
      <c r="ATG64" s="99"/>
      <c r="ATH64" s="99"/>
      <c r="ATI64" s="99"/>
      <c r="ATJ64" s="99"/>
      <c r="ATK64" s="99"/>
      <c r="ATL64" s="99"/>
      <c r="ATM64" s="99"/>
      <c r="ATN64" s="99"/>
      <c r="ATO64" s="99"/>
      <c r="ATP64" s="99"/>
      <c r="ATQ64" s="99"/>
      <c r="ATR64" s="99"/>
      <c r="ATS64" s="99"/>
      <c r="ATT64" s="99"/>
      <c r="ATU64" s="99"/>
      <c r="ATV64" s="99"/>
      <c r="ATW64" s="99"/>
      <c r="ATX64" s="99"/>
      <c r="ATY64" s="99"/>
      <c r="ATZ64" s="99"/>
      <c r="AUA64" s="99"/>
      <c r="AUB64" s="99"/>
      <c r="AUC64" s="99"/>
      <c r="AUD64" s="99"/>
      <c r="AUE64" s="99"/>
      <c r="AUF64" s="99"/>
      <c r="AUG64" s="99"/>
      <c r="AUH64" s="99"/>
      <c r="AUI64" s="99"/>
      <c r="AUJ64" s="99"/>
      <c r="AUK64" s="99"/>
      <c r="AUL64" s="99"/>
      <c r="AUM64" s="99"/>
      <c r="AUN64" s="99"/>
      <c r="AUO64" s="99"/>
      <c r="AUP64" s="99"/>
      <c r="AUQ64" s="99"/>
      <c r="AUR64" s="99"/>
      <c r="AUS64" s="99"/>
      <c r="AUT64" s="99"/>
      <c r="AUU64" s="99"/>
      <c r="AUV64" s="99"/>
      <c r="AUW64" s="99"/>
      <c r="AUX64" s="99"/>
      <c r="AUY64" s="99"/>
      <c r="AUZ64" s="99"/>
      <c r="AVA64" s="99"/>
      <c r="AVB64" s="99"/>
      <c r="AVC64" s="99"/>
      <c r="AVD64" s="99"/>
      <c r="AVE64" s="99"/>
      <c r="AVF64" s="99"/>
    </row>
    <row r="65" spans="3:1254" x14ac:dyDescent="0.25">
      <c r="C65" s="103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99"/>
      <c r="IS65" s="99"/>
      <c r="IT65" s="99"/>
      <c r="IU65" s="99"/>
      <c r="IV65" s="99"/>
      <c r="IW65" s="99"/>
      <c r="IX65" s="99"/>
      <c r="IY65" s="99"/>
      <c r="IZ65" s="99"/>
      <c r="JA65" s="99"/>
      <c r="JB65" s="99"/>
      <c r="JC65" s="99"/>
      <c r="JD65" s="99"/>
      <c r="JE65" s="99"/>
      <c r="JF65" s="99"/>
      <c r="JG65" s="99"/>
      <c r="JH65" s="99"/>
      <c r="JI65" s="99"/>
      <c r="JJ65" s="99"/>
      <c r="JK65" s="99"/>
      <c r="JL65" s="99"/>
      <c r="JM65" s="99"/>
      <c r="JN65" s="99"/>
      <c r="JO65" s="99"/>
      <c r="JP65" s="99"/>
      <c r="JQ65" s="99"/>
      <c r="JR65" s="99"/>
      <c r="JS65" s="99"/>
      <c r="JT65" s="99"/>
      <c r="JU65" s="99"/>
      <c r="JV65" s="99"/>
      <c r="JW65" s="99"/>
      <c r="JX65" s="99"/>
      <c r="JY65" s="99"/>
      <c r="JZ65" s="99"/>
      <c r="KA65" s="99"/>
      <c r="KB65" s="99"/>
      <c r="KC65" s="99"/>
      <c r="KD65" s="99"/>
      <c r="KE65" s="99"/>
      <c r="KF65" s="99"/>
      <c r="KG65" s="99"/>
      <c r="KH65" s="99"/>
      <c r="KI65" s="99"/>
      <c r="KJ65" s="99"/>
      <c r="KK65" s="99"/>
      <c r="KL65" s="99"/>
      <c r="KM65" s="99"/>
      <c r="KN65" s="99"/>
      <c r="KO65" s="99"/>
      <c r="KP65" s="99"/>
      <c r="KQ65" s="99"/>
      <c r="KR65" s="99"/>
      <c r="KS65" s="99"/>
      <c r="KT65" s="99"/>
      <c r="KU65" s="99"/>
      <c r="KV65" s="99"/>
      <c r="KW65" s="99"/>
      <c r="KX65" s="99"/>
      <c r="KY65" s="99"/>
      <c r="KZ65" s="99"/>
      <c r="LA65" s="99"/>
      <c r="LB65" s="99"/>
      <c r="LC65" s="99"/>
      <c r="LD65" s="99"/>
      <c r="LE65" s="99"/>
      <c r="LF65" s="99"/>
      <c r="LG65" s="99"/>
      <c r="LH65" s="99"/>
      <c r="LI65" s="99"/>
      <c r="LJ65" s="99"/>
      <c r="LK65" s="99"/>
      <c r="LL65" s="99"/>
      <c r="LM65" s="99"/>
      <c r="LN65" s="99"/>
      <c r="LO65" s="99"/>
      <c r="LP65" s="99"/>
      <c r="LQ65" s="99"/>
      <c r="LR65" s="99"/>
      <c r="LS65" s="99"/>
      <c r="LT65" s="99"/>
      <c r="LU65" s="99"/>
      <c r="LV65" s="99"/>
      <c r="LW65" s="99"/>
      <c r="LX65" s="99"/>
      <c r="LY65" s="99"/>
      <c r="LZ65" s="99"/>
      <c r="MA65" s="99"/>
      <c r="MB65" s="99"/>
      <c r="MC65" s="99"/>
      <c r="MD65" s="99"/>
      <c r="ME65" s="99"/>
      <c r="MF65" s="99"/>
      <c r="MG65" s="99"/>
      <c r="MH65" s="99"/>
      <c r="MI65" s="99"/>
      <c r="MJ65" s="99"/>
      <c r="MK65" s="99"/>
      <c r="ML65" s="99"/>
      <c r="MM65" s="99"/>
      <c r="MN65" s="99"/>
      <c r="MO65" s="99"/>
      <c r="MP65" s="99"/>
      <c r="MQ65" s="99"/>
      <c r="MR65" s="99"/>
      <c r="MS65" s="99"/>
      <c r="MT65" s="99"/>
      <c r="MU65" s="99"/>
      <c r="MV65" s="99"/>
      <c r="MW65" s="99"/>
      <c r="MX65" s="99"/>
      <c r="MY65" s="99"/>
      <c r="MZ65" s="99"/>
      <c r="NA65" s="99"/>
      <c r="NB65" s="99"/>
      <c r="NC65" s="99"/>
      <c r="ND65" s="99"/>
      <c r="NE65" s="99"/>
      <c r="NF65" s="99"/>
      <c r="NG65" s="99"/>
      <c r="NH65" s="99"/>
      <c r="NI65" s="99"/>
      <c r="NJ65" s="99"/>
      <c r="NK65" s="99"/>
      <c r="NL65" s="99"/>
      <c r="NM65" s="99"/>
      <c r="NN65" s="99"/>
      <c r="NO65" s="99"/>
      <c r="NP65" s="99"/>
      <c r="NQ65" s="99"/>
      <c r="NR65" s="99"/>
      <c r="NS65" s="99"/>
      <c r="NT65" s="99"/>
      <c r="NU65" s="99"/>
      <c r="NV65" s="99"/>
      <c r="NW65" s="99"/>
      <c r="NX65" s="99"/>
      <c r="NY65" s="99"/>
      <c r="NZ65" s="99"/>
      <c r="OA65" s="99"/>
      <c r="OB65" s="99"/>
      <c r="OC65" s="99"/>
      <c r="OD65" s="99"/>
      <c r="OE65" s="99"/>
      <c r="OF65" s="99"/>
      <c r="OG65" s="99"/>
      <c r="OH65" s="99"/>
      <c r="OI65" s="99"/>
      <c r="OJ65" s="99"/>
      <c r="OK65" s="99"/>
      <c r="OL65" s="99"/>
      <c r="OM65" s="99"/>
      <c r="ON65" s="99"/>
      <c r="OO65" s="99"/>
      <c r="OP65" s="99"/>
      <c r="OQ65" s="99"/>
      <c r="OR65" s="99"/>
      <c r="OS65" s="99"/>
      <c r="OT65" s="99"/>
      <c r="OU65" s="99"/>
      <c r="OV65" s="99"/>
      <c r="OW65" s="99"/>
      <c r="OX65" s="99"/>
      <c r="OY65" s="99"/>
      <c r="OZ65" s="99"/>
      <c r="PA65" s="99"/>
      <c r="PB65" s="99"/>
      <c r="PC65" s="99"/>
      <c r="PD65" s="99"/>
      <c r="PE65" s="99"/>
      <c r="PF65" s="99"/>
      <c r="PG65" s="99"/>
      <c r="PH65" s="99"/>
      <c r="PI65" s="99"/>
      <c r="PJ65" s="99"/>
      <c r="PK65" s="99"/>
      <c r="PL65" s="99"/>
      <c r="PM65" s="99"/>
      <c r="PN65" s="99"/>
      <c r="PO65" s="99"/>
      <c r="PP65" s="99"/>
      <c r="PQ65" s="99"/>
      <c r="PR65" s="99"/>
      <c r="PS65" s="99"/>
      <c r="PT65" s="99"/>
      <c r="PU65" s="99"/>
      <c r="PV65" s="99"/>
      <c r="PW65" s="99"/>
      <c r="PX65" s="99"/>
      <c r="PY65" s="99"/>
      <c r="PZ65" s="99"/>
      <c r="QA65" s="99"/>
      <c r="QB65" s="99"/>
      <c r="QC65" s="99"/>
      <c r="QD65" s="99"/>
      <c r="QE65" s="99"/>
      <c r="QF65" s="99"/>
      <c r="QG65" s="99"/>
      <c r="QH65" s="99"/>
      <c r="QI65" s="99"/>
      <c r="QJ65" s="99"/>
      <c r="QK65" s="99"/>
      <c r="QL65" s="99"/>
      <c r="QM65" s="99"/>
      <c r="QN65" s="99"/>
      <c r="QO65" s="99"/>
      <c r="QP65" s="99"/>
      <c r="QQ65" s="99"/>
      <c r="QR65" s="99"/>
      <c r="QS65" s="99"/>
      <c r="QT65" s="99"/>
      <c r="QU65" s="99"/>
      <c r="QV65" s="99"/>
      <c r="QW65" s="99"/>
      <c r="QX65" s="99"/>
      <c r="QY65" s="99"/>
      <c r="QZ65" s="99"/>
      <c r="RA65" s="99"/>
      <c r="RB65" s="99"/>
      <c r="RC65" s="99"/>
      <c r="RD65" s="99"/>
      <c r="RE65" s="99"/>
      <c r="RF65" s="99"/>
      <c r="RG65" s="99"/>
      <c r="RH65" s="99"/>
      <c r="RI65" s="99"/>
      <c r="RJ65" s="99"/>
      <c r="RK65" s="99"/>
      <c r="RL65" s="99"/>
      <c r="RM65" s="99"/>
      <c r="RN65" s="99"/>
      <c r="RO65" s="99"/>
      <c r="RP65" s="99"/>
      <c r="RQ65" s="99"/>
      <c r="RR65" s="99"/>
      <c r="RS65" s="99"/>
      <c r="RT65" s="99"/>
      <c r="RU65" s="99"/>
      <c r="RV65" s="99"/>
      <c r="RW65" s="99"/>
      <c r="RX65" s="99"/>
      <c r="RY65" s="99"/>
      <c r="RZ65" s="99"/>
      <c r="SA65" s="99"/>
      <c r="SB65" s="99"/>
      <c r="SC65" s="99"/>
      <c r="SD65" s="99"/>
      <c r="SE65" s="99"/>
      <c r="SF65" s="99"/>
      <c r="SG65" s="99"/>
      <c r="SH65" s="99"/>
      <c r="SI65" s="99"/>
      <c r="SJ65" s="99"/>
      <c r="SK65" s="99"/>
      <c r="SL65" s="99"/>
      <c r="SM65" s="99"/>
      <c r="SN65" s="99"/>
      <c r="SO65" s="99"/>
      <c r="SP65" s="99"/>
      <c r="SQ65" s="99"/>
      <c r="SR65" s="99"/>
      <c r="SS65" s="99"/>
      <c r="ST65" s="99"/>
      <c r="SU65" s="99"/>
      <c r="SV65" s="99"/>
      <c r="SW65" s="99"/>
      <c r="SX65" s="99"/>
      <c r="SY65" s="99"/>
      <c r="SZ65" s="99"/>
      <c r="TA65" s="99"/>
      <c r="TB65" s="99"/>
      <c r="TC65" s="99"/>
      <c r="TD65" s="99"/>
      <c r="TE65" s="99"/>
      <c r="TF65" s="99"/>
      <c r="TG65" s="99"/>
      <c r="TH65" s="99"/>
      <c r="TI65" s="99"/>
      <c r="TJ65" s="99"/>
      <c r="TK65" s="99"/>
      <c r="TL65" s="99"/>
      <c r="TM65" s="99"/>
      <c r="TN65" s="99"/>
      <c r="TO65" s="99"/>
      <c r="TP65" s="99"/>
      <c r="TQ65" s="99"/>
      <c r="TR65" s="99"/>
      <c r="TS65" s="99"/>
      <c r="TT65" s="99"/>
      <c r="TU65" s="99"/>
      <c r="TV65" s="99"/>
      <c r="TW65" s="99"/>
      <c r="TX65" s="99"/>
      <c r="TY65" s="99"/>
      <c r="TZ65" s="99"/>
      <c r="UA65" s="99"/>
      <c r="UB65" s="99"/>
      <c r="UC65" s="99"/>
      <c r="UD65" s="99"/>
      <c r="UE65" s="99"/>
      <c r="UF65" s="99"/>
      <c r="UG65" s="99"/>
      <c r="UH65" s="99"/>
      <c r="UI65" s="99"/>
      <c r="UJ65" s="99"/>
      <c r="UK65" s="99"/>
      <c r="UL65" s="99"/>
      <c r="UM65" s="99"/>
      <c r="UN65" s="99"/>
      <c r="UO65" s="99"/>
      <c r="UP65" s="99"/>
      <c r="UQ65" s="99"/>
      <c r="UR65" s="99"/>
      <c r="US65" s="99"/>
      <c r="UT65" s="99"/>
      <c r="UU65" s="99"/>
      <c r="UV65" s="99"/>
      <c r="UW65" s="99"/>
      <c r="UX65" s="99"/>
      <c r="UY65" s="99"/>
      <c r="UZ65" s="99"/>
      <c r="VA65" s="99"/>
      <c r="VB65" s="99"/>
      <c r="VC65" s="99"/>
      <c r="VD65" s="99"/>
      <c r="VE65" s="99"/>
      <c r="VF65" s="99"/>
      <c r="VG65" s="99"/>
      <c r="VH65" s="99"/>
      <c r="VI65" s="99"/>
      <c r="VJ65" s="99"/>
      <c r="VK65" s="99"/>
      <c r="VL65" s="99"/>
      <c r="VM65" s="99"/>
      <c r="VN65" s="99"/>
      <c r="VO65" s="99"/>
      <c r="VP65" s="99"/>
      <c r="VQ65" s="99"/>
      <c r="VR65" s="99"/>
      <c r="VS65" s="99"/>
      <c r="VT65" s="99"/>
      <c r="VU65" s="99"/>
      <c r="VV65" s="99"/>
      <c r="VW65" s="99"/>
      <c r="VX65" s="99"/>
      <c r="VY65" s="99"/>
      <c r="VZ65" s="99"/>
      <c r="WA65" s="99"/>
      <c r="WB65" s="99"/>
      <c r="WC65" s="99"/>
      <c r="WD65" s="99"/>
      <c r="WE65" s="99"/>
      <c r="WF65" s="99"/>
      <c r="WG65" s="99"/>
      <c r="WH65" s="99"/>
      <c r="WI65" s="99"/>
      <c r="WJ65" s="99"/>
      <c r="WK65" s="99"/>
      <c r="WL65" s="99"/>
      <c r="WM65" s="99"/>
      <c r="WN65" s="99"/>
      <c r="WO65" s="99"/>
      <c r="WP65" s="99"/>
      <c r="WQ65" s="99"/>
      <c r="WR65" s="99"/>
      <c r="WS65" s="99"/>
      <c r="WT65" s="99"/>
      <c r="WU65" s="99"/>
      <c r="WV65" s="99"/>
      <c r="WW65" s="99"/>
      <c r="WX65" s="99"/>
      <c r="WY65" s="99"/>
      <c r="WZ65" s="99"/>
      <c r="XA65" s="99"/>
      <c r="XB65" s="99"/>
      <c r="XC65" s="99"/>
      <c r="XD65" s="99"/>
      <c r="XE65" s="99"/>
      <c r="XF65" s="99"/>
      <c r="XG65" s="99"/>
      <c r="XH65" s="99"/>
      <c r="XI65" s="99"/>
      <c r="XJ65" s="99"/>
      <c r="XK65" s="99"/>
      <c r="XL65" s="99"/>
      <c r="XM65" s="99"/>
      <c r="XN65" s="99"/>
      <c r="XO65" s="99"/>
      <c r="XP65" s="99"/>
      <c r="XQ65" s="99"/>
      <c r="XR65" s="99"/>
      <c r="XS65" s="99"/>
      <c r="XT65" s="99"/>
      <c r="XU65" s="99"/>
      <c r="XV65" s="99"/>
      <c r="XW65" s="99"/>
      <c r="XX65" s="99"/>
      <c r="XY65" s="99"/>
      <c r="XZ65" s="99"/>
      <c r="YA65" s="99"/>
      <c r="YB65" s="99"/>
      <c r="YC65" s="99"/>
      <c r="YD65" s="99"/>
      <c r="YE65" s="99"/>
      <c r="YF65" s="99"/>
      <c r="YG65" s="99"/>
      <c r="YH65" s="99"/>
      <c r="YI65" s="99"/>
      <c r="YJ65" s="99"/>
      <c r="YK65" s="99"/>
      <c r="YL65" s="99"/>
      <c r="YM65" s="99"/>
      <c r="YN65" s="99"/>
      <c r="YO65" s="99"/>
      <c r="YP65" s="99"/>
      <c r="YQ65" s="99"/>
      <c r="YR65" s="99"/>
      <c r="YS65" s="99"/>
      <c r="YT65" s="99"/>
      <c r="YU65" s="99"/>
      <c r="YV65" s="99"/>
      <c r="YW65" s="99"/>
      <c r="YX65" s="99"/>
      <c r="YY65" s="99"/>
      <c r="YZ65" s="99"/>
      <c r="ZA65" s="99"/>
      <c r="ZB65" s="99"/>
      <c r="ZC65" s="99"/>
      <c r="ZD65" s="99"/>
      <c r="ZE65" s="99"/>
      <c r="ZF65" s="99"/>
      <c r="ZG65" s="99"/>
      <c r="ZH65" s="99"/>
      <c r="ZI65" s="99"/>
      <c r="ZJ65" s="99"/>
      <c r="ZK65" s="99"/>
      <c r="ZL65" s="99"/>
      <c r="ZM65" s="99"/>
      <c r="ZN65" s="99"/>
      <c r="ZO65" s="99"/>
      <c r="ZP65" s="99"/>
      <c r="ZQ65" s="99"/>
      <c r="ZR65" s="99"/>
      <c r="ZS65" s="99"/>
      <c r="ZT65" s="99"/>
      <c r="ZU65" s="99"/>
      <c r="ZV65" s="99"/>
      <c r="ZW65" s="99"/>
      <c r="ZX65" s="99"/>
      <c r="ZY65" s="99"/>
      <c r="ZZ65" s="99"/>
      <c r="AAA65" s="99"/>
      <c r="AAB65" s="99"/>
      <c r="AAC65" s="99"/>
      <c r="AAD65" s="99"/>
      <c r="AAE65" s="99"/>
      <c r="AAF65" s="99"/>
      <c r="AAG65" s="99"/>
      <c r="AAH65" s="99"/>
      <c r="AAI65" s="99"/>
      <c r="AAJ65" s="99"/>
      <c r="AAK65" s="99"/>
      <c r="AAL65" s="99"/>
      <c r="AAM65" s="99"/>
      <c r="AAN65" s="99"/>
      <c r="AAO65" s="99"/>
      <c r="AAP65" s="99"/>
      <c r="AAQ65" s="99"/>
      <c r="AAR65" s="99"/>
      <c r="AAS65" s="99"/>
      <c r="AAT65" s="99"/>
      <c r="AAU65" s="99"/>
      <c r="AAV65" s="99"/>
      <c r="AAW65" s="99"/>
      <c r="AAX65" s="99"/>
      <c r="AAY65" s="99"/>
      <c r="AAZ65" s="99"/>
      <c r="ABA65" s="99"/>
      <c r="ABB65" s="99"/>
      <c r="ABC65" s="99"/>
      <c r="ABD65" s="99"/>
      <c r="ABE65" s="99"/>
      <c r="ABF65" s="99"/>
      <c r="ABG65" s="99"/>
      <c r="ABH65" s="99"/>
      <c r="ABI65" s="99"/>
      <c r="ABJ65" s="99"/>
      <c r="ABK65" s="99"/>
      <c r="ABL65" s="99"/>
      <c r="ABM65" s="99"/>
      <c r="ABN65" s="99"/>
      <c r="ABO65" s="99"/>
      <c r="ABP65" s="99"/>
      <c r="ABQ65" s="99"/>
      <c r="ABR65" s="99"/>
      <c r="ABS65" s="99"/>
      <c r="ABT65" s="99"/>
      <c r="ABU65" s="99"/>
      <c r="ABV65" s="99"/>
      <c r="ABW65" s="99"/>
      <c r="ABX65" s="99"/>
      <c r="ABY65" s="99"/>
      <c r="ABZ65" s="99"/>
      <c r="ACA65" s="99"/>
      <c r="ACB65" s="99"/>
      <c r="ACC65" s="99"/>
      <c r="ACD65" s="99"/>
      <c r="ACE65" s="99"/>
      <c r="ACF65" s="99"/>
      <c r="ACG65" s="99"/>
      <c r="ACH65" s="99"/>
      <c r="ACI65" s="99"/>
      <c r="ACJ65" s="99"/>
      <c r="ACK65" s="99"/>
      <c r="ACL65" s="99"/>
      <c r="ACM65" s="99"/>
      <c r="ACN65" s="99"/>
      <c r="ACO65" s="99"/>
      <c r="ACP65" s="99"/>
      <c r="ACQ65" s="99"/>
      <c r="ACR65" s="99"/>
      <c r="ACS65" s="99"/>
      <c r="ACT65" s="99"/>
      <c r="ACU65" s="99"/>
      <c r="ACV65" s="99"/>
      <c r="ACW65" s="99"/>
      <c r="ACX65" s="99"/>
      <c r="ACY65" s="99"/>
      <c r="ACZ65" s="99"/>
      <c r="ADA65" s="99"/>
      <c r="ADB65" s="99"/>
      <c r="ADC65" s="99"/>
      <c r="ADD65" s="99"/>
      <c r="ADE65" s="99"/>
      <c r="ADF65" s="99"/>
      <c r="ADG65" s="99"/>
      <c r="ADH65" s="99"/>
      <c r="ADI65" s="99"/>
      <c r="ADJ65" s="99"/>
      <c r="ADK65" s="99"/>
      <c r="ADL65" s="99"/>
      <c r="ADM65" s="99"/>
      <c r="ADN65" s="99"/>
      <c r="ADO65" s="99"/>
      <c r="ADP65" s="99"/>
      <c r="ADQ65" s="99"/>
      <c r="ADR65" s="99"/>
      <c r="ADS65" s="99"/>
      <c r="ADT65" s="99"/>
      <c r="ADU65" s="99"/>
      <c r="ADV65" s="99"/>
      <c r="ADW65" s="99"/>
      <c r="ADX65" s="99"/>
      <c r="ADY65" s="99"/>
      <c r="ADZ65" s="99"/>
      <c r="AEA65" s="99"/>
      <c r="AEB65" s="99"/>
      <c r="AEC65" s="99"/>
      <c r="AED65" s="99"/>
      <c r="AEE65" s="99"/>
      <c r="AEF65" s="99"/>
      <c r="AEG65" s="99"/>
      <c r="AEH65" s="99"/>
      <c r="AEI65" s="99"/>
      <c r="AEJ65" s="99"/>
      <c r="AEK65" s="99"/>
      <c r="AEL65" s="99"/>
      <c r="AEM65" s="99"/>
      <c r="AEN65" s="99"/>
      <c r="AEO65" s="99"/>
      <c r="AEP65" s="99"/>
      <c r="AEQ65" s="99"/>
      <c r="AER65" s="99"/>
      <c r="AES65" s="99"/>
      <c r="AET65" s="99"/>
      <c r="AEU65" s="99"/>
      <c r="AEV65" s="99"/>
      <c r="AEW65" s="99"/>
      <c r="AEX65" s="99"/>
      <c r="AEY65" s="99"/>
      <c r="AEZ65" s="99"/>
      <c r="AFA65" s="99"/>
      <c r="AFB65" s="99"/>
      <c r="AFC65" s="99"/>
      <c r="AFD65" s="99"/>
      <c r="AFE65" s="99"/>
      <c r="AFF65" s="99"/>
      <c r="AFG65" s="99"/>
      <c r="AFH65" s="99"/>
      <c r="AFI65" s="99"/>
      <c r="AFJ65" s="99"/>
      <c r="AFK65" s="99"/>
      <c r="AFL65" s="99"/>
      <c r="AFM65" s="99"/>
      <c r="AFN65" s="99"/>
      <c r="AFO65" s="99"/>
      <c r="AFP65" s="99"/>
      <c r="AFQ65" s="99"/>
      <c r="AFR65" s="99"/>
      <c r="AFS65" s="99"/>
      <c r="AFT65" s="99"/>
      <c r="AFU65" s="99"/>
      <c r="AFV65" s="99"/>
      <c r="AFW65" s="99"/>
      <c r="AFX65" s="99"/>
      <c r="AFY65" s="99"/>
      <c r="AFZ65" s="99"/>
      <c r="AGA65" s="99"/>
      <c r="AGB65" s="99"/>
      <c r="AGC65" s="99"/>
      <c r="AGD65" s="99"/>
      <c r="AGE65" s="99"/>
      <c r="AGF65" s="99"/>
      <c r="AGG65" s="99"/>
      <c r="AGH65" s="99"/>
      <c r="AGI65" s="99"/>
      <c r="AGJ65" s="99"/>
      <c r="AGK65" s="99"/>
      <c r="AGL65" s="99"/>
      <c r="AGM65" s="99"/>
      <c r="AGN65" s="99"/>
      <c r="AGO65" s="99"/>
      <c r="AGP65" s="99"/>
      <c r="AGQ65" s="99"/>
      <c r="AGR65" s="99"/>
      <c r="AGS65" s="99"/>
      <c r="AGT65" s="99"/>
      <c r="AGU65" s="99"/>
      <c r="AGV65" s="99"/>
      <c r="AGW65" s="99"/>
      <c r="AGX65" s="99"/>
      <c r="AGY65" s="99"/>
      <c r="AGZ65" s="99"/>
      <c r="AHA65" s="99"/>
      <c r="AHB65" s="99"/>
      <c r="AHC65" s="99"/>
      <c r="AHD65" s="99"/>
      <c r="AHE65" s="99"/>
      <c r="AHF65" s="99"/>
      <c r="AHG65" s="99"/>
      <c r="AHH65" s="99"/>
      <c r="AHI65" s="99"/>
      <c r="AHJ65" s="99"/>
      <c r="AHK65" s="99"/>
      <c r="AHL65" s="99"/>
      <c r="AHM65" s="99"/>
      <c r="AHN65" s="99"/>
      <c r="AHO65" s="99"/>
      <c r="AHP65" s="99"/>
      <c r="AHQ65" s="99"/>
      <c r="AHR65" s="99"/>
      <c r="AHS65" s="99"/>
      <c r="AHT65" s="99"/>
      <c r="AHU65" s="99"/>
      <c r="AHV65" s="99"/>
      <c r="AHW65" s="99"/>
      <c r="AHX65" s="99"/>
      <c r="AHY65" s="99"/>
      <c r="AHZ65" s="99"/>
      <c r="AIA65" s="99"/>
      <c r="AIB65" s="99"/>
      <c r="AIC65" s="99"/>
      <c r="AID65" s="99"/>
      <c r="AIE65" s="99"/>
      <c r="AIF65" s="99"/>
      <c r="AIG65" s="99"/>
      <c r="AIH65" s="99"/>
      <c r="AII65" s="99"/>
      <c r="AIJ65" s="99"/>
      <c r="AIK65" s="99"/>
      <c r="AIL65" s="99"/>
      <c r="AIM65" s="99"/>
      <c r="AIN65" s="99"/>
      <c r="AIO65" s="99"/>
      <c r="AIP65" s="99"/>
      <c r="AIQ65" s="99"/>
      <c r="AIR65" s="99"/>
      <c r="AIS65" s="99"/>
      <c r="AIT65" s="99"/>
      <c r="AIU65" s="99"/>
      <c r="AIV65" s="99"/>
      <c r="AIW65" s="99"/>
      <c r="AIX65" s="99"/>
      <c r="AIY65" s="99"/>
      <c r="AIZ65" s="99"/>
      <c r="AJA65" s="99"/>
      <c r="AJB65" s="99"/>
      <c r="AJC65" s="99"/>
      <c r="AJD65" s="99"/>
      <c r="AJE65" s="99"/>
      <c r="AJF65" s="99"/>
      <c r="AJG65" s="99"/>
      <c r="AJH65" s="99"/>
      <c r="AJI65" s="99"/>
      <c r="AJJ65" s="99"/>
      <c r="AJK65" s="99"/>
      <c r="AJL65" s="99"/>
      <c r="AJM65" s="99"/>
      <c r="AJN65" s="99"/>
      <c r="AJO65" s="99"/>
      <c r="AJP65" s="99"/>
      <c r="AJQ65" s="99"/>
      <c r="AJR65" s="99"/>
      <c r="AJS65" s="99"/>
      <c r="AJT65" s="99"/>
      <c r="AJU65" s="99"/>
      <c r="AJV65" s="99"/>
      <c r="AJW65" s="99"/>
      <c r="AJX65" s="99"/>
      <c r="AJY65" s="99"/>
      <c r="AJZ65" s="99"/>
      <c r="AKA65" s="99"/>
      <c r="AKB65" s="99"/>
      <c r="AKC65" s="99"/>
      <c r="AKD65" s="99"/>
      <c r="AKE65" s="99"/>
      <c r="AKF65" s="99"/>
      <c r="AKG65" s="99"/>
      <c r="AKH65" s="99"/>
      <c r="AKI65" s="99"/>
      <c r="AKJ65" s="99"/>
      <c r="AKK65" s="99"/>
      <c r="AKL65" s="99"/>
      <c r="AKM65" s="99"/>
      <c r="AKN65" s="99"/>
      <c r="AKO65" s="99"/>
      <c r="AKP65" s="99"/>
      <c r="AKQ65" s="99"/>
      <c r="AKR65" s="99"/>
      <c r="AKS65" s="99"/>
      <c r="AKT65" s="99"/>
      <c r="AKU65" s="99"/>
      <c r="AKV65" s="99"/>
      <c r="AKW65" s="99"/>
      <c r="AKX65" s="99"/>
      <c r="AKY65" s="99"/>
      <c r="AKZ65" s="99"/>
      <c r="ALA65" s="99"/>
      <c r="ALB65" s="99"/>
      <c r="ALC65" s="99"/>
      <c r="ALD65" s="99"/>
      <c r="ALE65" s="99"/>
      <c r="ALF65" s="99"/>
      <c r="ALG65" s="99"/>
      <c r="ALH65" s="99"/>
      <c r="ALI65" s="99"/>
      <c r="ALJ65" s="99"/>
      <c r="ALK65" s="99"/>
      <c r="ALL65" s="99"/>
      <c r="ALM65" s="99"/>
      <c r="ALN65" s="99"/>
      <c r="ALO65" s="99"/>
      <c r="ALP65" s="99"/>
      <c r="ALQ65" s="99"/>
      <c r="ALR65" s="99"/>
      <c r="ALS65" s="99"/>
      <c r="ALT65" s="99"/>
      <c r="ALU65" s="99"/>
      <c r="ALV65" s="99"/>
      <c r="ALW65" s="99"/>
      <c r="ALX65" s="99"/>
      <c r="ALY65" s="99"/>
      <c r="ALZ65" s="99"/>
      <c r="AMA65" s="99"/>
      <c r="AMB65" s="99"/>
      <c r="AMC65" s="99"/>
      <c r="AMD65" s="99"/>
      <c r="AME65" s="99"/>
      <c r="AMF65" s="99"/>
      <c r="AMG65" s="99"/>
      <c r="AMH65" s="99"/>
      <c r="AMI65" s="99"/>
      <c r="AMJ65" s="99"/>
      <c r="AMK65" s="99"/>
      <c r="AML65" s="99"/>
      <c r="AMM65" s="99"/>
      <c r="AMN65" s="99"/>
      <c r="AMO65" s="99"/>
      <c r="AMP65" s="99"/>
      <c r="AMQ65" s="99"/>
      <c r="AMR65" s="99"/>
      <c r="AMS65" s="99"/>
      <c r="AMT65" s="99"/>
      <c r="AMU65" s="99"/>
      <c r="AMV65" s="99"/>
      <c r="AMW65" s="99"/>
      <c r="AMX65" s="99"/>
      <c r="AMY65" s="99"/>
      <c r="AMZ65" s="99"/>
      <c r="ANA65" s="99"/>
      <c r="ANB65" s="99"/>
      <c r="ANC65" s="99"/>
      <c r="AND65" s="99"/>
      <c r="ANE65" s="99"/>
      <c r="ANF65" s="99"/>
      <c r="ANG65" s="99"/>
      <c r="ANH65" s="99"/>
      <c r="ANI65" s="99"/>
      <c r="ANJ65" s="99"/>
      <c r="ANK65" s="99"/>
      <c r="ANL65" s="99"/>
      <c r="ANM65" s="99"/>
      <c r="ANN65" s="99"/>
      <c r="ANO65" s="99"/>
      <c r="ANP65" s="99"/>
      <c r="ANQ65" s="99"/>
      <c r="ANR65" s="99"/>
      <c r="ANS65" s="99"/>
      <c r="ANT65" s="99"/>
      <c r="ANU65" s="99"/>
      <c r="ANV65" s="99"/>
      <c r="ANW65" s="99"/>
      <c r="ANX65" s="99"/>
      <c r="ANY65" s="99"/>
      <c r="ANZ65" s="99"/>
      <c r="AOA65" s="99"/>
      <c r="AOB65" s="99"/>
      <c r="AOC65" s="99"/>
      <c r="AOD65" s="99"/>
      <c r="AOE65" s="99"/>
      <c r="AOF65" s="99"/>
      <c r="AOG65" s="99"/>
      <c r="AOH65" s="99"/>
      <c r="AOI65" s="99"/>
      <c r="AOJ65" s="99"/>
      <c r="AOK65" s="99"/>
      <c r="AOL65" s="99"/>
      <c r="AOM65" s="99"/>
      <c r="AON65" s="99"/>
      <c r="AOO65" s="99"/>
      <c r="AOP65" s="99"/>
      <c r="AOQ65" s="99"/>
      <c r="AOR65" s="99"/>
      <c r="AOS65" s="99"/>
      <c r="AOT65" s="99"/>
      <c r="AOU65" s="99"/>
      <c r="AOV65" s="99"/>
      <c r="AOW65" s="99"/>
      <c r="AOX65" s="99"/>
      <c r="AOY65" s="99"/>
      <c r="AOZ65" s="99"/>
      <c r="APA65" s="99"/>
      <c r="APB65" s="99"/>
      <c r="APC65" s="99"/>
      <c r="APD65" s="99"/>
      <c r="APE65" s="99"/>
      <c r="APF65" s="99"/>
      <c r="APG65" s="99"/>
      <c r="APH65" s="99"/>
      <c r="API65" s="99"/>
      <c r="APJ65" s="99"/>
      <c r="APK65" s="99"/>
      <c r="APL65" s="99"/>
      <c r="APM65" s="99"/>
      <c r="APN65" s="99"/>
      <c r="APO65" s="99"/>
      <c r="APP65" s="99"/>
      <c r="APQ65" s="99"/>
      <c r="APR65" s="99"/>
      <c r="APS65" s="99"/>
      <c r="APT65" s="99"/>
      <c r="APU65" s="99"/>
      <c r="APV65" s="99"/>
      <c r="APW65" s="99"/>
      <c r="APX65" s="99"/>
      <c r="APY65" s="99"/>
      <c r="APZ65" s="99"/>
      <c r="AQA65" s="99"/>
      <c r="AQB65" s="99"/>
      <c r="AQC65" s="99"/>
      <c r="AQD65" s="99"/>
      <c r="AQE65" s="99"/>
      <c r="AQF65" s="99"/>
      <c r="AQG65" s="99"/>
      <c r="AQH65" s="99"/>
      <c r="AQI65" s="99"/>
      <c r="AQJ65" s="99"/>
      <c r="AQK65" s="99"/>
      <c r="AQL65" s="99"/>
      <c r="AQM65" s="99"/>
      <c r="AQN65" s="99"/>
      <c r="AQO65" s="99"/>
      <c r="AQP65" s="99"/>
      <c r="AQQ65" s="99"/>
      <c r="AQR65" s="99"/>
      <c r="AQS65" s="99"/>
      <c r="AQT65" s="99"/>
      <c r="AQU65" s="99"/>
      <c r="AQV65" s="99"/>
      <c r="AQW65" s="99"/>
      <c r="AQX65" s="99"/>
      <c r="AQY65" s="99"/>
      <c r="AQZ65" s="99"/>
      <c r="ARA65" s="99"/>
      <c r="ARB65" s="99"/>
      <c r="ARC65" s="99"/>
      <c r="ARD65" s="99"/>
      <c r="ARE65" s="99"/>
      <c r="ARF65" s="99"/>
      <c r="ARG65" s="99"/>
      <c r="ARH65" s="99"/>
      <c r="ARI65" s="99"/>
      <c r="ARJ65" s="99"/>
      <c r="ARK65" s="99"/>
      <c r="ARL65" s="99"/>
      <c r="ARM65" s="99"/>
      <c r="ARN65" s="99"/>
      <c r="ARO65" s="99"/>
      <c r="ARP65" s="99"/>
      <c r="ARQ65" s="99"/>
      <c r="ARR65" s="99"/>
      <c r="ARS65" s="99"/>
      <c r="ART65" s="99"/>
      <c r="ARU65" s="99"/>
      <c r="ARV65" s="99"/>
      <c r="ARW65" s="99"/>
      <c r="ARX65" s="99"/>
      <c r="ARY65" s="99"/>
      <c r="ARZ65" s="99"/>
      <c r="ASA65" s="99"/>
      <c r="ASB65" s="99"/>
      <c r="ASC65" s="99"/>
      <c r="ASD65" s="99"/>
      <c r="ASE65" s="99"/>
      <c r="ASF65" s="99"/>
      <c r="ASG65" s="99"/>
      <c r="ASH65" s="99"/>
      <c r="ASI65" s="99"/>
      <c r="ASJ65" s="99"/>
      <c r="ASK65" s="99"/>
      <c r="ASL65" s="99"/>
      <c r="ASM65" s="99"/>
      <c r="ASN65" s="99"/>
      <c r="ASO65" s="99"/>
      <c r="ASP65" s="99"/>
      <c r="ASQ65" s="99"/>
      <c r="ASR65" s="99"/>
      <c r="ASS65" s="99"/>
      <c r="AST65" s="99"/>
      <c r="ASU65" s="99"/>
      <c r="ASV65" s="99"/>
      <c r="ASW65" s="99"/>
      <c r="ASX65" s="99"/>
      <c r="ASY65" s="99"/>
      <c r="ASZ65" s="99"/>
      <c r="ATA65" s="99"/>
      <c r="ATB65" s="99"/>
      <c r="ATC65" s="99"/>
      <c r="ATD65" s="99"/>
      <c r="ATE65" s="99"/>
      <c r="ATF65" s="99"/>
      <c r="ATG65" s="99"/>
      <c r="ATH65" s="99"/>
      <c r="ATI65" s="99"/>
      <c r="ATJ65" s="99"/>
      <c r="ATK65" s="99"/>
      <c r="ATL65" s="99"/>
      <c r="ATM65" s="99"/>
      <c r="ATN65" s="99"/>
      <c r="ATO65" s="99"/>
      <c r="ATP65" s="99"/>
      <c r="ATQ65" s="99"/>
      <c r="ATR65" s="99"/>
      <c r="ATS65" s="99"/>
      <c r="ATT65" s="99"/>
      <c r="ATU65" s="99"/>
      <c r="ATV65" s="99"/>
      <c r="ATW65" s="99"/>
      <c r="ATX65" s="99"/>
      <c r="ATY65" s="99"/>
      <c r="ATZ65" s="99"/>
      <c r="AUA65" s="99"/>
      <c r="AUB65" s="99"/>
      <c r="AUC65" s="99"/>
      <c r="AUD65" s="99"/>
      <c r="AUE65" s="99"/>
      <c r="AUF65" s="99"/>
      <c r="AUG65" s="99"/>
      <c r="AUH65" s="99"/>
      <c r="AUI65" s="99"/>
      <c r="AUJ65" s="99"/>
      <c r="AUK65" s="99"/>
      <c r="AUL65" s="99"/>
      <c r="AUM65" s="99"/>
      <c r="AUN65" s="99"/>
      <c r="AUO65" s="99"/>
      <c r="AUP65" s="99"/>
      <c r="AUQ65" s="99"/>
      <c r="AUR65" s="99"/>
      <c r="AUS65" s="99"/>
      <c r="AUT65" s="99"/>
      <c r="AUU65" s="99"/>
      <c r="AUV65" s="99"/>
      <c r="AUW65" s="99"/>
      <c r="AUX65" s="99"/>
      <c r="AUY65" s="99"/>
      <c r="AUZ65" s="99"/>
      <c r="AVA65" s="99"/>
      <c r="AVB65" s="99"/>
      <c r="AVC65" s="99"/>
      <c r="AVD65" s="99"/>
      <c r="AVE65" s="99"/>
      <c r="AVF65" s="99"/>
    </row>
    <row r="66" spans="3:1254" x14ac:dyDescent="0.25">
      <c r="C66" s="103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99"/>
      <c r="IJ66" s="99"/>
      <c r="IK66" s="99"/>
      <c r="IL66" s="99"/>
      <c r="IM66" s="99"/>
      <c r="IN66" s="99"/>
      <c r="IO66" s="99"/>
      <c r="IP66" s="99"/>
      <c r="IQ66" s="99"/>
      <c r="IR66" s="99"/>
      <c r="IS66" s="99"/>
      <c r="IT66" s="99"/>
      <c r="IU66" s="99"/>
      <c r="IV66" s="99"/>
      <c r="IW66" s="99"/>
      <c r="IX66" s="99"/>
      <c r="IY66" s="99"/>
      <c r="IZ66" s="99"/>
      <c r="JA66" s="99"/>
      <c r="JB66" s="99"/>
      <c r="JC66" s="99"/>
      <c r="JD66" s="99"/>
      <c r="JE66" s="99"/>
      <c r="JF66" s="99"/>
      <c r="JG66" s="99"/>
      <c r="JH66" s="99"/>
      <c r="JI66" s="99"/>
      <c r="JJ66" s="99"/>
      <c r="JK66" s="99"/>
      <c r="JL66" s="99"/>
      <c r="JM66" s="99"/>
      <c r="JN66" s="99"/>
      <c r="JO66" s="99"/>
      <c r="JP66" s="99"/>
      <c r="JQ66" s="99"/>
      <c r="JR66" s="99"/>
      <c r="JS66" s="99"/>
      <c r="JT66" s="99"/>
      <c r="JU66" s="99"/>
      <c r="JV66" s="99"/>
      <c r="JW66" s="99"/>
      <c r="JX66" s="99"/>
      <c r="JY66" s="99"/>
      <c r="JZ66" s="99"/>
      <c r="KA66" s="99"/>
      <c r="KB66" s="99"/>
      <c r="KC66" s="99"/>
      <c r="KD66" s="99"/>
      <c r="KE66" s="99"/>
      <c r="KF66" s="99"/>
      <c r="KG66" s="99"/>
      <c r="KH66" s="99"/>
      <c r="KI66" s="99"/>
      <c r="KJ66" s="99"/>
      <c r="KK66" s="99"/>
      <c r="KL66" s="99"/>
      <c r="KM66" s="99"/>
      <c r="KN66" s="99"/>
      <c r="KO66" s="99"/>
      <c r="KP66" s="99"/>
      <c r="KQ66" s="99"/>
      <c r="KR66" s="99"/>
      <c r="KS66" s="99"/>
      <c r="KT66" s="99"/>
      <c r="KU66" s="99"/>
      <c r="KV66" s="99"/>
      <c r="KW66" s="99"/>
      <c r="KX66" s="99"/>
      <c r="KY66" s="99"/>
      <c r="KZ66" s="99"/>
      <c r="LA66" s="99"/>
      <c r="LB66" s="99"/>
      <c r="LC66" s="99"/>
      <c r="LD66" s="99"/>
      <c r="LE66" s="99"/>
      <c r="LF66" s="99"/>
      <c r="LG66" s="99"/>
      <c r="LH66" s="99"/>
      <c r="LI66" s="99"/>
      <c r="LJ66" s="99"/>
      <c r="LK66" s="99"/>
      <c r="LL66" s="99"/>
      <c r="LM66" s="99"/>
      <c r="LN66" s="99"/>
      <c r="LO66" s="99"/>
      <c r="LP66" s="99"/>
      <c r="LQ66" s="99"/>
      <c r="LR66" s="99"/>
      <c r="LS66" s="99"/>
      <c r="LT66" s="99"/>
      <c r="LU66" s="99"/>
      <c r="LV66" s="99"/>
      <c r="LW66" s="99"/>
      <c r="LX66" s="99"/>
      <c r="LY66" s="99"/>
      <c r="LZ66" s="99"/>
      <c r="MA66" s="99"/>
      <c r="MB66" s="99"/>
      <c r="MC66" s="99"/>
      <c r="MD66" s="99"/>
      <c r="ME66" s="99"/>
      <c r="MF66" s="99"/>
      <c r="MG66" s="99"/>
      <c r="MH66" s="99"/>
      <c r="MI66" s="99"/>
      <c r="MJ66" s="99"/>
      <c r="MK66" s="99"/>
      <c r="ML66" s="99"/>
      <c r="MM66" s="99"/>
      <c r="MN66" s="99"/>
      <c r="MO66" s="99"/>
      <c r="MP66" s="99"/>
      <c r="MQ66" s="99"/>
      <c r="MR66" s="99"/>
      <c r="MS66" s="99"/>
      <c r="MT66" s="99"/>
      <c r="MU66" s="99"/>
      <c r="MV66" s="99"/>
      <c r="MW66" s="99"/>
      <c r="MX66" s="99"/>
      <c r="MY66" s="99"/>
      <c r="MZ66" s="99"/>
      <c r="NA66" s="99"/>
      <c r="NB66" s="99"/>
      <c r="NC66" s="99"/>
      <c r="ND66" s="99"/>
      <c r="NE66" s="99"/>
      <c r="NF66" s="99"/>
      <c r="NG66" s="99"/>
      <c r="NH66" s="99"/>
      <c r="NI66" s="99"/>
      <c r="NJ66" s="99"/>
      <c r="NK66" s="99"/>
      <c r="NL66" s="99"/>
      <c r="NM66" s="99"/>
      <c r="NN66" s="99"/>
      <c r="NO66" s="99"/>
      <c r="NP66" s="99"/>
      <c r="NQ66" s="99"/>
      <c r="NR66" s="99"/>
      <c r="NS66" s="99"/>
      <c r="NT66" s="99"/>
      <c r="NU66" s="99"/>
      <c r="NV66" s="99"/>
      <c r="NW66" s="99"/>
      <c r="NX66" s="99"/>
      <c r="NY66" s="99"/>
      <c r="NZ66" s="99"/>
      <c r="OA66" s="99"/>
      <c r="OB66" s="99"/>
      <c r="OC66" s="99"/>
      <c r="OD66" s="99"/>
      <c r="OE66" s="99"/>
      <c r="OF66" s="99"/>
      <c r="OG66" s="99"/>
      <c r="OH66" s="99"/>
      <c r="OI66" s="99"/>
      <c r="OJ66" s="99"/>
      <c r="OK66" s="99"/>
      <c r="OL66" s="99"/>
      <c r="OM66" s="99"/>
      <c r="ON66" s="99"/>
      <c r="OO66" s="99"/>
      <c r="OP66" s="99"/>
      <c r="OQ66" s="99"/>
      <c r="OR66" s="99"/>
      <c r="OS66" s="99"/>
      <c r="OT66" s="99"/>
      <c r="OU66" s="99"/>
      <c r="OV66" s="99"/>
      <c r="OW66" s="99"/>
      <c r="OX66" s="99"/>
      <c r="OY66" s="99"/>
      <c r="OZ66" s="99"/>
      <c r="PA66" s="99"/>
      <c r="PB66" s="99"/>
      <c r="PC66" s="99"/>
      <c r="PD66" s="99"/>
      <c r="PE66" s="99"/>
      <c r="PF66" s="99"/>
      <c r="PG66" s="99"/>
      <c r="PH66" s="99"/>
      <c r="PI66" s="99"/>
      <c r="PJ66" s="99"/>
      <c r="PK66" s="99"/>
      <c r="PL66" s="99"/>
      <c r="PM66" s="99"/>
      <c r="PN66" s="99"/>
      <c r="PO66" s="99"/>
      <c r="PP66" s="99"/>
      <c r="PQ66" s="99"/>
      <c r="PR66" s="99"/>
      <c r="PS66" s="99"/>
      <c r="PT66" s="99"/>
      <c r="PU66" s="99"/>
      <c r="PV66" s="99"/>
      <c r="PW66" s="99"/>
      <c r="PX66" s="99"/>
      <c r="PY66" s="99"/>
      <c r="PZ66" s="99"/>
      <c r="QA66" s="99"/>
      <c r="QB66" s="99"/>
      <c r="QC66" s="99"/>
      <c r="QD66" s="99"/>
      <c r="QE66" s="99"/>
      <c r="QF66" s="99"/>
      <c r="QG66" s="99"/>
      <c r="QH66" s="99"/>
      <c r="QI66" s="99"/>
      <c r="QJ66" s="99"/>
      <c r="QK66" s="99"/>
      <c r="QL66" s="99"/>
      <c r="QM66" s="99"/>
      <c r="QN66" s="99"/>
      <c r="QO66" s="99"/>
      <c r="QP66" s="99"/>
      <c r="QQ66" s="99"/>
      <c r="QR66" s="99"/>
      <c r="QS66" s="99"/>
      <c r="QT66" s="99"/>
      <c r="QU66" s="99"/>
      <c r="QV66" s="99"/>
      <c r="QW66" s="99"/>
      <c r="QX66" s="99"/>
      <c r="QY66" s="99"/>
      <c r="QZ66" s="99"/>
      <c r="RA66" s="99"/>
      <c r="RB66" s="99"/>
      <c r="RC66" s="99"/>
      <c r="RD66" s="99"/>
      <c r="RE66" s="99"/>
      <c r="RF66" s="99"/>
      <c r="RG66" s="99"/>
      <c r="RH66" s="99"/>
      <c r="RI66" s="99"/>
      <c r="RJ66" s="99"/>
      <c r="RK66" s="99"/>
      <c r="RL66" s="99"/>
      <c r="RM66" s="99"/>
      <c r="RN66" s="99"/>
      <c r="RO66" s="99"/>
      <c r="RP66" s="99"/>
      <c r="RQ66" s="99"/>
      <c r="RR66" s="99"/>
      <c r="RS66" s="99"/>
      <c r="RT66" s="99"/>
      <c r="RU66" s="99"/>
      <c r="RV66" s="99"/>
      <c r="RW66" s="99"/>
      <c r="RX66" s="99"/>
      <c r="RY66" s="99"/>
      <c r="RZ66" s="99"/>
      <c r="SA66" s="99"/>
      <c r="SB66" s="99"/>
      <c r="SC66" s="99"/>
      <c r="SD66" s="99"/>
      <c r="SE66" s="99"/>
      <c r="SF66" s="99"/>
      <c r="SG66" s="99"/>
      <c r="SH66" s="99"/>
      <c r="SI66" s="99"/>
      <c r="SJ66" s="99"/>
      <c r="SK66" s="99"/>
      <c r="SL66" s="99"/>
      <c r="SM66" s="99"/>
      <c r="SN66" s="99"/>
      <c r="SO66" s="99"/>
      <c r="SP66" s="99"/>
      <c r="SQ66" s="99"/>
      <c r="SR66" s="99"/>
      <c r="SS66" s="99"/>
      <c r="ST66" s="99"/>
      <c r="SU66" s="99"/>
      <c r="SV66" s="99"/>
      <c r="SW66" s="99"/>
      <c r="SX66" s="99"/>
      <c r="SY66" s="99"/>
      <c r="SZ66" s="99"/>
      <c r="TA66" s="99"/>
      <c r="TB66" s="99"/>
      <c r="TC66" s="99"/>
      <c r="TD66" s="99"/>
      <c r="TE66" s="99"/>
      <c r="TF66" s="99"/>
      <c r="TG66" s="99"/>
      <c r="TH66" s="99"/>
      <c r="TI66" s="99"/>
      <c r="TJ66" s="99"/>
      <c r="TK66" s="99"/>
      <c r="TL66" s="99"/>
      <c r="TM66" s="99"/>
      <c r="TN66" s="99"/>
      <c r="TO66" s="99"/>
      <c r="TP66" s="99"/>
      <c r="TQ66" s="99"/>
      <c r="TR66" s="99"/>
      <c r="TS66" s="99"/>
      <c r="TT66" s="99"/>
      <c r="TU66" s="99"/>
      <c r="TV66" s="99"/>
      <c r="TW66" s="99"/>
      <c r="TX66" s="99"/>
      <c r="TY66" s="99"/>
      <c r="TZ66" s="99"/>
      <c r="UA66" s="99"/>
      <c r="UB66" s="99"/>
      <c r="UC66" s="99"/>
      <c r="UD66" s="99"/>
      <c r="UE66" s="99"/>
      <c r="UF66" s="99"/>
      <c r="UG66" s="99"/>
      <c r="UH66" s="99"/>
      <c r="UI66" s="99"/>
      <c r="UJ66" s="99"/>
      <c r="UK66" s="99"/>
      <c r="UL66" s="99"/>
      <c r="UM66" s="99"/>
      <c r="UN66" s="99"/>
      <c r="UO66" s="99"/>
      <c r="UP66" s="99"/>
      <c r="UQ66" s="99"/>
      <c r="UR66" s="99"/>
      <c r="US66" s="99"/>
      <c r="UT66" s="99"/>
      <c r="UU66" s="99"/>
      <c r="UV66" s="99"/>
      <c r="UW66" s="99"/>
      <c r="UX66" s="99"/>
      <c r="UY66" s="99"/>
      <c r="UZ66" s="99"/>
      <c r="VA66" s="99"/>
      <c r="VB66" s="99"/>
      <c r="VC66" s="99"/>
      <c r="VD66" s="99"/>
      <c r="VE66" s="99"/>
      <c r="VF66" s="99"/>
      <c r="VG66" s="99"/>
      <c r="VH66" s="99"/>
      <c r="VI66" s="99"/>
      <c r="VJ66" s="99"/>
      <c r="VK66" s="99"/>
      <c r="VL66" s="99"/>
      <c r="VM66" s="99"/>
      <c r="VN66" s="99"/>
      <c r="VO66" s="99"/>
      <c r="VP66" s="99"/>
      <c r="VQ66" s="99"/>
      <c r="VR66" s="99"/>
      <c r="VS66" s="99"/>
      <c r="VT66" s="99"/>
      <c r="VU66" s="99"/>
      <c r="VV66" s="99"/>
      <c r="VW66" s="99"/>
      <c r="VX66" s="99"/>
      <c r="VY66" s="99"/>
      <c r="VZ66" s="99"/>
      <c r="WA66" s="99"/>
      <c r="WB66" s="99"/>
      <c r="WC66" s="99"/>
      <c r="WD66" s="99"/>
      <c r="WE66" s="99"/>
      <c r="WF66" s="99"/>
      <c r="WG66" s="99"/>
      <c r="WH66" s="99"/>
      <c r="WI66" s="99"/>
      <c r="WJ66" s="99"/>
      <c r="WK66" s="99"/>
      <c r="WL66" s="99"/>
      <c r="WM66" s="99"/>
      <c r="WN66" s="99"/>
      <c r="WO66" s="99"/>
      <c r="WP66" s="99"/>
      <c r="WQ66" s="99"/>
      <c r="WR66" s="99"/>
      <c r="WS66" s="99"/>
      <c r="WT66" s="99"/>
      <c r="WU66" s="99"/>
      <c r="WV66" s="99"/>
      <c r="WW66" s="99"/>
      <c r="WX66" s="99"/>
      <c r="WY66" s="99"/>
      <c r="WZ66" s="99"/>
      <c r="XA66" s="99"/>
      <c r="XB66" s="99"/>
      <c r="XC66" s="99"/>
      <c r="XD66" s="99"/>
      <c r="XE66" s="99"/>
      <c r="XF66" s="99"/>
      <c r="XG66" s="99"/>
      <c r="XH66" s="99"/>
      <c r="XI66" s="99"/>
      <c r="XJ66" s="99"/>
      <c r="XK66" s="99"/>
      <c r="XL66" s="99"/>
      <c r="XM66" s="99"/>
      <c r="XN66" s="99"/>
      <c r="XO66" s="99"/>
      <c r="XP66" s="99"/>
      <c r="XQ66" s="99"/>
      <c r="XR66" s="99"/>
      <c r="XS66" s="99"/>
      <c r="XT66" s="99"/>
      <c r="XU66" s="99"/>
      <c r="XV66" s="99"/>
      <c r="XW66" s="99"/>
      <c r="XX66" s="99"/>
      <c r="XY66" s="99"/>
      <c r="XZ66" s="99"/>
      <c r="YA66" s="99"/>
      <c r="YB66" s="99"/>
      <c r="YC66" s="99"/>
      <c r="YD66" s="99"/>
      <c r="YE66" s="99"/>
      <c r="YF66" s="99"/>
      <c r="YG66" s="99"/>
      <c r="YH66" s="99"/>
      <c r="YI66" s="99"/>
      <c r="YJ66" s="99"/>
      <c r="YK66" s="99"/>
      <c r="YL66" s="99"/>
      <c r="YM66" s="99"/>
      <c r="YN66" s="99"/>
      <c r="YO66" s="99"/>
      <c r="YP66" s="99"/>
      <c r="YQ66" s="99"/>
      <c r="YR66" s="99"/>
      <c r="YS66" s="99"/>
      <c r="YT66" s="99"/>
      <c r="YU66" s="99"/>
      <c r="YV66" s="99"/>
      <c r="YW66" s="99"/>
      <c r="YX66" s="99"/>
      <c r="YY66" s="99"/>
      <c r="YZ66" s="99"/>
      <c r="ZA66" s="99"/>
      <c r="ZB66" s="99"/>
      <c r="ZC66" s="99"/>
      <c r="ZD66" s="99"/>
      <c r="ZE66" s="99"/>
      <c r="ZF66" s="99"/>
      <c r="ZG66" s="99"/>
      <c r="ZH66" s="99"/>
      <c r="ZI66" s="99"/>
      <c r="ZJ66" s="99"/>
      <c r="ZK66" s="99"/>
      <c r="ZL66" s="99"/>
      <c r="ZM66" s="99"/>
      <c r="ZN66" s="99"/>
      <c r="ZO66" s="99"/>
      <c r="ZP66" s="99"/>
      <c r="ZQ66" s="99"/>
      <c r="ZR66" s="99"/>
      <c r="ZS66" s="99"/>
      <c r="ZT66" s="99"/>
      <c r="ZU66" s="99"/>
      <c r="ZV66" s="99"/>
      <c r="ZW66" s="99"/>
      <c r="ZX66" s="99"/>
      <c r="ZY66" s="99"/>
      <c r="ZZ66" s="99"/>
      <c r="AAA66" s="99"/>
      <c r="AAB66" s="99"/>
      <c r="AAC66" s="99"/>
      <c r="AAD66" s="99"/>
      <c r="AAE66" s="99"/>
      <c r="AAF66" s="99"/>
      <c r="AAG66" s="99"/>
      <c r="AAH66" s="99"/>
      <c r="AAI66" s="99"/>
      <c r="AAJ66" s="99"/>
      <c r="AAK66" s="99"/>
      <c r="AAL66" s="99"/>
      <c r="AAM66" s="99"/>
      <c r="AAN66" s="99"/>
      <c r="AAO66" s="99"/>
      <c r="AAP66" s="99"/>
      <c r="AAQ66" s="99"/>
      <c r="AAR66" s="99"/>
      <c r="AAS66" s="99"/>
      <c r="AAT66" s="99"/>
      <c r="AAU66" s="99"/>
      <c r="AAV66" s="99"/>
      <c r="AAW66" s="99"/>
      <c r="AAX66" s="99"/>
      <c r="AAY66" s="99"/>
      <c r="AAZ66" s="99"/>
      <c r="ABA66" s="99"/>
      <c r="ABB66" s="99"/>
      <c r="ABC66" s="99"/>
      <c r="ABD66" s="99"/>
      <c r="ABE66" s="99"/>
      <c r="ABF66" s="99"/>
      <c r="ABG66" s="99"/>
      <c r="ABH66" s="99"/>
      <c r="ABI66" s="99"/>
      <c r="ABJ66" s="99"/>
      <c r="ABK66" s="99"/>
      <c r="ABL66" s="99"/>
      <c r="ABM66" s="99"/>
      <c r="ABN66" s="99"/>
      <c r="ABO66" s="99"/>
      <c r="ABP66" s="99"/>
      <c r="ABQ66" s="99"/>
      <c r="ABR66" s="99"/>
      <c r="ABS66" s="99"/>
      <c r="ABT66" s="99"/>
      <c r="ABU66" s="99"/>
      <c r="ABV66" s="99"/>
      <c r="ABW66" s="99"/>
      <c r="ABX66" s="99"/>
      <c r="ABY66" s="99"/>
      <c r="ABZ66" s="99"/>
      <c r="ACA66" s="99"/>
      <c r="ACB66" s="99"/>
      <c r="ACC66" s="99"/>
      <c r="ACD66" s="99"/>
      <c r="ACE66" s="99"/>
      <c r="ACF66" s="99"/>
      <c r="ACG66" s="99"/>
      <c r="ACH66" s="99"/>
      <c r="ACI66" s="99"/>
      <c r="ACJ66" s="99"/>
      <c r="ACK66" s="99"/>
      <c r="ACL66" s="99"/>
      <c r="ACM66" s="99"/>
      <c r="ACN66" s="99"/>
      <c r="ACO66" s="99"/>
      <c r="ACP66" s="99"/>
      <c r="ACQ66" s="99"/>
      <c r="ACR66" s="99"/>
      <c r="ACS66" s="99"/>
      <c r="ACT66" s="99"/>
      <c r="ACU66" s="99"/>
      <c r="ACV66" s="99"/>
      <c r="ACW66" s="99"/>
      <c r="ACX66" s="99"/>
      <c r="ACY66" s="99"/>
      <c r="ACZ66" s="99"/>
      <c r="ADA66" s="99"/>
      <c r="ADB66" s="99"/>
      <c r="ADC66" s="99"/>
      <c r="ADD66" s="99"/>
      <c r="ADE66" s="99"/>
      <c r="ADF66" s="99"/>
      <c r="ADG66" s="99"/>
      <c r="ADH66" s="99"/>
      <c r="ADI66" s="99"/>
      <c r="ADJ66" s="99"/>
      <c r="ADK66" s="99"/>
      <c r="ADL66" s="99"/>
      <c r="ADM66" s="99"/>
      <c r="ADN66" s="99"/>
      <c r="ADO66" s="99"/>
      <c r="ADP66" s="99"/>
      <c r="ADQ66" s="99"/>
      <c r="ADR66" s="99"/>
      <c r="ADS66" s="99"/>
      <c r="ADT66" s="99"/>
      <c r="ADU66" s="99"/>
      <c r="ADV66" s="99"/>
      <c r="ADW66" s="99"/>
      <c r="ADX66" s="99"/>
      <c r="ADY66" s="99"/>
      <c r="ADZ66" s="99"/>
      <c r="AEA66" s="99"/>
      <c r="AEB66" s="99"/>
      <c r="AEC66" s="99"/>
      <c r="AED66" s="99"/>
      <c r="AEE66" s="99"/>
      <c r="AEF66" s="99"/>
      <c r="AEG66" s="99"/>
      <c r="AEH66" s="99"/>
      <c r="AEI66" s="99"/>
      <c r="AEJ66" s="99"/>
      <c r="AEK66" s="99"/>
      <c r="AEL66" s="99"/>
      <c r="AEM66" s="99"/>
      <c r="AEN66" s="99"/>
      <c r="AEO66" s="99"/>
      <c r="AEP66" s="99"/>
      <c r="AEQ66" s="99"/>
      <c r="AER66" s="99"/>
      <c r="AES66" s="99"/>
      <c r="AET66" s="99"/>
      <c r="AEU66" s="99"/>
      <c r="AEV66" s="99"/>
      <c r="AEW66" s="99"/>
      <c r="AEX66" s="99"/>
      <c r="AEY66" s="99"/>
      <c r="AEZ66" s="99"/>
      <c r="AFA66" s="99"/>
      <c r="AFB66" s="99"/>
      <c r="AFC66" s="99"/>
      <c r="AFD66" s="99"/>
      <c r="AFE66" s="99"/>
      <c r="AFF66" s="99"/>
      <c r="AFG66" s="99"/>
      <c r="AFH66" s="99"/>
      <c r="AFI66" s="99"/>
      <c r="AFJ66" s="99"/>
      <c r="AFK66" s="99"/>
      <c r="AFL66" s="99"/>
      <c r="AFM66" s="99"/>
      <c r="AFN66" s="99"/>
      <c r="AFO66" s="99"/>
      <c r="AFP66" s="99"/>
      <c r="AFQ66" s="99"/>
      <c r="AFR66" s="99"/>
      <c r="AFS66" s="99"/>
      <c r="AFT66" s="99"/>
      <c r="AFU66" s="99"/>
      <c r="AFV66" s="99"/>
      <c r="AFW66" s="99"/>
      <c r="AFX66" s="99"/>
      <c r="AFY66" s="99"/>
      <c r="AFZ66" s="99"/>
      <c r="AGA66" s="99"/>
      <c r="AGB66" s="99"/>
      <c r="AGC66" s="99"/>
      <c r="AGD66" s="99"/>
      <c r="AGE66" s="99"/>
      <c r="AGF66" s="99"/>
      <c r="AGG66" s="99"/>
      <c r="AGH66" s="99"/>
      <c r="AGI66" s="99"/>
      <c r="AGJ66" s="99"/>
      <c r="AGK66" s="99"/>
      <c r="AGL66" s="99"/>
      <c r="AGM66" s="99"/>
      <c r="AGN66" s="99"/>
      <c r="AGO66" s="99"/>
      <c r="AGP66" s="99"/>
      <c r="AGQ66" s="99"/>
      <c r="AGR66" s="99"/>
      <c r="AGS66" s="99"/>
      <c r="AGT66" s="99"/>
      <c r="AGU66" s="99"/>
      <c r="AGV66" s="99"/>
      <c r="AGW66" s="99"/>
      <c r="AGX66" s="99"/>
      <c r="AGY66" s="99"/>
      <c r="AGZ66" s="99"/>
      <c r="AHA66" s="99"/>
      <c r="AHB66" s="99"/>
      <c r="AHC66" s="99"/>
      <c r="AHD66" s="99"/>
      <c r="AHE66" s="99"/>
      <c r="AHF66" s="99"/>
      <c r="AHG66" s="99"/>
      <c r="AHH66" s="99"/>
      <c r="AHI66" s="99"/>
      <c r="AHJ66" s="99"/>
      <c r="AHK66" s="99"/>
      <c r="AHL66" s="99"/>
      <c r="AHM66" s="99"/>
      <c r="AHN66" s="99"/>
      <c r="AHO66" s="99"/>
      <c r="AHP66" s="99"/>
      <c r="AHQ66" s="99"/>
      <c r="AHR66" s="99"/>
      <c r="AHS66" s="99"/>
      <c r="AHT66" s="99"/>
      <c r="AHU66" s="99"/>
      <c r="AHV66" s="99"/>
      <c r="AHW66" s="99"/>
      <c r="AHX66" s="99"/>
      <c r="AHY66" s="99"/>
      <c r="AHZ66" s="99"/>
      <c r="AIA66" s="99"/>
      <c r="AIB66" s="99"/>
      <c r="AIC66" s="99"/>
      <c r="AID66" s="99"/>
      <c r="AIE66" s="99"/>
      <c r="AIF66" s="99"/>
      <c r="AIG66" s="99"/>
      <c r="AIH66" s="99"/>
      <c r="AII66" s="99"/>
      <c r="AIJ66" s="99"/>
      <c r="AIK66" s="99"/>
      <c r="AIL66" s="99"/>
      <c r="AIM66" s="99"/>
      <c r="AIN66" s="99"/>
      <c r="AIO66" s="99"/>
      <c r="AIP66" s="99"/>
      <c r="AIQ66" s="99"/>
      <c r="AIR66" s="99"/>
      <c r="AIS66" s="99"/>
      <c r="AIT66" s="99"/>
      <c r="AIU66" s="99"/>
      <c r="AIV66" s="99"/>
      <c r="AIW66" s="99"/>
      <c r="AIX66" s="99"/>
      <c r="AIY66" s="99"/>
      <c r="AIZ66" s="99"/>
      <c r="AJA66" s="99"/>
      <c r="AJB66" s="99"/>
      <c r="AJC66" s="99"/>
      <c r="AJD66" s="99"/>
      <c r="AJE66" s="99"/>
      <c r="AJF66" s="99"/>
      <c r="AJG66" s="99"/>
      <c r="AJH66" s="99"/>
      <c r="AJI66" s="99"/>
      <c r="AJJ66" s="99"/>
      <c r="AJK66" s="99"/>
      <c r="AJL66" s="99"/>
      <c r="AJM66" s="99"/>
      <c r="AJN66" s="99"/>
      <c r="AJO66" s="99"/>
      <c r="AJP66" s="99"/>
      <c r="AJQ66" s="99"/>
      <c r="AJR66" s="99"/>
      <c r="AJS66" s="99"/>
      <c r="AJT66" s="99"/>
      <c r="AJU66" s="99"/>
      <c r="AJV66" s="99"/>
      <c r="AJW66" s="99"/>
      <c r="AJX66" s="99"/>
      <c r="AJY66" s="99"/>
      <c r="AJZ66" s="99"/>
      <c r="AKA66" s="99"/>
      <c r="AKB66" s="99"/>
      <c r="AKC66" s="99"/>
      <c r="AKD66" s="99"/>
      <c r="AKE66" s="99"/>
      <c r="AKF66" s="99"/>
      <c r="AKG66" s="99"/>
      <c r="AKH66" s="99"/>
      <c r="AKI66" s="99"/>
      <c r="AKJ66" s="99"/>
      <c r="AKK66" s="99"/>
      <c r="AKL66" s="99"/>
      <c r="AKM66" s="99"/>
      <c r="AKN66" s="99"/>
      <c r="AKO66" s="99"/>
      <c r="AKP66" s="99"/>
      <c r="AKQ66" s="99"/>
      <c r="AKR66" s="99"/>
      <c r="AKS66" s="99"/>
      <c r="AKT66" s="99"/>
      <c r="AKU66" s="99"/>
      <c r="AKV66" s="99"/>
      <c r="AKW66" s="99"/>
      <c r="AKX66" s="99"/>
      <c r="AKY66" s="99"/>
      <c r="AKZ66" s="99"/>
      <c r="ALA66" s="99"/>
      <c r="ALB66" s="99"/>
      <c r="ALC66" s="99"/>
      <c r="ALD66" s="99"/>
      <c r="ALE66" s="99"/>
      <c r="ALF66" s="99"/>
      <c r="ALG66" s="99"/>
      <c r="ALH66" s="99"/>
      <c r="ALI66" s="99"/>
      <c r="ALJ66" s="99"/>
      <c r="ALK66" s="99"/>
      <c r="ALL66" s="99"/>
      <c r="ALM66" s="99"/>
      <c r="ALN66" s="99"/>
      <c r="ALO66" s="99"/>
      <c r="ALP66" s="99"/>
      <c r="ALQ66" s="99"/>
      <c r="ALR66" s="99"/>
      <c r="ALS66" s="99"/>
      <c r="ALT66" s="99"/>
      <c r="ALU66" s="99"/>
      <c r="ALV66" s="99"/>
      <c r="ALW66" s="99"/>
      <c r="ALX66" s="99"/>
      <c r="ALY66" s="99"/>
      <c r="ALZ66" s="99"/>
      <c r="AMA66" s="99"/>
      <c r="AMB66" s="99"/>
      <c r="AMC66" s="99"/>
      <c r="AMD66" s="99"/>
      <c r="AME66" s="99"/>
      <c r="AMF66" s="99"/>
      <c r="AMG66" s="99"/>
      <c r="AMH66" s="99"/>
      <c r="AMI66" s="99"/>
      <c r="AMJ66" s="99"/>
      <c r="AMK66" s="99"/>
      <c r="AML66" s="99"/>
      <c r="AMM66" s="99"/>
      <c r="AMN66" s="99"/>
      <c r="AMO66" s="99"/>
      <c r="AMP66" s="99"/>
      <c r="AMQ66" s="99"/>
      <c r="AMR66" s="99"/>
      <c r="AMS66" s="99"/>
      <c r="AMT66" s="99"/>
      <c r="AMU66" s="99"/>
      <c r="AMV66" s="99"/>
      <c r="AMW66" s="99"/>
      <c r="AMX66" s="99"/>
      <c r="AMY66" s="99"/>
      <c r="AMZ66" s="99"/>
      <c r="ANA66" s="99"/>
      <c r="ANB66" s="99"/>
      <c r="ANC66" s="99"/>
      <c r="AND66" s="99"/>
      <c r="ANE66" s="99"/>
      <c r="ANF66" s="99"/>
      <c r="ANG66" s="99"/>
      <c r="ANH66" s="99"/>
      <c r="ANI66" s="99"/>
      <c r="ANJ66" s="99"/>
      <c r="ANK66" s="99"/>
      <c r="ANL66" s="99"/>
      <c r="ANM66" s="99"/>
      <c r="ANN66" s="99"/>
      <c r="ANO66" s="99"/>
      <c r="ANP66" s="99"/>
      <c r="ANQ66" s="99"/>
      <c r="ANR66" s="99"/>
      <c r="ANS66" s="99"/>
      <c r="ANT66" s="99"/>
      <c r="ANU66" s="99"/>
      <c r="ANV66" s="99"/>
      <c r="ANW66" s="99"/>
      <c r="ANX66" s="99"/>
      <c r="ANY66" s="99"/>
      <c r="ANZ66" s="99"/>
      <c r="AOA66" s="99"/>
      <c r="AOB66" s="99"/>
      <c r="AOC66" s="99"/>
      <c r="AOD66" s="99"/>
      <c r="AOE66" s="99"/>
      <c r="AOF66" s="99"/>
      <c r="AOG66" s="99"/>
      <c r="AOH66" s="99"/>
      <c r="AOI66" s="99"/>
      <c r="AOJ66" s="99"/>
      <c r="AOK66" s="99"/>
      <c r="AOL66" s="99"/>
      <c r="AOM66" s="99"/>
      <c r="AON66" s="99"/>
      <c r="AOO66" s="99"/>
      <c r="AOP66" s="99"/>
      <c r="AOQ66" s="99"/>
      <c r="AOR66" s="99"/>
      <c r="AOS66" s="99"/>
      <c r="AOT66" s="99"/>
      <c r="AOU66" s="99"/>
      <c r="AOV66" s="99"/>
      <c r="AOW66" s="99"/>
      <c r="AOX66" s="99"/>
      <c r="AOY66" s="99"/>
      <c r="AOZ66" s="99"/>
      <c r="APA66" s="99"/>
      <c r="APB66" s="99"/>
      <c r="APC66" s="99"/>
      <c r="APD66" s="99"/>
      <c r="APE66" s="99"/>
      <c r="APF66" s="99"/>
      <c r="APG66" s="99"/>
      <c r="APH66" s="99"/>
      <c r="API66" s="99"/>
      <c r="APJ66" s="99"/>
      <c r="APK66" s="99"/>
      <c r="APL66" s="99"/>
      <c r="APM66" s="99"/>
      <c r="APN66" s="99"/>
      <c r="APO66" s="99"/>
      <c r="APP66" s="99"/>
      <c r="APQ66" s="99"/>
      <c r="APR66" s="99"/>
      <c r="APS66" s="99"/>
      <c r="APT66" s="99"/>
      <c r="APU66" s="99"/>
      <c r="APV66" s="99"/>
      <c r="APW66" s="99"/>
      <c r="APX66" s="99"/>
      <c r="APY66" s="99"/>
      <c r="APZ66" s="99"/>
      <c r="AQA66" s="99"/>
      <c r="AQB66" s="99"/>
      <c r="AQC66" s="99"/>
      <c r="AQD66" s="99"/>
      <c r="AQE66" s="99"/>
      <c r="AQF66" s="99"/>
      <c r="AQG66" s="99"/>
      <c r="AQH66" s="99"/>
      <c r="AQI66" s="99"/>
      <c r="AQJ66" s="99"/>
      <c r="AQK66" s="99"/>
      <c r="AQL66" s="99"/>
      <c r="AQM66" s="99"/>
      <c r="AQN66" s="99"/>
      <c r="AQO66" s="99"/>
      <c r="AQP66" s="99"/>
      <c r="AQQ66" s="99"/>
      <c r="AQR66" s="99"/>
      <c r="AQS66" s="99"/>
      <c r="AQT66" s="99"/>
      <c r="AQU66" s="99"/>
      <c r="AQV66" s="99"/>
      <c r="AQW66" s="99"/>
      <c r="AQX66" s="99"/>
      <c r="AQY66" s="99"/>
      <c r="AQZ66" s="99"/>
      <c r="ARA66" s="99"/>
      <c r="ARB66" s="99"/>
      <c r="ARC66" s="99"/>
      <c r="ARD66" s="99"/>
      <c r="ARE66" s="99"/>
      <c r="ARF66" s="99"/>
      <c r="ARG66" s="99"/>
      <c r="ARH66" s="99"/>
      <c r="ARI66" s="99"/>
      <c r="ARJ66" s="99"/>
      <c r="ARK66" s="99"/>
      <c r="ARL66" s="99"/>
      <c r="ARM66" s="99"/>
      <c r="ARN66" s="99"/>
      <c r="ARO66" s="99"/>
      <c r="ARP66" s="99"/>
      <c r="ARQ66" s="99"/>
      <c r="ARR66" s="99"/>
      <c r="ARS66" s="99"/>
      <c r="ART66" s="99"/>
      <c r="ARU66" s="99"/>
      <c r="ARV66" s="99"/>
      <c r="ARW66" s="99"/>
      <c r="ARX66" s="99"/>
      <c r="ARY66" s="99"/>
      <c r="ARZ66" s="99"/>
      <c r="ASA66" s="99"/>
      <c r="ASB66" s="99"/>
      <c r="ASC66" s="99"/>
      <c r="ASD66" s="99"/>
      <c r="ASE66" s="99"/>
      <c r="ASF66" s="99"/>
      <c r="ASG66" s="99"/>
      <c r="ASH66" s="99"/>
      <c r="ASI66" s="99"/>
      <c r="ASJ66" s="99"/>
      <c r="ASK66" s="99"/>
      <c r="ASL66" s="99"/>
      <c r="ASM66" s="99"/>
      <c r="ASN66" s="99"/>
      <c r="ASO66" s="99"/>
      <c r="ASP66" s="99"/>
      <c r="ASQ66" s="99"/>
      <c r="ASR66" s="99"/>
      <c r="ASS66" s="99"/>
      <c r="AST66" s="99"/>
      <c r="ASU66" s="99"/>
      <c r="ASV66" s="99"/>
      <c r="ASW66" s="99"/>
      <c r="ASX66" s="99"/>
      <c r="ASY66" s="99"/>
      <c r="ASZ66" s="99"/>
      <c r="ATA66" s="99"/>
      <c r="ATB66" s="99"/>
      <c r="ATC66" s="99"/>
      <c r="ATD66" s="99"/>
      <c r="ATE66" s="99"/>
      <c r="ATF66" s="99"/>
      <c r="ATG66" s="99"/>
      <c r="ATH66" s="99"/>
      <c r="ATI66" s="99"/>
      <c r="ATJ66" s="99"/>
      <c r="ATK66" s="99"/>
      <c r="ATL66" s="99"/>
      <c r="ATM66" s="99"/>
      <c r="ATN66" s="99"/>
      <c r="ATO66" s="99"/>
      <c r="ATP66" s="99"/>
      <c r="ATQ66" s="99"/>
      <c r="ATR66" s="99"/>
      <c r="ATS66" s="99"/>
      <c r="ATT66" s="99"/>
      <c r="ATU66" s="99"/>
      <c r="ATV66" s="99"/>
      <c r="ATW66" s="99"/>
      <c r="ATX66" s="99"/>
      <c r="ATY66" s="99"/>
      <c r="ATZ66" s="99"/>
      <c r="AUA66" s="99"/>
      <c r="AUB66" s="99"/>
      <c r="AUC66" s="99"/>
      <c r="AUD66" s="99"/>
      <c r="AUE66" s="99"/>
      <c r="AUF66" s="99"/>
      <c r="AUG66" s="99"/>
      <c r="AUH66" s="99"/>
      <c r="AUI66" s="99"/>
      <c r="AUJ66" s="99"/>
      <c r="AUK66" s="99"/>
      <c r="AUL66" s="99"/>
      <c r="AUM66" s="99"/>
      <c r="AUN66" s="99"/>
      <c r="AUO66" s="99"/>
      <c r="AUP66" s="99"/>
      <c r="AUQ66" s="99"/>
      <c r="AUR66" s="99"/>
      <c r="AUS66" s="99"/>
      <c r="AUT66" s="99"/>
      <c r="AUU66" s="99"/>
      <c r="AUV66" s="99"/>
      <c r="AUW66" s="99"/>
      <c r="AUX66" s="99"/>
      <c r="AUY66" s="99"/>
      <c r="AUZ66" s="99"/>
      <c r="AVA66" s="99"/>
      <c r="AVB66" s="99"/>
      <c r="AVC66" s="99"/>
      <c r="AVD66" s="99"/>
      <c r="AVE66" s="99"/>
      <c r="AVF66" s="99"/>
    </row>
    <row r="67" spans="3:1254" x14ac:dyDescent="0.25">
      <c r="C67" s="103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  <c r="HA67" s="99"/>
      <c r="HB67" s="99"/>
      <c r="HC67" s="99"/>
      <c r="HD67" s="99"/>
      <c r="HE67" s="99"/>
      <c r="HF67" s="99"/>
      <c r="HG67" s="99"/>
      <c r="HH67" s="99"/>
      <c r="HI67" s="99"/>
      <c r="HJ67" s="99"/>
      <c r="HK67" s="99"/>
      <c r="HL67" s="99"/>
      <c r="HM67" s="99"/>
      <c r="HN67" s="99"/>
      <c r="HO67" s="99"/>
      <c r="HP67" s="99"/>
      <c r="HQ67" s="99"/>
      <c r="HR67" s="99"/>
      <c r="HS67" s="99"/>
      <c r="HT67" s="99"/>
      <c r="HU67" s="99"/>
      <c r="HV67" s="99"/>
      <c r="HW67" s="99"/>
      <c r="HX67" s="99"/>
      <c r="HY67" s="99"/>
      <c r="HZ67" s="99"/>
      <c r="IA67" s="99"/>
      <c r="IB67" s="99"/>
      <c r="IC67" s="99"/>
      <c r="ID67" s="99"/>
      <c r="IE67" s="99"/>
      <c r="IF67" s="99"/>
      <c r="IG67" s="99"/>
      <c r="IH67" s="99"/>
      <c r="II67" s="99"/>
      <c r="IJ67" s="99"/>
      <c r="IK67" s="99"/>
      <c r="IL67" s="99"/>
      <c r="IM67" s="99"/>
      <c r="IN67" s="99"/>
      <c r="IO67" s="99"/>
      <c r="IP67" s="99"/>
      <c r="IQ67" s="99"/>
      <c r="IR67" s="99"/>
      <c r="IS67" s="99"/>
      <c r="IT67" s="99"/>
      <c r="IU67" s="99"/>
      <c r="IV67" s="99"/>
      <c r="IW67" s="99"/>
      <c r="IX67" s="99"/>
      <c r="IY67" s="99"/>
      <c r="IZ67" s="99"/>
      <c r="JA67" s="99"/>
      <c r="JB67" s="99"/>
      <c r="JC67" s="99"/>
      <c r="JD67" s="99"/>
      <c r="JE67" s="99"/>
      <c r="JF67" s="99"/>
      <c r="JG67" s="99"/>
      <c r="JH67" s="99"/>
      <c r="JI67" s="99"/>
      <c r="JJ67" s="99"/>
      <c r="JK67" s="99"/>
      <c r="JL67" s="99"/>
      <c r="JM67" s="99"/>
      <c r="JN67" s="99"/>
      <c r="JO67" s="99"/>
      <c r="JP67" s="99"/>
      <c r="JQ67" s="99"/>
      <c r="JR67" s="99"/>
      <c r="JS67" s="99"/>
      <c r="JT67" s="99"/>
      <c r="JU67" s="99"/>
      <c r="JV67" s="99"/>
      <c r="JW67" s="99"/>
      <c r="JX67" s="99"/>
      <c r="JY67" s="99"/>
      <c r="JZ67" s="99"/>
      <c r="KA67" s="99"/>
      <c r="KB67" s="99"/>
      <c r="KC67" s="99"/>
      <c r="KD67" s="99"/>
      <c r="KE67" s="99"/>
      <c r="KF67" s="99"/>
      <c r="KG67" s="99"/>
      <c r="KH67" s="99"/>
      <c r="KI67" s="99"/>
      <c r="KJ67" s="99"/>
      <c r="KK67" s="99"/>
      <c r="KL67" s="99"/>
      <c r="KM67" s="99"/>
      <c r="KN67" s="99"/>
      <c r="KO67" s="99"/>
      <c r="KP67" s="99"/>
      <c r="KQ67" s="99"/>
      <c r="KR67" s="99"/>
      <c r="KS67" s="99"/>
      <c r="KT67" s="99"/>
      <c r="KU67" s="99"/>
      <c r="KV67" s="99"/>
      <c r="KW67" s="99"/>
      <c r="KX67" s="99"/>
      <c r="KY67" s="99"/>
      <c r="KZ67" s="99"/>
      <c r="LA67" s="99"/>
      <c r="LB67" s="99"/>
      <c r="LC67" s="99"/>
      <c r="LD67" s="99"/>
      <c r="LE67" s="99"/>
      <c r="LF67" s="99"/>
      <c r="LG67" s="99"/>
      <c r="LH67" s="99"/>
      <c r="LI67" s="99"/>
      <c r="LJ67" s="99"/>
      <c r="LK67" s="99"/>
      <c r="LL67" s="99"/>
      <c r="LM67" s="99"/>
      <c r="LN67" s="99"/>
      <c r="LO67" s="99"/>
      <c r="LP67" s="99"/>
      <c r="LQ67" s="99"/>
      <c r="LR67" s="99"/>
      <c r="LS67" s="99"/>
      <c r="LT67" s="99"/>
      <c r="LU67" s="99"/>
      <c r="LV67" s="99"/>
      <c r="LW67" s="99"/>
      <c r="LX67" s="99"/>
      <c r="LY67" s="99"/>
      <c r="LZ67" s="99"/>
      <c r="MA67" s="99"/>
      <c r="MB67" s="99"/>
      <c r="MC67" s="99"/>
      <c r="MD67" s="99"/>
      <c r="ME67" s="99"/>
      <c r="MF67" s="99"/>
      <c r="MG67" s="99"/>
      <c r="MH67" s="99"/>
      <c r="MI67" s="99"/>
      <c r="MJ67" s="99"/>
      <c r="MK67" s="99"/>
      <c r="ML67" s="99"/>
      <c r="MM67" s="99"/>
      <c r="MN67" s="99"/>
      <c r="MO67" s="99"/>
      <c r="MP67" s="99"/>
      <c r="MQ67" s="99"/>
      <c r="MR67" s="99"/>
      <c r="MS67" s="99"/>
      <c r="MT67" s="99"/>
      <c r="MU67" s="99"/>
      <c r="MV67" s="99"/>
      <c r="MW67" s="99"/>
      <c r="MX67" s="99"/>
      <c r="MY67" s="99"/>
      <c r="MZ67" s="99"/>
      <c r="NA67" s="99"/>
      <c r="NB67" s="99"/>
      <c r="NC67" s="99"/>
      <c r="ND67" s="99"/>
      <c r="NE67" s="99"/>
      <c r="NF67" s="99"/>
      <c r="NG67" s="99"/>
      <c r="NH67" s="99"/>
      <c r="NI67" s="99"/>
      <c r="NJ67" s="99"/>
      <c r="NK67" s="99"/>
      <c r="NL67" s="99"/>
      <c r="NM67" s="99"/>
      <c r="NN67" s="99"/>
      <c r="NO67" s="99"/>
      <c r="NP67" s="99"/>
      <c r="NQ67" s="99"/>
      <c r="NR67" s="99"/>
      <c r="NS67" s="99"/>
      <c r="NT67" s="99"/>
      <c r="NU67" s="99"/>
      <c r="NV67" s="99"/>
      <c r="NW67" s="99"/>
      <c r="NX67" s="99"/>
      <c r="NY67" s="99"/>
      <c r="NZ67" s="99"/>
      <c r="OA67" s="99"/>
      <c r="OB67" s="99"/>
      <c r="OC67" s="99"/>
      <c r="OD67" s="99"/>
      <c r="OE67" s="99"/>
      <c r="OF67" s="99"/>
      <c r="OG67" s="99"/>
      <c r="OH67" s="99"/>
      <c r="OI67" s="99"/>
      <c r="OJ67" s="99"/>
      <c r="OK67" s="99"/>
      <c r="OL67" s="99"/>
      <c r="OM67" s="99"/>
      <c r="ON67" s="99"/>
      <c r="OO67" s="99"/>
      <c r="OP67" s="99"/>
      <c r="OQ67" s="99"/>
      <c r="OR67" s="99"/>
      <c r="OS67" s="99"/>
      <c r="OT67" s="99"/>
      <c r="OU67" s="99"/>
      <c r="OV67" s="99"/>
      <c r="OW67" s="99"/>
      <c r="OX67" s="99"/>
      <c r="OY67" s="99"/>
      <c r="OZ67" s="99"/>
      <c r="PA67" s="99"/>
      <c r="PB67" s="99"/>
      <c r="PC67" s="99"/>
      <c r="PD67" s="99"/>
      <c r="PE67" s="99"/>
      <c r="PF67" s="99"/>
      <c r="PG67" s="99"/>
      <c r="PH67" s="99"/>
      <c r="PI67" s="99"/>
      <c r="PJ67" s="99"/>
      <c r="PK67" s="99"/>
      <c r="PL67" s="99"/>
      <c r="PM67" s="99"/>
      <c r="PN67" s="99"/>
      <c r="PO67" s="99"/>
      <c r="PP67" s="99"/>
      <c r="PQ67" s="99"/>
      <c r="PR67" s="99"/>
      <c r="PS67" s="99"/>
      <c r="PT67" s="99"/>
      <c r="PU67" s="99"/>
      <c r="PV67" s="99"/>
      <c r="PW67" s="99"/>
      <c r="PX67" s="99"/>
      <c r="PY67" s="99"/>
      <c r="PZ67" s="99"/>
      <c r="QA67" s="99"/>
      <c r="QB67" s="99"/>
      <c r="QC67" s="99"/>
      <c r="QD67" s="99"/>
      <c r="QE67" s="99"/>
      <c r="QF67" s="99"/>
      <c r="QG67" s="99"/>
      <c r="QH67" s="99"/>
      <c r="QI67" s="99"/>
      <c r="QJ67" s="99"/>
      <c r="QK67" s="99"/>
      <c r="QL67" s="99"/>
      <c r="QM67" s="99"/>
      <c r="QN67" s="99"/>
      <c r="QO67" s="99"/>
      <c r="QP67" s="99"/>
      <c r="QQ67" s="99"/>
      <c r="QR67" s="99"/>
      <c r="QS67" s="99"/>
      <c r="QT67" s="99"/>
      <c r="QU67" s="99"/>
      <c r="QV67" s="99"/>
      <c r="QW67" s="99"/>
      <c r="QX67" s="99"/>
      <c r="QY67" s="99"/>
      <c r="QZ67" s="99"/>
      <c r="RA67" s="99"/>
      <c r="RB67" s="99"/>
      <c r="RC67" s="99"/>
      <c r="RD67" s="99"/>
      <c r="RE67" s="99"/>
      <c r="RF67" s="99"/>
      <c r="RG67" s="99"/>
      <c r="RH67" s="99"/>
      <c r="RI67" s="99"/>
      <c r="RJ67" s="99"/>
      <c r="RK67" s="99"/>
      <c r="RL67" s="99"/>
      <c r="RM67" s="99"/>
      <c r="RN67" s="99"/>
      <c r="RO67" s="99"/>
      <c r="RP67" s="99"/>
      <c r="RQ67" s="99"/>
      <c r="RR67" s="99"/>
      <c r="RS67" s="99"/>
      <c r="RT67" s="99"/>
      <c r="RU67" s="99"/>
      <c r="RV67" s="99"/>
      <c r="RW67" s="99"/>
      <c r="RX67" s="99"/>
      <c r="RY67" s="99"/>
      <c r="RZ67" s="99"/>
      <c r="SA67" s="99"/>
      <c r="SB67" s="99"/>
      <c r="SC67" s="99"/>
      <c r="SD67" s="99"/>
      <c r="SE67" s="99"/>
      <c r="SF67" s="99"/>
      <c r="SG67" s="99"/>
      <c r="SH67" s="99"/>
      <c r="SI67" s="99"/>
      <c r="SJ67" s="99"/>
      <c r="SK67" s="99"/>
      <c r="SL67" s="99"/>
      <c r="SM67" s="99"/>
      <c r="SN67" s="99"/>
      <c r="SO67" s="99"/>
      <c r="SP67" s="99"/>
      <c r="SQ67" s="99"/>
      <c r="SR67" s="99"/>
      <c r="SS67" s="99"/>
      <c r="ST67" s="99"/>
      <c r="SU67" s="99"/>
      <c r="SV67" s="99"/>
      <c r="SW67" s="99"/>
      <c r="SX67" s="99"/>
      <c r="SY67" s="99"/>
      <c r="SZ67" s="99"/>
      <c r="TA67" s="99"/>
      <c r="TB67" s="99"/>
      <c r="TC67" s="99"/>
      <c r="TD67" s="99"/>
      <c r="TE67" s="99"/>
      <c r="TF67" s="99"/>
      <c r="TG67" s="99"/>
      <c r="TH67" s="99"/>
      <c r="TI67" s="99"/>
      <c r="TJ67" s="99"/>
      <c r="TK67" s="99"/>
      <c r="TL67" s="99"/>
      <c r="TM67" s="99"/>
      <c r="TN67" s="99"/>
      <c r="TO67" s="99"/>
      <c r="TP67" s="99"/>
      <c r="TQ67" s="99"/>
      <c r="TR67" s="99"/>
      <c r="TS67" s="99"/>
      <c r="TT67" s="99"/>
      <c r="TU67" s="99"/>
      <c r="TV67" s="99"/>
      <c r="TW67" s="99"/>
      <c r="TX67" s="99"/>
      <c r="TY67" s="99"/>
      <c r="TZ67" s="99"/>
      <c r="UA67" s="99"/>
      <c r="UB67" s="99"/>
      <c r="UC67" s="99"/>
      <c r="UD67" s="99"/>
      <c r="UE67" s="99"/>
      <c r="UF67" s="99"/>
      <c r="UG67" s="99"/>
      <c r="UH67" s="99"/>
      <c r="UI67" s="99"/>
      <c r="UJ67" s="99"/>
      <c r="UK67" s="99"/>
      <c r="UL67" s="99"/>
      <c r="UM67" s="99"/>
      <c r="UN67" s="99"/>
      <c r="UO67" s="99"/>
      <c r="UP67" s="99"/>
      <c r="UQ67" s="99"/>
      <c r="UR67" s="99"/>
      <c r="US67" s="99"/>
      <c r="UT67" s="99"/>
      <c r="UU67" s="99"/>
      <c r="UV67" s="99"/>
      <c r="UW67" s="99"/>
      <c r="UX67" s="99"/>
      <c r="UY67" s="99"/>
      <c r="UZ67" s="99"/>
      <c r="VA67" s="99"/>
      <c r="VB67" s="99"/>
      <c r="VC67" s="99"/>
      <c r="VD67" s="99"/>
      <c r="VE67" s="99"/>
      <c r="VF67" s="99"/>
      <c r="VG67" s="99"/>
      <c r="VH67" s="99"/>
      <c r="VI67" s="99"/>
      <c r="VJ67" s="99"/>
      <c r="VK67" s="99"/>
      <c r="VL67" s="99"/>
      <c r="VM67" s="99"/>
      <c r="VN67" s="99"/>
      <c r="VO67" s="99"/>
      <c r="VP67" s="99"/>
      <c r="VQ67" s="99"/>
      <c r="VR67" s="99"/>
      <c r="VS67" s="99"/>
      <c r="VT67" s="99"/>
      <c r="VU67" s="99"/>
      <c r="VV67" s="99"/>
      <c r="VW67" s="99"/>
      <c r="VX67" s="99"/>
      <c r="VY67" s="99"/>
      <c r="VZ67" s="99"/>
      <c r="WA67" s="99"/>
      <c r="WB67" s="99"/>
      <c r="WC67" s="99"/>
      <c r="WD67" s="99"/>
      <c r="WE67" s="99"/>
      <c r="WF67" s="99"/>
      <c r="WG67" s="99"/>
      <c r="WH67" s="99"/>
      <c r="WI67" s="99"/>
      <c r="WJ67" s="99"/>
      <c r="WK67" s="99"/>
      <c r="WL67" s="99"/>
      <c r="WM67" s="99"/>
      <c r="WN67" s="99"/>
      <c r="WO67" s="99"/>
      <c r="WP67" s="99"/>
      <c r="WQ67" s="99"/>
      <c r="WR67" s="99"/>
      <c r="WS67" s="99"/>
      <c r="WT67" s="99"/>
      <c r="WU67" s="99"/>
      <c r="WV67" s="99"/>
      <c r="WW67" s="99"/>
      <c r="WX67" s="99"/>
      <c r="WY67" s="99"/>
      <c r="WZ67" s="99"/>
      <c r="XA67" s="99"/>
      <c r="XB67" s="99"/>
      <c r="XC67" s="99"/>
      <c r="XD67" s="99"/>
      <c r="XE67" s="99"/>
      <c r="XF67" s="99"/>
      <c r="XG67" s="99"/>
      <c r="XH67" s="99"/>
      <c r="XI67" s="99"/>
      <c r="XJ67" s="99"/>
      <c r="XK67" s="99"/>
      <c r="XL67" s="99"/>
      <c r="XM67" s="99"/>
      <c r="XN67" s="99"/>
      <c r="XO67" s="99"/>
      <c r="XP67" s="99"/>
      <c r="XQ67" s="99"/>
      <c r="XR67" s="99"/>
      <c r="XS67" s="99"/>
      <c r="XT67" s="99"/>
      <c r="XU67" s="99"/>
      <c r="XV67" s="99"/>
      <c r="XW67" s="99"/>
      <c r="XX67" s="99"/>
      <c r="XY67" s="99"/>
      <c r="XZ67" s="99"/>
      <c r="YA67" s="99"/>
      <c r="YB67" s="99"/>
      <c r="YC67" s="99"/>
      <c r="YD67" s="99"/>
      <c r="YE67" s="99"/>
      <c r="YF67" s="99"/>
      <c r="YG67" s="99"/>
      <c r="YH67" s="99"/>
      <c r="YI67" s="99"/>
      <c r="YJ67" s="99"/>
      <c r="YK67" s="99"/>
      <c r="YL67" s="99"/>
      <c r="YM67" s="99"/>
      <c r="YN67" s="99"/>
      <c r="YO67" s="99"/>
      <c r="YP67" s="99"/>
      <c r="YQ67" s="99"/>
      <c r="YR67" s="99"/>
      <c r="YS67" s="99"/>
      <c r="YT67" s="99"/>
      <c r="YU67" s="99"/>
      <c r="YV67" s="99"/>
      <c r="YW67" s="99"/>
      <c r="YX67" s="99"/>
      <c r="YY67" s="99"/>
      <c r="YZ67" s="99"/>
      <c r="ZA67" s="99"/>
      <c r="ZB67" s="99"/>
      <c r="ZC67" s="99"/>
      <c r="ZD67" s="99"/>
      <c r="ZE67" s="99"/>
      <c r="ZF67" s="99"/>
      <c r="ZG67" s="99"/>
      <c r="ZH67" s="99"/>
      <c r="ZI67" s="99"/>
      <c r="ZJ67" s="99"/>
      <c r="ZK67" s="99"/>
      <c r="ZL67" s="99"/>
      <c r="ZM67" s="99"/>
      <c r="ZN67" s="99"/>
      <c r="ZO67" s="99"/>
      <c r="ZP67" s="99"/>
      <c r="ZQ67" s="99"/>
      <c r="ZR67" s="99"/>
      <c r="ZS67" s="99"/>
      <c r="ZT67" s="99"/>
      <c r="ZU67" s="99"/>
      <c r="ZV67" s="99"/>
      <c r="ZW67" s="99"/>
      <c r="ZX67" s="99"/>
      <c r="ZY67" s="99"/>
      <c r="ZZ67" s="99"/>
      <c r="AAA67" s="99"/>
      <c r="AAB67" s="99"/>
      <c r="AAC67" s="99"/>
      <c r="AAD67" s="99"/>
      <c r="AAE67" s="99"/>
      <c r="AAF67" s="99"/>
      <c r="AAG67" s="99"/>
      <c r="AAH67" s="99"/>
      <c r="AAI67" s="99"/>
      <c r="AAJ67" s="99"/>
      <c r="AAK67" s="99"/>
      <c r="AAL67" s="99"/>
      <c r="AAM67" s="99"/>
      <c r="AAN67" s="99"/>
      <c r="AAO67" s="99"/>
      <c r="AAP67" s="99"/>
      <c r="AAQ67" s="99"/>
      <c r="AAR67" s="99"/>
      <c r="AAS67" s="99"/>
      <c r="AAT67" s="99"/>
      <c r="AAU67" s="99"/>
      <c r="AAV67" s="99"/>
      <c r="AAW67" s="99"/>
      <c r="AAX67" s="99"/>
      <c r="AAY67" s="99"/>
      <c r="AAZ67" s="99"/>
      <c r="ABA67" s="99"/>
      <c r="ABB67" s="99"/>
      <c r="ABC67" s="99"/>
      <c r="ABD67" s="99"/>
      <c r="ABE67" s="99"/>
      <c r="ABF67" s="99"/>
      <c r="ABG67" s="99"/>
      <c r="ABH67" s="99"/>
      <c r="ABI67" s="99"/>
      <c r="ABJ67" s="99"/>
      <c r="ABK67" s="99"/>
      <c r="ABL67" s="99"/>
      <c r="ABM67" s="99"/>
      <c r="ABN67" s="99"/>
      <c r="ABO67" s="99"/>
      <c r="ABP67" s="99"/>
      <c r="ABQ67" s="99"/>
      <c r="ABR67" s="99"/>
      <c r="ABS67" s="99"/>
      <c r="ABT67" s="99"/>
      <c r="ABU67" s="99"/>
      <c r="ABV67" s="99"/>
      <c r="ABW67" s="99"/>
      <c r="ABX67" s="99"/>
      <c r="ABY67" s="99"/>
      <c r="ABZ67" s="99"/>
      <c r="ACA67" s="99"/>
      <c r="ACB67" s="99"/>
      <c r="ACC67" s="99"/>
      <c r="ACD67" s="99"/>
      <c r="ACE67" s="99"/>
      <c r="ACF67" s="99"/>
      <c r="ACG67" s="99"/>
      <c r="ACH67" s="99"/>
      <c r="ACI67" s="99"/>
      <c r="ACJ67" s="99"/>
      <c r="ACK67" s="99"/>
      <c r="ACL67" s="99"/>
      <c r="ACM67" s="99"/>
      <c r="ACN67" s="99"/>
      <c r="ACO67" s="99"/>
      <c r="ACP67" s="99"/>
      <c r="ACQ67" s="99"/>
      <c r="ACR67" s="99"/>
      <c r="ACS67" s="99"/>
      <c r="ACT67" s="99"/>
      <c r="ACU67" s="99"/>
      <c r="ACV67" s="99"/>
      <c r="ACW67" s="99"/>
      <c r="ACX67" s="99"/>
      <c r="ACY67" s="99"/>
      <c r="ACZ67" s="99"/>
      <c r="ADA67" s="99"/>
      <c r="ADB67" s="99"/>
      <c r="ADC67" s="99"/>
      <c r="ADD67" s="99"/>
      <c r="ADE67" s="99"/>
      <c r="ADF67" s="99"/>
      <c r="ADG67" s="99"/>
      <c r="ADH67" s="99"/>
      <c r="ADI67" s="99"/>
      <c r="ADJ67" s="99"/>
      <c r="ADK67" s="99"/>
      <c r="ADL67" s="99"/>
      <c r="ADM67" s="99"/>
      <c r="ADN67" s="99"/>
      <c r="ADO67" s="99"/>
      <c r="ADP67" s="99"/>
      <c r="ADQ67" s="99"/>
      <c r="ADR67" s="99"/>
      <c r="ADS67" s="99"/>
      <c r="ADT67" s="99"/>
      <c r="ADU67" s="99"/>
      <c r="ADV67" s="99"/>
      <c r="ADW67" s="99"/>
      <c r="ADX67" s="99"/>
      <c r="ADY67" s="99"/>
      <c r="ADZ67" s="99"/>
      <c r="AEA67" s="99"/>
      <c r="AEB67" s="99"/>
      <c r="AEC67" s="99"/>
      <c r="AED67" s="99"/>
      <c r="AEE67" s="99"/>
      <c r="AEF67" s="99"/>
      <c r="AEG67" s="99"/>
      <c r="AEH67" s="99"/>
      <c r="AEI67" s="99"/>
      <c r="AEJ67" s="99"/>
      <c r="AEK67" s="99"/>
      <c r="AEL67" s="99"/>
      <c r="AEM67" s="99"/>
      <c r="AEN67" s="99"/>
      <c r="AEO67" s="99"/>
      <c r="AEP67" s="99"/>
      <c r="AEQ67" s="99"/>
      <c r="AER67" s="99"/>
      <c r="AES67" s="99"/>
      <c r="AET67" s="99"/>
      <c r="AEU67" s="99"/>
      <c r="AEV67" s="99"/>
      <c r="AEW67" s="99"/>
      <c r="AEX67" s="99"/>
      <c r="AEY67" s="99"/>
      <c r="AEZ67" s="99"/>
      <c r="AFA67" s="99"/>
      <c r="AFB67" s="99"/>
      <c r="AFC67" s="99"/>
      <c r="AFD67" s="99"/>
      <c r="AFE67" s="99"/>
      <c r="AFF67" s="99"/>
      <c r="AFG67" s="99"/>
      <c r="AFH67" s="99"/>
      <c r="AFI67" s="99"/>
      <c r="AFJ67" s="99"/>
      <c r="AFK67" s="99"/>
      <c r="AFL67" s="99"/>
      <c r="AFM67" s="99"/>
      <c r="AFN67" s="99"/>
      <c r="AFO67" s="99"/>
      <c r="AFP67" s="99"/>
      <c r="AFQ67" s="99"/>
      <c r="AFR67" s="99"/>
      <c r="AFS67" s="99"/>
      <c r="AFT67" s="99"/>
      <c r="AFU67" s="99"/>
      <c r="AFV67" s="99"/>
      <c r="AFW67" s="99"/>
      <c r="AFX67" s="99"/>
      <c r="AFY67" s="99"/>
      <c r="AFZ67" s="99"/>
      <c r="AGA67" s="99"/>
      <c r="AGB67" s="99"/>
      <c r="AGC67" s="99"/>
      <c r="AGD67" s="99"/>
      <c r="AGE67" s="99"/>
      <c r="AGF67" s="99"/>
      <c r="AGG67" s="99"/>
      <c r="AGH67" s="99"/>
      <c r="AGI67" s="99"/>
      <c r="AGJ67" s="99"/>
      <c r="AGK67" s="99"/>
      <c r="AGL67" s="99"/>
      <c r="AGM67" s="99"/>
      <c r="AGN67" s="99"/>
      <c r="AGO67" s="99"/>
      <c r="AGP67" s="99"/>
      <c r="AGQ67" s="99"/>
      <c r="AGR67" s="99"/>
      <c r="AGS67" s="99"/>
      <c r="AGT67" s="99"/>
      <c r="AGU67" s="99"/>
      <c r="AGV67" s="99"/>
      <c r="AGW67" s="99"/>
      <c r="AGX67" s="99"/>
      <c r="AGY67" s="99"/>
      <c r="AGZ67" s="99"/>
      <c r="AHA67" s="99"/>
      <c r="AHB67" s="99"/>
      <c r="AHC67" s="99"/>
      <c r="AHD67" s="99"/>
      <c r="AHE67" s="99"/>
      <c r="AHF67" s="99"/>
      <c r="AHG67" s="99"/>
      <c r="AHH67" s="99"/>
      <c r="AHI67" s="99"/>
      <c r="AHJ67" s="99"/>
      <c r="AHK67" s="99"/>
      <c r="AHL67" s="99"/>
      <c r="AHM67" s="99"/>
      <c r="AHN67" s="99"/>
      <c r="AHO67" s="99"/>
      <c r="AHP67" s="99"/>
      <c r="AHQ67" s="99"/>
      <c r="AHR67" s="99"/>
      <c r="AHS67" s="99"/>
      <c r="AHT67" s="99"/>
      <c r="AHU67" s="99"/>
      <c r="AHV67" s="99"/>
      <c r="AHW67" s="99"/>
      <c r="AHX67" s="99"/>
      <c r="AHY67" s="99"/>
      <c r="AHZ67" s="99"/>
      <c r="AIA67" s="99"/>
      <c r="AIB67" s="99"/>
      <c r="AIC67" s="99"/>
      <c r="AID67" s="99"/>
      <c r="AIE67" s="99"/>
      <c r="AIF67" s="99"/>
      <c r="AIG67" s="99"/>
      <c r="AIH67" s="99"/>
      <c r="AII67" s="99"/>
      <c r="AIJ67" s="99"/>
      <c r="AIK67" s="99"/>
      <c r="AIL67" s="99"/>
      <c r="AIM67" s="99"/>
      <c r="AIN67" s="99"/>
      <c r="AIO67" s="99"/>
      <c r="AIP67" s="99"/>
      <c r="AIQ67" s="99"/>
      <c r="AIR67" s="99"/>
      <c r="AIS67" s="99"/>
      <c r="AIT67" s="99"/>
      <c r="AIU67" s="99"/>
      <c r="AIV67" s="99"/>
      <c r="AIW67" s="99"/>
      <c r="AIX67" s="99"/>
      <c r="AIY67" s="99"/>
      <c r="AIZ67" s="99"/>
      <c r="AJA67" s="99"/>
      <c r="AJB67" s="99"/>
      <c r="AJC67" s="99"/>
      <c r="AJD67" s="99"/>
      <c r="AJE67" s="99"/>
      <c r="AJF67" s="99"/>
      <c r="AJG67" s="99"/>
      <c r="AJH67" s="99"/>
      <c r="AJI67" s="99"/>
      <c r="AJJ67" s="99"/>
      <c r="AJK67" s="99"/>
      <c r="AJL67" s="99"/>
      <c r="AJM67" s="99"/>
      <c r="AJN67" s="99"/>
      <c r="AJO67" s="99"/>
      <c r="AJP67" s="99"/>
      <c r="AJQ67" s="99"/>
      <c r="AJR67" s="99"/>
      <c r="AJS67" s="99"/>
      <c r="AJT67" s="99"/>
      <c r="AJU67" s="99"/>
      <c r="AJV67" s="99"/>
      <c r="AJW67" s="99"/>
      <c r="AJX67" s="99"/>
      <c r="AJY67" s="99"/>
      <c r="AJZ67" s="99"/>
      <c r="AKA67" s="99"/>
      <c r="AKB67" s="99"/>
      <c r="AKC67" s="99"/>
      <c r="AKD67" s="99"/>
      <c r="AKE67" s="99"/>
      <c r="AKF67" s="99"/>
      <c r="AKG67" s="99"/>
      <c r="AKH67" s="99"/>
      <c r="AKI67" s="99"/>
      <c r="AKJ67" s="99"/>
      <c r="AKK67" s="99"/>
      <c r="AKL67" s="99"/>
      <c r="AKM67" s="99"/>
      <c r="AKN67" s="99"/>
      <c r="AKO67" s="99"/>
      <c r="AKP67" s="99"/>
      <c r="AKQ67" s="99"/>
      <c r="AKR67" s="99"/>
      <c r="AKS67" s="99"/>
      <c r="AKT67" s="99"/>
      <c r="AKU67" s="99"/>
      <c r="AKV67" s="99"/>
      <c r="AKW67" s="99"/>
      <c r="AKX67" s="99"/>
      <c r="AKY67" s="99"/>
      <c r="AKZ67" s="99"/>
      <c r="ALA67" s="99"/>
      <c r="ALB67" s="99"/>
      <c r="ALC67" s="99"/>
      <c r="ALD67" s="99"/>
      <c r="ALE67" s="99"/>
      <c r="ALF67" s="99"/>
      <c r="ALG67" s="99"/>
      <c r="ALH67" s="99"/>
      <c r="ALI67" s="99"/>
      <c r="ALJ67" s="99"/>
      <c r="ALK67" s="99"/>
      <c r="ALL67" s="99"/>
      <c r="ALM67" s="99"/>
      <c r="ALN67" s="99"/>
      <c r="ALO67" s="99"/>
      <c r="ALP67" s="99"/>
      <c r="ALQ67" s="99"/>
      <c r="ALR67" s="99"/>
      <c r="ALS67" s="99"/>
      <c r="ALT67" s="99"/>
      <c r="ALU67" s="99"/>
      <c r="ALV67" s="99"/>
      <c r="ALW67" s="99"/>
      <c r="ALX67" s="99"/>
      <c r="ALY67" s="99"/>
      <c r="ALZ67" s="99"/>
      <c r="AMA67" s="99"/>
      <c r="AMB67" s="99"/>
      <c r="AMC67" s="99"/>
      <c r="AMD67" s="99"/>
      <c r="AME67" s="99"/>
      <c r="AMF67" s="99"/>
      <c r="AMG67" s="99"/>
      <c r="AMH67" s="99"/>
      <c r="AMI67" s="99"/>
      <c r="AMJ67" s="99"/>
      <c r="AMK67" s="99"/>
      <c r="AML67" s="99"/>
      <c r="AMM67" s="99"/>
      <c r="AMN67" s="99"/>
      <c r="AMO67" s="99"/>
      <c r="AMP67" s="99"/>
      <c r="AMQ67" s="99"/>
      <c r="AMR67" s="99"/>
      <c r="AMS67" s="99"/>
      <c r="AMT67" s="99"/>
      <c r="AMU67" s="99"/>
      <c r="AMV67" s="99"/>
      <c r="AMW67" s="99"/>
      <c r="AMX67" s="99"/>
      <c r="AMY67" s="99"/>
      <c r="AMZ67" s="99"/>
      <c r="ANA67" s="99"/>
      <c r="ANB67" s="99"/>
      <c r="ANC67" s="99"/>
      <c r="AND67" s="99"/>
      <c r="ANE67" s="99"/>
      <c r="ANF67" s="99"/>
      <c r="ANG67" s="99"/>
      <c r="ANH67" s="99"/>
      <c r="ANI67" s="99"/>
      <c r="ANJ67" s="99"/>
      <c r="ANK67" s="99"/>
      <c r="ANL67" s="99"/>
      <c r="ANM67" s="99"/>
      <c r="ANN67" s="99"/>
      <c r="ANO67" s="99"/>
      <c r="ANP67" s="99"/>
      <c r="ANQ67" s="99"/>
      <c r="ANR67" s="99"/>
      <c r="ANS67" s="99"/>
      <c r="ANT67" s="99"/>
      <c r="ANU67" s="99"/>
      <c r="ANV67" s="99"/>
      <c r="ANW67" s="99"/>
      <c r="ANX67" s="99"/>
      <c r="ANY67" s="99"/>
      <c r="ANZ67" s="99"/>
      <c r="AOA67" s="99"/>
      <c r="AOB67" s="99"/>
      <c r="AOC67" s="99"/>
      <c r="AOD67" s="99"/>
      <c r="AOE67" s="99"/>
      <c r="AOF67" s="99"/>
      <c r="AOG67" s="99"/>
      <c r="AOH67" s="99"/>
      <c r="AOI67" s="99"/>
      <c r="AOJ67" s="99"/>
      <c r="AOK67" s="99"/>
      <c r="AOL67" s="99"/>
      <c r="AOM67" s="99"/>
      <c r="AON67" s="99"/>
      <c r="AOO67" s="99"/>
      <c r="AOP67" s="99"/>
      <c r="AOQ67" s="99"/>
      <c r="AOR67" s="99"/>
      <c r="AOS67" s="99"/>
      <c r="AOT67" s="99"/>
      <c r="AOU67" s="99"/>
      <c r="AOV67" s="99"/>
      <c r="AOW67" s="99"/>
      <c r="AOX67" s="99"/>
      <c r="AOY67" s="99"/>
      <c r="AOZ67" s="99"/>
      <c r="APA67" s="99"/>
      <c r="APB67" s="99"/>
      <c r="APC67" s="99"/>
      <c r="APD67" s="99"/>
      <c r="APE67" s="99"/>
      <c r="APF67" s="99"/>
      <c r="APG67" s="99"/>
      <c r="APH67" s="99"/>
      <c r="API67" s="99"/>
      <c r="APJ67" s="99"/>
      <c r="APK67" s="99"/>
      <c r="APL67" s="99"/>
      <c r="APM67" s="99"/>
      <c r="APN67" s="99"/>
      <c r="APO67" s="99"/>
      <c r="APP67" s="99"/>
      <c r="APQ67" s="99"/>
      <c r="APR67" s="99"/>
      <c r="APS67" s="99"/>
      <c r="APT67" s="99"/>
      <c r="APU67" s="99"/>
      <c r="APV67" s="99"/>
      <c r="APW67" s="99"/>
      <c r="APX67" s="99"/>
      <c r="APY67" s="99"/>
      <c r="APZ67" s="99"/>
      <c r="AQA67" s="99"/>
      <c r="AQB67" s="99"/>
      <c r="AQC67" s="99"/>
      <c r="AQD67" s="99"/>
      <c r="AQE67" s="99"/>
      <c r="AQF67" s="99"/>
      <c r="AQG67" s="99"/>
      <c r="AQH67" s="99"/>
      <c r="AQI67" s="99"/>
      <c r="AQJ67" s="99"/>
      <c r="AQK67" s="99"/>
      <c r="AQL67" s="99"/>
      <c r="AQM67" s="99"/>
      <c r="AQN67" s="99"/>
      <c r="AQO67" s="99"/>
      <c r="AQP67" s="99"/>
      <c r="AQQ67" s="99"/>
      <c r="AQR67" s="99"/>
      <c r="AQS67" s="99"/>
      <c r="AQT67" s="99"/>
      <c r="AQU67" s="99"/>
      <c r="AQV67" s="99"/>
      <c r="AQW67" s="99"/>
      <c r="AQX67" s="99"/>
      <c r="AQY67" s="99"/>
      <c r="AQZ67" s="99"/>
      <c r="ARA67" s="99"/>
      <c r="ARB67" s="99"/>
      <c r="ARC67" s="99"/>
      <c r="ARD67" s="99"/>
      <c r="ARE67" s="99"/>
      <c r="ARF67" s="99"/>
      <c r="ARG67" s="99"/>
      <c r="ARH67" s="99"/>
      <c r="ARI67" s="99"/>
      <c r="ARJ67" s="99"/>
      <c r="ARK67" s="99"/>
      <c r="ARL67" s="99"/>
      <c r="ARM67" s="99"/>
      <c r="ARN67" s="99"/>
      <c r="ARO67" s="99"/>
      <c r="ARP67" s="99"/>
      <c r="ARQ67" s="99"/>
      <c r="ARR67" s="99"/>
      <c r="ARS67" s="99"/>
      <c r="ART67" s="99"/>
      <c r="ARU67" s="99"/>
      <c r="ARV67" s="99"/>
      <c r="ARW67" s="99"/>
      <c r="ARX67" s="99"/>
      <c r="ARY67" s="99"/>
      <c r="ARZ67" s="99"/>
      <c r="ASA67" s="99"/>
      <c r="ASB67" s="99"/>
      <c r="ASC67" s="99"/>
      <c r="ASD67" s="99"/>
      <c r="ASE67" s="99"/>
      <c r="ASF67" s="99"/>
      <c r="ASG67" s="99"/>
      <c r="ASH67" s="99"/>
      <c r="ASI67" s="99"/>
      <c r="ASJ67" s="99"/>
      <c r="ASK67" s="99"/>
      <c r="ASL67" s="99"/>
      <c r="ASM67" s="99"/>
      <c r="ASN67" s="99"/>
      <c r="ASO67" s="99"/>
      <c r="ASP67" s="99"/>
      <c r="ASQ67" s="99"/>
      <c r="ASR67" s="99"/>
      <c r="ASS67" s="99"/>
      <c r="AST67" s="99"/>
      <c r="ASU67" s="99"/>
      <c r="ASV67" s="99"/>
      <c r="ASW67" s="99"/>
      <c r="ASX67" s="99"/>
      <c r="ASY67" s="99"/>
      <c r="ASZ67" s="99"/>
      <c r="ATA67" s="99"/>
      <c r="ATB67" s="99"/>
      <c r="ATC67" s="99"/>
      <c r="ATD67" s="99"/>
      <c r="ATE67" s="99"/>
      <c r="ATF67" s="99"/>
      <c r="ATG67" s="99"/>
      <c r="ATH67" s="99"/>
      <c r="ATI67" s="99"/>
      <c r="ATJ67" s="99"/>
      <c r="ATK67" s="99"/>
      <c r="ATL67" s="99"/>
      <c r="ATM67" s="99"/>
      <c r="ATN67" s="99"/>
      <c r="ATO67" s="99"/>
      <c r="ATP67" s="99"/>
      <c r="ATQ67" s="99"/>
      <c r="ATR67" s="99"/>
      <c r="ATS67" s="99"/>
      <c r="ATT67" s="99"/>
      <c r="ATU67" s="99"/>
      <c r="ATV67" s="99"/>
      <c r="ATW67" s="99"/>
      <c r="ATX67" s="99"/>
      <c r="ATY67" s="99"/>
      <c r="ATZ67" s="99"/>
      <c r="AUA67" s="99"/>
      <c r="AUB67" s="99"/>
      <c r="AUC67" s="99"/>
      <c r="AUD67" s="99"/>
      <c r="AUE67" s="99"/>
      <c r="AUF67" s="99"/>
      <c r="AUG67" s="99"/>
      <c r="AUH67" s="99"/>
      <c r="AUI67" s="99"/>
      <c r="AUJ67" s="99"/>
      <c r="AUK67" s="99"/>
      <c r="AUL67" s="99"/>
      <c r="AUM67" s="99"/>
      <c r="AUN67" s="99"/>
      <c r="AUO67" s="99"/>
      <c r="AUP67" s="99"/>
      <c r="AUQ67" s="99"/>
      <c r="AUR67" s="99"/>
      <c r="AUS67" s="99"/>
      <c r="AUT67" s="99"/>
      <c r="AUU67" s="99"/>
      <c r="AUV67" s="99"/>
      <c r="AUW67" s="99"/>
      <c r="AUX67" s="99"/>
      <c r="AUY67" s="99"/>
      <c r="AUZ67" s="99"/>
      <c r="AVA67" s="99"/>
      <c r="AVB67" s="99"/>
      <c r="AVC67" s="99"/>
      <c r="AVD67" s="99"/>
      <c r="AVE67" s="99"/>
      <c r="AVF67" s="99"/>
    </row>
  </sheetData>
  <autoFilter ref="A1:DT58" xr:uid="{00000000-0001-0000-1A00-000000000000}">
    <sortState xmlns:xlrd2="http://schemas.microsoft.com/office/spreadsheetml/2017/richdata2" ref="A2:DT58">
      <sortCondition ref="C2:C58"/>
    </sortState>
  </autoFilter>
  <sortState xmlns:xlrd2="http://schemas.microsoft.com/office/spreadsheetml/2017/richdata2" ref="A2:DT58">
    <sortCondition ref="C2:C58"/>
  </sortState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Y55"/>
  <sheetViews>
    <sheetView workbookViewId="0">
      <pane xSplit="2" ySplit="1" topLeftCell="C2" activePane="bottomRight" state="frozen"/>
      <selection activeCell="E31" sqref="E31"/>
      <selection pane="topRight" activeCell="E31" sqref="E31"/>
      <selection pane="bottomLeft" activeCell="E31" sqref="E31"/>
      <selection pane="bottomRight" activeCell="C13" sqref="C13"/>
    </sheetView>
  </sheetViews>
  <sheetFormatPr defaultColWidth="8.7109375" defaultRowHeight="15" x14ac:dyDescent="0.25"/>
  <cols>
    <col min="1" max="1" width="8" bestFit="1" customWidth="1"/>
    <col min="2" max="2" width="6.140625" bestFit="1" customWidth="1"/>
    <col min="3" max="3" width="70.42578125" bestFit="1" customWidth="1"/>
    <col min="4" max="571" width="26.85546875" bestFit="1" customWidth="1"/>
  </cols>
  <sheetData>
    <row r="1" spans="1:571" x14ac:dyDescent="0.25">
      <c r="A1" t="s">
        <v>695</v>
      </c>
      <c r="B1" t="s">
        <v>2046</v>
      </c>
      <c r="C1" t="s">
        <v>2047</v>
      </c>
      <c r="D1" t="s">
        <v>2050</v>
      </c>
      <c r="E1" t="s">
        <v>2051</v>
      </c>
      <c r="F1" t="s">
        <v>2052</v>
      </c>
      <c r="G1" t="s">
        <v>2053</v>
      </c>
      <c r="H1" t="s">
        <v>2054</v>
      </c>
      <c r="I1" t="s">
        <v>2055</v>
      </c>
      <c r="J1" t="s">
        <v>2056</v>
      </c>
      <c r="K1" t="s">
        <v>2057</v>
      </c>
      <c r="L1" t="s">
        <v>2058</v>
      </c>
      <c r="M1" t="s">
        <v>2059</v>
      </c>
      <c r="N1" t="s">
        <v>2060</v>
      </c>
      <c r="O1" t="s">
        <v>2061</v>
      </c>
      <c r="P1" t="s">
        <v>2062</v>
      </c>
      <c r="Q1" t="s">
        <v>2063</v>
      </c>
      <c r="R1" t="s">
        <v>2064</v>
      </c>
      <c r="S1" t="s">
        <v>2065</v>
      </c>
      <c r="T1" t="s">
        <v>2066</v>
      </c>
      <c r="U1" t="s">
        <v>2067</v>
      </c>
      <c r="V1" t="s">
        <v>2068</v>
      </c>
      <c r="W1" t="s">
        <v>2069</v>
      </c>
      <c r="X1" t="s">
        <v>2070</v>
      </c>
      <c r="Y1" t="s">
        <v>2071</v>
      </c>
      <c r="Z1" t="s">
        <v>2072</v>
      </c>
      <c r="AA1" t="s">
        <v>2073</v>
      </c>
      <c r="AB1" t="s">
        <v>2074</v>
      </c>
      <c r="AC1" t="s">
        <v>2075</v>
      </c>
      <c r="AD1" t="s">
        <v>2076</v>
      </c>
      <c r="AE1" t="s">
        <v>2077</v>
      </c>
      <c r="AF1" t="s">
        <v>2078</v>
      </c>
      <c r="AG1" t="s">
        <v>2079</v>
      </c>
      <c r="AH1" t="s">
        <v>2080</v>
      </c>
      <c r="AI1" t="s">
        <v>2081</v>
      </c>
      <c r="AJ1" t="s">
        <v>2082</v>
      </c>
      <c r="AK1" t="s">
        <v>2083</v>
      </c>
      <c r="AL1" t="s">
        <v>2084</v>
      </c>
      <c r="AM1" t="s">
        <v>2085</v>
      </c>
      <c r="AN1" t="s">
        <v>2086</v>
      </c>
      <c r="AO1" t="s">
        <v>2087</v>
      </c>
      <c r="AP1" t="s">
        <v>2088</v>
      </c>
      <c r="AQ1" t="s">
        <v>2089</v>
      </c>
      <c r="AR1" t="s">
        <v>2090</v>
      </c>
      <c r="AS1" t="s">
        <v>2091</v>
      </c>
      <c r="AT1" t="s">
        <v>2092</v>
      </c>
      <c r="AU1" t="s">
        <v>2093</v>
      </c>
      <c r="AV1" t="s">
        <v>2094</v>
      </c>
      <c r="AW1" t="s">
        <v>2095</v>
      </c>
      <c r="AX1" t="s">
        <v>2096</v>
      </c>
      <c r="AY1" t="s">
        <v>2097</v>
      </c>
      <c r="AZ1" t="s">
        <v>2098</v>
      </c>
      <c r="BA1" t="s">
        <v>2099</v>
      </c>
      <c r="BB1" t="s">
        <v>2100</v>
      </c>
      <c r="BC1" t="s">
        <v>2101</v>
      </c>
      <c r="BD1" t="s">
        <v>2102</v>
      </c>
      <c r="BE1" t="s">
        <v>2103</v>
      </c>
      <c r="BF1" t="s">
        <v>2104</v>
      </c>
      <c r="BG1" t="s">
        <v>2105</v>
      </c>
      <c r="BH1" t="s">
        <v>2106</v>
      </c>
      <c r="BI1" t="s">
        <v>2107</v>
      </c>
      <c r="BJ1" t="s">
        <v>2108</v>
      </c>
      <c r="BK1" t="s">
        <v>2109</v>
      </c>
      <c r="BL1" t="s">
        <v>2110</v>
      </c>
      <c r="BM1" t="s">
        <v>2111</v>
      </c>
      <c r="BN1" t="s">
        <v>2112</v>
      </c>
      <c r="BO1" t="s">
        <v>2113</v>
      </c>
      <c r="BP1" t="s">
        <v>2114</v>
      </c>
      <c r="BQ1" t="s">
        <v>2115</v>
      </c>
      <c r="BR1" t="s">
        <v>2116</v>
      </c>
      <c r="BS1" t="s">
        <v>2117</v>
      </c>
      <c r="BT1" t="s">
        <v>2118</v>
      </c>
      <c r="BU1" t="s">
        <v>2119</v>
      </c>
      <c r="BV1" t="s">
        <v>2120</v>
      </c>
      <c r="BW1" t="s">
        <v>2121</v>
      </c>
      <c r="BX1" t="s">
        <v>2122</v>
      </c>
      <c r="BY1" t="s">
        <v>2123</v>
      </c>
      <c r="BZ1" t="s">
        <v>2124</v>
      </c>
      <c r="CA1" t="s">
        <v>2125</v>
      </c>
      <c r="CB1" t="s">
        <v>2126</v>
      </c>
      <c r="CC1" t="s">
        <v>2127</v>
      </c>
      <c r="CD1" t="s">
        <v>2128</v>
      </c>
      <c r="CE1" t="s">
        <v>2129</v>
      </c>
      <c r="CF1" t="s">
        <v>2130</v>
      </c>
      <c r="CG1" t="s">
        <v>2131</v>
      </c>
      <c r="CH1" t="s">
        <v>2132</v>
      </c>
      <c r="CI1" t="s">
        <v>2133</v>
      </c>
      <c r="CJ1" t="s">
        <v>2134</v>
      </c>
      <c r="CK1" t="s">
        <v>2135</v>
      </c>
      <c r="CL1" t="s">
        <v>2136</v>
      </c>
      <c r="CM1" t="s">
        <v>2137</v>
      </c>
      <c r="CN1" t="s">
        <v>2138</v>
      </c>
      <c r="CO1" t="s">
        <v>2139</v>
      </c>
      <c r="CP1" t="s">
        <v>2140</v>
      </c>
      <c r="CQ1" t="s">
        <v>2141</v>
      </c>
      <c r="CR1" t="s">
        <v>2142</v>
      </c>
      <c r="CS1" t="s">
        <v>2143</v>
      </c>
      <c r="CT1" t="s">
        <v>2144</v>
      </c>
      <c r="CU1" t="s">
        <v>2145</v>
      </c>
      <c r="CV1" t="s">
        <v>2146</v>
      </c>
      <c r="CW1" t="s">
        <v>2147</v>
      </c>
      <c r="CX1" t="s">
        <v>2148</v>
      </c>
      <c r="CY1" t="s">
        <v>2149</v>
      </c>
      <c r="CZ1" t="s">
        <v>2150</v>
      </c>
      <c r="DA1" t="s">
        <v>2151</v>
      </c>
      <c r="DB1" t="s">
        <v>2152</v>
      </c>
      <c r="DC1" t="s">
        <v>2153</v>
      </c>
      <c r="DD1" t="s">
        <v>2154</v>
      </c>
      <c r="DE1" t="s">
        <v>2155</v>
      </c>
      <c r="DF1" t="s">
        <v>2156</v>
      </c>
      <c r="DG1" t="s">
        <v>2157</v>
      </c>
      <c r="DH1" t="s">
        <v>2158</v>
      </c>
      <c r="DI1" t="s">
        <v>2159</v>
      </c>
      <c r="DJ1" t="s">
        <v>2160</v>
      </c>
      <c r="DK1" t="s">
        <v>2161</v>
      </c>
      <c r="DL1" t="s">
        <v>2162</v>
      </c>
      <c r="DM1" t="s">
        <v>2163</v>
      </c>
      <c r="DN1" t="s">
        <v>2164</v>
      </c>
      <c r="DO1" t="s">
        <v>2165</v>
      </c>
      <c r="DP1" t="s">
        <v>2166</v>
      </c>
      <c r="DQ1" t="s">
        <v>2167</v>
      </c>
      <c r="DR1" t="s">
        <v>2168</v>
      </c>
      <c r="DS1" t="s">
        <v>2169</v>
      </c>
      <c r="DT1" t="s">
        <v>2170</v>
      </c>
      <c r="DU1" t="s">
        <v>2171</v>
      </c>
      <c r="DV1" t="s">
        <v>2172</v>
      </c>
      <c r="DW1" t="s">
        <v>2173</v>
      </c>
      <c r="DX1" t="s">
        <v>2174</v>
      </c>
      <c r="DY1" t="s">
        <v>2175</v>
      </c>
      <c r="DZ1" t="s">
        <v>2176</v>
      </c>
      <c r="EA1" t="s">
        <v>2177</v>
      </c>
      <c r="EB1" t="s">
        <v>2178</v>
      </c>
      <c r="EC1" t="s">
        <v>2179</v>
      </c>
      <c r="ED1" t="s">
        <v>2180</v>
      </c>
      <c r="EE1" t="s">
        <v>2181</v>
      </c>
      <c r="EF1" t="s">
        <v>2182</v>
      </c>
      <c r="EG1" t="s">
        <v>2183</v>
      </c>
      <c r="EH1" t="s">
        <v>2184</v>
      </c>
      <c r="EI1" t="s">
        <v>2185</v>
      </c>
      <c r="EJ1" t="s">
        <v>2201</v>
      </c>
      <c r="EK1" t="s">
        <v>2202</v>
      </c>
      <c r="EL1" t="s">
        <v>2196</v>
      </c>
      <c r="EM1" t="s">
        <v>2197</v>
      </c>
      <c r="EN1" t="s">
        <v>2189</v>
      </c>
      <c r="EO1" t="s">
        <v>2195</v>
      </c>
      <c r="EP1" t="s">
        <v>2188</v>
      </c>
      <c r="EQ1" t="s">
        <v>2200</v>
      </c>
      <c r="ER1" t="s">
        <v>2187</v>
      </c>
      <c r="ES1" t="s">
        <v>2199</v>
      </c>
      <c r="ET1" t="s">
        <v>2191</v>
      </c>
      <c r="EU1" t="s">
        <v>2192</v>
      </c>
      <c r="EV1" t="s">
        <v>2198</v>
      </c>
      <c r="EW1" t="s">
        <v>2193</v>
      </c>
      <c r="EX1" t="s">
        <v>2186</v>
      </c>
      <c r="EY1" t="s">
        <v>2194</v>
      </c>
      <c r="EZ1" t="s">
        <v>2190</v>
      </c>
      <c r="FA1" t="s">
        <v>2203</v>
      </c>
      <c r="FB1" t="s">
        <v>2204</v>
      </c>
      <c r="FC1" t="s">
        <v>2205</v>
      </c>
      <c r="FD1" t="s">
        <v>2206</v>
      </c>
      <c r="FE1" t="s">
        <v>2207</v>
      </c>
      <c r="FF1" t="s">
        <v>2208</v>
      </c>
      <c r="FG1" t="s">
        <v>2209</v>
      </c>
      <c r="FH1" t="s">
        <v>2210</v>
      </c>
      <c r="FI1" t="s">
        <v>2211</v>
      </c>
      <c r="FJ1" t="s">
        <v>2212</v>
      </c>
      <c r="FK1" t="s">
        <v>2213</v>
      </c>
      <c r="FL1" t="s">
        <v>2214</v>
      </c>
      <c r="FM1" t="s">
        <v>2215</v>
      </c>
      <c r="FN1" t="s">
        <v>2216</v>
      </c>
      <c r="FO1" t="s">
        <v>2217</v>
      </c>
      <c r="FP1" t="s">
        <v>2218</v>
      </c>
      <c r="FQ1" t="s">
        <v>2219</v>
      </c>
      <c r="FR1" t="s">
        <v>2220</v>
      </c>
      <c r="FS1" t="s">
        <v>2221</v>
      </c>
      <c r="FT1" t="s">
        <v>2222</v>
      </c>
      <c r="FU1" t="s">
        <v>2223</v>
      </c>
      <c r="FV1" t="s">
        <v>2224</v>
      </c>
      <c r="FW1" t="s">
        <v>2225</v>
      </c>
      <c r="FX1" t="s">
        <v>2226</v>
      </c>
      <c r="FY1" t="s">
        <v>2227</v>
      </c>
      <c r="FZ1" t="s">
        <v>2228</v>
      </c>
      <c r="GA1" t="s">
        <v>2229</v>
      </c>
      <c r="GB1" t="s">
        <v>2230</v>
      </c>
      <c r="GC1" t="s">
        <v>2231</v>
      </c>
      <c r="GD1" t="s">
        <v>2232</v>
      </c>
      <c r="GE1" t="s">
        <v>2233</v>
      </c>
      <c r="GF1" t="s">
        <v>2234</v>
      </c>
      <c r="GG1" t="s">
        <v>2235</v>
      </c>
      <c r="GH1" t="s">
        <v>2236</v>
      </c>
      <c r="GI1" t="s">
        <v>2237</v>
      </c>
      <c r="GJ1" t="s">
        <v>2238</v>
      </c>
      <c r="GK1" t="s">
        <v>2239</v>
      </c>
      <c r="GL1" t="s">
        <v>2240</v>
      </c>
      <c r="GM1" t="s">
        <v>2241</v>
      </c>
      <c r="GN1" t="s">
        <v>2242</v>
      </c>
      <c r="GO1" t="s">
        <v>2243</v>
      </c>
      <c r="GP1" t="s">
        <v>2244</v>
      </c>
      <c r="GQ1" t="s">
        <v>2245</v>
      </c>
      <c r="GR1" t="s">
        <v>2246</v>
      </c>
      <c r="GS1" t="s">
        <v>2247</v>
      </c>
      <c r="GT1" t="s">
        <v>2248</v>
      </c>
      <c r="GU1" t="s">
        <v>2249</v>
      </c>
      <c r="GV1" t="s">
        <v>2250</v>
      </c>
      <c r="GW1" t="s">
        <v>2251</v>
      </c>
      <c r="GX1" t="s">
        <v>2252</v>
      </c>
      <c r="GY1" t="s">
        <v>2253</v>
      </c>
      <c r="GZ1" t="s">
        <v>2254</v>
      </c>
      <c r="HA1" t="s">
        <v>2255</v>
      </c>
      <c r="HB1" t="s">
        <v>2256</v>
      </c>
      <c r="HC1" t="s">
        <v>2257</v>
      </c>
      <c r="HD1" t="s">
        <v>2258</v>
      </c>
      <c r="HE1" t="s">
        <v>2259</v>
      </c>
      <c r="HF1" t="s">
        <v>2260</v>
      </c>
      <c r="HG1" t="s">
        <v>2261</v>
      </c>
      <c r="HH1" t="s">
        <v>2262</v>
      </c>
      <c r="HI1" t="s">
        <v>2263</v>
      </c>
      <c r="HJ1" t="s">
        <v>2264</v>
      </c>
      <c r="HK1" t="s">
        <v>2265</v>
      </c>
      <c r="HL1" t="s">
        <v>2266</v>
      </c>
      <c r="HM1" t="s">
        <v>2267</v>
      </c>
      <c r="HN1" t="s">
        <v>2268</v>
      </c>
      <c r="HO1" t="s">
        <v>2269</v>
      </c>
      <c r="HP1" t="s">
        <v>2270</v>
      </c>
      <c r="HQ1" t="s">
        <v>2271</v>
      </c>
      <c r="HR1" t="s">
        <v>2272</v>
      </c>
      <c r="HS1" t="s">
        <v>2273</v>
      </c>
      <c r="HT1" t="s">
        <v>2274</v>
      </c>
      <c r="HU1" t="s">
        <v>2275</v>
      </c>
      <c r="HV1" t="s">
        <v>2276</v>
      </c>
      <c r="HW1" t="s">
        <v>2277</v>
      </c>
      <c r="HX1" t="s">
        <v>2278</v>
      </c>
      <c r="HY1" t="s">
        <v>2279</v>
      </c>
      <c r="HZ1" t="s">
        <v>2280</v>
      </c>
      <c r="IA1" t="s">
        <v>2281</v>
      </c>
      <c r="IB1" t="s">
        <v>2282</v>
      </c>
      <c r="IC1" t="s">
        <v>2283</v>
      </c>
      <c r="ID1" t="s">
        <v>2284</v>
      </c>
      <c r="IE1" t="s">
        <v>2285</v>
      </c>
      <c r="IF1" t="s">
        <v>2286</v>
      </c>
      <c r="IG1" t="s">
        <v>2287</v>
      </c>
      <c r="IH1" t="s">
        <v>2288</v>
      </c>
      <c r="II1" t="s">
        <v>2289</v>
      </c>
      <c r="IJ1" t="s">
        <v>2290</v>
      </c>
      <c r="IK1" t="s">
        <v>2291</v>
      </c>
      <c r="IL1" t="s">
        <v>2292</v>
      </c>
      <c r="IM1" t="s">
        <v>2293</v>
      </c>
      <c r="IN1" t="s">
        <v>2294</v>
      </c>
      <c r="IO1" t="s">
        <v>2295</v>
      </c>
      <c r="IP1" t="s">
        <v>2296</v>
      </c>
      <c r="IQ1" t="s">
        <v>2297</v>
      </c>
      <c r="IR1" t="s">
        <v>2298</v>
      </c>
      <c r="IS1" t="s">
        <v>2299</v>
      </c>
      <c r="IT1" t="s">
        <v>2300</v>
      </c>
      <c r="IU1" t="s">
        <v>2301</v>
      </c>
      <c r="IV1" t="s">
        <v>2302</v>
      </c>
      <c r="IW1" t="s">
        <v>2303</v>
      </c>
      <c r="IX1" t="s">
        <v>2304</v>
      </c>
      <c r="IY1" t="s">
        <v>2305</v>
      </c>
      <c r="IZ1" t="s">
        <v>2306</v>
      </c>
      <c r="JA1" t="s">
        <v>2308</v>
      </c>
      <c r="JB1" t="s">
        <v>2307</v>
      </c>
      <c r="JC1" t="s">
        <v>2309</v>
      </c>
      <c r="JD1" t="s">
        <v>2310</v>
      </c>
      <c r="JE1" t="s">
        <v>2311</v>
      </c>
      <c r="JF1" t="s">
        <v>2312</v>
      </c>
      <c r="JG1" t="s">
        <v>2313</v>
      </c>
      <c r="JH1" t="s">
        <v>2314</v>
      </c>
      <c r="JI1" t="s">
        <v>2315</v>
      </c>
      <c r="JJ1" t="s">
        <v>2316</v>
      </c>
      <c r="JK1" t="s">
        <v>2317</v>
      </c>
      <c r="JL1" t="s">
        <v>2318</v>
      </c>
      <c r="JM1" t="s">
        <v>2319</v>
      </c>
      <c r="JN1" t="s">
        <v>2320</v>
      </c>
      <c r="JO1" t="s">
        <v>2321</v>
      </c>
      <c r="JP1" t="s">
        <v>2322</v>
      </c>
      <c r="JQ1" t="s">
        <v>2323</v>
      </c>
      <c r="JR1" t="s">
        <v>2324</v>
      </c>
      <c r="JS1" t="s">
        <v>2325</v>
      </c>
      <c r="JT1" t="s">
        <v>2326</v>
      </c>
      <c r="JU1" t="s">
        <v>2327</v>
      </c>
      <c r="JV1" t="s">
        <v>2328</v>
      </c>
      <c r="JW1" t="s">
        <v>2329</v>
      </c>
      <c r="JX1" t="s">
        <v>2330</v>
      </c>
      <c r="JY1" t="s">
        <v>2331</v>
      </c>
      <c r="JZ1" t="s">
        <v>2332</v>
      </c>
      <c r="KA1" t="s">
        <v>2333</v>
      </c>
      <c r="KB1" t="s">
        <v>2334</v>
      </c>
      <c r="KC1" t="s">
        <v>2335</v>
      </c>
      <c r="KD1" t="s">
        <v>2336</v>
      </c>
      <c r="KE1" t="s">
        <v>2337</v>
      </c>
      <c r="KF1" t="s">
        <v>2338</v>
      </c>
      <c r="KG1" t="s">
        <v>2339</v>
      </c>
      <c r="KH1" t="s">
        <v>2340</v>
      </c>
      <c r="KI1" t="s">
        <v>2341</v>
      </c>
      <c r="KJ1" t="s">
        <v>2342</v>
      </c>
      <c r="KK1" t="s">
        <v>2343</v>
      </c>
      <c r="KL1" t="s">
        <v>2344</v>
      </c>
      <c r="KM1" t="s">
        <v>2345</v>
      </c>
      <c r="KN1" t="s">
        <v>2346</v>
      </c>
      <c r="KO1" t="s">
        <v>2347</v>
      </c>
      <c r="KP1" t="s">
        <v>2348</v>
      </c>
      <c r="KQ1" t="s">
        <v>2349</v>
      </c>
      <c r="KR1" t="s">
        <v>2350</v>
      </c>
      <c r="KS1" t="s">
        <v>2351</v>
      </c>
      <c r="KT1" t="s">
        <v>2352</v>
      </c>
      <c r="KU1" t="s">
        <v>2353</v>
      </c>
      <c r="KV1" t="s">
        <v>2354</v>
      </c>
      <c r="KW1" t="s">
        <v>2355</v>
      </c>
      <c r="KX1" t="s">
        <v>2356</v>
      </c>
      <c r="KY1" t="s">
        <v>2357</v>
      </c>
      <c r="KZ1" t="s">
        <v>2358</v>
      </c>
      <c r="LA1" t="s">
        <v>2359</v>
      </c>
      <c r="LB1" t="s">
        <v>2360</v>
      </c>
      <c r="LC1" t="s">
        <v>2361</v>
      </c>
      <c r="LD1" t="s">
        <v>2362</v>
      </c>
      <c r="LE1" t="s">
        <v>2363</v>
      </c>
      <c r="LF1" t="s">
        <v>2364</v>
      </c>
      <c r="LG1" t="s">
        <v>2368</v>
      </c>
      <c r="LH1" t="s">
        <v>2379</v>
      </c>
      <c r="LI1" t="s">
        <v>2377</v>
      </c>
      <c r="LJ1" t="s">
        <v>2366</v>
      </c>
      <c r="LK1" t="s">
        <v>2378</v>
      </c>
      <c r="LL1" t="s">
        <v>2371</v>
      </c>
      <c r="LM1" t="s">
        <v>2372</v>
      </c>
      <c r="LN1" t="s">
        <v>2365</v>
      </c>
      <c r="LO1" t="s">
        <v>2370</v>
      </c>
      <c r="LP1" t="s">
        <v>2367</v>
      </c>
      <c r="LQ1" t="s">
        <v>2374</v>
      </c>
      <c r="LR1" t="s">
        <v>2369</v>
      </c>
      <c r="LS1" t="s">
        <v>2375</v>
      </c>
      <c r="LT1" t="s">
        <v>2373</v>
      </c>
      <c r="LU1" t="s">
        <v>2376</v>
      </c>
      <c r="LV1" t="s">
        <v>2380</v>
      </c>
      <c r="LW1" t="s">
        <v>2381</v>
      </c>
      <c r="LX1" t="s">
        <v>2385</v>
      </c>
      <c r="LY1" t="s">
        <v>2396</v>
      </c>
      <c r="LZ1" t="s">
        <v>2394</v>
      </c>
      <c r="MA1" t="s">
        <v>2383</v>
      </c>
      <c r="MB1" t="s">
        <v>2395</v>
      </c>
      <c r="MC1" t="s">
        <v>2388</v>
      </c>
      <c r="MD1" t="s">
        <v>2389</v>
      </c>
      <c r="ME1" t="s">
        <v>2382</v>
      </c>
      <c r="MF1" t="s">
        <v>2387</v>
      </c>
      <c r="MG1" t="s">
        <v>2384</v>
      </c>
      <c r="MH1" t="s">
        <v>2391</v>
      </c>
      <c r="MI1" t="s">
        <v>2386</v>
      </c>
      <c r="MJ1" t="s">
        <v>2392</v>
      </c>
      <c r="MK1" t="s">
        <v>2390</v>
      </c>
      <c r="ML1" t="s">
        <v>2393</v>
      </c>
      <c r="MM1" t="s">
        <v>2397</v>
      </c>
      <c r="MN1" t="s">
        <v>2398</v>
      </c>
      <c r="MO1" t="s">
        <v>2399</v>
      </c>
      <c r="MP1" t="s">
        <v>2400</v>
      </c>
      <c r="MQ1" t="s">
        <v>2401</v>
      </c>
      <c r="MR1" t="s">
        <v>2402</v>
      </c>
      <c r="MS1" t="s">
        <v>2403</v>
      </c>
      <c r="MT1" t="s">
        <v>2404</v>
      </c>
      <c r="MU1" t="s">
        <v>2405</v>
      </c>
      <c r="MV1" t="s">
        <v>2406</v>
      </c>
      <c r="MW1" t="s">
        <v>2407</v>
      </c>
      <c r="MX1" t="s">
        <v>2408</v>
      </c>
      <c r="MY1" t="s">
        <v>2409</v>
      </c>
      <c r="MZ1" t="s">
        <v>2410</v>
      </c>
      <c r="NA1" t="s">
        <v>2411</v>
      </c>
      <c r="NB1" t="s">
        <v>2412</v>
      </c>
      <c r="NC1" t="s">
        <v>2413</v>
      </c>
      <c r="ND1" t="s">
        <v>2414</v>
      </c>
      <c r="NE1" t="s">
        <v>2415</v>
      </c>
      <c r="NF1" t="s">
        <v>2419</v>
      </c>
      <c r="NG1" t="s">
        <v>2430</v>
      </c>
      <c r="NH1" t="s">
        <v>2428</v>
      </c>
      <c r="NI1" t="s">
        <v>2417</v>
      </c>
      <c r="NJ1" t="s">
        <v>2429</v>
      </c>
      <c r="NK1" t="s">
        <v>2422</v>
      </c>
      <c r="NL1" t="s">
        <v>2423</v>
      </c>
      <c r="NM1" t="s">
        <v>2416</v>
      </c>
      <c r="NN1" t="s">
        <v>2421</v>
      </c>
      <c r="NO1" t="s">
        <v>2418</v>
      </c>
      <c r="NP1" t="s">
        <v>2425</v>
      </c>
      <c r="NQ1" t="s">
        <v>2420</v>
      </c>
      <c r="NR1" t="s">
        <v>2426</v>
      </c>
      <c r="NS1" t="s">
        <v>2424</v>
      </c>
      <c r="NT1" t="s">
        <v>2427</v>
      </c>
      <c r="NU1" t="s">
        <v>2431</v>
      </c>
      <c r="NV1" t="s">
        <v>2432</v>
      </c>
      <c r="NW1" t="s">
        <v>2433</v>
      </c>
      <c r="NX1" t="s">
        <v>2434</v>
      </c>
      <c r="NY1" t="s">
        <v>2435</v>
      </c>
      <c r="NZ1" t="s">
        <v>2436</v>
      </c>
      <c r="OA1" t="s">
        <v>2437</v>
      </c>
      <c r="OB1" t="s">
        <v>2438</v>
      </c>
      <c r="OC1" t="s">
        <v>2439</v>
      </c>
      <c r="OD1" t="s">
        <v>2440</v>
      </c>
      <c r="OE1" t="s">
        <v>2441</v>
      </c>
      <c r="OF1" t="s">
        <v>2442</v>
      </c>
      <c r="OG1" t="s">
        <v>2443</v>
      </c>
      <c r="OH1" t="s">
        <v>2444</v>
      </c>
      <c r="OI1" t="s">
        <v>2445</v>
      </c>
      <c r="OJ1" t="s">
        <v>2446</v>
      </c>
      <c r="OK1" t="s">
        <v>2447</v>
      </c>
      <c r="OL1" t="s">
        <v>2448</v>
      </c>
      <c r="OM1" t="s">
        <v>2449</v>
      </c>
      <c r="ON1" t="s">
        <v>2450</v>
      </c>
      <c r="OO1" t="s">
        <v>2451</v>
      </c>
      <c r="OP1" t="s">
        <v>2452</v>
      </c>
      <c r="OQ1" t="s">
        <v>2453</v>
      </c>
      <c r="OR1" t="s">
        <v>2454</v>
      </c>
      <c r="OS1" t="s">
        <v>2455</v>
      </c>
      <c r="OT1" t="s">
        <v>2456</v>
      </c>
      <c r="OU1" t="s">
        <v>2457</v>
      </c>
      <c r="OV1" t="s">
        <v>2458</v>
      </c>
      <c r="OW1" t="s">
        <v>2459</v>
      </c>
      <c r="OX1" t="s">
        <v>2460</v>
      </c>
      <c r="OY1" t="s">
        <v>2461</v>
      </c>
      <c r="OZ1" t="s">
        <v>2462</v>
      </c>
      <c r="PA1" t="s">
        <v>2463</v>
      </c>
      <c r="PB1" t="s">
        <v>2464</v>
      </c>
      <c r="PC1" t="s">
        <v>2465</v>
      </c>
      <c r="PD1" t="s">
        <v>2466</v>
      </c>
      <c r="PE1" t="s">
        <v>2470</v>
      </c>
      <c r="PF1" t="s">
        <v>2481</v>
      </c>
      <c r="PG1" t="s">
        <v>2479</v>
      </c>
      <c r="PH1" t="s">
        <v>2468</v>
      </c>
      <c r="PI1" t="s">
        <v>2480</v>
      </c>
      <c r="PJ1" t="s">
        <v>2473</v>
      </c>
      <c r="PK1" t="s">
        <v>2474</v>
      </c>
      <c r="PL1" t="s">
        <v>2467</v>
      </c>
      <c r="PM1" t="s">
        <v>2472</v>
      </c>
      <c r="PN1" t="s">
        <v>2469</v>
      </c>
      <c r="PO1" t="s">
        <v>2476</v>
      </c>
      <c r="PP1" t="s">
        <v>2471</v>
      </c>
      <c r="PQ1" t="s">
        <v>2477</v>
      </c>
      <c r="PR1" t="s">
        <v>2475</v>
      </c>
      <c r="PS1" t="s">
        <v>2478</v>
      </c>
      <c r="PT1" t="s">
        <v>2482</v>
      </c>
      <c r="PU1" t="s">
        <v>2483</v>
      </c>
      <c r="PV1" t="s">
        <v>2487</v>
      </c>
      <c r="PW1" t="s">
        <v>2498</v>
      </c>
      <c r="PX1" t="s">
        <v>2496</v>
      </c>
      <c r="PY1" t="s">
        <v>2485</v>
      </c>
      <c r="PZ1" t="s">
        <v>2497</v>
      </c>
      <c r="QA1" t="s">
        <v>2490</v>
      </c>
      <c r="QB1" t="s">
        <v>2491</v>
      </c>
      <c r="QC1" t="s">
        <v>2484</v>
      </c>
      <c r="QD1" t="s">
        <v>2489</v>
      </c>
      <c r="QE1" t="s">
        <v>2486</v>
      </c>
      <c r="QF1" t="s">
        <v>2493</v>
      </c>
      <c r="QG1" t="s">
        <v>2488</v>
      </c>
      <c r="QH1" t="s">
        <v>2494</v>
      </c>
      <c r="QI1" t="s">
        <v>2492</v>
      </c>
      <c r="QJ1" t="s">
        <v>2495</v>
      </c>
      <c r="QK1" t="s">
        <v>2499</v>
      </c>
      <c r="QL1" t="s">
        <v>2500</v>
      </c>
      <c r="QM1" t="s">
        <v>2504</v>
      </c>
      <c r="QN1" t="s">
        <v>2515</v>
      </c>
      <c r="QO1" t="s">
        <v>2513</v>
      </c>
      <c r="QP1" t="s">
        <v>2502</v>
      </c>
      <c r="QQ1" t="s">
        <v>2514</v>
      </c>
      <c r="QR1" t="s">
        <v>2507</v>
      </c>
      <c r="QS1" t="s">
        <v>2508</v>
      </c>
      <c r="QT1" t="s">
        <v>2501</v>
      </c>
      <c r="QU1" t="s">
        <v>2506</v>
      </c>
      <c r="QV1" t="s">
        <v>2503</v>
      </c>
      <c r="QW1" t="s">
        <v>2510</v>
      </c>
      <c r="QX1" t="s">
        <v>2505</v>
      </c>
      <c r="QY1" t="s">
        <v>2511</v>
      </c>
      <c r="QZ1" t="s">
        <v>2509</v>
      </c>
      <c r="RA1" t="s">
        <v>2512</v>
      </c>
      <c r="RB1" t="s">
        <v>2516</v>
      </c>
      <c r="RC1" t="s">
        <v>2517</v>
      </c>
      <c r="RD1" t="s">
        <v>2521</v>
      </c>
      <c r="RE1" t="s">
        <v>2532</v>
      </c>
      <c r="RF1" t="s">
        <v>2530</v>
      </c>
      <c r="RG1" t="s">
        <v>2519</v>
      </c>
      <c r="RH1" t="s">
        <v>2531</v>
      </c>
      <c r="RI1" t="s">
        <v>2524</v>
      </c>
      <c r="RJ1" t="s">
        <v>2525</v>
      </c>
      <c r="RK1" t="s">
        <v>2518</v>
      </c>
      <c r="RL1" t="s">
        <v>2523</v>
      </c>
      <c r="RM1" t="s">
        <v>2520</v>
      </c>
      <c r="RN1" t="s">
        <v>2527</v>
      </c>
      <c r="RO1" t="s">
        <v>2522</v>
      </c>
      <c r="RP1" t="s">
        <v>2528</v>
      </c>
      <c r="RQ1" t="s">
        <v>2526</v>
      </c>
      <c r="RR1" t="s">
        <v>2529</v>
      </c>
      <c r="RS1" t="s">
        <v>2533</v>
      </c>
      <c r="RT1" t="s">
        <v>2534</v>
      </c>
      <c r="RU1" t="s">
        <v>2538</v>
      </c>
      <c r="RV1" t="s">
        <v>2549</v>
      </c>
      <c r="RW1" t="s">
        <v>2547</v>
      </c>
      <c r="RX1" t="s">
        <v>2536</v>
      </c>
      <c r="RY1" t="s">
        <v>2548</v>
      </c>
      <c r="RZ1" t="s">
        <v>2541</v>
      </c>
      <c r="SA1" t="s">
        <v>2542</v>
      </c>
      <c r="SB1" t="s">
        <v>2535</v>
      </c>
      <c r="SC1" t="s">
        <v>2540</v>
      </c>
      <c r="SD1" t="s">
        <v>2537</v>
      </c>
      <c r="SE1" t="s">
        <v>2544</v>
      </c>
      <c r="SF1" t="s">
        <v>2539</v>
      </c>
      <c r="SG1" t="s">
        <v>2545</v>
      </c>
      <c r="SH1" t="s">
        <v>2543</v>
      </c>
      <c r="SI1" t="s">
        <v>2546</v>
      </c>
      <c r="SJ1" t="s">
        <v>2550</v>
      </c>
      <c r="SK1" t="s">
        <v>2551</v>
      </c>
      <c r="SL1" t="s">
        <v>2555</v>
      </c>
      <c r="SM1" t="s">
        <v>2566</v>
      </c>
      <c r="SN1" t="s">
        <v>2564</v>
      </c>
      <c r="SO1" t="s">
        <v>2553</v>
      </c>
      <c r="SP1" t="s">
        <v>2565</v>
      </c>
      <c r="SQ1" t="s">
        <v>2558</v>
      </c>
      <c r="SR1" t="s">
        <v>2559</v>
      </c>
      <c r="SS1" t="s">
        <v>2552</v>
      </c>
      <c r="ST1" t="s">
        <v>2557</v>
      </c>
      <c r="SU1" t="s">
        <v>2554</v>
      </c>
      <c r="SV1" t="s">
        <v>2561</v>
      </c>
      <c r="SW1" t="s">
        <v>2556</v>
      </c>
      <c r="SX1" t="s">
        <v>2562</v>
      </c>
      <c r="SY1" t="s">
        <v>2560</v>
      </c>
      <c r="SZ1" t="s">
        <v>2563</v>
      </c>
      <c r="TA1" t="s">
        <v>2567</v>
      </c>
      <c r="TB1" t="s">
        <v>2568</v>
      </c>
      <c r="TC1" t="s">
        <v>2572</v>
      </c>
      <c r="TD1" t="s">
        <v>2583</v>
      </c>
      <c r="TE1" t="s">
        <v>2581</v>
      </c>
      <c r="TF1" t="s">
        <v>2570</v>
      </c>
      <c r="TG1" t="s">
        <v>2582</v>
      </c>
      <c r="TH1" t="s">
        <v>2575</v>
      </c>
      <c r="TI1" t="s">
        <v>2576</v>
      </c>
      <c r="TJ1" t="s">
        <v>2569</v>
      </c>
      <c r="TK1" t="s">
        <v>2574</v>
      </c>
      <c r="TL1" t="s">
        <v>2571</v>
      </c>
      <c r="TM1" t="s">
        <v>2578</v>
      </c>
      <c r="TN1" t="s">
        <v>2573</v>
      </c>
      <c r="TO1" t="s">
        <v>2579</v>
      </c>
      <c r="TP1" t="s">
        <v>2577</v>
      </c>
      <c r="TQ1" t="s">
        <v>2580</v>
      </c>
      <c r="TR1" t="s">
        <v>2584</v>
      </c>
      <c r="TS1" t="s">
        <v>2585</v>
      </c>
      <c r="TT1" t="s">
        <v>2589</v>
      </c>
      <c r="TU1" t="s">
        <v>2600</v>
      </c>
      <c r="TV1" t="s">
        <v>2598</v>
      </c>
      <c r="TW1" t="s">
        <v>2587</v>
      </c>
      <c r="TX1" t="s">
        <v>2599</v>
      </c>
      <c r="TY1" t="s">
        <v>2592</v>
      </c>
      <c r="TZ1" t="s">
        <v>2593</v>
      </c>
      <c r="UA1" t="s">
        <v>2586</v>
      </c>
      <c r="UB1" t="s">
        <v>2591</v>
      </c>
      <c r="UC1" t="s">
        <v>2588</v>
      </c>
      <c r="UD1" t="s">
        <v>2595</v>
      </c>
      <c r="UE1" t="s">
        <v>2590</v>
      </c>
      <c r="UF1" t="s">
        <v>2596</v>
      </c>
      <c r="UG1" t="s">
        <v>2594</v>
      </c>
      <c r="UH1" t="s">
        <v>2597</v>
      </c>
      <c r="UI1" t="s">
        <v>2601</v>
      </c>
      <c r="UJ1" t="s">
        <v>2602</v>
      </c>
      <c r="UK1" t="s">
        <v>2603</v>
      </c>
      <c r="UL1" t="s">
        <v>2604</v>
      </c>
      <c r="UM1" t="s">
        <v>2605</v>
      </c>
      <c r="UN1" t="s">
        <v>2606</v>
      </c>
      <c r="UO1" t="s">
        <v>2607</v>
      </c>
      <c r="UP1" t="s">
        <v>2608</v>
      </c>
      <c r="UQ1" t="s">
        <v>2609</v>
      </c>
      <c r="UR1" t="s">
        <v>2610</v>
      </c>
      <c r="US1" t="s">
        <v>2611</v>
      </c>
      <c r="UT1" t="s">
        <v>2612</v>
      </c>
      <c r="UU1" t="s">
        <v>2613</v>
      </c>
      <c r="UV1" t="s">
        <v>2614</v>
      </c>
      <c r="UW1" t="s">
        <v>2615</v>
      </c>
      <c r="UX1" t="s">
        <v>2616</v>
      </c>
      <c r="UY1" t="s">
        <v>2617</v>
      </c>
    </row>
    <row r="2" spans="1:571" x14ac:dyDescent="0.25">
      <c r="A2">
        <v>202212</v>
      </c>
      <c r="B2">
        <v>53086</v>
      </c>
      <c r="C2" t="s">
        <v>2694</v>
      </c>
      <c r="V2">
        <v>148077626.44999999</v>
      </c>
      <c r="X2">
        <v>289435116.31</v>
      </c>
      <c r="Y2">
        <v>624286129.75</v>
      </c>
      <c r="AA2">
        <v>1995389.51</v>
      </c>
      <c r="AF2">
        <v>1995389.51</v>
      </c>
      <c r="AH2">
        <v>620095553.96000004</v>
      </c>
      <c r="AI2">
        <v>626281519.25999999</v>
      </c>
      <c r="AJ2">
        <v>289435116.31</v>
      </c>
      <c r="AK2">
        <v>622090943.47000003</v>
      </c>
      <c r="AM2">
        <v>147367993.59999999</v>
      </c>
      <c r="AO2">
        <v>286991365.55000001</v>
      </c>
      <c r="AP2">
        <v>573333140.76999998</v>
      </c>
      <c r="AR2">
        <v>4655908.87</v>
      </c>
      <c r="AW2">
        <v>4655908.87</v>
      </c>
      <c r="AY2">
        <v>564345871.19000006</v>
      </c>
      <c r="AZ2">
        <v>577989049.63999999</v>
      </c>
      <c r="BA2">
        <v>286991365.55000001</v>
      </c>
      <c r="BB2">
        <v>569001780.05999994</v>
      </c>
      <c r="BD2">
        <v>127879225.12</v>
      </c>
      <c r="BE2">
        <v>1076442.06</v>
      </c>
      <c r="BF2">
        <v>286931381.25999999</v>
      </c>
      <c r="BG2">
        <v>433867853.38999999</v>
      </c>
      <c r="BI2">
        <v>2172401.54</v>
      </c>
      <c r="BN2">
        <v>2172401.54</v>
      </c>
      <c r="BP2">
        <v>445806397.79000002</v>
      </c>
      <c r="BQ2">
        <v>436040254.93000001</v>
      </c>
      <c r="BR2">
        <v>288007823.31999999</v>
      </c>
      <c r="BS2">
        <v>447978799.32999998</v>
      </c>
      <c r="BU2">
        <v>274002434.30000001</v>
      </c>
      <c r="BV2">
        <v>1177175.1599999999</v>
      </c>
      <c r="BW2">
        <v>583012557.23000002</v>
      </c>
      <c r="BX2">
        <v>1053183181.98</v>
      </c>
      <c r="BZ2">
        <v>7682333.3200000003</v>
      </c>
      <c r="CE2">
        <v>7682333.3200000003</v>
      </c>
      <c r="CG2">
        <v>1062716419.89</v>
      </c>
      <c r="CH2">
        <v>1060865515.3</v>
      </c>
      <c r="CI2">
        <v>584189732.38999999</v>
      </c>
      <c r="CJ2">
        <v>1070398753.21</v>
      </c>
      <c r="CL2">
        <v>6035321.1200000001</v>
      </c>
      <c r="CN2">
        <v>8280018.9500000002</v>
      </c>
      <c r="CO2">
        <v>28539523.739999998</v>
      </c>
      <c r="CX2">
        <v>28536438.300000001</v>
      </c>
      <c r="CY2">
        <v>28539523.739999998</v>
      </c>
      <c r="CZ2">
        <v>8280018.9500000002</v>
      </c>
      <c r="DA2">
        <v>28536438.300000001</v>
      </c>
      <c r="DC2">
        <v>725475769.16999996</v>
      </c>
      <c r="DD2">
        <v>71027346.930000007</v>
      </c>
      <c r="DE2">
        <v>1441099915.0799999</v>
      </c>
      <c r="DF2">
        <v>2502999662.1100001</v>
      </c>
      <c r="DH2">
        <v>242660138.86000001</v>
      </c>
      <c r="DM2">
        <v>243195102.63999999</v>
      </c>
      <c r="DO2">
        <v>2505766250.3699999</v>
      </c>
      <c r="DP2">
        <v>2745659800.9699998</v>
      </c>
      <c r="DQ2">
        <v>1512127262.01</v>
      </c>
      <c r="DR2">
        <v>2748961353.0100002</v>
      </c>
      <c r="DT2">
        <v>58619242.859999999</v>
      </c>
      <c r="DV2">
        <v>138523011.34</v>
      </c>
      <c r="DW2">
        <v>208043470.80000001</v>
      </c>
      <c r="DY2">
        <v>509575.67</v>
      </c>
      <c r="ED2">
        <v>509575.67</v>
      </c>
      <c r="EF2">
        <v>214497225.63</v>
      </c>
      <c r="EG2">
        <v>208553046.47</v>
      </c>
      <c r="EH2">
        <v>138523011.34</v>
      </c>
      <c r="EI2">
        <v>215006801.30000001</v>
      </c>
      <c r="JB2">
        <v>1487457612.6199999</v>
      </c>
      <c r="JD2">
        <v>73280964.150000006</v>
      </c>
      <c r="JE2">
        <v>3034273365.7199998</v>
      </c>
      <c r="JF2">
        <v>5424252962.54</v>
      </c>
      <c r="JH2">
        <v>259675747.77000001</v>
      </c>
      <c r="JJ2">
        <v>1487457612.6199999</v>
      </c>
      <c r="JQ2">
        <v>260210711.55000001</v>
      </c>
      <c r="JS2">
        <v>5441764157.1300001</v>
      </c>
      <c r="JT2">
        <v>5683928710.3100004</v>
      </c>
      <c r="JU2">
        <v>3107554329.8699999</v>
      </c>
      <c r="JV2">
        <v>5701974868.6800003</v>
      </c>
      <c r="KD2">
        <v>0</v>
      </c>
      <c r="KL2">
        <v>0</v>
      </c>
      <c r="KP2">
        <v>702360680.01999998</v>
      </c>
      <c r="KQ2">
        <v>798654442.88</v>
      </c>
      <c r="KR2">
        <v>797540463.90999997</v>
      </c>
      <c r="KS2">
        <v>-1113978.97</v>
      </c>
      <c r="KT2">
        <v>-1113978.97</v>
      </c>
      <c r="KU2">
        <v>776222086.38</v>
      </c>
      <c r="KV2">
        <v>777336065.35000002</v>
      </c>
      <c r="KW2">
        <v>73861406.359999999</v>
      </c>
      <c r="KX2">
        <v>702360680.01999998</v>
      </c>
      <c r="KY2">
        <v>74975385.329999998</v>
      </c>
      <c r="LC2">
        <v>21318377.530000001</v>
      </c>
      <c r="LG2">
        <v>1268676477.8499999</v>
      </c>
      <c r="LH2">
        <v>1301250627.8399999</v>
      </c>
      <c r="LI2">
        <v>1297951631.4300001</v>
      </c>
      <c r="LJ2">
        <v>-3298996.41</v>
      </c>
      <c r="LK2">
        <v>-3298996.41</v>
      </c>
      <c r="LL2">
        <v>1258948689.9100001</v>
      </c>
      <c r="LM2">
        <v>1262247686.3199999</v>
      </c>
      <c r="LN2">
        <v>-9727787.9399999995</v>
      </c>
      <c r="LO2">
        <v>1268676477.8499999</v>
      </c>
      <c r="LP2">
        <v>-6428791.5300000003</v>
      </c>
      <c r="LT2">
        <v>39002941.520000003</v>
      </c>
      <c r="LX2">
        <v>680805795.88</v>
      </c>
      <c r="LY2">
        <v>819046851.04999995</v>
      </c>
      <c r="LZ2">
        <v>820364981.62</v>
      </c>
      <c r="MA2">
        <v>-1105045.08</v>
      </c>
      <c r="MB2">
        <v>1318130.57</v>
      </c>
      <c r="MC2">
        <v>800942076.07000005</v>
      </c>
      <c r="MD2">
        <v>799623945.5</v>
      </c>
      <c r="ME2">
        <v>120136280.19</v>
      </c>
      <c r="MF2">
        <v>678382620.23000002</v>
      </c>
      <c r="MG2">
        <v>121241325.27</v>
      </c>
      <c r="MI2">
        <v>2423175.65</v>
      </c>
      <c r="MK2">
        <v>19422905.550000001</v>
      </c>
      <c r="MO2">
        <v>92604066.849999994</v>
      </c>
      <c r="MP2">
        <v>305282361.05000001</v>
      </c>
      <c r="MQ2">
        <v>303816816.45999998</v>
      </c>
      <c r="MR2">
        <v>-2527682.64</v>
      </c>
      <c r="MS2">
        <v>-1465544.59</v>
      </c>
      <c r="MT2">
        <v>292869749.64999998</v>
      </c>
      <c r="MU2">
        <v>294335294.24000001</v>
      </c>
      <c r="MV2">
        <v>200265682.80000001</v>
      </c>
      <c r="MW2">
        <v>91541928.799999997</v>
      </c>
      <c r="MX2">
        <v>202793365.44</v>
      </c>
      <c r="MZ2">
        <v>1062138.05</v>
      </c>
      <c r="NB2">
        <v>10947066.810000001</v>
      </c>
      <c r="NF2">
        <v>9800738.8800000008</v>
      </c>
      <c r="NG2">
        <v>16998432.07</v>
      </c>
      <c r="NH2">
        <v>16998432.07</v>
      </c>
      <c r="NK2">
        <v>16472949.699999999</v>
      </c>
      <c r="NL2">
        <v>16472949.699999999</v>
      </c>
      <c r="NM2">
        <v>6672210.8200000003</v>
      </c>
      <c r="NN2">
        <v>9800738.8800000008</v>
      </c>
      <c r="NO2">
        <v>6672210.8200000003</v>
      </c>
      <c r="NS2">
        <v>525482.37</v>
      </c>
      <c r="NW2">
        <v>1050020412.41</v>
      </c>
      <c r="NX2">
        <v>1649754333.6300001</v>
      </c>
      <c r="NY2">
        <v>1596751195.9000001</v>
      </c>
      <c r="NZ2">
        <v>-147789459.06</v>
      </c>
      <c r="OA2">
        <v>-53003137.729999997</v>
      </c>
      <c r="OB2">
        <v>1546630654.04</v>
      </c>
      <c r="OC2">
        <v>1599633791.77</v>
      </c>
      <c r="OD2">
        <v>496610241.63</v>
      </c>
      <c r="OE2">
        <v>955234091.08000004</v>
      </c>
      <c r="OF2">
        <v>644399700.69000006</v>
      </c>
      <c r="OH2">
        <v>94786321.329999998</v>
      </c>
      <c r="OJ2">
        <v>50120541.859999999</v>
      </c>
      <c r="ON2">
        <v>335948717.63</v>
      </c>
      <c r="OO2">
        <v>408087492.85000002</v>
      </c>
      <c r="OP2">
        <v>407687747.02999997</v>
      </c>
      <c r="OQ2">
        <v>-399745.82</v>
      </c>
      <c r="OR2">
        <v>-399745.82</v>
      </c>
      <c r="OS2">
        <v>396689563.13999999</v>
      </c>
      <c r="OT2">
        <v>397089308.95999998</v>
      </c>
      <c r="OU2">
        <v>60740845.509999998</v>
      </c>
      <c r="OV2">
        <v>335948717.63</v>
      </c>
      <c r="OW2">
        <v>61140591.329999998</v>
      </c>
      <c r="PA2">
        <v>10998183.890000001</v>
      </c>
      <c r="PJ2">
        <v>0</v>
      </c>
      <c r="PR2">
        <v>0</v>
      </c>
      <c r="QA2">
        <v>0</v>
      </c>
      <c r="QI2">
        <v>0</v>
      </c>
      <c r="QR2">
        <v>0</v>
      </c>
      <c r="QZ2">
        <v>0</v>
      </c>
      <c r="RI2">
        <v>0</v>
      </c>
      <c r="RQ2">
        <v>0</v>
      </c>
      <c r="RZ2">
        <v>0</v>
      </c>
      <c r="SH2">
        <v>0</v>
      </c>
      <c r="SQ2">
        <v>0</v>
      </c>
      <c r="SY2">
        <v>0</v>
      </c>
      <c r="TH2">
        <v>0</v>
      </c>
      <c r="TP2">
        <v>0</v>
      </c>
      <c r="TY2">
        <v>0</v>
      </c>
      <c r="UG2">
        <v>0</v>
      </c>
      <c r="UK2">
        <v>4140216889.52</v>
      </c>
      <c r="UL2">
        <v>5299074541.3699999</v>
      </c>
      <c r="UM2">
        <v>5241111268.4200001</v>
      </c>
      <c r="UN2">
        <v>-156234907.97999999</v>
      </c>
      <c r="UO2">
        <v>-57963272.950000003</v>
      </c>
      <c r="UP2">
        <v>5088775768.8900003</v>
      </c>
      <c r="UQ2">
        <v>5146739041.8400002</v>
      </c>
      <c r="UR2">
        <v>948558879.37</v>
      </c>
      <c r="US2">
        <v>4041945254.4899998</v>
      </c>
      <c r="UT2">
        <v>1104793787.3499999</v>
      </c>
      <c r="UV2">
        <v>98271635.030000001</v>
      </c>
      <c r="UX2">
        <v>152335499.53</v>
      </c>
    </row>
    <row r="3" spans="1:571" x14ac:dyDescent="0.25">
      <c r="A3">
        <v>202212</v>
      </c>
      <c r="B3">
        <v>53068</v>
      </c>
      <c r="C3" t="s">
        <v>2691</v>
      </c>
    </row>
    <row r="4" spans="1:571" x14ac:dyDescent="0.25">
      <c r="A4">
        <v>202212</v>
      </c>
      <c r="B4">
        <v>53120</v>
      </c>
      <c r="C4" t="s">
        <v>2709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-3409000</v>
      </c>
      <c r="AN4">
        <v>1395000</v>
      </c>
      <c r="AO4">
        <v>-66378000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-64983000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-3409000</v>
      </c>
      <c r="JC4">
        <v>0</v>
      </c>
      <c r="JD4">
        <v>1395000</v>
      </c>
      <c r="JE4">
        <v>-66378000</v>
      </c>
      <c r="JF4">
        <v>0</v>
      </c>
      <c r="JG4">
        <v>0</v>
      </c>
      <c r="JH4">
        <v>0</v>
      </c>
      <c r="JI4">
        <v>0</v>
      </c>
      <c r="JJ4">
        <v>-3409000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>
        <v>0</v>
      </c>
      <c r="JR4">
        <v>0</v>
      </c>
      <c r="JS4">
        <v>0</v>
      </c>
      <c r="JT4">
        <v>0</v>
      </c>
      <c r="JU4">
        <v>-64983000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>
        <v>0</v>
      </c>
      <c r="LD4">
        <v>0</v>
      </c>
      <c r="LE4">
        <v>0</v>
      </c>
      <c r="LF4">
        <v>0</v>
      </c>
      <c r="LG4">
        <v>105547000</v>
      </c>
      <c r="LH4">
        <v>108667000</v>
      </c>
      <c r="LI4">
        <v>108667000</v>
      </c>
      <c r="LJ4">
        <v>0</v>
      </c>
      <c r="LK4">
        <v>0</v>
      </c>
      <c r="LL4">
        <v>105547000</v>
      </c>
      <c r="LM4">
        <v>105547000</v>
      </c>
      <c r="LN4">
        <v>0</v>
      </c>
      <c r="LO4">
        <v>105547000</v>
      </c>
      <c r="LP4">
        <v>0</v>
      </c>
      <c r="LQ4">
        <v>0</v>
      </c>
      <c r="LR4">
        <v>0</v>
      </c>
      <c r="LS4">
        <v>0</v>
      </c>
      <c r="LT4">
        <v>3120000</v>
      </c>
      <c r="LU4">
        <v>0</v>
      </c>
      <c r="LV4">
        <v>0</v>
      </c>
      <c r="LW4">
        <v>0</v>
      </c>
      <c r="LX4">
        <v>0</v>
      </c>
      <c r="LY4">
        <v>0</v>
      </c>
      <c r="LZ4">
        <v>0</v>
      </c>
      <c r="MA4">
        <v>0</v>
      </c>
      <c r="MB4">
        <v>0</v>
      </c>
      <c r="MC4">
        <v>0</v>
      </c>
      <c r="MD4">
        <v>0</v>
      </c>
      <c r="ME4">
        <v>0</v>
      </c>
      <c r="MF4">
        <v>0</v>
      </c>
      <c r="MG4">
        <v>0</v>
      </c>
      <c r="MH4">
        <v>0</v>
      </c>
      <c r="MI4">
        <v>0</v>
      </c>
      <c r="MJ4">
        <v>0</v>
      </c>
      <c r="MK4">
        <v>0</v>
      </c>
      <c r="ML4">
        <v>0</v>
      </c>
      <c r="MM4">
        <v>0</v>
      </c>
      <c r="MN4">
        <v>0</v>
      </c>
      <c r="MO4">
        <v>0</v>
      </c>
      <c r="MP4">
        <v>0</v>
      </c>
      <c r="MQ4">
        <v>0</v>
      </c>
      <c r="MR4">
        <v>0</v>
      </c>
      <c r="MS4">
        <v>0</v>
      </c>
      <c r="MT4">
        <v>0</v>
      </c>
      <c r="MU4">
        <v>0</v>
      </c>
      <c r="MV4">
        <v>0</v>
      </c>
      <c r="MW4">
        <v>0</v>
      </c>
      <c r="MX4">
        <v>0</v>
      </c>
      <c r="MY4">
        <v>0</v>
      </c>
      <c r="MZ4">
        <v>0</v>
      </c>
      <c r="NA4">
        <v>0</v>
      </c>
      <c r="NB4">
        <v>0</v>
      </c>
      <c r="NC4">
        <v>0</v>
      </c>
      <c r="ND4">
        <v>0</v>
      </c>
      <c r="NE4">
        <v>0</v>
      </c>
      <c r="NF4">
        <v>0</v>
      </c>
      <c r="NG4">
        <v>0</v>
      </c>
      <c r="NH4">
        <v>0</v>
      </c>
      <c r="NI4">
        <v>0</v>
      </c>
      <c r="NJ4">
        <v>0</v>
      </c>
      <c r="NK4">
        <v>0</v>
      </c>
      <c r="NL4">
        <v>0</v>
      </c>
      <c r="NM4">
        <v>0</v>
      </c>
      <c r="NN4">
        <v>0</v>
      </c>
      <c r="NO4">
        <v>0</v>
      </c>
      <c r="NP4">
        <v>0</v>
      </c>
      <c r="NQ4">
        <v>0</v>
      </c>
      <c r="NR4">
        <v>0</v>
      </c>
      <c r="NS4">
        <v>0</v>
      </c>
      <c r="NT4">
        <v>0</v>
      </c>
      <c r="NU4">
        <v>0</v>
      </c>
      <c r="NV4">
        <v>0</v>
      </c>
      <c r="NW4">
        <v>0</v>
      </c>
      <c r="NX4">
        <v>0</v>
      </c>
      <c r="NY4">
        <v>0</v>
      </c>
      <c r="NZ4">
        <v>0</v>
      </c>
      <c r="OA4">
        <v>0</v>
      </c>
      <c r="OB4">
        <v>0</v>
      </c>
      <c r="OC4">
        <v>0</v>
      </c>
      <c r="OD4">
        <v>0</v>
      </c>
      <c r="OE4">
        <v>0</v>
      </c>
      <c r="OF4">
        <v>0</v>
      </c>
      <c r="OG4">
        <v>0</v>
      </c>
      <c r="OH4">
        <v>0</v>
      </c>
      <c r="OI4">
        <v>0</v>
      </c>
      <c r="OJ4">
        <v>0</v>
      </c>
      <c r="OK4">
        <v>0</v>
      </c>
      <c r="OL4">
        <v>0</v>
      </c>
      <c r="OM4">
        <v>0</v>
      </c>
      <c r="ON4">
        <v>0</v>
      </c>
      <c r="OO4">
        <v>0</v>
      </c>
      <c r="OP4">
        <v>0</v>
      </c>
      <c r="OQ4">
        <v>0</v>
      </c>
      <c r="OR4">
        <v>0</v>
      </c>
      <c r="OS4">
        <v>0</v>
      </c>
      <c r="OT4">
        <v>0</v>
      </c>
      <c r="OU4">
        <v>0</v>
      </c>
      <c r="OV4">
        <v>0</v>
      </c>
      <c r="OW4">
        <v>0</v>
      </c>
      <c r="OX4">
        <v>0</v>
      </c>
      <c r="OY4">
        <v>0</v>
      </c>
      <c r="OZ4">
        <v>0</v>
      </c>
      <c r="PA4">
        <v>0</v>
      </c>
      <c r="PB4">
        <v>0</v>
      </c>
      <c r="PC4">
        <v>0</v>
      </c>
      <c r="PD4">
        <v>0</v>
      </c>
      <c r="PE4">
        <v>0</v>
      </c>
      <c r="PF4">
        <v>0</v>
      </c>
      <c r="PG4">
        <v>0</v>
      </c>
      <c r="PH4">
        <v>0</v>
      </c>
      <c r="PI4">
        <v>0</v>
      </c>
      <c r="PJ4">
        <v>0</v>
      </c>
      <c r="PK4">
        <v>0</v>
      </c>
      <c r="PL4">
        <v>0</v>
      </c>
      <c r="PM4">
        <v>0</v>
      </c>
      <c r="PN4">
        <v>0</v>
      </c>
      <c r="PO4">
        <v>0</v>
      </c>
      <c r="PP4">
        <v>0</v>
      </c>
      <c r="PQ4">
        <v>0</v>
      </c>
      <c r="PR4">
        <v>0</v>
      </c>
      <c r="PS4">
        <v>0</v>
      </c>
      <c r="PT4">
        <v>0</v>
      </c>
      <c r="PU4">
        <v>0</v>
      </c>
      <c r="PV4">
        <v>0</v>
      </c>
      <c r="PW4">
        <v>0</v>
      </c>
      <c r="PX4">
        <v>0</v>
      </c>
      <c r="PY4">
        <v>0</v>
      </c>
      <c r="PZ4">
        <v>0</v>
      </c>
      <c r="QA4">
        <v>0</v>
      </c>
      <c r="QB4">
        <v>0</v>
      </c>
      <c r="QC4">
        <v>0</v>
      </c>
      <c r="QD4">
        <v>0</v>
      </c>
      <c r="QE4">
        <v>0</v>
      </c>
      <c r="QF4">
        <v>0</v>
      </c>
      <c r="QG4">
        <v>0</v>
      </c>
      <c r="QH4">
        <v>0</v>
      </c>
      <c r="QI4">
        <v>0</v>
      </c>
      <c r="QJ4">
        <v>0</v>
      </c>
      <c r="QK4">
        <v>0</v>
      </c>
      <c r="QL4">
        <v>0</v>
      </c>
      <c r="QM4">
        <v>0</v>
      </c>
      <c r="QN4">
        <v>0</v>
      </c>
      <c r="QO4">
        <v>0</v>
      </c>
      <c r="QP4">
        <v>0</v>
      </c>
      <c r="QQ4">
        <v>0</v>
      </c>
      <c r="QR4">
        <v>0</v>
      </c>
      <c r="QS4">
        <v>0</v>
      </c>
      <c r="QT4">
        <v>0</v>
      </c>
      <c r="QU4">
        <v>0</v>
      </c>
      <c r="QV4">
        <v>0</v>
      </c>
      <c r="QW4">
        <v>0</v>
      </c>
      <c r="QX4">
        <v>0</v>
      </c>
      <c r="QY4">
        <v>0</v>
      </c>
      <c r="QZ4">
        <v>0</v>
      </c>
      <c r="RA4">
        <v>0</v>
      </c>
      <c r="RB4">
        <v>0</v>
      </c>
      <c r="RC4">
        <v>0</v>
      </c>
      <c r="RD4">
        <v>0</v>
      </c>
      <c r="RE4">
        <v>0</v>
      </c>
      <c r="RF4">
        <v>0</v>
      </c>
      <c r="RG4">
        <v>0</v>
      </c>
      <c r="RH4">
        <v>0</v>
      </c>
      <c r="RI4">
        <v>0</v>
      </c>
      <c r="RJ4">
        <v>0</v>
      </c>
      <c r="RK4">
        <v>0</v>
      </c>
      <c r="RL4">
        <v>0</v>
      </c>
      <c r="RM4">
        <v>0</v>
      </c>
      <c r="RN4">
        <v>0</v>
      </c>
      <c r="RO4">
        <v>0</v>
      </c>
      <c r="RP4">
        <v>0</v>
      </c>
      <c r="RQ4">
        <v>0</v>
      </c>
      <c r="RR4">
        <v>0</v>
      </c>
      <c r="RS4">
        <v>0</v>
      </c>
      <c r="RT4">
        <v>0</v>
      </c>
      <c r="RU4">
        <v>0</v>
      </c>
      <c r="RV4">
        <v>0</v>
      </c>
      <c r="RW4">
        <v>0</v>
      </c>
      <c r="RX4">
        <v>0</v>
      </c>
      <c r="RY4">
        <v>0</v>
      </c>
      <c r="RZ4">
        <v>0</v>
      </c>
      <c r="SA4">
        <v>0</v>
      </c>
      <c r="SB4">
        <v>0</v>
      </c>
      <c r="SC4">
        <v>0</v>
      </c>
      <c r="SD4">
        <v>0</v>
      </c>
      <c r="SE4">
        <v>0</v>
      </c>
      <c r="SF4">
        <v>0</v>
      </c>
      <c r="SG4">
        <v>0</v>
      </c>
      <c r="SH4">
        <v>0</v>
      </c>
      <c r="SI4">
        <v>0</v>
      </c>
      <c r="SJ4">
        <v>0</v>
      </c>
      <c r="SK4">
        <v>0</v>
      </c>
      <c r="SL4">
        <v>0</v>
      </c>
      <c r="SM4">
        <v>0</v>
      </c>
      <c r="SN4">
        <v>0</v>
      </c>
      <c r="SO4">
        <v>0</v>
      </c>
      <c r="SP4">
        <v>0</v>
      </c>
      <c r="SQ4">
        <v>0</v>
      </c>
      <c r="SR4">
        <v>0</v>
      </c>
      <c r="SS4">
        <v>0</v>
      </c>
      <c r="ST4">
        <v>0</v>
      </c>
      <c r="SU4">
        <v>0</v>
      </c>
      <c r="SV4">
        <v>0</v>
      </c>
      <c r="SW4">
        <v>0</v>
      </c>
      <c r="SX4">
        <v>0</v>
      </c>
      <c r="SY4">
        <v>0</v>
      </c>
      <c r="SZ4">
        <v>0</v>
      </c>
      <c r="TA4">
        <v>0</v>
      </c>
      <c r="TB4">
        <v>0</v>
      </c>
      <c r="TC4">
        <v>0</v>
      </c>
      <c r="TD4">
        <v>0</v>
      </c>
      <c r="TE4">
        <v>0</v>
      </c>
      <c r="TF4">
        <v>0</v>
      </c>
      <c r="TG4">
        <v>0</v>
      </c>
      <c r="TH4">
        <v>0</v>
      </c>
      <c r="TI4">
        <v>0</v>
      </c>
      <c r="TJ4">
        <v>0</v>
      </c>
      <c r="TK4">
        <v>0</v>
      </c>
      <c r="TL4">
        <v>0</v>
      </c>
      <c r="TM4">
        <v>0</v>
      </c>
      <c r="TN4">
        <v>0</v>
      </c>
      <c r="TO4">
        <v>0</v>
      </c>
      <c r="TP4">
        <v>0</v>
      </c>
      <c r="TQ4">
        <v>0</v>
      </c>
      <c r="TR4">
        <v>0</v>
      </c>
      <c r="TS4">
        <v>0</v>
      </c>
      <c r="TT4">
        <v>0</v>
      </c>
      <c r="TU4">
        <v>0</v>
      </c>
      <c r="TV4">
        <v>0</v>
      </c>
      <c r="TW4">
        <v>0</v>
      </c>
      <c r="TX4">
        <v>0</v>
      </c>
      <c r="TY4">
        <v>0</v>
      </c>
      <c r="TZ4">
        <v>0</v>
      </c>
      <c r="UA4">
        <v>0</v>
      </c>
      <c r="UB4">
        <v>0</v>
      </c>
      <c r="UC4">
        <v>0</v>
      </c>
      <c r="UD4">
        <v>0</v>
      </c>
      <c r="UE4">
        <v>0</v>
      </c>
      <c r="UF4">
        <v>0</v>
      </c>
      <c r="UG4">
        <v>0</v>
      </c>
      <c r="UH4">
        <v>0</v>
      </c>
      <c r="UI4">
        <v>0</v>
      </c>
      <c r="UJ4">
        <v>0</v>
      </c>
      <c r="UK4">
        <v>105547000</v>
      </c>
      <c r="UL4">
        <v>108667000</v>
      </c>
      <c r="UM4">
        <v>108667000</v>
      </c>
      <c r="UN4">
        <v>0</v>
      </c>
      <c r="UO4">
        <v>0</v>
      </c>
      <c r="UP4">
        <v>105547000</v>
      </c>
      <c r="UQ4">
        <v>105547000</v>
      </c>
      <c r="UR4">
        <v>0</v>
      </c>
      <c r="US4">
        <v>105547000</v>
      </c>
      <c r="UT4">
        <v>0</v>
      </c>
      <c r="UU4">
        <v>0</v>
      </c>
      <c r="UV4">
        <v>0</v>
      </c>
      <c r="UW4">
        <v>0</v>
      </c>
      <c r="UX4">
        <v>3120000</v>
      </c>
      <c r="UY4">
        <v>0</v>
      </c>
    </row>
    <row r="5" spans="1:571" x14ac:dyDescent="0.25">
      <c r="A5">
        <v>202212</v>
      </c>
      <c r="B5">
        <v>50253</v>
      </c>
      <c r="C5" t="s">
        <v>652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-747641.43</v>
      </c>
      <c r="V5">
        <v>8892376.2899999991</v>
      </c>
      <c r="W5">
        <v>870788</v>
      </c>
      <c r="X5">
        <v>26992519.739999998</v>
      </c>
      <c r="Y5">
        <v>43619845.649999999</v>
      </c>
      <c r="Z5">
        <v>0</v>
      </c>
      <c r="AA5">
        <v>624640.74</v>
      </c>
      <c r="AB5">
        <v>-870788</v>
      </c>
      <c r="AC5">
        <v>0</v>
      </c>
      <c r="AD5">
        <v>0</v>
      </c>
      <c r="AE5">
        <v>0</v>
      </c>
      <c r="AF5">
        <v>624640.74</v>
      </c>
      <c r="AG5">
        <v>-1618429.43</v>
      </c>
      <c r="AH5">
        <v>43376495.009999998</v>
      </c>
      <c r="AI5">
        <v>44244486.390000001</v>
      </c>
      <c r="AJ5">
        <v>27863307.739999998</v>
      </c>
      <c r="AK5">
        <v>44001135.75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-1389865.05</v>
      </c>
      <c r="BD5">
        <v>5671059.2999999998</v>
      </c>
      <c r="BE5">
        <v>474975</v>
      </c>
      <c r="BF5">
        <v>23406399.129999999</v>
      </c>
      <c r="BG5">
        <v>22051265.199999999</v>
      </c>
      <c r="BH5">
        <v>0</v>
      </c>
      <c r="BI5">
        <v>5369298.5199999996</v>
      </c>
      <c r="BJ5">
        <v>-474975</v>
      </c>
      <c r="BK5">
        <v>0</v>
      </c>
      <c r="BL5">
        <v>0</v>
      </c>
      <c r="BM5">
        <v>0</v>
      </c>
      <c r="BN5">
        <v>5369298.5199999996</v>
      </c>
      <c r="BO5">
        <v>-1864840.05</v>
      </c>
      <c r="BP5">
        <v>22692160.199999999</v>
      </c>
      <c r="BQ5">
        <v>27420563.719999999</v>
      </c>
      <c r="BR5">
        <v>23881374.129999999</v>
      </c>
      <c r="BS5">
        <v>28061458.719999999</v>
      </c>
      <c r="BT5">
        <v>-4204247.24</v>
      </c>
      <c r="BU5">
        <v>17650615.09</v>
      </c>
      <c r="BV5">
        <v>0</v>
      </c>
      <c r="BW5">
        <v>53771225.590000004</v>
      </c>
      <c r="BX5">
        <v>89879721.280000001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-4204247.24</v>
      </c>
      <c r="CG5">
        <v>87338534.180000007</v>
      </c>
      <c r="CH5">
        <v>89879721.280000001</v>
      </c>
      <c r="CI5">
        <v>53771225.590000004</v>
      </c>
      <c r="CJ5">
        <v>87338534.180000007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-1542827.41</v>
      </c>
      <c r="DC5">
        <v>20795668.510000002</v>
      </c>
      <c r="DD5">
        <v>7304239.1699999999</v>
      </c>
      <c r="DE5">
        <v>81989656.010000005</v>
      </c>
      <c r="DF5">
        <v>97912989.450000003</v>
      </c>
      <c r="DG5">
        <v>0</v>
      </c>
      <c r="DH5">
        <v>7261214.5899999999</v>
      </c>
      <c r="DI5">
        <v>-1098282.98</v>
      </c>
      <c r="DJ5">
        <v>0</v>
      </c>
      <c r="DK5">
        <v>0</v>
      </c>
      <c r="DL5">
        <v>0</v>
      </c>
      <c r="DM5">
        <v>7261214.5899999999</v>
      </c>
      <c r="DN5">
        <v>-2641110.39</v>
      </c>
      <c r="DO5">
        <v>95639630.269999996</v>
      </c>
      <c r="DP5">
        <v>105174204.04000001</v>
      </c>
      <c r="DQ5">
        <v>89293895.180000007</v>
      </c>
      <c r="DR5">
        <v>102900844.86</v>
      </c>
      <c r="DS5">
        <v>1351367.1</v>
      </c>
      <c r="DT5">
        <v>512097.8</v>
      </c>
      <c r="DU5">
        <v>0</v>
      </c>
      <c r="DV5">
        <v>-186787.26</v>
      </c>
      <c r="DW5">
        <v>1428503.52</v>
      </c>
      <c r="DX5">
        <v>0</v>
      </c>
      <c r="DY5">
        <v>269775.75</v>
      </c>
      <c r="DZ5">
        <v>0</v>
      </c>
      <c r="EA5">
        <v>0</v>
      </c>
      <c r="EB5">
        <v>0</v>
      </c>
      <c r="EC5">
        <v>0</v>
      </c>
      <c r="ED5">
        <v>269775.75</v>
      </c>
      <c r="EE5">
        <v>1351367.1</v>
      </c>
      <c r="EF5">
        <v>2264179.62</v>
      </c>
      <c r="EG5">
        <v>1698279.27</v>
      </c>
      <c r="EH5">
        <v>-186787.26</v>
      </c>
      <c r="EI5">
        <v>2533955.37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  <c r="IW5">
        <v>0</v>
      </c>
      <c r="IX5">
        <v>0</v>
      </c>
      <c r="IY5">
        <v>0</v>
      </c>
      <c r="IZ5">
        <v>-6533214.0300000003</v>
      </c>
      <c r="JA5">
        <v>0</v>
      </c>
      <c r="JB5">
        <v>53521817</v>
      </c>
      <c r="JC5">
        <v>0</v>
      </c>
      <c r="JD5">
        <v>8650002.1699999999</v>
      </c>
      <c r="JE5">
        <v>185973013.19999999</v>
      </c>
      <c r="JF5">
        <v>254892325.09999999</v>
      </c>
      <c r="JG5">
        <v>0</v>
      </c>
      <c r="JH5">
        <v>13524929.6</v>
      </c>
      <c r="JI5">
        <v>0</v>
      </c>
      <c r="JJ5">
        <v>53521817</v>
      </c>
      <c r="JK5">
        <v>-2444045.98</v>
      </c>
      <c r="JL5">
        <v>0</v>
      </c>
      <c r="JM5">
        <v>0</v>
      </c>
      <c r="JN5">
        <v>0</v>
      </c>
      <c r="JO5">
        <v>0</v>
      </c>
      <c r="JP5">
        <v>0</v>
      </c>
      <c r="JQ5">
        <v>13524929.6</v>
      </c>
      <c r="JR5">
        <v>-8977260.0099999998</v>
      </c>
      <c r="JS5">
        <v>251310999.28</v>
      </c>
      <c r="JT5">
        <v>268417254.69999999</v>
      </c>
      <c r="JU5">
        <v>194623015.37</v>
      </c>
      <c r="JV5">
        <v>264835928.88</v>
      </c>
      <c r="JW5">
        <v>0</v>
      </c>
      <c r="JX5">
        <v>0</v>
      </c>
      <c r="JY5">
        <v>0</v>
      </c>
      <c r="JZ5">
        <v>0</v>
      </c>
      <c r="KA5">
        <v>0</v>
      </c>
      <c r="KB5">
        <v>0</v>
      </c>
      <c r="KC5">
        <v>0</v>
      </c>
      <c r="KD5">
        <v>0</v>
      </c>
      <c r="KE5">
        <v>0</v>
      </c>
      <c r="KF5">
        <v>0</v>
      </c>
      <c r="KG5">
        <v>0</v>
      </c>
      <c r="KH5">
        <v>0</v>
      </c>
      <c r="KI5">
        <v>0</v>
      </c>
      <c r="KJ5">
        <v>0</v>
      </c>
      <c r="KK5">
        <v>0</v>
      </c>
      <c r="KL5">
        <v>0</v>
      </c>
      <c r="KM5">
        <v>0</v>
      </c>
      <c r="KN5">
        <v>0</v>
      </c>
      <c r="KO5">
        <v>0</v>
      </c>
      <c r="KP5">
        <v>51085405.740000002</v>
      </c>
      <c r="KQ5">
        <v>64064718.149999999</v>
      </c>
      <c r="KR5">
        <v>65465190.149999999</v>
      </c>
      <c r="KS5">
        <v>0</v>
      </c>
      <c r="KT5">
        <v>1400472</v>
      </c>
      <c r="KU5">
        <v>64007733.020000003</v>
      </c>
      <c r="KV5">
        <v>62607261.020000003</v>
      </c>
      <c r="KW5">
        <v>12922327.279999999</v>
      </c>
      <c r="KX5">
        <v>49684933.740000002</v>
      </c>
      <c r="KY5">
        <v>12922327.279999999</v>
      </c>
      <c r="KZ5">
        <v>0</v>
      </c>
      <c r="LA5">
        <v>1400472</v>
      </c>
      <c r="LB5">
        <v>0</v>
      </c>
      <c r="LC5">
        <v>1457457.13</v>
      </c>
      <c r="LD5">
        <v>0</v>
      </c>
      <c r="LE5">
        <v>0</v>
      </c>
      <c r="LF5">
        <v>0</v>
      </c>
      <c r="LG5">
        <v>0</v>
      </c>
      <c r="LH5">
        <v>0</v>
      </c>
      <c r="LI5">
        <v>0</v>
      </c>
      <c r="LJ5">
        <v>0</v>
      </c>
      <c r="LK5">
        <v>0</v>
      </c>
      <c r="LL5">
        <v>0</v>
      </c>
      <c r="LM5">
        <v>0</v>
      </c>
      <c r="LN5">
        <v>0</v>
      </c>
      <c r="LO5">
        <v>0</v>
      </c>
      <c r="LP5">
        <v>0</v>
      </c>
      <c r="LQ5">
        <v>0</v>
      </c>
      <c r="LR5">
        <v>0</v>
      </c>
      <c r="LS5">
        <v>0</v>
      </c>
      <c r="LT5">
        <v>0</v>
      </c>
      <c r="LU5">
        <v>0</v>
      </c>
      <c r="LV5">
        <v>0</v>
      </c>
      <c r="LW5">
        <v>0</v>
      </c>
      <c r="LX5">
        <v>19683536.800000001</v>
      </c>
      <c r="LY5">
        <v>26662075.440000001</v>
      </c>
      <c r="LZ5">
        <v>27137050.440000001</v>
      </c>
      <c r="MA5">
        <v>0</v>
      </c>
      <c r="MB5">
        <v>474975</v>
      </c>
      <c r="MC5">
        <v>26575482.800000001</v>
      </c>
      <c r="MD5">
        <v>26100507.800000001</v>
      </c>
      <c r="ME5">
        <v>6891946</v>
      </c>
      <c r="MF5">
        <v>19208561.800000001</v>
      </c>
      <c r="MG5">
        <v>6891946</v>
      </c>
      <c r="MH5">
        <v>0</v>
      </c>
      <c r="MI5">
        <v>474975</v>
      </c>
      <c r="MJ5">
        <v>0</v>
      </c>
      <c r="MK5">
        <v>561567.65</v>
      </c>
      <c r="ML5">
        <v>0</v>
      </c>
      <c r="MM5">
        <v>0</v>
      </c>
      <c r="MN5">
        <v>0</v>
      </c>
      <c r="MO5">
        <v>3815926.83</v>
      </c>
      <c r="MP5">
        <v>26761857.600000001</v>
      </c>
      <c r="MQ5">
        <v>26761857.600000001</v>
      </c>
      <c r="MR5">
        <v>0</v>
      </c>
      <c r="MS5">
        <v>0</v>
      </c>
      <c r="MT5">
        <v>26652989.91</v>
      </c>
      <c r="MU5">
        <v>26652989.91</v>
      </c>
      <c r="MV5">
        <v>22837063.079999998</v>
      </c>
      <c r="MW5">
        <v>3815926.83</v>
      </c>
      <c r="MX5">
        <v>22837063.079999998</v>
      </c>
      <c r="MY5">
        <v>0</v>
      </c>
      <c r="MZ5">
        <v>0</v>
      </c>
      <c r="NA5">
        <v>0</v>
      </c>
      <c r="NB5">
        <v>108867.68</v>
      </c>
      <c r="NC5">
        <v>0</v>
      </c>
      <c r="ND5">
        <v>0</v>
      </c>
      <c r="NE5">
        <v>0</v>
      </c>
      <c r="NF5">
        <v>0</v>
      </c>
      <c r="NG5">
        <v>0</v>
      </c>
      <c r="NH5">
        <v>0</v>
      </c>
      <c r="NI5">
        <v>0</v>
      </c>
      <c r="NJ5">
        <v>0</v>
      </c>
      <c r="NK5">
        <v>0</v>
      </c>
      <c r="NL5">
        <v>0</v>
      </c>
      <c r="NM5">
        <v>0</v>
      </c>
      <c r="NN5">
        <v>0</v>
      </c>
      <c r="NO5">
        <v>0</v>
      </c>
      <c r="NP5">
        <v>0</v>
      </c>
      <c r="NQ5">
        <v>0</v>
      </c>
      <c r="NR5">
        <v>0</v>
      </c>
      <c r="NS5">
        <v>0</v>
      </c>
      <c r="NT5">
        <v>0</v>
      </c>
      <c r="NU5">
        <v>0</v>
      </c>
      <c r="NV5">
        <v>0</v>
      </c>
      <c r="NW5">
        <v>28360120.850000001</v>
      </c>
      <c r="NX5">
        <v>54722798.93</v>
      </c>
      <c r="NY5">
        <v>61972533.909999996</v>
      </c>
      <c r="NZ5">
        <v>0</v>
      </c>
      <c r="OA5">
        <v>7249734.9800000004</v>
      </c>
      <c r="OB5">
        <v>61163424.93</v>
      </c>
      <c r="OC5">
        <v>53913689.950000003</v>
      </c>
      <c r="OD5">
        <v>32803304.079999998</v>
      </c>
      <c r="OE5">
        <v>21110385.870000001</v>
      </c>
      <c r="OF5">
        <v>32803304.079999998</v>
      </c>
      <c r="OG5">
        <v>0</v>
      </c>
      <c r="OH5">
        <v>7249734.9800000004</v>
      </c>
      <c r="OI5">
        <v>0</v>
      </c>
      <c r="OJ5">
        <v>809108.98</v>
      </c>
      <c r="OK5">
        <v>0</v>
      </c>
      <c r="OL5">
        <v>0</v>
      </c>
      <c r="OM5">
        <v>0</v>
      </c>
      <c r="ON5">
        <v>82109.279999999999</v>
      </c>
      <c r="OO5">
        <v>533831.28</v>
      </c>
      <c r="OP5">
        <v>533831.28</v>
      </c>
      <c r="OQ5">
        <v>0</v>
      </c>
      <c r="OR5">
        <v>0</v>
      </c>
      <c r="OS5">
        <v>531488.72</v>
      </c>
      <c r="OT5">
        <v>531488.72</v>
      </c>
      <c r="OU5">
        <v>449379.44</v>
      </c>
      <c r="OV5">
        <v>82109.279999999999</v>
      </c>
      <c r="OW5">
        <v>449379.44</v>
      </c>
      <c r="OX5">
        <v>0</v>
      </c>
      <c r="OY5">
        <v>0</v>
      </c>
      <c r="OZ5">
        <v>0</v>
      </c>
      <c r="PA5">
        <v>2342.56</v>
      </c>
      <c r="PB5">
        <v>0</v>
      </c>
      <c r="PC5">
        <v>0</v>
      </c>
      <c r="PD5">
        <v>0</v>
      </c>
      <c r="PE5">
        <v>0</v>
      </c>
      <c r="PF5">
        <v>0</v>
      </c>
      <c r="PG5">
        <v>0</v>
      </c>
      <c r="PH5">
        <v>0</v>
      </c>
      <c r="PI5">
        <v>0</v>
      </c>
      <c r="PJ5">
        <v>0</v>
      </c>
      <c r="PK5">
        <v>0</v>
      </c>
      <c r="PL5">
        <v>0</v>
      </c>
      <c r="PM5">
        <v>0</v>
      </c>
      <c r="PN5">
        <v>0</v>
      </c>
      <c r="PO5">
        <v>0</v>
      </c>
      <c r="PP5">
        <v>0</v>
      </c>
      <c r="PQ5">
        <v>0</v>
      </c>
      <c r="PR5">
        <v>0</v>
      </c>
      <c r="PS5">
        <v>0</v>
      </c>
      <c r="PT5">
        <v>0</v>
      </c>
      <c r="PU5">
        <v>0</v>
      </c>
      <c r="PV5">
        <v>0</v>
      </c>
      <c r="PW5">
        <v>0</v>
      </c>
      <c r="PX5">
        <v>0</v>
      </c>
      <c r="PY5">
        <v>0</v>
      </c>
      <c r="PZ5">
        <v>0</v>
      </c>
      <c r="QA5">
        <v>0</v>
      </c>
      <c r="QB5">
        <v>0</v>
      </c>
      <c r="QC5">
        <v>0</v>
      </c>
      <c r="QD5">
        <v>0</v>
      </c>
      <c r="QE5">
        <v>0</v>
      </c>
      <c r="QF5">
        <v>0</v>
      </c>
      <c r="QG5">
        <v>0</v>
      </c>
      <c r="QH5">
        <v>0</v>
      </c>
      <c r="QI5">
        <v>0</v>
      </c>
      <c r="QJ5">
        <v>0</v>
      </c>
      <c r="QK5">
        <v>0</v>
      </c>
      <c r="QL5">
        <v>0</v>
      </c>
      <c r="QM5">
        <v>0</v>
      </c>
      <c r="QN5">
        <v>0</v>
      </c>
      <c r="QO5">
        <v>0</v>
      </c>
      <c r="QP5">
        <v>0</v>
      </c>
      <c r="QQ5">
        <v>0</v>
      </c>
      <c r="QR5">
        <v>0</v>
      </c>
      <c r="QS5">
        <v>0</v>
      </c>
      <c r="QT5">
        <v>0</v>
      </c>
      <c r="QU5">
        <v>0</v>
      </c>
      <c r="QV5">
        <v>0</v>
      </c>
      <c r="QW5">
        <v>0</v>
      </c>
      <c r="QX5">
        <v>0</v>
      </c>
      <c r="QY5">
        <v>0</v>
      </c>
      <c r="QZ5">
        <v>0</v>
      </c>
      <c r="RA5">
        <v>0</v>
      </c>
      <c r="RB5">
        <v>0</v>
      </c>
      <c r="RC5">
        <v>0</v>
      </c>
      <c r="RD5">
        <v>0</v>
      </c>
      <c r="RE5">
        <v>0</v>
      </c>
      <c r="RF5">
        <v>0</v>
      </c>
      <c r="RG5">
        <v>0</v>
      </c>
      <c r="RH5">
        <v>0</v>
      </c>
      <c r="RI5">
        <v>0</v>
      </c>
      <c r="RJ5">
        <v>0</v>
      </c>
      <c r="RK5">
        <v>0</v>
      </c>
      <c r="RL5">
        <v>0</v>
      </c>
      <c r="RM5">
        <v>0</v>
      </c>
      <c r="RN5">
        <v>0</v>
      </c>
      <c r="RO5">
        <v>0</v>
      </c>
      <c r="RP5">
        <v>0</v>
      </c>
      <c r="RQ5">
        <v>0</v>
      </c>
      <c r="RR5">
        <v>0</v>
      </c>
      <c r="RS5">
        <v>0</v>
      </c>
      <c r="RT5">
        <v>0</v>
      </c>
      <c r="RU5">
        <v>0</v>
      </c>
      <c r="RV5">
        <v>0</v>
      </c>
      <c r="RW5">
        <v>0</v>
      </c>
      <c r="RX5">
        <v>0</v>
      </c>
      <c r="RY5">
        <v>0</v>
      </c>
      <c r="RZ5">
        <v>0</v>
      </c>
      <c r="SA5">
        <v>0</v>
      </c>
      <c r="SB5">
        <v>0</v>
      </c>
      <c r="SC5">
        <v>0</v>
      </c>
      <c r="SD5">
        <v>0</v>
      </c>
      <c r="SE5">
        <v>0</v>
      </c>
      <c r="SF5">
        <v>0</v>
      </c>
      <c r="SG5">
        <v>0</v>
      </c>
      <c r="SH5">
        <v>0</v>
      </c>
      <c r="SI5">
        <v>0</v>
      </c>
      <c r="SJ5">
        <v>0</v>
      </c>
      <c r="SK5">
        <v>0</v>
      </c>
      <c r="SL5">
        <v>0</v>
      </c>
      <c r="SM5">
        <v>0</v>
      </c>
      <c r="SN5">
        <v>0</v>
      </c>
      <c r="SO5">
        <v>0</v>
      </c>
      <c r="SP5">
        <v>0</v>
      </c>
      <c r="SQ5">
        <v>0</v>
      </c>
      <c r="SR5">
        <v>0</v>
      </c>
      <c r="SS5">
        <v>0</v>
      </c>
      <c r="ST5">
        <v>0</v>
      </c>
      <c r="SU5">
        <v>0</v>
      </c>
      <c r="SV5">
        <v>0</v>
      </c>
      <c r="SW5">
        <v>0</v>
      </c>
      <c r="SX5">
        <v>0</v>
      </c>
      <c r="SY5">
        <v>0</v>
      </c>
      <c r="SZ5">
        <v>0</v>
      </c>
      <c r="TA5">
        <v>0</v>
      </c>
      <c r="TB5">
        <v>0</v>
      </c>
      <c r="TC5">
        <v>0</v>
      </c>
      <c r="TD5">
        <v>0</v>
      </c>
      <c r="TE5">
        <v>0</v>
      </c>
      <c r="TF5">
        <v>0</v>
      </c>
      <c r="TG5">
        <v>0</v>
      </c>
      <c r="TH5">
        <v>0</v>
      </c>
      <c r="TI5">
        <v>0</v>
      </c>
      <c r="TJ5">
        <v>0</v>
      </c>
      <c r="TK5">
        <v>0</v>
      </c>
      <c r="TL5">
        <v>0</v>
      </c>
      <c r="TM5">
        <v>0</v>
      </c>
      <c r="TN5">
        <v>0</v>
      </c>
      <c r="TO5">
        <v>0</v>
      </c>
      <c r="TP5">
        <v>0</v>
      </c>
      <c r="TQ5">
        <v>0</v>
      </c>
      <c r="TR5">
        <v>0</v>
      </c>
      <c r="TS5">
        <v>0</v>
      </c>
      <c r="TT5">
        <v>0</v>
      </c>
      <c r="TU5">
        <v>0</v>
      </c>
      <c r="TV5">
        <v>0</v>
      </c>
      <c r="TW5">
        <v>0</v>
      </c>
      <c r="TX5">
        <v>0</v>
      </c>
      <c r="TY5">
        <v>0</v>
      </c>
      <c r="TZ5">
        <v>0</v>
      </c>
      <c r="UA5">
        <v>0</v>
      </c>
      <c r="UB5">
        <v>0</v>
      </c>
      <c r="UC5">
        <v>0</v>
      </c>
      <c r="UD5">
        <v>0</v>
      </c>
      <c r="UE5">
        <v>0</v>
      </c>
      <c r="UF5">
        <v>0</v>
      </c>
      <c r="UG5">
        <v>0</v>
      </c>
      <c r="UH5">
        <v>0</v>
      </c>
      <c r="UI5">
        <v>0</v>
      </c>
      <c r="UJ5">
        <v>0</v>
      </c>
      <c r="UK5">
        <v>103027099.5</v>
      </c>
      <c r="UL5">
        <v>172745281.40000001</v>
      </c>
      <c r="UM5">
        <v>181870463.38</v>
      </c>
      <c r="UN5">
        <v>0</v>
      </c>
      <c r="UO5">
        <v>9125181.9800000004</v>
      </c>
      <c r="UP5">
        <v>178931119.38</v>
      </c>
      <c r="UQ5">
        <v>169805937.40000001</v>
      </c>
      <c r="UR5">
        <v>75904019.879999995</v>
      </c>
      <c r="US5">
        <v>93901917.519999996</v>
      </c>
      <c r="UT5">
        <v>75904019.879999995</v>
      </c>
      <c r="UU5">
        <v>0</v>
      </c>
      <c r="UV5">
        <v>9125181.9800000004</v>
      </c>
      <c r="UW5">
        <v>0</v>
      </c>
      <c r="UX5">
        <v>2939344</v>
      </c>
      <c r="UY5">
        <v>0</v>
      </c>
    </row>
    <row r="6" spans="1:571" x14ac:dyDescent="0.25">
      <c r="A6">
        <v>202212</v>
      </c>
      <c r="B6">
        <v>53065</v>
      </c>
      <c r="C6" t="s">
        <v>2041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2107987.4700000002</v>
      </c>
      <c r="CR6">
        <v>0</v>
      </c>
      <c r="CS6">
        <v>0</v>
      </c>
      <c r="CT6">
        <v>0</v>
      </c>
      <c r="CU6">
        <v>0</v>
      </c>
      <c r="CV6">
        <v>1629151.24</v>
      </c>
      <c r="CW6">
        <v>0</v>
      </c>
      <c r="CX6">
        <v>0</v>
      </c>
      <c r="CY6">
        <v>2107987.4700000002</v>
      </c>
      <c r="CZ6">
        <v>0</v>
      </c>
      <c r="DA6">
        <v>1629151.24</v>
      </c>
      <c r="DB6">
        <v>663900.97</v>
      </c>
      <c r="DC6">
        <v>534654.6</v>
      </c>
      <c r="DD6">
        <v>412725750</v>
      </c>
      <c r="DE6">
        <v>-641546.86</v>
      </c>
      <c r="DF6">
        <v>5721204.7699999996</v>
      </c>
      <c r="DG6">
        <v>0</v>
      </c>
      <c r="DH6">
        <v>18954946.760000002</v>
      </c>
      <c r="DI6">
        <v>-412725750</v>
      </c>
      <c r="DJ6">
        <v>0</v>
      </c>
      <c r="DK6">
        <v>0</v>
      </c>
      <c r="DL6">
        <v>0</v>
      </c>
      <c r="DM6">
        <v>31221019.300000001</v>
      </c>
      <c r="DN6">
        <v>-412061849.02999997</v>
      </c>
      <c r="DO6">
        <v>22701407.210000001</v>
      </c>
      <c r="DP6">
        <v>24676151.52</v>
      </c>
      <c r="DQ6">
        <v>412084203.14999998</v>
      </c>
      <c r="DR6">
        <v>53922426.5</v>
      </c>
      <c r="DS6">
        <v>0</v>
      </c>
      <c r="DT6">
        <v>534654.6</v>
      </c>
      <c r="DU6">
        <v>0</v>
      </c>
      <c r="DV6">
        <v>18591.25</v>
      </c>
      <c r="DW6">
        <v>0</v>
      </c>
      <c r="DX6">
        <v>0</v>
      </c>
      <c r="DY6">
        <v>19620498.780000001</v>
      </c>
      <c r="DZ6">
        <v>0</v>
      </c>
      <c r="EA6">
        <v>0</v>
      </c>
      <c r="EB6">
        <v>0</v>
      </c>
      <c r="EC6">
        <v>0</v>
      </c>
      <c r="ED6">
        <v>3591911.44</v>
      </c>
      <c r="EE6">
        <v>0</v>
      </c>
      <c r="EF6">
        <v>13496118.23</v>
      </c>
      <c r="EG6">
        <v>19620498.780000001</v>
      </c>
      <c r="EH6">
        <v>18591.25</v>
      </c>
      <c r="EI6">
        <v>17088029.670000002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663900.97</v>
      </c>
      <c r="JA6">
        <v>0</v>
      </c>
      <c r="JB6">
        <v>1069309.21</v>
      </c>
      <c r="JC6">
        <v>0</v>
      </c>
      <c r="JD6">
        <v>412725750</v>
      </c>
      <c r="JE6">
        <v>-622955.61</v>
      </c>
      <c r="JF6">
        <v>5721204.7699999996</v>
      </c>
      <c r="JG6">
        <v>0</v>
      </c>
      <c r="JH6">
        <v>40683433.009999998</v>
      </c>
      <c r="JI6">
        <v>0</v>
      </c>
      <c r="JJ6">
        <v>1069309.21</v>
      </c>
      <c r="JK6">
        <v>-412725750</v>
      </c>
      <c r="JL6">
        <v>0</v>
      </c>
      <c r="JM6">
        <v>0</v>
      </c>
      <c r="JN6">
        <v>0</v>
      </c>
      <c r="JO6">
        <v>0</v>
      </c>
      <c r="JP6">
        <v>0</v>
      </c>
      <c r="JQ6">
        <v>36442081.979999997</v>
      </c>
      <c r="JR6">
        <v>-412061849.02999997</v>
      </c>
      <c r="JS6">
        <v>36197525.439999998</v>
      </c>
      <c r="JT6">
        <v>46404637.780000001</v>
      </c>
      <c r="JU6">
        <v>412102794.39999998</v>
      </c>
      <c r="JV6">
        <v>72639607.420000002</v>
      </c>
      <c r="JW6">
        <v>0</v>
      </c>
      <c r="JX6">
        <v>0</v>
      </c>
      <c r="JY6">
        <v>0</v>
      </c>
      <c r="JZ6">
        <v>0</v>
      </c>
      <c r="KA6">
        <v>0</v>
      </c>
      <c r="KB6">
        <v>0</v>
      </c>
      <c r="KC6">
        <v>0</v>
      </c>
      <c r="KD6">
        <v>0</v>
      </c>
      <c r="KE6">
        <v>0</v>
      </c>
      <c r="KF6">
        <v>0</v>
      </c>
      <c r="KG6">
        <v>0</v>
      </c>
      <c r="KH6">
        <v>0</v>
      </c>
      <c r="KI6">
        <v>0</v>
      </c>
      <c r="KJ6">
        <v>0</v>
      </c>
      <c r="KK6">
        <v>0</v>
      </c>
      <c r="KL6">
        <v>0</v>
      </c>
      <c r="KM6">
        <v>0</v>
      </c>
      <c r="KN6">
        <v>0</v>
      </c>
      <c r="KO6">
        <v>0</v>
      </c>
      <c r="KP6">
        <v>0</v>
      </c>
      <c r="KQ6">
        <v>0</v>
      </c>
      <c r="KR6">
        <v>0</v>
      </c>
      <c r="KS6">
        <v>0</v>
      </c>
      <c r="KT6">
        <v>0</v>
      </c>
      <c r="KU6">
        <v>0</v>
      </c>
      <c r="KV6">
        <v>0</v>
      </c>
      <c r="KW6">
        <v>0</v>
      </c>
      <c r="KX6">
        <v>0</v>
      </c>
      <c r="KY6">
        <v>0</v>
      </c>
      <c r="KZ6">
        <v>0</v>
      </c>
      <c r="LA6">
        <v>0</v>
      </c>
      <c r="LB6">
        <v>0</v>
      </c>
      <c r="LC6">
        <v>0</v>
      </c>
      <c r="LD6">
        <v>0</v>
      </c>
      <c r="LE6">
        <v>0</v>
      </c>
      <c r="LF6">
        <v>0</v>
      </c>
      <c r="LG6">
        <v>0</v>
      </c>
      <c r="LH6">
        <v>0</v>
      </c>
      <c r="LI6">
        <v>0</v>
      </c>
      <c r="LJ6">
        <v>0</v>
      </c>
      <c r="LK6">
        <v>0</v>
      </c>
      <c r="LL6">
        <v>0</v>
      </c>
      <c r="LM6">
        <v>0</v>
      </c>
      <c r="LN6">
        <v>0</v>
      </c>
      <c r="LO6">
        <v>0</v>
      </c>
      <c r="LP6">
        <v>0</v>
      </c>
      <c r="LQ6">
        <v>0</v>
      </c>
      <c r="LR6">
        <v>0</v>
      </c>
      <c r="LS6">
        <v>0</v>
      </c>
      <c r="LT6">
        <v>0</v>
      </c>
      <c r="LU6">
        <v>0</v>
      </c>
      <c r="LV6">
        <v>0</v>
      </c>
      <c r="LW6">
        <v>0</v>
      </c>
      <c r="LX6">
        <v>0</v>
      </c>
      <c r="LY6">
        <v>0</v>
      </c>
      <c r="LZ6">
        <v>0</v>
      </c>
      <c r="MA6">
        <v>0</v>
      </c>
      <c r="MB6">
        <v>0</v>
      </c>
      <c r="MC6">
        <v>0</v>
      </c>
      <c r="MD6">
        <v>0</v>
      </c>
      <c r="ME6">
        <v>0</v>
      </c>
      <c r="MF6">
        <v>0</v>
      </c>
      <c r="MG6">
        <v>0</v>
      </c>
      <c r="MH6">
        <v>0</v>
      </c>
      <c r="MI6">
        <v>0</v>
      </c>
      <c r="MJ6">
        <v>0</v>
      </c>
      <c r="MK6">
        <v>0</v>
      </c>
      <c r="ML6">
        <v>0</v>
      </c>
      <c r="MM6">
        <v>0</v>
      </c>
      <c r="MN6">
        <v>0</v>
      </c>
      <c r="MO6">
        <v>0</v>
      </c>
      <c r="MP6">
        <v>0</v>
      </c>
      <c r="MQ6">
        <v>0</v>
      </c>
      <c r="MR6">
        <v>0</v>
      </c>
      <c r="MS6">
        <v>0</v>
      </c>
      <c r="MT6">
        <v>0</v>
      </c>
      <c r="MU6">
        <v>0</v>
      </c>
      <c r="MV6">
        <v>0</v>
      </c>
      <c r="MW6">
        <v>0</v>
      </c>
      <c r="MX6">
        <v>0</v>
      </c>
      <c r="MY6">
        <v>0</v>
      </c>
      <c r="MZ6">
        <v>0</v>
      </c>
      <c r="NA6">
        <v>0</v>
      </c>
      <c r="NB6">
        <v>0</v>
      </c>
      <c r="NC6">
        <v>0</v>
      </c>
      <c r="ND6">
        <v>0</v>
      </c>
      <c r="NE6">
        <v>0</v>
      </c>
      <c r="NF6">
        <v>0</v>
      </c>
      <c r="NG6">
        <v>-45206.48</v>
      </c>
      <c r="NH6">
        <v>529478.80000000005</v>
      </c>
      <c r="NI6">
        <v>574685.28</v>
      </c>
      <c r="NJ6">
        <v>574685.28</v>
      </c>
      <c r="NK6">
        <v>529478.80000000005</v>
      </c>
      <c r="NL6">
        <v>-45206.48</v>
      </c>
      <c r="NM6">
        <v>529478.80000000005</v>
      </c>
      <c r="NN6">
        <v>0</v>
      </c>
      <c r="NO6">
        <v>-45206.48</v>
      </c>
      <c r="NP6">
        <v>0</v>
      </c>
      <c r="NQ6">
        <v>0</v>
      </c>
      <c r="NR6">
        <v>0</v>
      </c>
      <c r="NS6">
        <v>0</v>
      </c>
      <c r="NT6">
        <v>0</v>
      </c>
      <c r="NU6">
        <v>0</v>
      </c>
      <c r="NV6">
        <v>0</v>
      </c>
      <c r="NW6">
        <v>122280012.97</v>
      </c>
      <c r="NX6">
        <v>15669858.16</v>
      </c>
      <c r="NY6">
        <v>180710296.43000001</v>
      </c>
      <c r="NZ6">
        <v>42760425.299999997</v>
      </c>
      <c r="OA6">
        <v>165040438.27000001</v>
      </c>
      <c r="OB6">
        <v>178948306.99000001</v>
      </c>
      <c r="OC6">
        <v>13907868.720000001</v>
      </c>
      <c r="OD6">
        <v>56668294.020000003</v>
      </c>
      <c r="OE6">
        <v>0</v>
      </c>
      <c r="OF6">
        <v>13907868.720000001</v>
      </c>
      <c r="OG6">
        <v>0</v>
      </c>
      <c r="OH6">
        <v>122280012.97</v>
      </c>
      <c r="OI6">
        <v>0</v>
      </c>
      <c r="OJ6">
        <v>1761989.44</v>
      </c>
      <c r="OK6">
        <v>0</v>
      </c>
      <c r="OL6">
        <v>0</v>
      </c>
      <c r="OM6">
        <v>0</v>
      </c>
      <c r="ON6">
        <v>16732125</v>
      </c>
      <c r="OO6">
        <v>18173526.920000002</v>
      </c>
      <c r="OP6">
        <v>36040930.32</v>
      </c>
      <c r="OQ6">
        <v>17867403.399999999</v>
      </c>
      <c r="OR6">
        <v>17867403.399999999</v>
      </c>
      <c r="OS6">
        <v>36040930.32</v>
      </c>
      <c r="OT6">
        <v>18173526.920000002</v>
      </c>
      <c r="OU6">
        <v>19308805.32</v>
      </c>
      <c r="OV6">
        <v>16732125</v>
      </c>
      <c r="OW6">
        <v>1441401.92</v>
      </c>
      <c r="OX6">
        <v>0</v>
      </c>
      <c r="OY6">
        <v>0</v>
      </c>
      <c r="OZ6">
        <v>0</v>
      </c>
      <c r="PA6">
        <v>0</v>
      </c>
      <c r="PB6">
        <v>0</v>
      </c>
      <c r="PC6">
        <v>0</v>
      </c>
      <c r="PD6">
        <v>0</v>
      </c>
      <c r="PE6">
        <v>0</v>
      </c>
      <c r="PF6">
        <v>0</v>
      </c>
      <c r="PG6">
        <v>0</v>
      </c>
      <c r="PH6">
        <v>0</v>
      </c>
      <c r="PI6">
        <v>0</v>
      </c>
      <c r="PJ6">
        <v>0</v>
      </c>
      <c r="PK6">
        <v>0</v>
      </c>
      <c r="PL6">
        <v>0</v>
      </c>
      <c r="PM6">
        <v>0</v>
      </c>
      <c r="PN6">
        <v>0</v>
      </c>
      <c r="PO6">
        <v>0</v>
      </c>
      <c r="PP6">
        <v>0</v>
      </c>
      <c r="PQ6">
        <v>0</v>
      </c>
      <c r="PR6">
        <v>0</v>
      </c>
      <c r="PS6">
        <v>0</v>
      </c>
      <c r="PT6">
        <v>0</v>
      </c>
      <c r="PU6">
        <v>0</v>
      </c>
      <c r="PV6">
        <v>0</v>
      </c>
      <c r="PW6">
        <v>0</v>
      </c>
      <c r="PX6">
        <v>0</v>
      </c>
      <c r="PY6">
        <v>0</v>
      </c>
      <c r="PZ6">
        <v>0</v>
      </c>
      <c r="QA6">
        <v>0</v>
      </c>
      <c r="QB6">
        <v>0</v>
      </c>
      <c r="QC6">
        <v>0</v>
      </c>
      <c r="QD6">
        <v>0</v>
      </c>
      <c r="QE6">
        <v>0</v>
      </c>
      <c r="QF6">
        <v>0</v>
      </c>
      <c r="QG6">
        <v>0</v>
      </c>
      <c r="QH6">
        <v>0</v>
      </c>
      <c r="QI6">
        <v>0</v>
      </c>
      <c r="QJ6">
        <v>0</v>
      </c>
      <c r="QK6">
        <v>0</v>
      </c>
      <c r="QL6">
        <v>0</v>
      </c>
      <c r="QM6">
        <v>0</v>
      </c>
      <c r="QN6">
        <v>0</v>
      </c>
      <c r="QO6">
        <v>0</v>
      </c>
      <c r="QP6">
        <v>0</v>
      </c>
      <c r="QQ6">
        <v>0</v>
      </c>
      <c r="QR6">
        <v>0</v>
      </c>
      <c r="QS6">
        <v>0</v>
      </c>
      <c r="QT6">
        <v>0</v>
      </c>
      <c r="QU6">
        <v>0</v>
      </c>
      <c r="QV6">
        <v>0</v>
      </c>
      <c r="QW6">
        <v>0</v>
      </c>
      <c r="QX6">
        <v>0</v>
      </c>
      <c r="QY6">
        <v>0</v>
      </c>
      <c r="QZ6">
        <v>0</v>
      </c>
      <c r="RA6">
        <v>0</v>
      </c>
      <c r="RB6">
        <v>0</v>
      </c>
      <c r="RC6">
        <v>0</v>
      </c>
      <c r="RD6">
        <v>0</v>
      </c>
      <c r="RE6">
        <v>0</v>
      </c>
      <c r="RF6">
        <v>0</v>
      </c>
      <c r="RG6">
        <v>0</v>
      </c>
      <c r="RH6">
        <v>0</v>
      </c>
      <c r="RI6">
        <v>0</v>
      </c>
      <c r="RJ6">
        <v>0</v>
      </c>
      <c r="RK6">
        <v>0</v>
      </c>
      <c r="RL6">
        <v>0</v>
      </c>
      <c r="RM6">
        <v>0</v>
      </c>
      <c r="RN6">
        <v>0</v>
      </c>
      <c r="RO6">
        <v>0</v>
      </c>
      <c r="RP6">
        <v>0</v>
      </c>
      <c r="RQ6">
        <v>0</v>
      </c>
      <c r="RR6">
        <v>0</v>
      </c>
      <c r="RS6">
        <v>0</v>
      </c>
      <c r="RT6">
        <v>0</v>
      </c>
      <c r="RU6">
        <v>0</v>
      </c>
      <c r="RV6">
        <v>0</v>
      </c>
      <c r="RW6">
        <v>0</v>
      </c>
      <c r="RX6">
        <v>0</v>
      </c>
      <c r="RY6">
        <v>0</v>
      </c>
      <c r="RZ6">
        <v>0</v>
      </c>
      <c r="SA6">
        <v>0</v>
      </c>
      <c r="SB6">
        <v>0</v>
      </c>
      <c r="SC6">
        <v>0</v>
      </c>
      <c r="SD6">
        <v>0</v>
      </c>
      <c r="SE6">
        <v>0</v>
      </c>
      <c r="SF6">
        <v>0</v>
      </c>
      <c r="SG6">
        <v>0</v>
      </c>
      <c r="SH6">
        <v>0</v>
      </c>
      <c r="SI6">
        <v>0</v>
      </c>
      <c r="SJ6">
        <v>0</v>
      </c>
      <c r="SK6">
        <v>0</v>
      </c>
      <c r="SL6">
        <v>0</v>
      </c>
      <c r="SM6">
        <v>0</v>
      </c>
      <c r="SN6">
        <v>0</v>
      </c>
      <c r="SO6">
        <v>0</v>
      </c>
      <c r="SP6">
        <v>0</v>
      </c>
      <c r="SQ6">
        <v>0</v>
      </c>
      <c r="SR6">
        <v>0</v>
      </c>
      <c r="SS6">
        <v>0</v>
      </c>
      <c r="ST6">
        <v>0</v>
      </c>
      <c r="SU6">
        <v>0</v>
      </c>
      <c r="SV6">
        <v>0</v>
      </c>
      <c r="SW6">
        <v>0</v>
      </c>
      <c r="SX6">
        <v>0</v>
      </c>
      <c r="SY6">
        <v>0</v>
      </c>
      <c r="SZ6">
        <v>0</v>
      </c>
      <c r="TA6">
        <v>0</v>
      </c>
      <c r="TB6">
        <v>0</v>
      </c>
      <c r="TC6">
        <v>0</v>
      </c>
      <c r="TD6">
        <v>0</v>
      </c>
      <c r="TE6">
        <v>0</v>
      </c>
      <c r="TF6">
        <v>0</v>
      </c>
      <c r="TG6">
        <v>0</v>
      </c>
      <c r="TH6">
        <v>0</v>
      </c>
      <c r="TI6">
        <v>0</v>
      </c>
      <c r="TJ6">
        <v>0</v>
      </c>
      <c r="TK6">
        <v>0</v>
      </c>
      <c r="TL6">
        <v>0</v>
      </c>
      <c r="TM6">
        <v>0</v>
      </c>
      <c r="TN6">
        <v>0</v>
      </c>
      <c r="TO6">
        <v>0</v>
      </c>
      <c r="TP6">
        <v>0</v>
      </c>
      <c r="TQ6">
        <v>0</v>
      </c>
      <c r="TR6">
        <v>0</v>
      </c>
      <c r="TS6">
        <v>0</v>
      </c>
      <c r="TT6">
        <v>0</v>
      </c>
      <c r="TU6">
        <v>0</v>
      </c>
      <c r="TV6">
        <v>0</v>
      </c>
      <c r="TW6">
        <v>0</v>
      </c>
      <c r="TX6">
        <v>0</v>
      </c>
      <c r="TY6">
        <v>0</v>
      </c>
      <c r="TZ6">
        <v>0</v>
      </c>
      <c r="UA6">
        <v>0</v>
      </c>
      <c r="UB6">
        <v>0</v>
      </c>
      <c r="UC6">
        <v>0</v>
      </c>
      <c r="UD6">
        <v>0</v>
      </c>
      <c r="UE6">
        <v>0</v>
      </c>
      <c r="UF6">
        <v>0</v>
      </c>
      <c r="UG6">
        <v>0</v>
      </c>
      <c r="UH6">
        <v>0</v>
      </c>
      <c r="UI6">
        <v>0</v>
      </c>
      <c r="UJ6">
        <v>0</v>
      </c>
      <c r="UK6">
        <v>139012137.97</v>
      </c>
      <c r="UL6">
        <v>33798178.600000001</v>
      </c>
      <c r="UM6">
        <v>217280705.55000001</v>
      </c>
      <c r="UN6">
        <v>61202513.979999997</v>
      </c>
      <c r="UO6">
        <v>183482526.94999999</v>
      </c>
      <c r="UP6">
        <v>215518716.11000001</v>
      </c>
      <c r="UQ6">
        <v>32036189.16</v>
      </c>
      <c r="UR6">
        <v>76506578.140000001</v>
      </c>
      <c r="US6">
        <v>16732125</v>
      </c>
      <c r="UT6">
        <v>15304064.16</v>
      </c>
      <c r="UU6">
        <v>0</v>
      </c>
      <c r="UV6">
        <v>122280012.97</v>
      </c>
      <c r="UW6">
        <v>0</v>
      </c>
      <c r="UX6">
        <v>1761989.44</v>
      </c>
      <c r="UY6">
        <v>0</v>
      </c>
    </row>
    <row r="7" spans="1:571" x14ac:dyDescent="0.25">
      <c r="A7">
        <v>202212</v>
      </c>
      <c r="B7">
        <v>53028</v>
      </c>
      <c r="C7" t="s">
        <v>2687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10997935.220000001</v>
      </c>
      <c r="W7">
        <v>0</v>
      </c>
      <c r="X7">
        <v>15853377.02</v>
      </c>
      <c r="Y7">
        <v>18868651.260000002</v>
      </c>
      <c r="Z7">
        <v>0</v>
      </c>
      <c r="AA7">
        <v>707219.48</v>
      </c>
      <c r="AB7">
        <v>0</v>
      </c>
      <c r="AC7">
        <v>0</v>
      </c>
      <c r="AD7">
        <v>0</v>
      </c>
      <c r="AE7">
        <v>0</v>
      </c>
      <c r="AF7">
        <v>707219.48</v>
      </c>
      <c r="AG7">
        <v>0</v>
      </c>
      <c r="AH7">
        <v>18503908.449999999</v>
      </c>
      <c r="AI7">
        <v>19575870.739999998</v>
      </c>
      <c r="AJ7">
        <v>15853377.02</v>
      </c>
      <c r="AK7">
        <v>19211127.93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5688928.7199999997</v>
      </c>
      <c r="BE7">
        <v>0</v>
      </c>
      <c r="BF7">
        <v>7932590.25</v>
      </c>
      <c r="BG7">
        <v>8265274.5499999998</v>
      </c>
      <c r="BH7">
        <v>0</v>
      </c>
      <c r="BI7">
        <v>290789.53000000003</v>
      </c>
      <c r="BJ7">
        <v>0</v>
      </c>
      <c r="BK7">
        <v>0</v>
      </c>
      <c r="BL7">
        <v>0</v>
      </c>
      <c r="BM7">
        <v>0</v>
      </c>
      <c r="BN7">
        <v>290789.53000000003</v>
      </c>
      <c r="BO7">
        <v>0</v>
      </c>
      <c r="BP7">
        <v>8213836.4299999997</v>
      </c>
      <c r="BQ7">
        <v>8556064.0800000001</v>
      </c>
      <c r="BR7">
        <v>7932590.25</v>
      </c>
      <c r="BS7">
        <v>8504625.9600000009</v>
      </c>
      <c r="BT7">
        <v>0</v>
      </c>
      <c r="BU7">
        <v>-949527.34</v>
      </c>
      <c r="BV7">
        <v>0</v>
      </c>
      <c r="BW7">
        <v>22340259.68</v>
      </c>
      <c r="BX7">
        <v>36949775.369999997</v>
      </c>
      <c r="BY7">
        <v>0</v>
      </c>
      <c r="BZ7">
        <v>1301276.6100000001</v>
      </c>
      <c r="CA7">
        <v>0</v>
      </c>
      <c r="CB7">
        <v>0</v>
      </c>
      <c r="CC7">
        <v>0</v>
      </c>
      <c r="CD7">
        <v>0</v>
      </c>
      <c r="CE7">
        <v>1301276.6100000001</v>
      </c>
      <c r="CF7">
        <v>0</v>
      </c>
      <c r="CG7">
        <v>35956607.25</v>
      </c>
      <c r="CH7">
        <v>38251051.979999997</v>
      </c>
      <c r="CI7">
        <v>22340259.68</v>
      </c>
      <c r="CJ7">
        <v>37257883.859999999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26716059.309999999</v>
      </c>
      <c r="DD7">
        <v>1340253.43</v>
      </c>
      <c r="DE7">
        <v>37253797.579999998</v>
      </c>
      <c r="DF7">
        <v>76352226.329999998</v>
      </c>
      <c r="DG7">
        <v>0</v>
      </c>
      <c r="DH7">
        <v>8602254.6600000001</v>
      </c>
      <c r="DI7">
        <v>0</v>
      </c>
      <c r="DJ7">
        <v>0</v>
      </c>
      <c r="DK7">
        <v>0</v>
      </c>
      <c r="DL7">
        <v>0</v>
      </c>
      <c r="DM7">
        <v>8602254.6600000001</v>
      </c>
      <c r="DN7">
        <v>0</v>
      </c>
      <c r="DO7">
        <v>74747213.420000002</v>
      </c>
      <c r="DP7">
        <v>84954480.989999995</v>
      </c>
      <c r="DQ7">
        <v>38594051.009999998</v>
      </c>
      <c r="DR7">
        <v>83349468.079999998</v>
      </c>
      <c r="DS7">
        <v>0</v>
      </c>
      <c r="DT7">
        <v>-74927.63</v>
      </c>
      <c r="DU7">
        <v>0</v>
      </c>
      <c r="DV7">
        <v>-105258.62</v>
      </c>
      <c r="DW7">
        <v>3007352.76</v>
      </c>
      <c r="DX7">
        <v>0</v>
      </c>
      <c r="DY7">
        <v>380000</v>
      </c>
      <c r="DZ7">
        <v>0</v>
      </c>
      <c r="EA7">
        <v>0</v>
      </c>
      <c r="EB7">
        <v>0</v>
      </c>
      <c r="EC7">
        <v>0</v>
      </c>
      <c r="ED7">
        <v>380000</v>
      </c>
      <c r="EE7">
        <v>0</v>
      </c>
      <c r="EF7">
        <v>2997773.83</v>
      </c>
      <c r="EG7">
        <v>3387352.76</v>
      </c>
      <c r="EH7">
        <v>-105258.62</v>
      </c>
      <c r="EI7">
        <v>3377773.83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0</v>
      </c>
      <c r="IV7">
        <v>0</v>
      </c>
      <c r="IW7">
        <v>0</v>
      </c>
      <c r="IX7">
        <v>0</v>
      </c>
      <c r="IY7">
        <v>0</v>
      </c>
      <c r="IZ7">
        <v>0</v>
      </c>
      <c r="JA7">
        <v>0</v>
      </c>
      <c r="JB7">
        <v>42378468.289999999</v>
      </c>
      <c r="JC7">
        <v>0</v>
      </c>
      <c r="JD7">
        <v>1340253.43</v>
      </c>
      <c r="JE7">
        <v>83274765.900000006</v>
      </c>
      <c r="JF7">
        <v>143443280.27000001</v>
      </c>
      <c r="JG7">
        <v>0</v>
      </c>
      <c r="JH7">
        <v>11281540.279999999</v>
      </c>
      <c r="JI7">
        <v>0</v>
      </c>
      <c r="JJ7">
        <v>42378468.289999999</v>
      </c>
      <c r="JK7">
        <v>0</v>
      </c>
      <c r="JL7">
        <v>0</v>
      </c>
      <c r="JM7">
        <v>0</v>
      </c>
      <c r="JN7">
        <v>0</v>
      </c>
      <c r="JO7">
        <v>0</v>
      </c>
      <c r="JP7">
        <v>0</v>
      </c>
      <c r="JQ7">
        <v>11281540.279999999</v>
      </c>
      <c r="JR7">
        <v>0</v>
      </c>
      <c r="JS7">
        <v>140419339.38</v>
      </c>
      <c r="JT7">
        <v>154724820.55000001</v>
      </c>
      <c r="JU7">
        <v>84615019.329999998</v>
      </c>
      <c r="JV7">
        <v>151700879.66</v>
      </c>
      <c r="JW7">
        <v>0</v>
      </c>
      <c r="JX7">
        <v>0</v>
      </c>
      <c r="JY7">
        <v>0</v>
      </c>
      <c r="JZ7">
        <v>0</v>
      </c>
      <c r="KA7">
        <v>0</v>
      </c>
      <c r="KB7">
        <v>0</v>
      </c>
      <c r="KC7">
        <v>0</v>
      </c>
      <c r="KD7">
        <v>0</v>
      </c>
      <c r="KE7">
        <v>0</v>
      </c>
      <c r="KF7">
        <v>0</v>
      </c>
      <c r="KG7">
        <v>0</v>
      </c>
      <c r="KH7">
        <v>0</v>
      </c>
      <c r="KI7">
        <v>0</v>
      </c>
      <c r="KJ7">
        <v>0</v>
      </c>
      <c r="KK7">
        <v>0</v>
      </c>
      <c r="KL7">
        <v>0</v>
      </c>
      <c r="KM7">
        <v>0</v>
      </c>
      <c r="KN7">
        <v>0</v>
      </c>
      <c r="KO7">
        <v>0</v>
      </c>
      <c r="KP7">
        <v>22691018.829999998</v>
      </c>
      <c r="KQ7">
        <v>32797746.449999999</v>
      </c>
      <c r="KR7">
        <v>32797746.449999999</v>
      </c>
      <c r="KS7">
        <v>0</v>
      </c>
      <c r="KT7">
        <v>0</v>
      </c>
      <c r="KU7">
        <v>30314435.510000002</v>
      </c>
      <c r="KV7">
        <v>30314435.510000002</v>
      </c>
      <c r="KW7">
        <v>7623416.6799999997</v>
      </c>
      <c r="KX7">
        <v>22691018.829999998</v>
      </c>
      <c r="KY7">
        <v>7623416.6799999997</v>
      </c>
      <c r="KZ7">
        <v>0</v>
      </c>
      <c r="LA7">
        <v>0</v>
      </c>
      <c r="LB7">
        <v>0</v>
      </c>
      <c r="LC7">
        <v>2483310.94</v>
      </c>
      <c r="LD7">
        <v>0</v>
      </c>
      <c r="LE7">
        <v>0</v>
      </c>
      <c r="LF7">
        <v>0</v>
      </c>
      <c r="LG7">
        <v>0</v>
      </c>
      <c r="LH7">
        <v>0</v>
      </c>
      <c r="LI7">
        <v>0</v>
      </c>
      <c r="LJ7">
        <v>0</v>
      </c>
      <c r="LK7">
        <v>0</v>
      </c>
      <c r="LL7">
        <v>0</v>
      </c>
      <c r="LM7">
        <v>0</v>
      </c>
      <c r="LN7">
        <v>0</v>
      </c>
      <c r="LO7">
        <v>0</v>
      </c>
      <c r="LP7">
        <v>0</v>
      </c>
      <c r="LQ7">
        <v>0</v>
      </c>
      <c r="LR7">
        <v>0</v>
      </c>
      <c r="LS7">
        <v>0</v>
      </c>
      <c r="LT7">
        <v>0</v>
      </c>
      <c r="LU7">
        <v>0</v>
      </c>
      <c r="LV7">
        <v>0</v>
      </c>
      <c r="LW7">
        <v>0</v>
      </c>
      <c r="LX7">
        <v>8750618.3200000003</v>
      </c>
      <c r="LY7">
        <v>12232998.57</v>
      </c>
      <c r="LZ7">
        <v>13110641.869999999</v>
      </c>
      <c r="MA7">
        <v>0</v>
      </c>
      <c r="MB7">
        <v>877643.3</v>
      </c>
      <c r="MC7">
        <v>12152971.949999999</v>
      </c>
      <c r="MD7">
        <v>11275328.65</v>
      </c>
      <c r="ME7">
        <v>3402353.63</v>
      </c>
      <c r="MF7">
        <v>7872975.0300000003</v>
      </c>
      <c r="MG7">
        <v>3402353.63</v>
      </c>
      <c r="MH7">
        <v>0</v>
      </c>
      <c r="MI7">
        <v>877643.3</v>
      </c>
      <c r="MJ7">
        <v>0</v>
      </c>
      <c r="MK7">
        <v>957669.92</v>
      </c>
      <c r="ML7">
        <v>0</v>
      </c>
      <c r="MM7">
        <v>0</v>
      </c>
      <c r="MN7">
        <v>0</v>
      </c>
      <c r="MO7">
        <v>5830219.7199999997</v>
      </c>
      <c r="MP7">
        <v>20974998.219999999</v>
      </c>
      <c r="MQ7">
        <v>21059926.550000001</v>
      </c>
      <c r="MR7">
        <v>0</v>
      </c>
      <c r="MS7">
        <v>84928.320000000007</v>
      </c>
      <c r="MT7">
        <v>20421865.800000001</v>
      </c>
      <c r="MU7">
        <v>20336937.48</v>
      </c>
      <c r="MV7">
        <v>14591646.08</v>
      </c>
      <c r="MW7">
        <v>5745291.4000000004</v>
      </c>
      <c r="MX7">
        <v>14591646.08</v>
      </c>
      <c r="MY7">
        <v>0</v>
      </c>
      <c r="MZ7">
        <v>84928.320000000007</v>
      </c>
      <c r="NA7">
        <v>0</v>
      </c>
      <c r="NB7">
        <v>638060.75</v>
      </c>
      <c r="NC7">
        <v>0</v>
      </c>
      <c r="ND7">
        <v>0</v>
      </c>
      <c r="NE7">
        <v>0</v>
      </c>
      <c r="NF7">
        <v>0</v>
      </c>
      <c r="NG7">
        <v>0</v>
      </c>
      <c r="NH7">
        <v>0</v>
      </c>
      <c r="NI7">
        <v>0</v>
      </c>
      <c r="NJ7">
        <v>0</v>
      </c>
      <c r="NK7">
        <v>0</v>
      </c>
      <c r="NL7">
        <v>0</v>
      </c>
      <c r="NM7">
        <v>0</v>
      </c>
      <c r="NN7">
        <v>0</v>
      </c>
      <c r="NO7">
        <v>0</v>
      </c>
      <c r="NP7">
        <v>0</v>
      </c>
      <c r="NQ7">
        <v>0</v>
      </c>
      <c r="NR7">
        <v>0</v>
      </c>
      <c r="NS7">
        <v>0</v>
      </c>
      <c r="NT7">
        <v>0</v>
      </c>
      <c r="NU7">
        <v>0</v>
      </c>
      <c r="NV7">
        <v>0</v>
      </c>
      <c r="NW7">
        <v>21350842.73</v>
      </c>
      <c r="NX7">
        <v>51134355.780000001</v>
      </c>
      <c r="NY7">
        <v>55290347.159999996</v>
      </c>
      <c r="NZ7">
        <v>0</v>
      </c>
      <c r="OA7">
        <v>4155991.38</v>
      </c>
      <c r="OB7">
        <v>52953705.439999998</v>
      </c>
      <c r="OC7">
        <v>48797714.060000002</v>
      </c>
      <c r="OD7">
        <v>31602862.710000001</v>
      </c>
      <c r="OE7">
        <v>17194851.350000001</v>
      </c>
      <c r="OF7">
        <v>31602862.710000001</v>
      </c>
      <c r="OG7">
        <v>0</v>
      </c>
      <c r="OH7">
        <v>4155991.38</v>
      </c>
      <c r="OI7">
        <v>0</v>
      </c>
      <c r="OJ7">
        <v>2336641.7200000002</v>
      </c>
      <c r="OK7">
        <v>0</v>
      </c>
      <c r="OL7">
        <v>0</v>
      </c>
      <c r="OM7">
        <v>0</v>
      </c>
      <c r="ON7">
        <v>2708375.29</v>
      </c>
      <c r="OO7">
        <v>2599943.9300000002</v>
      </c>
      <c r="OP7">
        <v>3517640.85</v>
      </c>
      <c r="OQ7">
        <v>0</v>
      </c>
      <c r="OR7">
        <v>917696.92</v>
      </c>
      <c r="OS7">
        <v>3221235.56</v>
      </c>
      <c r="OT7">
        <v>2303538.64</v>
      </c>
      <c r="OU7">
        <v>512860.27</v>
      </c>
      <c r="OV7">
        <v>1790678.37</v>
      </c>
      <c r="OW7">
        <v>512860.27</v>
      </c>
      <c r="OX7">
        <v>0</v>
      </c>
      <c r="OY7">
        <v>917696.92</v>
      </c>
      <c r="OZ7">
        <v>0</v>
      </c>
      <c r="PA7">
        <v>296405.28999999998</v>
      </c>
      <c r="PB7">
        <v>0</v>
      </c>
      <c r="PC7">
        <v>0</v>
      </c>
      <c r="PD7">
        <v>0</v>
      </c>
      <c r="PE7">
        <v>0</v>
      </c>
      <c r="PF7">
        <v>0</v>
      </c>
      <c r="PG7">
        <v>0</v>
      </c>
      <c r="PH7">
        <v>0</v>
      </c>
      <c r="PI7">
        <v>0</v>
      </c>
      <c r="PJ7">
        <v>0</v>
      </c>
      <c r="PK7">
        <v>0</v>
      </c>
      <c r="PL7">
        <v>0</v>
      </c>
      <c r="PM7">
        <v>0</v>
      </c>
      <c r="PN7">
        <v>0</v>
      </c>
      <c r="PO7">
        <v>0</v>
      </c>
      <c r="PP7">
        <v>0</v>
      </c>
      <c r="PQ7">
        <v>0</v>
      </c>
      <c r="PR7">
        <v>0</v>
      </c>
      <c r="PS7">
        <v>0</v>
      </c>
      <c r="PT7">
        <v>0</v>
      </c>
      <c r="PU7">
        <v>0</v>
      </c>
      <c r="PV7">
        <v>0</v>
      </c>
      <c r="PW7">
        <v>0</v>
      </c>
      <c r="PX7">
        <v>0</v>
      </c>
      <c r="PY7">
        <v>0</v>
      </c>
      <c r="PZ7">
        <v>0</v>
      </c>
      <c r="QA7">
        <v>0</v>
      </c>
      <c r="QB7">
        <v>0</v>
      </c>
      <c r="QC7">
        <v>0</v>
      </c>
      <c r="QD7">
        <v>0</v>
      </c>
      <c r="QE7">
        <v>0</v>
      </c>
      <c r="QF7">
        <v>0</v>
      </c>
      <c r="QG7">
        <v>0</v>
      </c>
      <c r="QH7">
        <v>0</v>
      </c>
      <c r="QI7">
        <v>0</v>
      </c>
      <c r="QJ7">
        <v>0</v>
      </c>
      <c r="QK7">
        <v>0</v>
      </c>
      <c r="QL7">
        <v>0</v>
      </c>
      <c r="QM7">
        <v>0</v>
      </c>
      <c r="QN7">
        <v>0</v>
      </c>
      <c r="QO7">
        <v>0</v>
      </c>
      <c r="QP7">
        <v>0</v>
      </c>
      <c r="QQ7">
        <v>0</v>
      </c>
      <c r="QR7">
        <v>0</v>
      </c>
      <c r="QS7">
        <v>0</v>
      </c>
      <c r="QT7">
        <v>0</v>
      </c>
      <c r="QU7">
        <v>0</v>
      </c>
      <c r="QV7">
        <v>0</v>
      </c>
      <c r="QW7">
        <v>0</v>
      </c>
      <c r="QX7">
        <v>0</v>
      </c>
      <c r="QY7">
        <v>0</v>
      </c>
      <c r="QZ7">
        <v>0</v>
      </c>
      <c r="RA7">
        <v>0</v>
      </c>
      <c r="RB7">
        <v>0</v>
      </c>
      <c r="RC7">
        <v>0</v>
      </c>
      <c r="RD7">
        <v>0</v>
      </c>
      <c r="RE7">
        <v>0</v>
      </c>
      <c r="RF7">
        <v>0</v>
      </c>
      <c r="RG7">
        <v>0</v>
      </c>
      <c r="RH7">
        <v>0</v>
      </c>
      <c r="RI7">
        <v>0</v>
      </c>
      <c r="RJ7">
        <v>0</v>
      </c>
      <c r="RK7">
        <v>0</v>
      </c>
      <c r="RL7">
        <v>0</v>
      </c>
      <c r="RM7">
        <v>0</v>
      </c>
      <c r="RN7">
        <v>0</v>
      </c>
      <c r="RO7">
        <v>0</v>
      </c>
      <c r="RP7">
        <v>0</v>
      </c>
      <c r="RQ7">
        <v>0</v>
      </c>
      <c r="RR7">
        <v>0</v>
      </c>
      <c r="RS7">
        <v>0</v>
      </c>
      <c r="RT7">
        <v>0</v>
      </c>
      <c r="RU7">
        <v>0</v>
      </c>
      <c r="RV7">
        <v>0</v>
      </c>
      <c r="RW7">
        <v>0</v>
      </c>
      <c r="RX7">
        <v>0</v>
      </c>
      <c r="RY7">
        <v>0</v>
      </c>
      <c r="RZ7">
        <v>0</v>
      </c>
      <c r="SA7">
        <v>0</v>
      </c>
      <c r="SB7">
        <v>0</v>
      </c>
      <c r="SC7">
        <v>0</v>
      </c>
      <c r="SD7">
        <v>0</v>
      </c>
      <c r="SE7">
        <v>0</v>
      </c>
      <c r="SF7">
        <v>0</v>
      </c>
      <c r="SG7">
        <v>0</v>
      </c>
      <c r="SH7">
        <v>0</v>
      </c>
      <c r="SI7">
        <v>0</v>
      </c>
      <c r="SJ7">
        <v>0</v>
      </c>
      <c r="SK7">
        <v>0</v>
      </c>
      <c r="SL7">
        <v>0</v>
      </c>
      <c r="SM7">
        <v>0</v>
      </c>
      <c r="SN7">
        <v>0</v>
      </c>
      <c r="SO7">
        <v>0</v>
      </c>
      <c r="SP7">
        <v>0</v>
      </c>
      <c r="SQ7">
        <v>0</v>
      </c>
      <c r="SR7">
        <v>0</v>
      </c>
      <c r="SS7">
        <v>0</v>
      </c>
      <c r="ST7">
        <v>0</v>
      </c>
      <c r="SU7">
        <v>0</v>
      </c>
      <c r="SV7">
        <v>0</v>
      </c>
      <c r="SW7">
        <v>0</v>
      </c>
      <c r="SX7">
        <v>0</v>
      </c>
      <c r="SY7">
        <v>0</v>
      </c>
      <c r="SZ7">
        <v>0</v>
      </c>
      <c r="TA7">
        <v>0</v>
      </c>
      <c r="TB7">
        <v>0</v>
      </c>
      <c r="TC7">
        <v>0</v>
      </c>
      <c r="TD7">
        <v>0</v>
      </c>
      <c r="TE7">
        <v>0</v>
      </c>
      <c r="TF7">
        <v>0</v>
      </c>
      <c r="TG7">
        <v>0</v>
      </c>
      <c r="TH7">
        <v>0</v>
      </c>
      <c r="TI7">
        <v>0</v>
      </c>
      <c r="TJ7">
        <v>0</v>
      </c>
      <c r="TK7">
        <v>0</v>
      </c>
      <c r="TL7">
        <v>0</v>
      </c>
      <c r="TM7">
        <v>0</v>
      </c>
      <c r="TN7">
        <v>0</v>
      </c>
      <c r="TO7">
        <v>0</v>
      </c>
      <c r="TP7">
        <v>0</v>
      </c>
      <c r="TQ7">
        <v>0</v>
      </c>
      <c r="TR7">
        <v>0</v>
      </c>
      <c r="TS7">
        <v>0</v>
      </c>
      <c r="TT7">
        <v>0</v>
      </c>
      <c r="TU7">
        <v>0</v>
      </c>
      <c r="TV7">
        <v>0</v>
      </c>
      <c r="TW7">
        <v>0</v>
      </c>
      <c r="TX7">
        <v>0</v>
      </c>
      <c r="TY7">
        <v>0</v>
      </c>
      <c r="TZ7">
        <v>0</v>
      </c>
      <c r="UA7">
        <v>0</v>
      </c>
      <c r="UB7">
        <v>0</v>
      </c>
      <c r="UC7">
        <v>0</v>
      </c>
      <c r="UD7">
        <v>0</v>
      </c>
      <c r="UE7">
        <v>0</v>
      </c>
      <c r="UF7">
        <v>0</v>
      </c>
      <c r="UG7">
        <v>0</v>
      </c>
      <c r="UH7">
        <v>0</v>
      </c>
      <c r="UI7">
        <v>0</v>
      </c>
      <c r="UJ7">
        <v>0</v>
      </c>
      <c r="UK7">
        <v>61331074.899999999</v>
      </c>
      <c r="UL7">
        <v>119740042.95</v>
      </c>
      <c r="UM7">
        <v>125776302.87</v>
      </c>
      <c r="UN7">
        <v>0</v>
      </c>
      <c r="UO7">
        <v>6036259.9199999999</v>
      </c>
      <c r="UP7">
        <v>119064214.26000001</v>
      </c>
      <c r="UQ7">
        <v>113027954.34</v>
      </c>
      <c r="UR7">
        <v>57733139.359999999</v>
      </c>
      <c r="US7">
        <v>55294814.979999997</v>
      </c>
      <c r="UT7">
        <v>57733139.359999999</v>
      </c>
      <c r="UU7">
        <v>0</v>
      </c>
      <c r="UV7">
        <v>6036259.9199999999</v>
      </c>
      <c r="UW7">
        <v>0</v>
      </c>
      <c r="UX7">
        <v>6712088.6100000003</v>
      </c>
      <c r="UY7">
        <v>0</v>
      </c>
    </row>
    <row r="8" spans="1:571" x14ac:dyDescent="0.25">
      <c r="A8">
        <v>202212</v>
      </c>
      <c r="B8">
        <v>53092</v>
      </c>
      <c r="C8" t="s">
        <v>2696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59715</v>
      </c>
      <c r="GK8">
        <v>0</v>
      </c>
      <c r="GL8">
        <v>0</v>
      </c>
      <c r="GM8">
        <v>2380512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2380512</v>
      </c>
      <c r="GW8">
        <v>2380512</v>
      </c>
      <c r="GX8">
        <v>0</v>
      </c>
      <c r="GY8">
        <v>2380512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10056200</v>
      </c>
      <c r="IN8">
        <v>0</v>
      </c>
      <c r="IO8">
        <v>10056200</v>
      </c>
      <c r="IP8">
        <v>10056200</v>
      </c>
      <c r="IQ8">
        <v>0</v>
      </c>
      <c r="IR8">
        <v>10056200</v>
      </c>
      <c r="IS8">
        <v>5931519</v>
      </c>
      <c r="IT8">
        <v>0</v>
      </c>
      <c r="IU8">
        <v>5931519</v>
      </c>
      <c r="IV8">
        <v>5880372</v>
      </c>
      <c r="IW8">
        <v>0</v>
      </c>
      <c r="IX8">
        <v>5880372</v>
      </c>
      <c r="IY8">
        <v>1981829</v>
      </c>
      <c r="IZ8">
        <v>5880372</v>
      </c>
      <c r="JA8">
        <v>10056200</v>
      </c>
      <c r="JB8">
        <v>2041544</v>
      </c>
      <c r="JC8">
        <v>10056200</v>
      </c>
      <c r="JD8">
        <v>0</v>
      </c>
      <c r="JE8">
        <v>5931519</v>
      </c>
      <c r="JF8">
        <v>12436712</v>
      </c>
      <c r="JG8">
        <v>0</v>
      </c>
      <c r="JH8">
        <v>0</v>
      </c>
      <c r="JI8">
        <v>5931519</v>
      </c>
      <c r="JJ8">
        <v>2041544</v>
      </c>
      <c r="JK8">
        <v>0</v>
      </c>
      <c r="JL8">
        <v>0</v>
      </c>
      <c r="JM8">
        <v>5880372</v>
      </c>
      <c r="JN8">
        <v>0</v>
      </c>
      <c r="JO8">
        <v>0</v>
      </c>
      <c r="JP8">
        <v>0</v>
      </c>
      <c r="JQ8">
        <v>0</v>
      </c>
      <c r="JR8">
        <v>0</v>
      </c>
      <c r="JS8">
        <v>12436712</v>
      </c>
      <c r="JT8">
        <v>2380512</v>
      </c>
      <c r="JU8">
        <v>0</v>
      </c>
      <c r="JV8">
        <v>2380512</v>
      </c>
      <c r="JW8">
        <v>0</v>
      </c>
      <c r="JX8">
        <v>0</v>
      </c>
      <c r="JY8">
        <v>0</v>
      </c>
      <c r="JZ8">
        <v>0</v>
      </c>
      <c r="KA8">
        <v>0</v>
      </c>
      <c r="KB8">
        <v>0</v>
      </c>
      <c r="KC8">
        <v>0</v>
      </c>
      <c r="KD8">
        <v>0</v>
      </c>
      <c r="KE8">
        <v>0</v>
      </c>
      <c r="KF8">
        <v>0</v>
      </c>
      <c r="KG8">
        <v>0</v>
      </c>
      <c r="KH8">
        <v>0</v>
      </c>
      <c r="KI8">
        <v>0</v>
      </c>
      <c r="KJ8">
        <v>0</v>
      </c>
      <c r="KK8">
        <v>0</v>
      </c>
      <c r="KL8">
        <v>0</v>
      </c>
      <c r="KM8">
        <v>0</v>
      </c>
      <c r="KN8">
        <v>0</v>
      </c>
      <c r="KO8">
        <v>0</v>
      </c>
      <c r="KP8">
        <v>0</v>
      </c>
      <c r="KQ8">
        <v>0</v>
      </c>
      <c r="KR8">
        <v>0</v>
      </c>
      <c r="KS8">
        <v>0</v>
      </c>
      <c r="KT8">
        <v>0</v>
      </c>
      <c r="KU8">
        <v>0</v>
      </c>
      <c r="KV8">
        <v>0</v>
      </c>
      <c r="KW8">
        <v>0</v>
      </c>
      <c r="KX8">
        <v>0</v>
      </c>
      <c r="KY8">
        <v>0</v>
      </c>
      <c r="KZ8">
        <v>0</v>
      </c>
      <c r="LA8">
        <v>0</v>
      </c>
      <c r="LB8">
        <v>0</v>
      </c>
      <c r="LC8">
        <v>0</v>
      </c>
      <c r="LD8">
        <v>0</v>
      </c>
      <c r="LE8">
        <v>0</v>
      </c>
      <c r="LF8">
        <v>0</v>
      </c>
      <c r="LG8">
        <v>0</v>
      </c>
      <c r="LH8">
        <v>0</v>
      </c>
      <c r="LI8">
        <v>0</v>
      </c>
      <c r="LJ8">
        <v>0</v>
      </c>
      <c r="LK8">
        <v>0</v>
      </c>
      <c r="LL8">
        <v>0</v>
      </c>
      <c r="LM8">
        <v>0</v>
      </c>
      <c r="LN8">
        <v>0</v>
      </c>
      <c r="LO8">
        <v>0</v>
      </c>
      <c r="LP8">
        <v>0</v>
      </c>
      <c r="LQ8">
        <v>0</v>
      </c>
      <c r="LR8">
        <v>0</v>
      </c>
      <c r="LS8">
        <v>0</v>
      </c>
      <c r="LT8">
        <v>0</v>
      </c>
      <c r="LU8">
        <v>0</v>
      </c>
      <c r="LV8">
        <v>0</v>
      </c>
      <c r="LW8">
        <v>0</v>
      </c>
      <c r="LX8">
        <v>0</v>
      </c>
      <c r="LY8">
        <v>0</v>
      </c>
      <c r="LZ8">
        <v>0</v>
      </c>
      <c r="MA8">
        <v>0</v>
      </c>
      <c r="MB8">
        <v>0</v>
      </c>
      <c r="MC8">
        <v>0</v>
      </c>
      <c r="MD8">
        <v>0</v>
      </c>
      <c r="ME8">
        <v>0</v>
      </c>
      <c r="MF8">
        <v>0</v>
      </c>
      <c r="MG8">
        <v>0</v>
      </c>
      <c r="MH8">
        <v>0</v>
      </c>
      <c r="MI8">
        <v>0</v>
      </c>
      <c r="MJ8">
        <v>0</v>
      </c>
      <c r="MK8">
        <v>0</v>
      </c>
      <c r="ML8">
        <v>0</v>
      </c>
      <c r="MM8">
        <v>0</v>
      </c>
      <c r="MN8">
        <v>0</v>
      </c>
      <c r="MO8">
        <v>0</v>
      </c>
      <c r="MP8">
        <v>0</v>
      </c>
      <c r="MQ8">
        <v>0</v>
      </c>
      <c r="MR8">
        <v>0</v>
      </c>
      <c r="MS8">
        <v>0</v>
      </c>
      <c r="MT8">
        <v>0</v>
      </c>
      <c r="MU8">
        <v>0</v>
      </c>
      <c r="MV8">
        <v>0</v>
      </c>
      <c r="MW8">
        <v>0</v>
      </c>
      <c r="MX8">
        <v>0</v>
      </c>
      <c r="MY8">
        <v>0</v>
      </c>
      <c r="MZ8">
        <v>0</v>
      </c>
      <c r="NA8">
        <v>0</v>
      </c>
      <c r="NB8">
        <v>0</v>
      </c>
      <c r="NC8">
        <v>0</v>
      </c>
      <c r="ND8">
        <v>0</v>
      </c>
      <c r="NE8">
        <v>0</v>
      </c>
      <c r="NF8">
        <v>0</v>
      </c>
      <c r="NG8">
        <v>0</v>
      </c>
      <c r="NH8">
        <v>0</v>
      </c>
      <c r="NI8">
        <v>0</v>
      </c>
      <c r="NJ8">
        <v>0</v>
      </c>
      <c r="NK8">
        <v>0</v>
      </c>
      <c r="NL8">
        <v>0</v>
      </c>
      <c r="NM8">
        <v>0</v>
      </c>
      <c r="NN8">
        <v>0</v>
      </c>
      <c r="NO8">
        <v>0</v>
      </c>
      <c r="NP8">
        <v>0</v>
      </c>
      <c r="NQ8">
        <v>0</v>
      </c>
      <c r="NR8">
        <v>0</v>
      </c>
      <c r="NS8">
        <v>0</v>
      </c>
      <c r="NT8">
        <v>0</v>
      </c>
      <c r="NU8">
        <v>0</v>
      </c>
      <c r="NV8">
        <v>0</v>
      </c>
      <c r="NW8">
        <v>0</v>
      </c>
      <c r="NX8">
        <v>0</v>
      </c>
      <c r="NY8">
        <v>0</v>
      </c>
      <c r="NZ8">
        <v>0</v>
      </c>
      <c r="OA8">
        <v>0</v>
      </c>
      <c r="OB8">
        <v>0</v>
      </c>
      <c r="OC8">
        <v>0</v>
      </c>
      <c r="OD8">
        <v>0</v>
      </c>
      <c r="OE8">
        <v>0</v>
      </c>
      <c r="OF8">
        <v>0</v>
      </c>
      <c r="OG8">
        <v>0</v>
      </c>
      <c r="OH8">
        <v>0</v>
      </c>
      <c r="OI8">
        <v>0</v>
      </c>
      <c r="OJ8">
        <v>0</v>
      </c>
      <c r="OK8">
        <v>0</v>
      </c>
      <c r="OL8">
        <v>0</v>
      </c>
      <c r="OM8">
        <v>0</v>
      </c>
      <c r="ON8">
        <v>0</v>
      </c>
      <c r="OO8">
        <v>0</v>
      </c>
      <c r="OP8">
        <v>0</v>
      </c>
      <c r="OQ8">
        <v>0</v>
      </c>
      <c r="OR8">
        <v>0</v>
      </c>
      <c r="OS8">
        <v>0</v>
      </c>
      <c r="OT8">
        <v>0</v>
      </c>
      <c r="OU8">
        <v>0</v>
      </c>
      <c r="OV8">
        <v>0</v>
      </c>
      <c r="OW8">
        <v>0</v>
      </c>
      <c r="OX8">
        <v>0</v>
      </c>
      <c r="OY8">
        <v>0</v>
      </c>
      <c r="OZ8">
        <v>0</v>
      </c>
      <c r="PA8">
        <v>0</v>
      </c>
      <c r="PB8">
        <v>0</v>
      </c>
      <c r="PC8">
        <v>0</v>
      </c>
      <c r="PD8">
        <v>0</v>
      </c>
      <c r="PE8">
        <v>0</v>
      </c>
      <c r="PF8">
        <v>0</v>
      </c>
      <c r="PG8">
        <v>0</v>
      </c>
      <c r="PH8">
        <v>0</v>
      </c>
      <c r="PI8">
        <v>0</v>
      </c>
      <c r="PJ8">
        <v>0</v>
      </c>
      <c r="PK8">
        <v>0</v>
      </c>
      <c r="PL8">
        <v>0</v>
      </c>
      <c r="PM8">
        <v>0</v>
      </c>
      <c r="PN8">
        <v>0</v>
      </c>
      <c r="PO8">
        <v>0</v>
      </c>
      <c r="PP8">
        <v>0</v>
      </c>
      <c r="PQ8">
        <v>0</v>
      </c>
      <c r="PR8">
        <v>0</v>
      </c>
      <c r="PS8">
        <v>0</v>
      </c>
      <c r="PT8">
        <v>0</v>
      </c>
      <c r="PU8">
        <v>0</v>
      </c>
      <c r="PV8">
        <v>0</v>
      </c>
      <c r="PW8">
        <v>0</v>
      </c>
      <c r="PX8">
        <v>0</v>
      </c>
      <c r="PY8">
        <v>0</v>
      </c>
      <c r="PZ8">
        <v>0</v>
      </c>
      <c r="QA8">
        <v>0</v>
      </c>
      <c r="QB8">
        <v>0</v>
      </c>
      <c r="QC8">
        <v>0</v>
      </c>
      <c r="QD8">
        <v>0</v>
      </c>
      <c r="QE8">
        <v>0</v>
      </c>
      <c r="QF8">
        <v>0</v>
      </c>
      <c r="QG8">
        <v>0</v>
      </c>
      <c r="QH8">
        <v>0</v>
      </c>
      <c r="QI8">
        <v>0</v>
      </c>
      <c r="QJ8">
        <v>0</v>
      </c>
      <c r="QK8">
        <v>0</v>
      </c>
      <c r="QL8">
        <v>0</v>
      </c>
      <c r="QM8">
        <v>0</v>
      </c>
      <c r="QN8">
        <v>0</v>
      </c>
      <c r="QO8">
        <v>0</v>
      </c>
      <c r="QP8">
        <v>0</v>
      </c>
      <c r="QQ8">
        <v>0</v>
      </c>
      <c r="QR8">
        <v>0</v>
      </c>
      <c r="QS8">
        <v>0</v>
      </c>
      <c r="QT8">
        <v>0</v>
      </c>
      <c r="QU8">
        <v>0</v>
      </c>
      <c r="QV8">
        <v>0</v>
      </c>
      <c r="QW8">
        <v>0</v>
      </c>
      <c r="QX8">
        <v>0</v>
      </c>
      <c r="QY8">
        <v>0</v>
      </c>
      <c r="QZ8">
        <v>0</v>
      </c>
      <c r="RA8">
        <v>0</v>
      </c>
      <c r="RB8">
        <v>0</v>
      </c>
      <c r="RC8">
        <v>0</v>
      </c>
      <c r="RD8">
        <v>0</v>
      </c>
      <c r="RE8">
        <v>0</v>
      </c>
      <c r="RF8">
        <v>0</v>
      </c>
      <c r="RG8">
        <v>0</v>
      </c>
      <c r="RH8">
        <v>0</v>
      </c>
      <c r="RI8">
        <v>0</v>
      </c>
      <c r="RJ8">
        <v>0</v>
      </c>
      <c r="RK8">
        <v>0</v>
      </c>
      <c r="RL8">
        <v>0</v>
      </c>
      <c r="RM8">
        <v>0</v>
      </c>
      <c r="RN8">
        <v>0</v>
      </c>
      <c r="RO8">
        <v>0</v>
      </c>
      <c r="RP8">
        <v>0</v>
      </c>
      <c r="RQ8">
        <v>0</v>
      </c>
      <c r="RR8">
        <v>0</v>
      </c>
      <c r="RS8">
        <v>0</v>
      </c>
      <c r="RT8">
        <v>0</v>
      </c>
      <c r="RU8">
        <v>0</v>
      </c>
      <c r="RV8">
        <v>0</v>
      </c>
      <c r="RW8">
        <v>0</v>
      </c>
      <c r="RX8">
        <v>0</v>
      </c>
      <c r="RY8">
        <v>0</v>
      </c>
      <c r="RZ8">
        <v>0</v>
      </c>
      <c r="SA8">
        <v>0</v>
      </c>
      <c r="SB8">
        <v>0</v>
      </c>
      <c r="SC8">
        <v>0</v>
      </c>
      <c r="SD8">
        <v>0</v>
      </c>
      <c r="SE8">
        <v>0</v>
      </c>
      <c r="SF8">
        <v>0</v>
      </c>
      <c r="SG8">
        <v>0</v>
      </c>
      <c r="SH8">
        <v>0</v>
      </c>
      <c r="SI8">
        <v>0</v>
      </c>
      <c r="SJ8">
        <v>0</v>
      </c>
      <c r="SK8">
        <v>0</v>
      </c>
      <c r="SL8">
        <v>0</v>
      </c>
      <c r="SM8">
        <v>0</v>
      </c>
      <c r="SN8">
        <v>0</v>
      </c>
      <c r="SO8">
        <v>0</v>
      </c>
      <c r="SP8">
        <v>0</v>
      </c>
      <c r="SQ8">
        <v>0</v>
      </c>
      <c r="SR8">
        <v>0</v>
      </c>
      <c r="SS8">
        <v>0</v>
      </c>
      <c r="ST8">
        <v>0</v>
      </c>
      <c r="SU8">
        <v>0</v>
      </c>
      <c r="SV8">
        <v>0</v>
      </c>
      <c r="SW8">
        <v>0</v>
      </c>
      <c r="SX8">
        <v>0</v>
      </c>
      <c r="SY8">
        <v>0</v>
      </c>
      <c r="SZ8">
        <v>0</v>
      </c>
      <c r="TA8">
        <v>0</v>
      </c>
      <c r="TB8">
        <v>0</v>
      </c>
      <c r="TC8">
        <v>0</v>
      </c>
      <c r="TD8">
        <v>0</v>
      </c>
      <c r="TE8">
        <v>0</v>
      </c>
      <c r="TF8">
        <v>0</v>
      </c>
      <c r="TG8">
        <v>0</v>
      </c>
      <c r="TH8">
        <v>0</v>
      </c>
      <c r="TI8">
        <v>0</v>
      </c>
      <c r="TJ8">
        <v>0</v>
      </c>
      <c r="TK8">
        <v>0</v>
      </c>
      <c r="TL8">
        <v>0</v>
      </c>
      <c r="TM8">
        <v>0</v>
      </c>
      <c r="TN8">
        <v>0</v>
      </c>
      <c r="TO8">
        <v>0</v>
      </c>
      <c r="TP8">
        <v>0</v>
      </c>
      <c r="TQ8">
        <v>0</v>
      </c>
      <c r="TR8">
        <v>0</v>
      </c>
      <c r="TS8">
        <v>0</v>
      </c>
      <c r="TT8">
        <v>1119628</v>
      </c>
      <c r="TU8">
        <v>1518628</v>
      </c>
      <c r="TV8">
        <v>1518628</v>
      </c>
      <c r="TW8">
        <v>0</v>
      </c>
      <c r="TX8">
        <v>0</v>
      </c>
      <c r="TY8">
        <v>1119628</v>
      </c>
      <c r="TZ8">
        <v>1119628</v>
      </c>
      <c r="UA8">
        <v>0</v>
      </c>
      <c r="UB8">
        <v>1119628</v>
      </c>
      <c r="UC8">
        <v>0</v>
      </c>
      <c r="UD8">
        <v>0</v>
      </c>
      <c r="UE8">
        <v>0</v>
      </c>
      <c r="UF8">
        <v>0</v>
      </c>
      <c r="UG8">
        <v>399000</v>
      </c>
      <c r="UH8">
        <v>0</v>
      </c>
      <c r="UI8">
        <v>0</v>
      </c>
      <c r="UJ8">
        <v>0</v>
      </c>
      <c r="UK8">
        <v>1119628</v>
      </c>
      <c r="UL8">
        <v>1518628</v>
      </c>
      <c r="UM8">
        <v>1518628</v>
      </c>
      <c r="UN8">
        <v>0</v>
      </c>
      <c r="UO8">
        <v>0</v>
      </c>
      <c r="UP8">
        <v>1119628</v>
      </c>
      <c r="UQ8">
        <v>1119628</v>
      </c>
      <c r="UR8">
        <v>0</v>
      </c>
      <c r="US8">
        <v>1119628</v>
      </c>
      <c r="UT8">
        <v>0</v>
      </c>
      <c r="UU8">
        <v>0</v>
      </c>
      <c r="UV8">
        <v>0</v>
      </c>
      <c r="UW8">
        <v>0</v>
      </c>
      <c r="UX8">
        <v>399000</v>
      </c>
      <c r="UY8">
        <v>0</v>
      </c>
    </row>
    <row r="9" spans="1:571" x14ac:dyDescent="0.25">
      <c r="A9">
        <v>202212</v>
      </c>
      <c r="B9">
        <v>52042</v>
      </c>
      <c r="C9" t="s">
        <v>2686</v>
      </c>
      <c r="D9">
        <v>0</v>
      </c>
      <c r="E9">
        <v>17718609</v>
      </c>
      <c r="F9">
        <v>0</v>
      </c>
      <c r="G9">
        <v>52730442</v>
      </c>
      <c r="H9">
        <v>256386177</v>
      </c>
      <c r="I9">
        <v>0</v>
      </c>
      <c r="J9">
        <v>828275</v>
      </c>
      <c r="L9">
        <v>0</v>
      </c>
      <c r="N9">
        <v>0</v>
      </c>
      <c r="O9">
        <v>-66343</v>
      </c>
      <c r="Q9">
        <v>31799820</v>
      </c>
      <c r="R9">
        <v>257214452</v>
      </c>
      <c r="S9">
        <v>52730442</v>
      </c>
      <c r="T9">
        <v>31733477</v>
      </c>
      <c r="U9">
        <v>0</v>
      </c>
      <c r="V9">
        <v>148327935</v>
      </c>
      <c r="W9">
        <v>16592764</v>
      </c>
      <c r="X9">
        <v>481558831</v>
      </c>
      <c r="Y9">
        <v>832880372</v>
      </c>
      <c r="Z9">
        <v>89</v>
      </c>
      <c r="AA9">
        <v>2307972</v>
      </c>
      <c r="AC9">
        <v>0</v>
      </c>
      <c r="AE9">
        <v>-3459</v>
      </c>
      <c r="AF9">
        <v>-1390497</v>
      </c>
      <c r="AH9">
        <v>765775185</v>
      </c>
      <c r="AI9">
        <v>835188344</v>
      </c>
      <c r="AJ9">
        <v>498151506</v>
      </c>
      <c r="AK9">
        <v>764388147</v>
      </c>
      <c r="AL9">
        <v>0</v>
      </c>
      <c r="AM9">
        <v>41438731</v>
      </c>
      <c r="AN9">
        <v>4191562</v>
      </c>
      <c r="AO9">
        <v>107324636</v>
      </c>
      <c r="AP9">
        <v>361661481</v>
      </c>
      <c r="AQ9">
        <v>0</v>
      </c>
      <c r="AR9">
        <v>2560684</v>
      </c>
      <c r="AT9">
        <v>0</v>
      </c>
      <c r="AV9">
        <v>-664</v>
      </c>
      <c r="AW9">
        <v>676602</v>
      </c>
      <c r="AY9">
        <v>154073130</v>
      </c>
      <c r="AZ9">
        <v>364222165</v>
      </c>
      <c r="BA9">
        <v>111516198</v>
      </c>
      <c r="BB9">
        <v>154750396</v>
      </c>
      <c r="BC9">
        <v>0</v>
      </c>
      <c r="BD9">
        <v>68285638</v>
      </c>
      <c r="BE9">
        <v>-4877080</v>
      </c>
      <c r="BF9">
        <v>136902140</v>
      </c>
      <c r="BG9">
        <v>283098230</v>
      </c>
      <c r="BH9">
        <v>732</v>
      </c>
      <c r="BI9">
        <v>10320877</v>
      </c>
      <c r="BK9">
        <v>0</v>
      </c>
      <c r="BM9">
        <v>-14349</v>
      </c>
      <c r="BN9">
        <v>4260911</v>
      </c>
      <c r="BP9">
        <v>269172283</v>
      </c>
      <c r="BQ9">
        <v>293419107</v>
      </c>
      <c r="BR9">
        <v>132024328</v>
      </c>
      <c r="BS9">
        <v>273447543</v>
      </c>
      <c r="BT9">
        <v>0</v>
      </c>
      <c r="BU9">
        <v>246719103</v>
      </c>
      <c r="BV9">
        <v>1315847</v>
      </c>
      <c r="BW9">
        <v>551289593</v>
      </c>
      <c r="BX9">
        <v>1001089141</v>
      </c>
      <c r="BY9">
        <v>16991</v>
      </c>
      <c r="BZ9">
        <v>-534407</v>
      </c>
      <c r="CB9">
        <v>0</v>
      </c>
      <c r="CD9">
        <v>0</v>
      </c>
      <c r="CE9">
        <v>-245099</v>
      </c>
      <c r="CG9">
        <v>889764167</v>
      </c>
      <c r="CH9">
        <v>1000554734</v>
      </c>
      <c r="CI9">
        <v>552588449</v>
      </c>
      <c r="CJ9">
        <v>889519068</v>
      </c>
      <c r="CK9">
        <v>0</v>
      </c>
      <c r="CL9">
        <v>22278238</v>
      </c>
      <c r="CM9">
        <v>405055</v>
      </c>
      <c r="CN9">
        <v>14505798</v>
      </c>
      <c r="CO9">
        <v>67907566</v>
      </c>
      <c r="CP9">
        <v>-736063</v>
      </c>
      <c r="CQ9">
        <v>86083367</v>
      </c>
      <c r="CS9">
        <v>13378647</v>
      </c>
      <c r="CU9">
        <v>5921573</v>
      </c>
      <c r="CV9">
        <v>38224053</v>
      </c>
      <c r="CX9">
        <v>59065835</v>
      </c>
      <c r="CY9">
        <v>140612286</v>
      </c>
      <c r="CZ9">
        <v>15646916</v>
      </c>
      <c r="DA9">
        <v>91368315</v>
      </c>
      <c r="DB9">
        <v>0</v>
      </c>
      <c r="DC9">
        <v>303346495</v>
      </c>
      <c r="DD9">
        <v>39753660</v>
      </c>
      <c r="DE9">
        <v>701421571</v>
      </c>
      <c r="DF9">
        <v>1549972147</v>
      </c>
      <c r="DG9">
        <v>2976850</v>
      </c>
      <c r="DH9">
        <v>372463300</v>
      </c>
      <c r="DJ9">
        <v>57340958</v>
      </c>
      <c r="DL9">
        <v>37111701</v>
      </c>
      <c r="DM9">
        <v>62482896</v>
      </c>
      <c r="DO9">
        <v>1280358442</v>
      </c>
      <c r="DP9">
        <v>1865094489</v>
      </c>
      <c r="DQ9">
        <v>738198381</v>
      </c>
      <c r="DR9">
        <v>1305729637</v>
      </c>
      <c r="DS9">
        <v>0</v>
      </c>
      <c r="DT9">
        <v>45334396</v>
      </c>
      <c r="DU9">
        <v>11803227</v>
      </c>
      <c r="DV9">
        <v>53509102</v>
      </c>
      <c r="DW9">
        <v>275876563</v>
      </c>
      <c r="DX9">
        <v>5350715</v>
      </c>
      <c r="DY9">
        <v>44253725</v>
      </c>
      <c r="EA9">
        <v>50090390</v>
      </c>
      <c r="EC9">
        <v>19993509</v>
      </c>
      <c r="ED9">
        <v>9737260</v>
      </c>
      <c r="EF9">
        <v>163792097</v>
      </c>
      <c r="EG9">
        <v>270039898</v>
      </c>
      <c r="EH9">
        <v>59961614</v>
      </c>
      <c r="EI9">
        <v>153535848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R9">
        <v>0</v>
      </c>
      <c r="ET9">
        <v>0</v>
      </c>
      <c r="EU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I9">
        <v>0</v>
      </c>
      <c r="FK9">
        <v>0</v>
      </c>
      <c r="FL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553748</v>
      </c>
      <c r="FT9">
        <v>-1275576</v>
      </c>
      <c r="FU9">
        <v>170625</v>
      </c>
      <c r="FV9">
        <v>5280189</v>
      </c>
      <c r="FW9">
        <v>0</v>
      </c>
      <c r="FX9">
        <v>33130</v>
      </c>
      <c r="FZ9">
        <v>0</v>
      </c>
      <c r="GB9">
        <v>0</v>
      </c>
      <c r="GC9">
        <v>-98763</v>
      </c>
      <c r="GE9">
        <v>2137484</v>
      </c>
      <c r="GF9">
        <v>5313319</v>
      </c>
      <c r="GG9">
        <v>-1104951</v>
      </c>
      <c r="GH9">
        <v>2038721</v>
      </c>
      <c r="GI9">
        <v>0</v>
      </c>
      <c r="GJ9">
        <v>266702</v>
      </c>
      <c r="GK9">
        <v>-311</v>
      </c>
      <c r="GL9">
        <v>1508147</v>
      </c>
      <c r="GM9">
        <v>10351743</v>
      </c>
      <c r="GN9">
        <v>0</v>
      </c>
      <c r="GO9">
        <v>0</v>
      </c>
      <c r="GQ9">
        <v>0</v>
      </c>
      <c r="GS9">
        <v>0</v>
      </c>
      <c r="GT9">
        <v>0</v>
      </c>
      <c r="GV9">
        <v>1840380</v>
      </c>
      <c r="GW9">
        <v>10351743</v>
      </c>
      <c r="GX9">
        <v>1507836</v>
      </c>
      <c r="GY9">
        <v>1840380</v>
      </c>
      <c r="GZ9">
        <v>0</v>
      </c>
      <c r="HA9">
        <v>0</v>
      </c>
      <c r="HB9">
        <v>0</v>
      </c>
      <c r="HC9">
        <v>79002</v>
      </c>
      <c r="HD9">
        <v>0</v>
      </c>
      <c r="HE9">
        <v>79002</v>
      </c>
      <c r="HF9">
        <v>0</v>
      </c>
      <c r="HG9">
        <v>0</v>
      </c>
      <c r="HH9">
        <v>0</v>
      </c>
      <c r="HK9">
        <v>0</v>
      </c>
      <c r="HL9">
        <v>1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X9">
        <v>0</v>
      </c>
      <c r="HY9">
        <v>3</v>
      </c>
      <c r="HZ9">
        <v>0</v>
      </c>
      <c r="IA9">
        <v>0</v>
      </c>
      <c r="IB9">
        <v>0</v>
      </c>
      <c r="IC9">
        <v>80</v>
      </c>
      <c r="ID9">
        <v>0</v>
      </c>
      <c r="IE9">
        <v>80</v>
      </c>
      <c r="IF9">
        <v>85</v>
      </c>
      <c r="IG9">
        <v>0</v>
      </c>
      <c r="IH9">
        <v>85</v>
      </c>
      <c r="IK9">
        <v>0</v>
      </c>
      <c r="IL9">
        <v>13</v>
      </c>
      <c r="IM9">
        <v>15772696</v>
      </c>
      <c r="IN9">
        <v>0</v>
      </c>
      <c r="IO9">
        <v>15772696</v>
      </c>
      <c r="IP9">
        <v>15304339</v>
      </c>
      <c r="IQ9">
        <v>0</v>
      </c>
      <c r="IR9">
        <v>15304339</v>
      </c>
      <c r="IS9">
        <v>3677838</v>
      </c>
      <c r="IT9">
        <v>2790477</v>
      </c>
      <c r="IU9">
        <v>887361</v>
      </c>
      <c r="IX9">
        <v>0</v>
      </c>
      <c r="IY9">
        <v>54306</v>
      </c>
      <c r="IZ9">
        <v>0</v>
      </c>
      <c r="JA9">
        <v>15383421</v>
      </c>
      <c r="JB9">
        <v>894323918</v>
      </c>
      <c r="JC9">
        <v>15772696</v>
      </c>
      <c r="JD9">
        <v>70699625</v>
      </c>
      <c r="JE9">
        <v>2101808331</v>
      </c>
      <c r="JF9">
        <v>4660276305</v>
      </c>
      <c r="JG9">
        <v>7609314</v>
      </c>
      <c r="JH9">
        <v>518316923</v>
      </c>
      <c r="JI9">
        <v>3677923</v>
      </c>
      <c r="JJ9">
        <v>1121889131</v>
      </c>
      <c r="JK9">
        <v>0</v>
      </c>
      <c r="JL9">
        <v>120809995</v>
      </c>
      <c r="JM9">
        <v>0</v>
      </c>
      <c r="JN9">
        <v>227565213</v>
      </c>
      <c r="JO9">
        <v>0</v>
      </c>
      <c r="JP9">
        <v>63008311</v>
      </c>
      <c r="JQ9">
        <v>113581020</v>
      </c>
      <c r="JR9">
        <v>0</v>
      </c>
      <c r="JS9">
        <v>3633162244</v>
      </c>
      <c r="JT9">
        <v>5042010537</v>
      </c>
      <c r="JU9">
        <v>2161220719</v>
      </c>
      <c r="JV9">
        <v>3668351532</v>
      </c>
      <c r="JY9">
        <v>156676201</v>
      </c>
      <c r="JZ9">
        <v>153988116</v>
      </c>
      <c r="KA9">
        <v>153613269</v>
      </c>
      <c r="KB9">
        <v>-374847</v>
      </c>
      <c r="KC9">
        <v>-374847</v>
      </c>
      <c r="KD9">
        <v>135042121</v>
      </c>
      <c r="KE9">
        <v>135416968</v>
      </c>
      <c r="KF9">
        <v>-21634080</v>
      </c>
      <c r="KG9">
        <v>156676201</v>
      </c>
      <c r="KH9">
        <v>-21259233</v>
      </c>
      <c r="KL9">
        <v>18571148</v>
      </c>
      <c r="KP9">
        <v>7516851036</v>
      </c>
      <c r="KQ9">
        <v>7702996858</v>
      </c>
      <c r="KR9">
        <v>7701851455</v>
      </c>
      <c r="KS9">
        <v>-1145403</v>
      </c>
      <c r="KT9">
        <v>-1145403</v>
      </c>
      <c r="KU9">
        <v>7197024738</v>
      </c>
      <c r="KV9">
        <v>7198170141</v>
      </c>
      <c r="KW9">
        <v>-319826298</v>
      </c>
      <c r="KX9">
        <v>7516851036</v>
      </c>
      <c r="KY9">
        <v>-318680895</v>
      </c>
      <c r="LC9">
        <v>504826717</v>
      </c>
      <c r="LG9">
        <v>2327115912</v>
      </c>
      <c r="LH9">
        <v>2595791904</v>
      </c>
      <c r="LI9">
        <v>2594633393</v>
      </c>
      <c r="LJ9">
        <v>-1158511</v>
      </c>
      <c r="LK9">
        <v>-1158511</v>
      </c>
      <c r="LL9">
        <v>2435603884</v>
      </c>
      <c r="LM9">
        <v>2436762395</v>
      </c>
      <c r="LN9">
        <v>108487972</v>
      </c>
      <c r="LO9">
        <v>2327115912</v>
      </c>
      <c r="LP9">
        <v>109646483</v>
      </c>
      <c r="LT9">
        <v>159029509</v>
      </c>
      <c r="LX9">
        <v>2481817734</v>
      </c>
      <c r="LY9">
        <v>2708177209</v>
      </c>
      <c r="LZ9">
        <v>2724357395</v>
      </c>
      <c r="MA9">
        <v>-4670189</v>
      </c>
      <c r="MB9">
        <v>16180186</v>
      </c>
      <c r="MC9">
        <v>2548130669</v>
      </c>
      <c r="MD9">
        <v>2531950483</v>
      </c>
      <c r="ME9">
        <v>66312935</v>
      </c>
      <c r="MF9">
        <v>2460967359</v>
      </c>
      <c r="MG9">
        <v>70983124</v>
      </c>
      <c r="MI9">
        <v>20850375</v>
      </c>
      <c r="MK9">
        <v>176226726</v>
      </c>
      <c r="MO9">
        <v>487586060</v>
      </c>
      <c r="MP9">
        <v>721945482</v>
      </c>
      <c r="MQ9">
        <v>722584813</v>
      </c>
      <c r="MR9">
        <v>1014698</v>
      </c>
      <c r="MS9">
        <v>639331</v>
      </c>
      <c r="MT9">
        <v>601644697</v>
      </c>
      <c r="MU9">
        <v>601005366</v>
      </c>
      <c r="MV9">
        <v>114058637</v>
      </c>
      <c r="MW9">
        <v>487961427</v>
      </c>
      <c r="MX9">
        <v>113043939</v>
      </c>
      <c r="MZ9">
        <v>-375367</v>
      </c>
      <c r="NB9">
        <v>120940116</v>
      </c>
      <c r="NF9">
        <v>276010907</v>
      </c>
      <c r="NG9">
        <v>110751987</v>
      </c>
      <c r="NH9">
        <v>303868613</v>
      </c>
      <c r="NI9">
        <v>28674784</v>
      </c>
      <c r="NJ9">
        <v>193116626</v>
      </c>
      <c r="NK9">
        <v>290623886</v>
      </c>
      <c r="NL9">
        <v>97507260</v>
      </c>
      <c r="NM9">
        <v>14612979</v>
      </c>
      <c r="NN9">
        <v>111569065</v>
      </c>
      <c r="NO9">
        <v>-14061805</v>
      </c>
      <c r="NQ9">
        <v>164441842</v>
      </c>
      <c r="NS9">
        <v>13244727</v>
      </c>
      <c r="NW9">
        <v>4003184804</v>
      </c>
      <c r="NX9">
        <v>5173330536</v>
      </c>
      <c r="NY9">
        <v>5283614218</v>
      </c>
      <c r="NZ9">
        <v>-137143272</v>
      </c>
      <c r="OA9">
        <v>110283682</v>
      </c>
      <c r="OB9">
        <v>4916911473</v>
      </c>
      <c r="OC9">
        <v>4806627791</v>
      </c>
      <c r="OD9">
        <v>913726669</v>
      </c>
      <c r="OE9">
        <v>3755757850</v>
      </c>
      <c r="OF9">
        <v>1050869941</v>
      </c>
      <c r="OH9">
        <v>247426954</v>
      </c>
      <c r="OJ9">
        <v>366702745</v>
      </c>
      <c r="ON9">
        <v>911418875</v>
      </c>
      <c r="OO9">
        <v>963857926</v>
      </c>
      <c r="OP9">
        <v>1013726073</v>
      </c>
      <c r="OQ9">
        <v>-4454601</v>
      </c>
      <c r="OR9">
        <v>49868147</v>
      </c>
      <c r="OS9">
        <v>949315936</v>
      </c>
      <c r="OT9">
        <v>899447789</v>
      </c>
      <c r="OU9">
        <v>37897061</v>
      </c>
      <c r="OV9">
        <v>857096127</v>
      </c>
      <c r="OW9">
        <v>42351662</v>
      </c>
      <c r="OY9">
        <v>54322748</v>
      </c>
      <c r="PA9">
        <v>64410137</v>
      </c>
      <c r="PF9">
        <v>0</v>
      </c>
      <c r="PG9">
        <v>0</v>
      </c>
      <c r="PI9">
        <v>0</v>
      </c>
      <c r="PJ9">
        <v>0</v>
      </c>
      <c r="PK9">
        <v>0</v>
      </c>
      <c r="PM9">
        <v>0</v>
      </c>
      <c r="PN9">
        <v>0</v>
      </c>
      <c r="PR9">
        <v>0</v>
      </c>
      <c r="PW9">
        <v>0</v>
      </c>
      <c r="PX9">
        <v>0</v>
      </c>
      <c r="PZ9">
        <v>0</v>
      </c>
      <c r="QA9">
        <v>0</v>
      </c>
      <c r="QB9">
        <v>0</v>
      </c>
      <c r="QD9">
        <v>0</v>
      </c>
      <c r="QE9">
        <v>0</v>
      </c>
      <c r="QI9">
        <v>0</v>
      </c>
      <c r="QM9">
        <v>3229529</v>
      </c>
      <c r="QN9">
        <v>1072601</v>
      </c>
      <c r="QO9">
        <v>1221361</v>
      </c>
      <c r="QP9">
        <v>116554</v>
      </c>
      <c r="QQ9">
        <v>148760</v>
      </c>
      <c r="QR9">
        <v>693450</v>
      </c>
      <c r="QS9">
        <v>544690</v>
      </c>
      <c r="QT9">
        <v>-2536079</v>
      </c>
      <c r="QU9">
        <v>3197323</v>
      </c>
      <c r="QV9">
        <v>-2652633</v>
      </c>
      <c r="QX9">
        <v>32206</v>
      </c>
      <c r="QZ9">
        <v>527911</v>
      </c>
      <c r="RD9">
        <v>5583123</v>
      </c>
      <c r="RE9">
        <v>1850152</v>
      </c>
      <c r="RF9">
        <v>1850312</v>
      </c>
      <c r="RH9">
        <v>160</v>
      </c>
      <c r="RI9">
        <v>1277461</v>
      </c>
      <c r="RJ9">
        <v>1277301</v>
      </c>
      <c r="RK9">
        <v>-4305662</v>
      </c>
      <c r="RL9">
        <v>5582963</v>
      </c>
      <c r="RM9">
        <v>-4305662</v>
      </c>
      <c r="RO9">
        <v>160</v>
      </c>
      <c r="RQ9">
        <v>572851</v>
      </c>
      <c r="RV9">
        <v>0</v>
      </c>
      <c r="RW9">
        <v>0</v>
      </c>
      <c r="RY9">
        <v>0</v>
      </c>
      <c r="RZ9">
        <v>0</v>
      </c>
      <c r="SA9">
        <v>0</v>
      </c>
      <c r="SC9">
        <v>0</v>
      </c>
      <c r="SD9">
        <v>0</v>
      </c>
      <c r="SH9">
        <v>0</v>
      </c>
      <c r="SM9">
        <v>0</v>
      </c>
      <c r="SN9">
        <v>0</v>
      </c>
      <c r="SP9">
        <v>0</v>
      </c>
      <c r="SQ9">
        <v>0</v>
      </c>
      <c r="SR9">
        <v>0</v>
      </c>
      <c r="ST9">
        <v>0</v>
      </c>
      <c r="SU9">
        <v>0</v>
      </c>
      <c r="SY9">
        <v>0</v>
      </c>
      <c r="TC9">
        <v>-11</v>
      </c>
      <c r="TD9">
        <v>85</v>
      </c>
      <c r="TE9">
        <v>-8</v>
      </c>
      <c r="TG9">
        <v>-93</v>
      </c>
      <c r="TH9">
        <v>-11</v>
      </c>
      <c r="TI9">
        <v>82</v>
      </c>
      <c r="TK9">
        <v>82</v>
      </c>
      <c r="TL9">
        <v>0</v>
      </c>
      <c r="TN9">
        <v>-93</v>
      </c>
      <c r="TP9">
        <v>3</v>
      </c>
      <c r="TT9">
        <v>44018719</v>
      </c>
      <c r="TU9">
        <v>535652</v>
      </c>
      <c r="TV9">
        <v>43812073</v>
      </c>
      <c r="TX9">
        <v>43276421</v>
      </c>
      <c r="TY9">
        <v>43742443</v>
      </c>
      <c r="TZ9">
        <v>466022</v>
      </c>
      <c r="UA9">
        <v>-276276</v>
      </c>
      <c r="UB9">
        <v>742298</v>
      </c>
      <c r="UC9">
        <v>-276276</v>
      </c>
      <c r="UE9">
        <v>43276421</v>
      </c>
      <c r="UG9">
        <v>69630</v>
      </c>
      <c r="UI9">
        <v>0</v>
      </c>
      <c r="UJ9">
        <v>0</v>
      </c>
      <c r="UK9">
        <v>18213492889</v>
      </c>
      <c r="UL9">
        <v>20134298508</v>
      </c>
      <c r="UM9">
        <v>20545132967</v>
      </c>
      <c r="UN9">
        <v>-119140787</v>
      </c>
      <c r="UO9">
        <v>410834459</v>
      </c>
      <c r="UP9">
        <v>19120010747</v>
      </c>
      <c r="UQ9">
        <v>18709176288</v>
      </c>
      <c r="UR9">
        <v>906517858</v>
      </c>
      <c r="US9">
        <v>17683517643</v>
      </c>
      <c r="UT9">
        <v>1025658645</v>
      </c>
      <c r="UU9">
        <v>0</v>
      </c>
      <c r="UV9">
        <v>529975246</v>
      </c>
      <c r="UW9">
        <v>0</v>
      </c>
      <c r="UX9">
        <v>1425122220</v>
      </c>
      <c r="UY9">
        <v>0</v>
      </c>
    </row>
    <row r="10" spans="1:571" x14ac:dyDescent="0.25">
      <c r="A10">
        <v>202212</v>
      </c>
      <c r="B10">
        <v>53122</v>
      </c>
      <c r="C10" t="s">
        <v>2686</v>
      </c>
      <c r="E10">
        <v>35106997</v>
      </c>
      <c r="G10">
        <v>67865174</v>
      </c>
      <c r="H10">
        <v>101780927</v>
      </c>
      <c r="J10">
        <v>954050</v>
      </c>
      <c r="O10">
        <v>944319</v>
      </c>
      <c r="Q10">
        <v>102316724</v>
      </c>
      <c r="R10">
        <v>102734977</v>
      </c>
      <c r="S10">
        <v>67865174</v>
      </c>
      <c r="T10">
        <v>103261043</v>
      </c>
      <c r="V10">
        <v>115035971</v>
      </c>
      <c r="X10">
        <v>105705075</v>
      </c>
      <c r="Y10">
        <v>319518306</v>
      </c>
      <c r="Z10">
        <v>89</v>
      </c>
      <c r="AA10">
        <v>1329200</v>
      </c>
      <c r="AE10">
        <v>-3443</v>
      </c>
      <c r="AF10">
        <v>1315695</v>
      </c>
      <c r="AH10">
        <v>338994367</v>
      </c>
      <c r="AI10">
        <v>320847506</v>
      </c>
      <c r="AJ10">
        <v>105704986</v>
      </c>
      <c r="AK10">
        <v>340313505</v>
      </c>
      <c r="AM10">
        <v>148241994</v>
      </c>
      <c r="AO10">
        <v>414607581</v>
      </c>
      <c r="AP10">
        <v>502295158</v>
      </c>
      <c r="AR10">
        <v>2952399</v>
      </c>
      <c r="AV10">
        <v>45</v>
      </c>
      <c r="AW10">
        <v>2926546</v>
      </c>
      <c r="AY10">
        <v>591181879</v>
      </c>
      <c r="AZ10">
        <v>505247557</v>
      </c>
      <c r="BA10">
        <v>414607581</v>
      </c>
      <c r="BB10">
        <v>594108380</v>
      </c>
      <c r="BD10">
        <v>56273886</v>
      </c>
      <c r="BE10">
        <v>-163977</v>
      </c>
      <c r="BF10">
        <v>53946497</v>
      </c>
      <c r="BG10">
        <v>188091233</v>
      </c>
      <c r="BH10">
        <v>722</v>
      </c>
      <c r="BI10">
        <v>1559788</v>
      </c>
      <c r="BM10">
        <v>-13880</v>
      </c>
      <c r="BN10">
        <v>1639177</v>
      </c>
      <c r="BP10">
        <v>194096257</v>
      </c>
      <c r="BQ10">
        <v>189651021</v>
      </c>
      <c r="BR10">
        <v>53781798</v>
      </c>
      <c r="BS10">
        <v>195749314</v>
      </c>
      <c r="BU10">
        <v>202234085</v>
      </c>
      <c r="BV10">
        <v>2253672</v>
      </c>
      <c r="BW10">
        <v>282629648</v>
      </c>
      <c r="BX10">
        <v>548609868</v>
      </c>
      <c r="BY10">
        <v>16923</v>
      </c>
      <c r="BZ10">
        <v>-748333</v>
      </c>
      <c r="CE10">
        <v>36254</v>
      </c>
      <c r="CG10">
        <v>561122500</v>
      </c>
      <c r="CH10">
        <v>547861535</v>
      </c>
      <c r="CI10">
        <v>284866397</v>
      </c>
      <c r="CJ10">
        <v>561158754</v>
      </c>
      <c r="CL10">
        <v>73216162</v>
      </c>
      <c r="CM10">
        <v>38357145</v>
      </c>
      <c r="CN10">
        <v>74009575</v>
      </c>
      <c r="CO10">
        <v>192011544</v>
      </c>
      <c r="CP10">
        <v>16180616</v>
      </c>
      <c r="CQ10">
        <v>97355190</v>
      </c>
      <c r="CS10">
        <v>25628376</v>
      </c>
      <c r="CU10">
        <v>26175702</v>
      </c>
      <c r="CV10">
        <v>137608845</v>
      </c>
      <c r="CX10">
        <v>155329582</v>
      </c>
      <c r="CY10">
        <v>263738358</v>
      </c>
      <c r="CZ10">
        <v>96186104</v>
      </c>
      <c r="DA10">
        <v>266762725</v>
      </c>
      <c r="DC10">
        <v>661453829</v>
      </c>
      <c r="DD10">
        <v>176596718</v>
      </c>
      <c r="DE10">
        <v>1610105438</v>
      </c>
      <c r="DF10">
        <v>2065682443</v>
      </c>
      <c r="DG10">
        <v>35616333</v>
      </c>
      <c r="DH10">
        <v>325562210</v>
      </c>
      <c r="DJ10">
        <v>50804727</v>
      </c>
      <c r="DL10">
        <v>50851675</v>
      </c>
      <c r="DM10">
        <v>339063560</v>
      </c>
      <c r="DO10">
        <v>2100243026</v>
      </c>
      <c r="DP10">
        <v>2340439926</v>
      </c>
      <c r="DQ10">
        <v>1751085823</v>
      </c>
      <c r="DR10">
        <v>2388454911</v>
      </c>
      <c r="DT10">
        <v>76635254</v>
      </c>
      <c r="DU10">
        <v>4239252</v>
      </c>
      <c r="DV10">
        <v>82922982</v>
      </c>
      <c r="DW10">
        <v>253272746</v>
      </c>
      <c r="DX10">
        <v>17782107</v>
      </c>
      <c r="DY10">
        <v>63695696</v>
      </c>
      <c r="EA10">
        <v>65873985</v>
      </c>
      <c r="EC10">
        <v>66905384</v>
      </c>
      <c r="ED10">
        <v>58489955</v>
      </c>
      <c r="EF10">
        <v>278883552</v>
      </c>
      <c r="EG10">
        <v>251094457</v>
      </c>
      <c r="EH10">
        <v>69380127</v>
      </c>
      <c r="EI10">
        <v>270468123</v>
      </c>
      <c r="FS10">
        <v>1976968</v>
      </c>
      <c r="FU10">
        <v>7841552</v>
      </c>
      <c r="FV10">
        <v>9566073</v>
      </c>
      <c r="FX10">
        <v>38968</v>
      </c>
      <c r="GC10">
        <v>38970</v>
      </c>
      <c r="GE10">
        <v>9896833</v>
      </c>
      <c r="GF10">
        <v>9605041</v>
      </c>
      <c r="GG10">
        <v>7841552</v>
      </c>
      <c r="GH10">
        <v>9935803</v>
      </c>
      <c r="GJ10">
        <v>-21849</v>
      </c>
      <c r="GL10">
        <v>-5</v>
      </c>
      <c r="GM10">
        <v>-866</v>
      </c>
      <c r="GV10">
        <v>139783</v>
      </c>
      <c r="GW10">
        <v>-866</v>
      </c>
      <c r="GX10">
        <v>-5</v>
      </c>
      <c r="GY10">
        <v>139783</v>
      </c>
      <c r="IC10">
        <v>80</v>
      </c>
      <c r="ID10">
        <v>80</v>
      </c>
      <c r="IF10">
        <v>205</v>
      </c>
      <c r="IG10">
        <v>205</v>
      </c>
      <c r="IS10">
        <v>-1277373</v>
      </c>
      <c r="IT10">
        <v>-1277373</v>
      </c>
      <c r="JA10">
        <v>80</v>
      </c>
      <c r="JB10">
        <v>1370153297</v>
      </c>
      <c r="JD10">
        <v>220005642</v>
      </c>
      <c r="JE10">
        <v>2699633517</v>
      </c>
      <c r="JF10">
        <v>4180827432</v>
      </c>
      <c r="JG10">
        <v>69596790</v>
      </c>
      <c r="JH10">
        <v>492699168</v>
      </c>
      <c r="JI10">
        <v>-1277168</v>
      </c>
      <c r="JJ10">
        <v>1562658437</v>
      </c>
      <c r="JL10">
        <v>142307088</v>
      </c>
      <c r="JN10">
        <v>192505140</v>
      </c>
      <c r="JP10">
        <v>143915483</v>
      </c>
      <c r="JQ10">
        <v>542063401</v>
      </c>
      <c r="JS10">
        <v>4332204503</v>
      </c>
      <c r="JT10">
        <v>4531219512</v>
      </c>
      <c r="JU10">
        <v>2851319537</v>
      </c>
      <c r="JV10">
        <v>4730352341</v>
      </c>
      <c r="JY10">
        <v>28405047.34</v>
      </c>
      <c r="JZ10">
        <v>30583011.629999999</v>
      </c>
      <c r="KA10">
        <v>29917035.84</v>
      </c>
      <c r="KB10">
        <v>-665975.79</v>
      </c>
      <c r="KC10">
        <v>-665975.79</v>
      </c>
      <c r="KD10">
        <v>27820883.420000002</v>
      </c>
      <c r="KE10">
        <v>28486859.210000001</v>
      </c>
      <c r="KF10">
        <v>-584163.92000000004</v>
      </c>
      <c r="KG10">
        <v>28405047.34</v>
      </c>
      <c r="KH10">
        <v>81811.87</v>
      </c>
      <c r="KL10">
        <v>2096152.42</v>
      </c>
      <c r="KP10">
        <v>440056850.16000003</v>
      </c>
      <c r="KQ10">
        <v>455609249</v>
      </c>
      <c r="KR10">
        <v>454684940.41000003</v>
      </c>
      <c r="KS10">
        <v>-924308.59</v>
      </c>
      <c r="KT10">
        <v>-924308.59</v>
      </c>
      <c r="KU10">
        <v>424151530.19</v>
      </c>
      <c r="KV10">
        <v>425075838.77999997</v>
      </c>
      <c r="KW10">
        <v>-15905319.970000001</v>
      </c>
      <c r="KX10">
        <v>440056850.16000003</v>
      </c>
      <c r="KY10">
        <v>-14981011.380000001</v>
      </c>
      <c r="LC10">
        <v>30533410.219999999</v>
      </c>
      <c r="LG10">
        <v>2126835944.24</v>
      </c>
      <c r="LH10">
        <v>2237356033.6599998</v>
      </c>
      <c r="LI10">
        <v>2235586532.7600002</v>
      </c>
      <c r="LJ10">
        <v>-1769500.9</v>
      </c>
      <c r="LK10">
        <v>-1769500.9</v>
      </c>
      <c r="LL10">
        <v>2110517668.04</v>
      </c>
      <c r="LM10">
        <v>2112287168.9400001</v>
      </c>
      <c r="LN10">
        <v>-16318276.199999999</v>
      </c>
      <c r="LO10">
        <v>2126835944.24</v>
      </c>
      <c r="LP10">
        <v>-14548775.300000001</v>
      </c>
      <c r="LT10">
        <v>125068864.72</v>
      </c>
      <c r="LX10">
        <v>374187040.67000002</v>
      </c>
      <c r="LY10">
        <v>398598442.05000001</v>
      </c>
      <c r="LZ10">
        <v>402277588.81999999</v>
      </c>
      <c r="MA10">
        <v>-827925.88</v>
      </c>
      <c r="MB10">
        <v>3679146.77</v>
      </c>
      <c r="MC10">
        <v>384923136.45999998</v>
      </c>
      <c r="MD10">
        <v>381243989.69</v>
      </c>
      <c r="ME10">
        <v>10736095.789999999</v>
      </c>
      <c r="MF10">
        <v>369679968.01999998</v>
      </c>
      <c r="MG10">
        <v>11564021.67</v>
      </c>
      <c r="MI10">
        <v>4507072.6500000004</v>
      </c>
      <c r="MK10">
        <v>17354452.359999999</v>
      </c>
      <c r="MO10">
        <v>22077885.039999999</v>
      </c>
      <c r="MP10">
        <v>54770411.68</v>
      </c>
      <c r="MQ10">
        <v>54729713.32</v>
      </c>
      <c r="MR10">
        <v>279100.96999999997</v>
      </c>
      <c r="MS10">
        <v>-40698.36</v>
      </c>
      <c r="MT10">
        <v>43026146.240000002</v>
      </c>
      <c r="MU10">
        <v>43066844.600000001</v>
      </c>
      <c r="MV10">
        <v>20948261.199999999</v>
      </c>
      <c r="MW10">
        <v>22397684.370000001</v>
      </c>
      <c r="MX10">
        <v>20669160.23</v>
      </c>
      <c r="MZ10">
        <v>-319799.33</v>
      </c>
      <c r="NB10">
        <v>11703567.08</v>
      </c>
      <c r="NF10">
        <v>211729492.56999999</v>
      </c>
      <c r="NG10">
        <v>60394005.619999997</v>
      </c>
      <c r="NH10">
        <v>201631173.28999999</v>
      </c>
      <c r="NI10">
        <v>-11253285.470000001</v>
      </c>
      <c r="NJ10">
        <v>141237167.66999999</v>
      </c>
      <c r="NK10">
        <v>190030838.41999999</v>
      </c>
      <c r="NL10">
        <v>48793670.75</v>
      </c>
      <c r="NM10">
        <v>-21698654.149999999</v>
      </c>
      <c r="NN10">
        <v>59239039.43</v>
      </c>
      <c r="NO10">
        <v>-10445368.68</v>
      </c>
      <c r="NQ10">
        <v>152490453.13999999</v>
      </c>
      <c r="NS10">
        <v>11600334.869999999</v>
      </c>
      <c r="NW10">
        <v>2833312360.8299999</v>
      </c>
      <c r="NX10">
        <v>3372785729.9299998</v>
      </c>
      <c r="NY10">
        <v>3540032074.5799999</v>
      </c>
      <c r="NZ10">
        <v>-109248526.03</v>
      </c>
      <c r="OA10">
        <v>167246344.65000001</v>
      </c>
      <c r="OB10">
        <v>3395602959.6599998</v>
      </c>
      <c r="OC10">
        <v>3228356615.0100002</v>
      </c>
      <c r="OD10">
        <v>562290598.83000004</v>
      </c>
      <c r="OE10">
        <v>2556817490.1500001</v>
      </c>
      <c r="OF10">
        <v>671539124.86000001</v>
      </c>
      <c r="OH10">
        <v>276494870.68000001</v>
      </c>
      <c r="OJ10">
        <v>144429114.91999999</v>
      </c>
      <c r="ON10">
        <v>529103994.26999998</v>
      </c>
      <c r="OO10">
        <v>504326310.13</v>
      </c>
      <c r="OP10">
        <v>539463170.19000006</v>
      </c>
      <c r="OQ10">
        <v>-6536251.2300000004</v>
      </c>
      <c r="OR10">
        <v>35136860.060000002</v>
      </c>
      <c r="OS10">
        <v>509501209.93000001</v>
      </c>
      <c r="OT10">
        <v>474364349.87</v>
      </c>
      <c r="OU10">
        <v>-19602784.34</v>
      </c>
      <c r="OV10">
        <v>487430882.98000002</v>
      </c>
      <c r="OW10">
        <v>-13066533.109999999</v>
      </c>
      <c r="OY10">
        <v>41673111.289999999</v>
      </c>
      <c r="PA10">
        <v>29961960.260000002</v>
      </c>
      <c r="PJ10">
        <v>0</v>
      </c>
      <c r="PR10">
        <v>0</v>
      </c>
      <c r="QA10">
        <v>0</v>
      </c>
      <c r="QI10">
        <v>0</v>
      </c>
      <c r="QM10">
        <v>1968101.21</v>
      </c>
      <c r="QN10">
        <v>1536522</v>
      </c>
      <c r="QO10">
        <v>1536517.09</v>
      </c>
      <c r="QP10">
        <v>-4.91</v>
      </c>
      <c r="QQ10">
        <v>-4.91</v>
      </c>
      <c r="QR10">
        <v>1334637.03</v>
      </c>
      <c r="QS10">
        <v>1334641.94</v>
      </c>
      <c r="QT10">
        <v>-633464.18000000005</v>
      </c>
      <c r="QU10">
        <v>1968101.21</v>
      </c>
      <c r="QV10">
        <v>-633459.27</v>
      </c>
      <c r="QZ10">
        <v>201880.06</v>
      </c>
      <c r="RD10">
        <v>-4.46</v>
      </c>
      <c r="RE10">
        <v>-154749.72</v>
      </c>
      <c r="RF10">
        <v>-154749.72</v>
      </c>
      <c r="RI10">
        <v>-163559.07</v>
      </c>
      <c r="RJ10">
        <v>-163559.07</v>
      </c>
      <c r="RK10">
        <v>-163554.60999999999</v>
      </c>
      <c r="RL10">
        <v>-4.46</v>
      </c>
      <c r="RM10">
        <v>-163554.60999999999</v>
      </c>
      <c r="RQ10">
        <v>8809.35</v>
      </c>
      <c r="RZ10">
        <v>0</v>
      </c>
      <c r="SH10">
        <v>0</v>
      </c>
      <c r="SQ10">
        <v>0</v>
      </c>
      <c r="SY10">
        <v>0</v>
      </c>
      <c r="TD10">
        <v>-80779.259999999995</v>
      </c>
      <c r="TG10">
        <v>80779.259999999995</v>
      </c>
      <c r="TH10">
        <v>0</v>
      </c>
      <c r="TI10">
        <v>-80779.259999999995</v>
      </c>
      <c r="TK10">
        <v>-80779.259999999995</v>
      </c>
      <c r="TN10">
        <v>80779.259999999995</v>
      </c>
      <c r="TP10">
        <v>0</v>
      </c>
      <c r="TU10">
        <v>2.2000000000000002</v>
      </c>
      <c r="TV10">
        <v>0.2</v>
      </c>
      <c r="TX10">
        <v>-2</v>
      </c>
      <c r="TY10">
        <v>0</v>
      </c>
      <c r="TZ10">
        <v>2</v>
      </c>
      <c r="UB10">
        <v>2</v>
      </c>
      <c r="UE10">
        <v>-2</v>
      </c>
      <c r="UG10">
        <v>0.2</v>
      </c>
      <c r="UK10">
        <v>6567676711.8699999</v>
      </c>
      <c r="UL10">
        <v>7115724188.9200001</v>
      </c>
      <c r="UM10">
        <v>7459703996.7799997</v>
      </c>
      <c r="UN10">
        <v>-130946677.83</v>
      </c>
      <c r="UO10">
        <v>343979807.86000001</v>
      </c>
      <c r="UP10">
        <v>7086745450.3199997</v>
      </c>
      <c r="UQ10">
        <v>6742765642.46</v>
      </c>
      <c r="UR10">
        <v>519068738.44999999</v>
      </c>
      <c r="US10">
        <v>6092750226.1800003</v>
      </c>
      <c r="UT10">
        <v>650015416.27999997</v>
      </c>
      <c r="UV10">
        <v>474926485.69</v>
      </c>
      <c r="UX10">
        <v>372958546.45999998</v>
      </c>
    </row>
    <row r="11" spans="1:571" x14ac:dyDescent="0.25">
      <c r="A11">
        <v>202212</v>
      </c>
      <c r="B11">
        <v>53055</v>
      </c>
      <c r="C11" t="s">
        <v>2690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-47000</v>
      </c>
      <c r="V11">
        <v>2619167</v>
      </c>
      <c r="W11">
        <v>0</v>
      </c>
      <c r="X11">
        <v>9635137</v>
      </c>
      <c r="Y11">
        <v>13585905</v>
      </c>
      <c r="Z11">
        <v>0</v>
      </c>
      <c r="AA11">
        <v>335000</v>
      </c>
      <c r="AB11">
        <v>0</v>
      </c>
      <c r="AC11">
        <v>0</v>
      </c>
      <c r="AD11">
        <v>0</v>
      </c>
      <c r="AE11">
        <v>0</v>
      </c>
      <c r="AF11">
        <v>335000</v>
      </c>
      <c r="AG11">
        <v>-47000</v>
      </c>
      <c r="AH11">
        <v>13598715</v>
      </c>
      <c r="AI11">
        <v>13920905</v>
      </c>
      <c r="AJ11">
        <v>9635137</v>
      </c>
      <c r="AK11">
        <v>13933715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43000</v>
      </c>
      <c r="BD11">
        <v>1235296</v>
      </c>
      <c r="BE11">
        <v>5388637</v>
      </c>
      <c r="BF11">
        <v>3976588</v>
      </c>
      <c r="BG11">
        <v>7238950</v>
      </c>
      <c r="BH11">
        <v>0</v>
      </c>
      <c r="BI11">
        <v>5113292</v>
      </c>
      <c r="BJ11">
        <v>0</v>
      </c>
      <c r="BK11">
        <v>0</v>
      </c>
      <c r="BL11">
        <v>0</v>
      </c>
      <c r="BM11">
        <v>0</v>
      </c>
      <c r="BN11">
        <v>5113292</v>
      </c>
      <c r="BO11">
        <v>43000</v>
      </c>
      <c r="BP11">
        <v>7263258</v>
      </c>
      <c r="BQ11">
        <v>12352242</v>
      </c>
      <c r="BR11">
        <v>9365225</v>
      </c>
      <c r="BS11">
        <v>12376550</v>
      </c>
      <c r="BT11">
        <v>-73000</v>
      </c>
      <c r="BU11">
        <v>3637009</v>
      </c>
      <c r="BV11">
        <v>7092803</v>
      </c>
      <c r="BW11">
        <v>15959695</v>
      </c>
      <c r="BX11">
        <v>23082591</v>
      </c>
      <c r="BY11">
        <v>0</v>
      </c>
      <c r="BZ11">
        <v>13933191</v>
      </c>
      <c r="CA11">
        <v>0</v>
      </c>
      <c r="CB11">
        <v>0</v>
      </c>
      <c r="CC11">
        <v>0</v>
      </c>
      <c r="CD11">
        <v>0</v>
      </c>
      <c r="CE11">
        <v>13933191</v>
      </c>
      <c r="CF11">
        <v>-73000</v>
      </c>
      <c r="CG11">
        <v>23196459</v>
      </c>
      <c r="CH11">
        <v>37015782</v>
      </c>
      <c r="CI11">
        <v>23052498</v>
      </c>
      <c r="CJ11">
        <v>37129650</v>
      </c>
      <c r="CK11">
        <v>-6000</v>
      </c>
      <c r="CL11">
        <v>209379</v>
      </c>
      <c r="CM11">
        <v>0</v>
      </c>
      <c r="CN11">
        <v>425512</v>
      </c>
      <c r="CO11">
        <v>1178422</v>
      </c>
      <c r="CP11">
        <v>0</v>
      </c>
      <c r="CQ11">
        <v>150000</v>
      </c>
      <c r="CR11">
        <v>0</v>
      </c>
      <c r="CS11">
        <v>0</v>
      </c>
      <c r="CT11">
        <v>0</v>
      </c>
      <c r="CU11">
        <v>0</v>
      </c>
      <c r="CV11">
        <v>150000</v>
      </c>
      <c r="CW11">
        <v>-6000</v>
      </c>
      <c r="CX11">
        <v>1176735</v>
      </c>
      <c r="CY11">
        <v>1328422</v>
      </c>
      <c r="CZ11">
        <v>425512</v>
      </c>
      <c r="DA11">
        <v>1326735</v>
      </c>
      <c r="DB11">
        <v>2000</v>
      </c>
      <c r="DC11">
        <v>12702493</v>
      </c>
      <c r="DD11">
        <v>15293954</v>
      </c>
      <c r="DE11">
        <v>47542845</v>
      </c>
      <c r="DF11">
        <v>72154693</v>
      </c>
      <c r="DG11">
        <v>0</v>
      </c>
      <c r="DH11">
        <v>36657876</v>
      </c>
      <c r="DI11">
        <v>0</v>
      </c>
      <c r="DJ11">
        <v>0</v>
      </c>
      <c r="DK11">
        <v>0</v>
      </c>
      <c r="DL11">
        <v>0</v>
      </c>
      <c r="DM11">
        <v>36657876</v>
      </c>
      <c r="DN11">
        <v>2000</v>
      </c>
      <c r="DO11">
        <v>72472000</v>
      </c>
      <c r="DP11">
        <v>108812569</v>
      </c>
      <c r="DQ11">
        <v>62836799</v>
      </c>
      <c r="DR11">
        <v>109129876</v>
      </c>
      <c r="DS11">
        <v>-1000</v>
      </c>
      <c r="DT11">
        <v>1359829</v>
      </c>
      <c r="DU11">
        <v>-11792</v>
      </c>
      <c r="DV11">
        <v>1830373</v>
      </c>
      <c r="DW11">
        <v>8042163</v>
      </c>
      <c r="DX11">
        <v>0</v>
      </c>
      <c r="DY11">
        <v>431265</v>
      </c>
      <c r="DZ11">
        <v>0</v>
      </c>
      <c r="EA11">
        <v>0</v>
      </c>
      <c r="EB11">
        <v>0</v>
      </c>
      <c r="EC11">
        <v>0</v>
      </c>
      <c r="ED11">
        <v>431265</v>
      </c>
      <c r="EE11">
        <v>-1000</v>
      </c>
      <c r="EF11">
        <v>8016894</v>
      </c>
      <c r="EG11">
        <v>8473428</v>
      </c>
      <c r="EH11">
        <v>1818581</v>
      </c>
      <c r="EI11">
        <v>8448159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339000</v>
      </c>
      <c r="GJ11">
        <v>20335529</v>
      </c>
      <c r="GK11">
        <v>14176953</v>
      </c>
      <c r="GL11">
        <v>74541006</v>
      </c>
      <c r="GM11">
        <v>98595177</v>
      </c>
      <c r="GN11">
        <v>0</v>
      </c>
      <c r="GO11">
        <v>24097712</v>
      </c>
      <c r="GP11">
        <v>0</v>
      </c>
      <c r="GQ11">
        <v>0</v>
      </c>
      <c r="GR11">
        <v>0</v>
      </c>
      <c r="GS11">
        <v>0</v>
      </c>
      <c r="GT11">
        <v>24089379</v>
      </c>
      <c r="GU11">
        <v>339000</v>
      </c>
      <c r="GV11">
        <v>101841303</v>
      </c>
      <c r="GW11">
        <v>122692889</v>
      </c>
      <c r="GX11">
        <v>88717959</v>
      </c>
      <c r="GY11">
        <v>125930682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  <c r="HZ11">
        <v>0</v>
      </c>
      <c r="IA11">
        <v>0</v>
      </c>
      <c r="IB11">
        <v>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0</v>
      </c>
      <c r="IR11">
        <v>0</v>
      </c>
      <c r="IS11">
        <v>0</v>
      </c>
      <c r="IT11">
        <v>0</v>
      </c>
      <c r="IU11">
        <v>0</v>
      </c>
      <c r="IV11">
        <v>0</v>
      </c>
      <c r="IW11">
        <v>0</v>
      </c>
      <c r="IX11">
        <v>0</v>
      </c>
      <c r="IY11">
        <v>0</v>
      </c>
      <c r="IZ11">
        <v>257000</v>
      </c>
      <c r="JA11">
        <v>0</v>
      </c>
      <c r="JB11">
        <v>42098702</v>
      </c>
      <c r="JC11">
        <v>0</v>
      </c>
      <c r="JD11">
        <v>41940555</v>
      </c>
      <c r="JE11">
        <v>153911156</v>
      </c>
      <c r="JF11">
        <v>223877901</v>
      </c>
      <c r="JG11">
        <v>0</v>
      </c>
      <c r="JH11">
        <v>80718336</v>
      </c>
      <c r="JI11">
        <v>0</v>
      </c>
      <c r="JJ11">
        <v>42098702</v>
      </c>
      <c r="JK11">
        <v>0</v>
      </c>
      <c r="JL11">
        <v>0</v>
      </c>
      <c r="JM11">
        <v>0</v>
      </c>
      <c r="JN11">
        <v>0</v>
      </c>
      <c r="JO11">
        <v>0</v>
      </c>
      <c r="JP11">
        <v>0</v>
      </c>
      <c r="JQ11">
        <v>80710003</v>
      </c>
      <c r="JR11">
        <v>257000</v>
      </c>
      <c r="JS11">
        <v>227565364</v>
      </c>
      <c r="JT11">
        <v>304596237</v>
      </c>
      <c r="JU11">
        <v>195851711</v>
      </c>
      <c r="JV11">
        <v>308275367</v>
      </c>
      <c r="JW11">
        <v>0</v>
      </c>
      <c r="JX11">
        <v>0</v>
      </c>
      <c r="JY11">
        <v>0</v>
      </c>
      <c r="JZ11">
        <v>0</v>
      </c>
      <c r="KA11">
        <v>0</v>
      </c>
      <c r="KB11">
        <v>0</v>
      </c>
      <c r="KC11">
        <v>0</v>
      </c>
      <c r="KD11">
        <v>0</v>
      </c>
      <c r="KE11">
        <v>0</v>
      </c>
      <c r="KF11">
        <v>0</v>
      </c>
      <c r="KG11">
        <v>0</v>
      </c>
      <c r="KH11">
        <v>0</v>
      </c>
      <c r="KI11">
        <v>0</v>
      </c>
      <c r="KJ11">
        <v>0</v>
      </c>
      <c r="KK11">
        <v>0</v>
      </c>
      <c r="KL11">
        <v>0</v>
      </c>
      <c r="KM11">
        <v>0</v>
      </c>
      <c r="KN11">
        <v>0</v>
      </c>
      <c r="KO11">
        <v>0</v>
      </c>
      <c r="KP11">
        <v>21074319</v>
      </c>
      <c r="KQ11">
        <v>27173055</v>
      </c>
      <c r="KR11">
        <v>27173055</v>
      </c>
      <c r="KS11">
        <v>0</v>
      </c>
      <c r="KT11">
        <v>0</v>
      </c>
      <c r="KU11">
        <v>26019055</v>
      </c>
      <c r="KV11">
        <v>26019055</v>
      </c>
      <c r="KW11">
        <v>4944736</v>
      </c>
      <c r="KX11">
        <v>21074319</v>
      </c>
      <c r="KY11">
        <v>4944736</v>
      </c>
      <c r="KZ11">
        <v>0</v>
      </c>
      <c r="LA11">
        <v>0</v>
      </c>
      <c r="LB11">
        <v>0</v>
      </c>
      <c r="LC11">
        <v>1154000</v>
      </c>
      <c r="LD11">
        <v>0</v>
      </c>
      <c r="LE11">
        <v>0</v>
      </c>
      <c r="LF11">
        <v>0</v>
      </c>
      <c r="LG11">
        <v>0</v>
      </c>
      <c r="LH11">
        <v>0</v>
      </c>
      <c r="LI11">
        <v>0</v>
      </c>
      <c r="LJ11">
        <v>0</v>
      </c>
      <c r="LK11">
        <v>0</v>
      </c>
      <c r="LL11">
        <v>0</v>
      </c>
      <c r="LM11">
        <v>0</v>
      </c>
      <c r="LN11">
        <v>0</v>
      </c>
      <c r="LO11">
        <v>0</v>
      </c>
      <c r="LP11">
        <v>0</v>
      </c>
      <c r="LQ11">
        <v>0</v>
      </c>
      <c r="LR11">
        <v>0</v>
      </c>
      <c r="LS11">
        <v>0</v>
      </c>
      <c r="LT11">
        <v>0</v>
      </c>
      <c r="LU11">
        <v>0</v>
      </c>
      <c r="LV11">
        <v>0</v>
      </c>
      <c r="LW11">
        <v>0</v>
      </c>
      <c r="LX11">
        <v>15300193</v>
      </c>
      <c r="LY11">
        <v>11731938</v>
      </c>
      <c r="LZ11">
        <v>20167109</v>
      </c>
      <c r="MA11">
        <v>0</v>
      </c>
      <c r="MB11">
        <v>8435171</v>
      </c>
      <c r="MC11">
        <v>19329109</v>
      </c>
      <c r="MD11">
        <v>10893938</v>
      </c>
      <c r="ME11">
        <v>4028916</v>
      </c>
      <c r="MF11">
        <v>6865022</v>
      </c>
      <c r="MG11">
        <v>4028916</v>
      </c>
      <c r="MH11">
        <v>0</v>
      </c>
      <c r="MI11">
        <v>8435171</v>
      </c>
      <c r="MJ11">
        <v>0</v>
      </c>
      <c r="MK11">
        <v>838000</v>
      </c>
      <c r="ML11">
        <v>0</v>
      </c>
      <c r="MM11">
        <v>0</v>
      </c>
      <c r="MN11">
        <v>0</v>
      </c>
      <c r="MO11">
        <v>2711943</v>
      </c>
      <c r="MP11">
        <v>13746408</v>
      </c>
      <c r="MQ11">
        <v>14102448</v>
      </c>
      <c r="MR11">
        <v>0</v>
      </c>
      <c r="MS11">
        <v>356040</v>
      </c>
      <c r="MT11">
        <v>13954448</v>
      </c>
      <c r="MU11">
        <v>13598408</v>
      </c>
      <c r="MV11">
        <v>11242505</v>
      </c>
      <c r="MW11">
        <v>2355903</v>
      </c>
      <c r="MX11">
        <v>11242505</v>
      </c>
      <c r="MY11">
        <v>0</v>
      </c>
      <c r="MZ11">
        <v>356040</v>
      </c>
      <c r="NA11">
        <v>0</v>
      </c>
      <c r="NB11">
        <v>148000</v>
      </c>
      <c r="NC11">
        <v>0</v>
      </c>
      <c r="ND11">
        <v>0</v>
      </c>
      <c r="NE11">
        <v>0</v>
      </c>
      <c r="NF11">
        <v>244834</v>
      </c>
      <c r="NG11">
        <v>484057</v>
      </c>
      <c r="NH11">
        <v>484057</v>
      </c>
      <c r="NI11">
        <v>0</v>
      </c>
      <c r="NJ11">
        <v>0</v>
      </c>
      <c r="NK11">
        <v>471057</v>
      </c>
      <c r="NL11">
        <v>471057</v>
      </c>
      <c r="NM11">
        <v>226223</v>
      </c>
      <c r="NN11">
        <v>244834</v>
      </c>
      <c r="NO11">
        <v>226223</v>
      </c>
      <c r="NP11">
        <v>0</v>
      </c>
      <c r="NQ11">
        <v>0</v>
      </c>
      <c r="NR11">
        <v>0</v>
      </c>
      <c r="NS11">
        <v>13000</v>
      </c>
      <c r="NT11">
        <v>0</v>
      </c>
      <c r="NU11">
        <v>0</v>
      </c>
      <c r="NV11">
        <v>0</v>
      </c>
      <c r="NW11">
        <v>57048523</v>
      </c>
      <c r="NX11">
        <v>63488462</v>
      </c>
      <c r="NY11">
        <v>90564384</v>
      </c>
      <c r="NZ11">
        <v>0</v>
      </c>
      <c r="OA11">
        <v>27075922</v>
      </c>
      <c r="OB11">
        <v>87440384</v>
      </c>
      <c r="OC11">
        <v>60364462</v>
      </c>
      <c r="OD11">
        <v>30391861</v>
      </c>
      <c r="OE11">
        <v>29972601</v>
      </c>
      <c r="OF11">
        <v>30391861</v>
      </c>
      <c r="OG11">
        <v>0</v>
      </c>
      <c r="OH11">
        <v>27075922</v>
      </c>
      <c r="OI11">
        <v>0</v>
      </c>
      <c r="OJ11">
        <v>3124000</v>
      </c>
      <c r="OK11">
        <v>0</v>
      </c>
      <c r="OL11">
        <v>0</v>
      </c>
      <c r="OM11">
        <v>0</v>
      </c>
      <c r="ON11">
        <v>6309789</v>
      </c>
      <c r="OO11">
        <v>8172909</v>
      </c>
      <c r="OP11">
        <v>8172909</v>
      </c>
      <c r="OQ11">
        <v>0</v>
      </c>
      <c r="OR11">
        <v>0</v>
      </c>
      <c r="OS11">
        <v>7827909</v>
      </c>
      <c r="OT11">
        <v>7827909</v>
      </c>
      <c r="OU11">
        <v>1518120</v>
      </c>
      <c r="OV11">
        <v>6309789</v>
      </c>
      <c r="OW11">
        <v>1518120</v>
      </c>
      <c r="OX11">
        <v>0</v>
      </c>
      <c r="OY11">
        <v>0</v>
      </c>
      <c r="OZ11">
        <v>0</v>
      </c>
      <c r="PA11">
        <v>345000</v>
      </c>
      <c r="PB11">
        <v>0</v>
      </c>
      <c r="PC11">
        <v>0</v>
      </c>
      <c r="PD11">
        <v>0</v>
      </c>
      <c r="PE11">
        <v>0</v>
      </c>
      <c r="PF11">
        <v>0</v>
      </c>
      <c r="PG11">
        <v>0</v>
      </c>
      <c r="PH11">
        <v>0</v>
      </c>
      <c r="PI11">
        <v>0</v>
      </c>
      <c r="PJ11">
        <v>0</v>
      </c>
      <c r="PK11">
        <v>0</v>
      </c>
      <c r="PL11">
        <v>0</v>
      </c>
      <c r="PM11">
        <v>0</v>
      </c>
      <c r="PN11">
        <v>0</v>
      </c>
      <c r="PO11">
        <v>0</v>
      </c>
      <c r="PP11">
        <v>0</v>
      </c>
      <c r="PQ11">
        <v>0</v>
      </c>
      <c r="PR11">
        <v>0</v>
      </c>
      <c r="PS11">
        <v>0</v>
      </c>
      <c r="PT11">
        <v>0</v>
      </c>
      <c r="PU11">
        <v>0</v>
      </c>
      <c r="PV11">
        <v>0</v>
      </c>
      <c r="PW11">
        <v>0</v>
      </c>
      <c r="PX11">
        <v>0</v>
      </c>
      <c r="PY11">
        <v>0</v>
      </c>
      <c r="PZ11">
        <v>0</v>
      </c>
      <c r="QA11">
        <v>0</v>
      </c>
      <c r="QB11">
        <v>0</v>
      </c>
      <c r="QC11">
        <v>0</v>
      </c>
      <c r="QD11">
        <v>0</v>
      </c>
      <c r="QE11">
        <v>0</v>
      </c>
      <c r="QF11">
        <v>0</v>
      </c>
      <c r="QG11">
        <v>0</v>
      </c>
      <c r="QH11">
        <v>0</v>
      </c>
      <c r="QI11">
        <v>0</v>
      </c>
      <c r="QJ11">
        <v>0</v>
      </c>
      <c r="QK11">
        <v>0</v>
      </c>
      <c r="QL11">
        <v>0</v>
      </c>
      <c r="QM11">
        <v>0</v>
      </c>
      <c r="QN11">
        <v>0</v>
      </c>
      <c r="QO11">
        <v>0</v>
      </c>
      <c r="QP11">
        <v>0</v>
      </c>
      <c r="QQ11">
        <v>0</v>
      </c>
      <c r="QR11">
        <v>0</v>
      </c>
      <c r="QS11">
        <v>0</v>
      </c>
      <c r="QT11">
        <v>0</v>
      </c>
      <c r="QU11">
        <v>0</v>
      </c>
      <c r="QV11">
        <v>0</v>
      </c>
      <c r="QW11">
        <v>0</v>
      </c>
      <c r="QX11">
        <v>0</v>
      </c>
      <c r="QY11">
        <v>0</v>
      </c>
      <c r="QZ11">
        <v>0</v>
      </c>
      <c r="RA11">
        <v>0</v>
      </c>
      <c r="RB11">
        <v>0</v>
      </c>
      <c r="RC11">
        <v>0</v>
      </c>
      <c r="RD11">
        <v>30024770</v>
      </c>
      <c r="RE11">
        <v>67084841</v>
      </c>
      <c r="RF11">
        <v>68246268</v>
      </c>
      <c r="RG11">
        <v>8333</v>
      </c>
      <c r="RH11">
        <v>1161427</v>
      </c>
      <c r="RI11">
        <v>66602268</v>
      </c>
      <c r="RJ11">
        <v>65440841</v>
      </c>
      <c r="RK11">
        <v>36577498</v>
      </c>
      <c r="RL11">
        <v>28871676</v>
      </c>
      <c r="RM11">
        <v>36569165</v>
      </c>
      <c r="RN11">
        <v>0</v>
      </c>
      <c r="RO11">
        <v>1153094</v>
      </c>
      <c r="RP11">
        <v>0</v>
      </c>
      <c r="RQ11">
        <v>1644000</v>
      </c>
      <c r="RR11">
        <v>0</v>
      </c>
      <c r="RS11">
        <v>0</v>
      </c>
      <c r="RT11">
        <v>0</v>
      </c>
      <c r="RU11">
        <v>0</v>
      </c>
      <c r="RV11">
        <v>0</v>
      </c>
      <c r="RW11">
        <v>0</v>
      </c>
      <c r="RX11">
        <v>0</v>
      </c>
      <c r="RY11">
        <v>0</v>
      </c>
      <c r="RZ11">
        <v>0</v>
      </c>
      <c r="SA11">
        <v>0</v>
      </c>
      <c r="SB11">
        <v>0</v>
      </c>
      <c r="SC11">
        <v>0</v>
      </c>
      <c r="SD11">
        <v>0</v>
      </c>
      <c r="SE11">
        <v>0</v>
      </c>
      <c r="SF11">
        <v>0</v>
      </c>
      <c r="SG11">
        <v>0</v>
      </c>
      <c r="SH11">
        <v>0</v>
      </c>
      <c r="SI11">
        <v>0</v>
      </c>
      <c r="SJ11">
        <v>0</v>
      </c>
      <c r="SK11">
        <v>0</v>
      </c>
      <c r="SL11">
        <v>0</v>
      </c>
      <c r="SM11">
        <v>0</v>
      </c>
      <c r="SN11">
        <v>0</v>
      </c>
      <c r="SO11">
        <v>0</v>
      </c>
      <c r="SP11">
        <v>0</v>
      </c>
      <c r="SQ11">
        <v>0</v>
      </c>
      <c r="SR11">
        <v>0</v>
      </c>
      <c r="SS11">
        <v>0</v>
      </c>
      <c r="ST11">
        <v>0</v>
      </c>
      <c r="SU11">
        <v>0</v>
      </c>
      <c r="SV11">
        <v>0</v>
      </c>
      <c r="SW11">
        <v>0</v>
      </c>
      <c r="SX11">
        <v>0</v>
      </c>
      <c r="SY11">
        <v>0</v>
      </c>
      <c r="SZ11">
        <v>0</v>
      </c>
      <c r="TA11">
        <v>0</v>
      </c>
      <c r="TB11">
        <v>0</v>
      </c>
      <c r="TC11">
        <v>0</v>
      </c>
      <c r="TD11">
        <v>0</v>
      </c>
      <c r="TE11">
        <v>0</v>
      </c>
      <c r="TF11">
        <v>0</v>
      </c>
      <c r="TG11">
        <v>0</v>
      </c>
      <c r="TH11">
        <v>0</v>
      </c>
      <c r="TI11">
        <v>0</v>
      </c>
      <c r="TJ11">
        <v>0</v>
      </c>
      <c r="TK11">
        <v>0</v>
      </c>
      <c r="TL11">
        <v>0</v>
      </c>
      <c r="TM11">
        <v>0</v>
      </c>
      <c r="TN11">
        <v>0</v>
      </c>
      <c r="TO11">
        <v>0</v>
      </c>
      <c r="TP11">
        <v>0</v>
      </c>
      <c r="TQ11">
        <v>0</v>
      </c>
      <c r="TR11">
        <v>0</v>
      </c>
      <c r="TS11">
        <v>0</v>
      </c>
      <c r="TT11">
        <v>0</v>
      </c>
      <c r="TU11">
        <v>0</v>
      </c>
      <c r="TV11">
        <v>0</v>
      </c>
      <c r="TW11">
        <v>0</v>
      </c>
      <c r="TX11">
        <v>0</v>
      </c>
      <c r="TY11">
        <v>0</v>
      </c>
      <c r="TZ11">
        <v>0</v>
      </c>
      <c r="UA11">
        <v>0</v>
      </c>
      <c r="UB11">
        <v>0</v>
      </c>
      <c r="UC11">
        <v>0</v>
      </c>
      <c r="UD11">
        <v>0</v>
      </c>
      <c r="UE11">
        <v>0</v>
      </c>
      <c r="UF11">
        <v>0</v>
      </c>
      <c r="UG11">
        <v>0</v>
      </c>
      <c r="UH11">
        <v>0</v>
      </c>
      <c r="UI11">
        <v>0</v>
      </c>
      <c r="UJ11">
        <v>0</v>
      </c>
      <c r="UK11">
        <v>132714371</v>
      </c>
      <c r="UL11">
        <v>191881670</v>
      </c>
      <c r="UM11">
        <v>228910230</v>
      </c>
      <c r="UN11">
        <v>8333</v>
      </c>
      <c r="UO11">
        <v>37028560</v>
      </c>
      <c r="UP11">
        <v>221644230</v>
      </c>
      <c r="UQ11">
        <v>184615670</v>
      </c>
      <c r="UR11">
        <v>88929859</v>
      </c>
      <c r="US11">
        <v>95694144</v>
      </c>
      <c r="UT11">
        <v>88921526</v>
      </c>
      <c r="UU11">
        <v>0</v>
      </c>
      <c r="UV11">
        <v>37020227</v>
      </c>
      <c r="UW11">
        <v>0</v>
      </c>
      <c r="UX11">
        <v>7266000</v>
      </c>
      <c r="UY11">
        <v>0</v>
      </c>
    </row>
    <row r="12" spans="1:571" x14ac:dyDescent="0.25">
      <c r="A12">
        <v>202212</v>
      </c>
      <c r="B12">
        <v>53118</v>
      </c>
      <c r="C12" t="s">
        <v>1706</v>
      </c>
      <c r="D12">
        <v>0</v>
      </c>
      <c r="E12">
        <v>4062805</v>
      </c>
      <c r="F12">
        <v>0</v>
      </c>
      <c r="G12">
        <v>19959409</v>
      </c>
      <c r="H12">
        <v>20830953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19460243</v>
      </c>
      <c r="R12">
        <v>20830953</v>
      </c>
      <c r="S12">
        <v>19959409</v>
      </c>
      <c r="T12">
        <v>19460243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0</v>
      </c>
      <c r="IB12">
        <v>0</v>
      </c>
      <c r="IC12">
        <v>0</v>
      </c>
      <c r="ID12">
        <v>0</v>
      </c>
      <c r="IE12">
        <v>0</v>
      </c>
      <c r="IF12">
        <v>0</v>
      </c>
      <c r="IG12">
        <v>0</v>
      </c>
      <c r="IH12">
        <v>0</v>
      </c>
      <c r="II12">
        <v>0</v>
      </c>
      <c r="IJ12">
        <v>0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0</v>
      </c>
      <c r="IS12">
        <v>0</v>
      </c>
      <c r="IT12">
        <v>0</v>
      </c>
      <c r="IU12">
        <v>0</v>
      </c>
      <c r="IV12">
        <v>0</v>
      </c>
      <c r="IW12">
        <v>0</v>
      </c>
      <c r="IX12">
        <v>0</v>
      </c>
      <c r="IY12">
        <v>0</v>
      </c>
      <c r="IZ12">
        <v>0</v>
      </c>
      <c r="JA12">
        <v>0</v>
      </c>
      <c r="JB12">
        <v>4062805</v>
      </c>
      <c r="JC12">
        <v>0</v>
      </c>
      <c r="JD12">
        <v>0</v>
      </c>
      <c r="JE12">
        <v>19959409</v>
      </c>
      <c r="JF12">
        <v>20830953</v>
      </c>
      <c r="JG12">
        <v>0</v>
      </c>
      <c r="JH12">
        <v>0</v>
      </c>
      <c r="JI12">
        <v>0</v>
      </c>
      <c r="JJ12">
        <v>4062805</v>
      </c>
      <c r="JK12">
        <v>0</v>
      </c>
      <c r="JL12">
        <v>0</v>
      </c>
      <c r="JM12">
        <v>0</v>
      </c>
      <c r="JN12">
        <v>0</v>
      </c>
      <c r="JO12">
        <v>0</v>
      </c>
      <c r="JP12">
        <v>0</v>
      </c>
      <c r="JQ12">
        <v>0</v>
      </c>
      <c r="JR12">
        <v>0</v>
      </c>
      <c r="JS12">
        <v>19460243</v>
      </c>
      <c r="JT12">
        <v>20830953</v>
      </c>
      <c r="JU12">
        <v>19959409</v>
      </c>
      <c r="JV12">
        <v>19460243</v>
      </c>
      <c r="JW12">
        <v>0</v>
      </c>
      <c r="JX12">
        <v>0</v>
      </c>
      <c r="JY12">
        <v>831980</v>
      </c>
      <c r="JZ12">
        <v>14538963</v>
      </c>
      <c r="KA12">
        <v>14538963</v>
      </c>
      <c r="KB12">
        <v>0</v>
      </c>
      <c r="KC12">
        <v>0</v>
      </c>
      <c r="KD12">
        <v>14493741</v>
      </c>
      <c r="KE12">
        <v>14493741</v>
      </c>
      <c r="KF12">
        <v>13661761</v>
      </c>
      <c r="KG12">
        <v>831980</v>
      </c>
      <c r="KH12">
        <v>13661761</v>
      </c>
      <c r="KI12">
        <v>0</v>
      </c>
      <c r="KJ12">
        <v>0</v>
      </c>
      <c r="KK12">
        <v>0</v>
      </c>
      <c r="KL12">
        <v>45222</v>
      </c>
      <c r="KM12">
        <v>0</v>
      </c>
      <c r="KN12">
        <v>0</v>
      </c>
      <c r="KO12">
        <v>0</v>
      </c>
      <c r="KP12">
        <v>0</v>
      </c>
      <c r="KQ12">
        <v>0</v>
      </c>
      <c r="KR12">
        <v>0</v>
      </c>
      <c r="KS12">
        <v>0</v>
      </c>
      <c r="KT12">
        <v>0</v>
      </c>
      <c r="KU12">
        <v>0</v>
      </c>
      <c r="KV12">
        <v>0</v>
      </c>
      <c r="KW12">
        <v>0</v>
      </c>
      <c r="KX12">
        <v>0</v>
      </c>
      <c r="KY12">
        <v>0</v>
      </c>
      <c r="KZ12">
        <v>0</v>
      </c>
      <c r="LA12">
        <v>0</v>
      </c>
      <c r="LB12">
        <v>0</v>
      </c>
      <c r="LC12">
        <v>0</v>
      </c>
      <c r="LD12">
        <v>0</v>
      </c>
      <c r="LE12">
        <v>0</v>
      </c>
      <c r="LF12">
        <v>0</v>
      </c>
      <c r="LG12">
        <v>0</v>
      </c>
      <c r="LH12">
        <v>0</v>
      </c>
      <c r="LI12">
        <v>0</v>
      </c>
      <c r="LJ12">
        <v>0</v>
      </c>
      <c r="LK12">
        <v>0</v>
      </c>
      <c r="LL12">
        <v>0</v>
      </c>
      <c r="LM12">
        <v>0</v>
      </c>
      <c r="LN12">
        <v>0</v>
      </c>
      <c r="LO12">
        <v>0</v>
      </c>
      <c r="LP12">
        <v>0</v>
      </c>
      <c r="LQ12">
        <v>0</v>
      </c>
      <c r="LR12">
        <v>0</v>
      </c>
      <c r="LS12">
        <v>0</v>
      </c>
      <c r="LT12">
        <v>0</v>
      </c>
      <c r="LU12">
        <v>0</v>
      </c>
      <c r="LV12">
        <v>0</v>
      </c>
      <c r="LW12">
        <v>0</v>
      </c>
      <c r="LX12">
        <v>0</v>
      </c>
      <c r="LY12">
        <v>0</v>
      </c>
      <c r="LZ12">
        <v>0</v>
      </c>
      <c r="MA12">
        <v>0</v>
      </c>
      <c r="MB12">
        <v>0</v>
      </c>
      <c r="MC12">
        <v>0</v>
      </c>
      <c r="MD12">
        <v>0</v>
      </c>
      <c r="ME12">
        <v>0</v>
      </c>
      <c r="MF12">
        <v>0</v>
      </c>
      <c r="MG12">
        <v>0</v>
      </c>
      <c r="MH12">
        <v>0</v>
      </c>
      <c r="MI12">
        <v>0</v>
      </c>
      <c r="MJ12">
        <v>0</v>
      </c>
      <c r="MK12">
        <v>0</v>
      </c>
      <c r="ML12">
        <v>0</v>
      </c>
      <c r="MM12">
        <v>0</v>
      </c>
      <c r="MN12">
        <v>0</v>
      </c>
      <c r="MO12">
        <v>0</v>
      </c>
      <c r="MP12">
        <v>0</v>
      </c>
      <c r="MQ12">
        <v>0</v>
      </c>
      <c r="MR12">
        <v>0</v>
      </c>
      <c r="MS12">
        <v>0</v>
      </c>
      <c r="MT12">
        <v>0</v>
      </c>
      <c r="MU12">
        <v>0</v>
      </c>
      <c r="MV12">
        <v>0</v>
      </c>
      <c r="MW12">
        <v>0</v>
      </c>
      <c r="MX12">
        <v>0</v>
      </c>
      <c r="MY12">
        <v>0</v>
      </c>
      <c r="MZ12">
        <v>0</v>
      </c>
      <c r="NA12">
        <v>0</v>
      </c>
      <c r="NB12">
        <v>0</v>
      </c>
      <c r="NC12">
        <v>0</v>
      </c>
      <c r="ND12">
        <v>0</v>
      </c>
      <c r="NE12">
        <v>0</v>
      </c>
      <c r="NF12">
        <v>0</v>
      </c>
      <c r="NG12">
        <v>0</v>
      </c>
      <c r="NH12">
        <v>0</v>
      </c>
      <c r="NI12">
        <v>0</v>
      </c>
      <c r="NJ12">
        <v>0</v>
      </c>
      <c r="NK12">
        <v>0</v>
      </c>
      <c r="NL12">
        <v>0</v>
      </c>
      <c r="NM12">
        <v>0</v>
      </c>
      <c r="NN12">
        <v>0</v>
      </c>
      <c r="NO12">
        <v>0</v>
      </c>
      <c r="NP12">
        <v>0</v>
      </c>
      <c r="NQ12">
        <v>0</v>
      </c>
      <c r="NR12">
        <v>0</v>
      </c>
      <c r="NS12">
        <v>0</v>
      </c>
      <c r="NT12">
        <v>0</v>
      </c>
      <c r="NU12">
        <v>0</v>
      </c>
      <c r="NV12">
        <v>0</v>
      </c>
      <c r="NW12">
        <v>0</v>
      </c>
      <c r="NX12">
        <v>0</v>
      </c>
      <c r="NY12">
        <v>0</v>
      </c>
      <c r="NZ12">
        <v>0</v>
      </c>
      <c r="OA12">
        <v>0</v>
      </c>
      <c r="OB12">
        <v>0</v>
      </c>
      <c r="OC12">
        <v>0</v>
      </c>
      <c r="OD12">
        <v>0</v>
      </c>
      <c r="OE12">
        <v>0</v>
      </c>
      <c r="OF12">
        <v>0</v>
      </c>
      <c r="OG12">
        <v>0</v>
      </c>
      <c r="OH12">
        <v>0</v>
      </c>
      <c r="OI12">
        <v>0</v>
      </c>
      <c r="OJ12">
        <v>0</v>
      </c>
      <c r="OK12">
        <v>0</v>
      </c>
      <c r="OL12">
        <v>0</v>
      </c>
      <c r="OM12">
        <v>0</v>
      </c>
      <c r="ON12">
        <v>0</v>
      </c>
      <c r="OO12">
        <v>0</v>
      </c>
      <c r="OP12">
        <v>0</v>
      </c>
      <c r="OQ12">
        <v>0</v>
      </c>
      <c r="OR12">
        <v>0</v>
      </c>
      <c r="OS12">
        <v>0</v>
      </c>
      <c r="OT12">
        <v>0</v>
      </c>
      <c r="OU12">
        <v>0</v>
      </c>
      <c r="OV12">
        <v>0</v>
      </c>
      <c r="OW12">
        <v>0</v>
      </c>
      <c r="OX12">
        <v>0</v>
      </c>
      <c r="OY12">
        <v>0</v>
      </c>
      <c r="OZ12">
        <v>0</v>
      </c>
      <c r="PA12">
        <v>0</v>
      </c>
      <c r="PB12">
        <v>0</v>
      </c>
      <c r="PC12">
        <v>0</v>
      </c>
      <c r="PD12">
        <v>0</v>
      </c>
      <c r="PE12">
        <v>0</v>
      </c>
      <c r="PF12">
        <v>0</v>
      </c>
      <c r="PG12">
        <v>0</v>
      </c>
      <c r="PH12">
        <v>0</v>
      </c>
      <c r="PI12">
        <v>0</v>
      </c>
      <c r="PJ12">
        <v>0</v>
      </c>
      <c r="PK12">
        <v>0</v>
      </c>
      <c r="PL12">
        <v>0</v>
      </c>
      <c r="PM12">
        <v>0</v>
      </c>
      <c r="PN12">
        <v>0</v>
      </c>
      <c r="PO12">
        <v>0</v>
      </c>
      <c r="PP12">
        <v>0</v>
      </c>
      <c r="PQ12">
        <v>0</v>
      </c>
      <c r="PR12">
        <v>0</v>
      </c>
      <c r="PS12">
        <v>0</v>
      </c>
      <c r="PT12">
        <v>0</v>
      </c>
      <c r="PU12">
        <v>0</v>
      </c>
      <c r="PV12">
        <v>0</v>
      </c>
      <c r="PW12">
        <v>0</v>
      </c>
      <c r="PX12">
        <v>0</v>
      </c>
      <c r="PY12">
        <v>0</v>
      </c>
      <c r="PZ12">
        <v>0</v>
      </c>
      <c r="QA12">
        <v>0</v>
      </c>
      <c r="QB12">
        <v>0</v>
      </c>
      <c r="QC12">
        <v>0</v>
      </c>
      <c r="QD12">
        <v>0</v>
      </c>
      <c r="QE12">
        <v>0</v>
      </c>
      <c r="QF12">
        <v>0</v>
      </c>
      <c r="QG12">
        <v>0</v>
      </c>
      <c r="QH12">
        <v>0</v>
      </c>
      <c r="QI12">
        <v>0</v>
      </c>
      <c r="QJ12">
        <v>0</v>
      </c>
      <c r="QK12">
        <v>0</v>
      </c>
      <c r="QL12">
        <v>0</v>
      </c>
      <c r="QM12">
        <v>0</v>
      </c>
      <c r="QN12">
        <v>0</v>
      </c>
      <c r="QO12">
        <v>0</v>
      </c>
      <c r="QP12">
        <v>0</v>
      </c>
      <c r="QQ12">
        <v>0</v>
      </c>
      <c r="QR12">
        <v>0</v>
      </c>
      <c r="QS12">
        <v>0</v>
      </c>
      <c r="QT12">
        <v>0</v>
      </c>
      <c r="QU12">
        <v>0</v>
      </c>
      <c r="QV12">
        <v>0</v>
      </c>
      <c r="QW12">
        <v>0</v>
      </c>
      <c r="QX12">
        <v>0</v>
      </c>
      <c r="QY12">
        <v>0</v>
      </c>
      <c r="QZ12">
        <v>0</v>
      </c>
      <c r="RA12">
        <v>0</v>
      </c>
      <c r="RB12">
        <v>0</v>
      </c>
      <c r="RC12">
        <v>0</v>
      </c>
      <c r="RD12">
        <v>0</v>
      </c>
      <c r="RE12">
        <v>0</v>
      </c>
      <c r="RF12">
        <v>0</v>
      </c>
      <c r="RG12">
        <v>0</v>
      </c>
      <c r="RH12">
        <v>0</v>
      </c>
      <c r="RI12">
        <v>0</v>
      </c>
      <c r="RJ12">
        <v>0</v>
      </c>
      <c r="RK12">
        <v>0</v>
      </c>
      <c r="RL12">
        <v>0</v>
      </c>
      <c r="RM12">
        <v>0</v>
      </c>
      <c r="RN12">
        <v>0</v>
      </c>
      <c r="RO12">
        <v>0</v>
      </c>
      <c r="RP12">
        <v>0</v>
      </c>
      <c r="RQ12">
        <v>0</v>
      </c>
      <c r="RR12">
        <v>0</v>
      </c>
      <c r="RS12">
        <v>0</v>
      </c>
      <c r="RT12">
        <v>0</v>
      </c>
      <c r="RU12">
        <v>0</v>
      </c>
      <c r="RV12">
        <v>0</v>
      </c>
      <c r="RW12">
        <v>0</v>
      </c>
      <c r="RX12">
        <v>0</v>
      </c>
      <c r="RY12">
        <v>0</v>
      </c>
      <c r="RZ12">
        <v>0</v>
      </c>
      <c r="SA12">
        <v>0</v>
      </c>
      <c r="SB12">
        <v>0</v>
      </c>
      <c r="SC12">
        <v>0</v>
      </c>
      <c r="SD12">
        <v>0</v>
      </c>
      <c r="SE12">
        <v>0</v>
      </c>
      <c r="SF12">
        <v>0</v>
      </c>
      <c r="SG12">
        <v>0</v>
      </c>
      <c r="SH12">
        <v>0</v>
      </c>
      <c r="SI12">
        <v>0</v>
      </c>
      <c r="SJ12">
        <v>0</v>
      </c>
      <c r="SK12">
        <v>0</v>
      </c>
      <c r="SL12">
        <v>0</v>
      </c>
      <c r="SM12">
        <v>0</v>
      </c>
      <c r="SN12">
        <v>0</v>
      </c>
      <c r="SO12">
        <v>0</v>
      </c>
      <c r="SP12">
        <v>0</v>
      </c>
      <c r="SQ12">
        <v>0</v>
      </c>
      <c r="SR12">
        <v>0</v>
      </c>
      <c r="SS12">
        <v>0</v>
      </c>
      <c r="ST12">
        <v>0</v>
      </c>
      <c r="SU12">
        <v>0</v>
      </c>
      <c r="SV12">
        <v>0</v>
      </c>
      <c r="SW12">
        <v>0</v>
      </c>
      <c r="SX12">
        <v>0</v>
      </c>
      <c r="SY12">
        <v>0</v>
      </c>
      <c r="SZ12">
        <v>0</v>
      </c>
      <c r="TA12">
        <v>0</v>
      </c>
      <c r="TB12">
        <v>0</v>
      </c>
      <c r="TC12">
        <v>0</v>
      </c>
      <c r="TD12">
        <v>0</v>
      </c>
      <c r="TE12">
        <v>0</v>
      </c>
      <c r="TF12">
        <v>0</v>
      </c>
      <c r="TG12">
        <v>0</v>
      </c>
      <c r="TH12">
        <v>0</v>
      </c>
      <c r="TI12">
        <v>0</v>
      </c>
      <c r="TJ12">
        <v>0</v>
      </c>
      <c r="TK12">
        <v>0</v>
      </c>
      <c r="TL12">
        <v>0</v>
      </c>
      <c r="TM12">
        <v>0</v>
      </c>
      <c r="TN12">
        <v>0</v>
      </c>
      <c r="TO12">
        <v>0</v>
      </c>
      <c r="TP12">
        <v>0</v>
      </c>
      <c r="TQ12">
        <v>0</v>
      </c>
      <c r="TR12">
        <v>0</v>
      </c>
      <c r="TS12">
        <v>0</v>
      </c>
      <c r="TT12">
        <v>0</v>
      </c>
      <c r="TU12">
        <v>0</v>
      </c>
      <c r="TV12">
        <v>0</v>
      </c>
      <c r="TW12">
        <v>0</v>
      </c>
      <c r="TX12">
        <v>0</v>
      </c>
      <c r="TY12">
        <v>0</v>
      </c>
      <c r="TZ12">
        <v>0</v>
      </c>
      <c r="UA12">
        <v>0</v>
      </c>
      <c r="UB12">
        <v>0</v>
      </c>
      <c r="UC12">
        <v>0</v>
      </c>
      <c r="UD12">
        <v>0</v>
      </c>
      <c r="UE12">
        <v>0</v>
      </c>
      <c r="UF12">
        <v>0</v>
      </c>
      <c r="UG12">
        <v>0</v>
      </c>
      <c r="UH12">
        <v>0</v>
      </c>
      <c r="UI12">
        <v>0</v>
      </c>
      <c r="UJ12">
        <v>0</v>
      </c>
      <c r="UK12">
        <v>831980</v>
      </c>
      <c r="UL12">
        <v>14538963</v>
      </c>
      <c r="UM12">
        <v>14538963</v>
      </c>
      <c r="UN12">
        <v>0</v>
      </c>
      <c r="UO12">
        <v>0</v>
      </c>
      <c r="UP12">
        <v>14493741</v>
      </c>
      <c r="UQ12">
        <v>14493741</v>
      </c>
      <c r="UR12">
        <v>13661761</v>
      </c>
      <c r="US12">
        <v>831980</v>
      </c>
      <c r="UT12">
        <v>13661761</v>
      </c>
      <c r="UU12">
        <v>0</v>
      </c>
      <c r="UV12">
        <v>0</v>
      </c>
      <c r="UW12">
        <v>0</v>
      </c>
      <c r="UX12">
        <v>45222</v>
      </c>
      <c r="UY12">
        <v>0</v>
      </c>
    </row>
    <row r="13" spans="1:571" x14ac:dyDescent="0.25">
      <c r="A13">
        <v>202212</v>
      </c>
      <c r="B13">
        <v>53087</v>
      </c>
      <c r="C13" t="s">
        <v>2695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-50666513.880000003</v>
      </c>
      <c r="DT13">
        <v>78853726.569999993</v>
      </c>
      <c r="DU13">
        <v>0</v>
      </c>
      <c r="DV13">
        <v>-203811302.21000001</v>
      </c>
      <c r="DW13">
        <v>379999698.38999999</v>
      </c>
      <c r="DX13">
        <v>0</v>
      </c>
      <c r="DY13">
        <v>0</v>
      </c>
      <c r="DZ13">
        <v>198562.5</v>
      </c>
      <c r="EA13">
        <v>0</v>
      </c>
      <c r="EB13">
        <v>18042.189999999999</v>
      </c>
      <c r="EC13">
        <v>0</v>
      </c>
      <c r="ED13">
        <v>7200000</v>
      </c>
      <c r="EE13">
        <v>-50485993.57</v>
      </c>
      <c r="EF13">
        <v>418953437.23000002</v>
      </c>
      <c r="EG13">
        <v>379999698.38999999</v>
      </c>
      <c r="EH13">
        <v>-203811302.21000001</v>
      </c>
      <c r="EI13">
        <v>426153437.23000002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-50666513.880000003</v>
      </c>
      <c r="JA13">
        <v>0</v>
      </c>
      <c r="JB13">
        <v>78853726.569999993</v>
      </c>
      <c r="JC13">
        <v>0</v>
      </c>
      <c r="JD13">
        <v>0</v>
      </c>
      <c r="JE13">
        <v>-203811302.21000001</v>
      </c>
      <c r="JF13">
        <v>379999698.38999999</v>
      </c>
      <c r="JG13">
        <v>0</v>
      </c>
      <c r="JH13">
        <v>0</v>
      </c>
      <c r="JI13">
        <v>0</v>
      </c>
      <c r="JJ13">
        <v>78853726.569999993</v>
      </c>
      <c r="JK13">
        <v>198562.5</v>
      </c>
      <c r="JL13">
        <v>0</v>
      </c>
      <c r="JM13">
        <v>0</v>
      </c>
      <c r="JN13">
        <v>0</v>
      </c>
      <c r="JO13">
        <v>18042.189999999999</v>
      </c>
      <c r="JP13">
        <v>0</v>
      </c>
      <c r="JQ13">
        <v>7200000</v>
      </c>
      <c r="JR13">
        <v>-50485993.57</v>
      </c>
      <c r="JS13">
        <v>418953437.23000002</v>
      </c>
      <c r="JT13">
        <v>379999698.38999999</v>
      </c>
      <c r="JU13">
        <v>-203811302.21000001</v>
      </c>
      <c r="JV13">
        <v>426153437.23000002</v>
      </c>
      <c r="JW13">
        <v>0</v>
      </c>
      <c r="JX13">
        <v>0</v>
      </c>
      <c r="JY13">
        <v>0</v>
      </c>
      <c r="JZ13">
        <v>0</v>
      </c>
      <c r="KA13">
        <v>0</v>
      </c>
      <c r="KB13">
        <v>0</v>
      </c>
      <c r="KC13">
        <v>0</v>
      </c>
      <c r="KD13">
        <v>0</v>
      </c>
      <c r="KE13">
        <v>0</v>
      </c>
      <c r="KF13">
        <v>0</v>
      </c>
      <c r="KG13">
        <v>0</v>
      </c>
      <c r="KH13">
        <v>0</v>
      </c>
      <c r="KI13">
        <v>0</v>
      </c>
      <c r="KJ13">
        <v>0</v>
      </c>
      <c r="KK13">
        <v>0</v>
      </c>
      <c r="KL13">
        <v>0</v>
      </c>
      <c r="KM13">
        <v>0</v>
      </c>
      <c r="KN13">
        <v>0</v>
      </c>
      <c r="KO13">
        <v>0</v>
      </c>
      <c r="KP13">
        <v>0</v>
      </c>
      <c r="KQ13">
        <v>0</v>
      </c>
      <c r="KR13">
        <v>0</v>
      </c>
      <c r="KS13">
        <v>0</v>
      </c>
      <c r="KT13">
        <v>0</v>
      </c>
      <c r="KU13">
        <v>0</v>
      </c>
      <c r="KV13">
        <v>0</v>
      </c>
      <c r="KW13">
        <v>0</v>
      </c>
      <c r="KX13">
        <v>0</v>
      </c>
      <c r="KY13">
        <v>0</v>
      </c>
      <c r="KZ13">
        <v>0</v>
      </c>
      <c r="LA13">
        <v>0</v>
      </c>
      <c r="LB13">
        <v>0</v>
      </c>
      <c r="LC13">
        <v>0</v>
      </c>
      <c r="LD13">
        <v>0</v>
      </c>
      <c r="LE13">
        <v>0</v>
      </c>
      <c r="LF13">
        <v>0</v>
      </c>
      <c r="LG13">
        <v>0</v>
      </c>
      <c r="LH13">
        <v>0</v>
      </c>
      <c r="LI13">
        <v>0</v>
      </c>
      <c r="LJ13">
        <v>0</v>
      </c>
      <c r="LK13">
        <v>0</v>
      </c>
      <c r="LL13">
        <v>0</v>
      </c>
      <c r="LM13">
        <v>0</v>
      </c>
      <c r="LN13">
        <v>0</v>
      </c>
      <c r="LO13">
        <v>0</v>
      </c>
      <c r="LP13">
        <v>0</v>
      </c>
      <c r="LQ13">
        <v>0</v>
      </c>
      <c r="LR13">
        <v>0</v>
      </c>
      <c r="LS13">
        <v>0</v>
      </c>
      <c r="LT13">
        <v>0</v>
      </c>
      <c r="LU13">
        <v>0</v>
      </c>
      <c r="LV13">
        <v>0</v>
      </c>
      <c r="LW13">
        <v>0</v>
      </c>
      <c r="LX13">
        <v>0</v>
      </c>
      <c r="LY13">
        <v>0</v>
      </c>
      <c r="LZ13">
        <v>0</v>
      </c>
      <c r="MA13">
        <v>0</v>
      </c>
      <c r="MB13">
        <v>0</v>
      </c>
      <c r="MC13">
        <v>0</v>
      </c>
      <c r="MD13">
        <v>0</v>
      </c>
      <c r="ME13">
        <v>0</v>
      </c>
      <c r="MF13">
        <v>0</v>
      </c>
      <c r="MG13">
        <v>0</v>
      </c>
      <c r="MH13">
        <v>0</v>
      </c>
      <c r="MI13">
        <v>0</v>
      </c>
      <c r="MJ13">
        <v>0</v>
      </c>
      <c r="MK13">
        <v>0</v>
      </c>
      <c r="ML13">
        <v>0</v>
      </c>
      <c r="MM13">
        <v>0</v>
      </c>
      <c r="MN13">
        <v>0</v>
      </c>
      <c r="MO13">
        <v>0</v>
      </c>
      <c r="MP13">
        <v>0</v>
      </c>
      <c r="MQ13">
        <v>0</v>
      </c>
      <c r="MR13">
        <v>0</v>
      </c>
      <c r="MS13">
        <v>0</v>
      </c>
      <c r="MT13">
        <v>0</v>
      </c>
      <c r="MU13">
        <v>0</v>
      </c>
      <c r="MV13">
        <v>0</v>
      </c>
      <c r="MW13">
        <v>0</v>
      </c>
      <c r="MX13">
        <v>0</v>
      </c>
      <c r="MY13">
        <v>0</v>
      </c>
      <c r="MZ13">
        <v>0</v>
      </c>
      <c r="NA13">
        <v>0</v>
      </c>
      <c r="NB13">
        <v>0</v>
      </c>
      <c r="NC13">
        <v>0</v>
      </c>
      <c r="ND13">
        <v>0</v>
      </c>
      <c r="NE13">
        <v>0</v>
      </c>
      <c r="NF13">
        <v>0</v>
      </c>
      <c r="NG13">
        <v>0</v>
      </c>
      <c r="NH13">
        <v>0</v>
      </c>
      <c r="NI13">
        <v>0</v>
      </c>
      <c r="NJ13">
        <v>0</v>
      </c>
      <c r="NK13">
        <v>0</v>
      </c>
      <c r="NL13">
        <v>0</v>
      </c>
      <c r="NM13">
        <v>0</v>
      </c>
      <c r="NN13">
        <v>0</v>
      </c>
      <c r="NO13">
        <v>0</v>
      </c>
      <c r="NP13">
        <v>0</v>
      </c>
      <c r="NQ13">
        <v>0</v>
      </c>
      <c r="NR13">
        <v>0</v>
      </c>
      <c r="NS13">
        <v>0</v>
      </c>
      <c r="NT13">
        <v>0</v>
      </c>
      <c r="NU13">
        <v>0</v>
      </c>
      <c r="NV13">
        <v>0</v>
      </c>
      <c r="NW13">
        <v>0</v>
      </c>
      <c r="NX13">
        <v>0</v>
      </c>
      <c r="NY13">
        <v>0</v>
      </c>
      <c r="NZ13">
        <v>0</v>
      </c>
      <c r="OA13">
        <v>0</v>
      </c>
      <c r="OB13">
        <v>0</v>
      </c>
      <c r="OC13">
        <v>0</v>
      </c>
      <c r="OD13">
        <v>0</v>
      </c>
      <c r="OE13">
        <v>0</v>
      </c>
      <c r="OF13">
        <v>0</v>
      </c>
      <c r="OG13">
        <v>0</v>
      </c>
      <c r="OH13">
        <v>0</v>
      </c>
      <c r="OI13">
        <v>0</v>
      </c>
      <c r="OJ13">
        <v>0</v>
      </c>
      <c r="OK13">
        <v>0</v>
      </c>
      <c r="OL13">
        <v>0</v>
      </c>
      <c r="OM13">
        <v>0</v>
      </c>
      <c r="ON13">
        <v>159404897.24000001</v>
      </c>
      <c r="OO13">
        <v>512223215.57999998</v>
      </c>
      <c r="OP13">
        <v>512223215.57999998</v>
      </c>
      <c r="OQ13">
        <v>0</v>
      </c>
      <c r="OR13">
        <v>0</v>
      </c>
      <c r="OS13">
        <v>476914071.00999999</v>
      </c>
      <c r="OT13">
        <v>476914071.00999999</v>
      </c>
      <c r="OU13">
        <v>317509173.76999998</v>
      </c>
      <c r="OV13">
        <v>159404897.24000001</v>
      </c>
      <c r="OW13">
        <v>317509173.76999998</v>
      </c>
      <c r="OX13">
        <v>0</v>
      </c>
      <c r="OY13">
        <v>0</v>
      </c>
      <c r="OZ13">
        <v>0</v>
      </c>
      <c r="PA13">
        <v>35309144.57</v>
      </c>
      <c r="PB13">
        <v>0</v>
      </c>
      <c r="PC13">
        <v>0</v>
      </c>
      <c r="PD13">
        <v>0</v>
      </c>
      <c r="PE13">
        <v>0</v>
      </c>
      <c r="PF13">
        <v>0</v>
      </c>
      <c r="PG13">
        <v>0</v>
      </c>
      <c r="PH13">
        <v>0</v>
      </c>
      <c r="PI13">
        <v>0</v>
      </c>
      <c r="PJ13">
        <v>0</v>
      </c>
      <c r="PK13">
        <v>0</v>
      </c>
      <c r="PL13">
        <v>0</v>
      </c>
      <c r="PM13">
        <v>0</v>
      </c>
      <c r="PN13">
        <v>0</v>
      </c>
      <c r="PO13">
        <v>0</v>
      </c>
      <c r="PP13">
        <v>0</v>
      </c>
      <c r="PQ13">
        <v>0</v>
      </c>
      <c r="PR13">
        <v>0</v>
      </c>
      <c r="PS13">
        <v>0</v>
      </c>
      <c r="PT13">
        <v>0</v>
      </c>
      <c r="PU13">
        <v>0</v>
      </c>
      <c r="PV13">
        <v>0</v>
      </c>
      <c r="PW13">
        <v>0</v>
      </c>
      <c r="PX13">
        <v>0</v>
      </c>
      <c r="PY13">
        <v>0</v>
      </c>
      <c r="PZ13">
        <v>0</v>
      </c>
      <c r="QA13">
        <v>0</v>
      </c>
      <c r="QB13">
        <v>0</v>
      </c>
      <c r="QC13">
        <v>0</v>
      </c>
      <c r="QD13">
        <v>0</v>
      </c>
      <c r="QE13">
        <v>0</v>
      </c>
      <c r="QF13">
        <v>0</v>
      </c>
      <c r="QG13">
        <v>0</v>
      </c>
      <c r="QH13">
        <v>0</v>
      </c>
      <c r="QI13">
        <v>0</v>
      </c>
      <c r="QJ13">
        <v>0</v>
      </c>
      <c r="QK13">
        <v>0</v>
      </c>
      <c r="QL13">
        <v>0</v>
      </c>
      <c r="QM13">
        <v>0</v>
      </c>
      <c r="QN13">
        <v>0</v>
      </c>
      <c r="QO13">
        <v>0</v>
      </c>
      <c r="QP13">
        <v>0</v>
      </c>
      <c r="QQ13">
        <v>0</v>
      </c>
      <c r="QR13">
        <v>0</v>
      </c>
      <c r="QS13">
        <v>0</v>
      </c>
      <c r="QT13">
        <v>0</v>
      </c>
      <c r="QU13">
        <v>0</v>
      </c>
      <c r="QV13">
        <v>0</v>
      </c>
      <c r="QW13">
        <v>0</v>
      </c>
      <c r="QX13">
        <v>0</v>
      </c>
      <c r="QY13">
        <v>0</v>
      </c>
      <c r="QZ13">
        <v>0</v>
      </c>
      <c r="RA13">
        <v>0</v>
      </c>
      <c r="RB13">
        <v>0</v>
      </c>
      <c r="RC13">
        <v>0</v>
      </c>
      <c r="RD13">
        <v>0</v>
      </c>
      <c r="RE13">
        <v>0</v>
      </c>
      <c r="RF13">
        <v>0</v>
      </c>
      <c r="RG13">
        <v>0</v>
      </c>
      <c r="RH13">
        <v>0</v>
      </c>
      <c r="RI13">
        <v>0</v>
      </c>
      <c r="RJ13">
        <v>0</v>
      </c>
      <c r="RK13">
        <v>0</v>
      </c>
      <c r="RL13">
        <v>0</v>
      </c>
      <c r="RM13">
        <v>0</v>
      </c>
      <c r="RN13">
        <v>0</v>
      </c>
      <c r="RO13">
        <v>0</v>
      </c>
      <c r="RP13">
        <v>0</v>
      </c>
      <c r="RQ13">
        <v>0</v>
      </c>
      <c r="RR13">
        <v>0</v>
      </c>
      <c r="RS13">
        <v>0</v>
      </c>
      <c r="RT13">
        <v>0</v>
      </c>
      <c r="RU13">
        <v>0</v>
      </c>
      <c r="RV13">
        <v>0</v>
      </c>
      <c r="RW13">
        <v>0</v>
      </c>
      <c r="RX13">
        <v>0</v>
      </c>
      <c r="RY13">
        <v>0</v>
      </c>
      <c r="RZ13">
        <v>0</v>
      </c>
      <c r="SA13">
        <v>0</v>
      </c>
      <c r="SB13">
        <v>0</v>
      </c>
      <c r="SC13">
        <v>0</v>
      </c>
      <c r="SD13">
        <v>0</v>
      </c>
      <c r="SE13">
        <v>0</v>
      </c>
      <c r="SF13">
        <v>0</v>
      </c>
      <c r="SG13">
        <v>0</v>
      </c>
      <c r="SH13">
        <v>0</v>
      </c>
      <c r="SI13">
        <v>0</v>
      </c>
      <c r="SJ13">
        <v>0</v>
      </c>
      <c r="SK13">
        <v>0</v>
      </c>
      <c r="SL13">
        <v>0</v>
      </c>
      <c r="SM13">
        <v>0</v>
      </c>
      <c r="SN13">
        <v>0</v>
      </c>
      <c r="SO13">
        <v>0</v>
      </c>
      <c r="SP13">
        <v>0</v>
      </c>
      <c r="SQ13">
        <v>0</v>
      </c>
      <c r="SR13">
        <v>0</v>
      </c>
      <c r="SS13">
        <v>0</v>
      </c>
      <c r="ST13">
        <v>0</v>
      </c>
      <c r="SU13">
        <v>0</v>
      </c>
      <c r="SV13">
        <v>0</v>
      </c>
      <c r="SW13">
        <v>0</v>
      </c>
      <c r="SX13">
        <v>0</v>
      </c>
      <c r="SY13">
        <v>0</v>
      </c>
      <c r="SZ13">
        <v>0</v>
      </c>
      <c r="TA13">
        <v>0</v>
      </c>
      <c r="TB13">
        <v>0</v>
      </c>
      <c r="TC13">
        <v>0</v>
      </c>
      <c r="TD13">
        <v>0</v>
      </c>
      <c r="TE13">
        <v>0</v>
      </c>
      <c r="TF13">
        <v>0</v>
      </c>
      <c r="TG13">
        <v>0</v>
      </c>
      <c r="TH13">
        <v>0</v>
      </c>
      <c r="TI13">
        <v>0</v>
      </c>
      <c r="TJ13">
        <v>0</v>
      </c>
      <c r="TK13">
        <v>0</v>
      </c>
      <c r="TL13">
        <v>0</v>
      </c>
      <c r="TM13">
        <v>0</v>
      </c>
      <c r="TN13">
        <v>0</v>
      </c>
      <c r="TO13">
        <v>0</v>
      </c>
      <c r="TP13">
        <v>0</v>
      </c>
      <c r="TQ13">
        <v>0</v>
      </c>
      <c r="TR13">
        <v>0</v>
      </c>
      <c r="TS13">
        <v>0</v>
      </c>
      <c r="TT13">
        <v>0</v>
      </c>
      <c r="TU13">
        <v>0</v>
      </c>
      <c r="TV13">
        <v>0</v>
      </c>
      <c r="TW13">
        <v>0</v>
      </c>
      <c r="TX13">
        <v>0</v>
      </c>
      <c r="TY13">
        <v>0</v>
      </c>
      <c r="TZ13">
        <v>0</v>
      </c>
      <c r="UA13">
        <v>0</v>
      </c>
      <c r="UB13">
        <v>0</v>
      </c>
      <c r="UC13">
        <v>0</v>
      </c>
      <c r="UD13">
        <v>0</v>
      </c>
      <c r="UE13">
        <v>0</v>
      </c>
      <c r="UF13">
        <v>0</v>
      </c>
      <c r="UG13">
        <v>0</v>
      </c>
      <c r="UH13">
        <v>0</v>
      </c>
      <c r="UI13">
        <v>0</v>
      </c>
      <c r="UJ13">
        <v>0</v>
      </c>
      <c r="UK13">
        <v>159404897.24000001</v>
      </c>
      <c r="UL13">
        <v>512223215.57999998</v>
      </c>
      <c r="UM13">
        <v>512223215.57999998</v>
      </c>
      <c r="UN13">
        <v>0</v>
      </c>
      <c r="UO13">
        <v>0</v>
      </c>
      <c r="UP13">
        <v>476914071.00999999</v>
      </c>
      <c r="UQ13">
        <v>476914071.00999999</v>
      </c>
      <c r="UR13">
        <v>317509173.76999998</v>
      </c>
      <c r="US13">
        <v>159404897.24000001</v>
      </c>
      <c r="UT13">
        <v>317509173.76999998</v>
      </c>
      <c r="UU13">
        <v>0</v>
      </c>
      <c r="UV13">
        <v>0</v>
      </c>
      <c r="UW13">
        <v>0</v>
      </c>
      <c r="UX13">
        <v>35309144.57</v>
      </c>
      <c r="UY13">
        <v>0</v>
      </c>
    </row>
    <row r="14" spans="1:571" x14ac:dyDescent="0.25">
      <c r="A14">
        <v>202212</v>
      </c>
      <c r="B14">
        <v>50540</v>
      </c>
      <c r="C14" t="s">
        <v>2680</v>
      </c>
    </row>
    <row r="15" spans="1:571" x14ac:dyDescent="0.25">
      <c r="A15">
        <v>202212</v>
      </c>
      <c r="B15">
        <v>50580</v>
      </c>
      <c r="C15" t="s">
        <v>2620</v>
      </c>
      <c r="CL15">
        <v>663583</v>
      </c>
      <c r="CM15">
        <v>103875</v>
      </c>
      <c r="CN15">
        <v>-208542</v>
      </c>
      <c r="CZ15">
        <v>-104667</v>
      </c>
      <c r="JB15">
        <v>663583</v>
      </c>
      <c r="JD15">
        <v>103875</v>
      </c>
      <c r="JE15">
        <v>-208542</v>
      </c>
      <c r="JJ15">
        <v>663583</v>
      </c>
      <c r="JU15">
        <v>-104667</v>
      </c>
      <c r="NF15">
        <v>4961892</v>
      </c>
      <c r="NG15">
        <v>682377</v>
      </c>
      <c r="NH15">
        <v>5334034</v>
      </c>
      <c r="NJ15">
        <v>4651657</v>
      </c>
      <c r="NK15">
        <v>4961892</v>
      </c>
      <c r="NL15">
        <v>310235</v>
      </c>
      <c r="NN15">
        <v>310235</v>
      </c>
      <c r="NQ15">
        <v>4651657</v>
      </c>
      <c r="NS15">
        <v>372142</v>
      </c>
      <c r="UK15">
        <v>4961892</v>
      </c>
      <c r="UL15">
        <v>682377</v>
      </c>
      <c r="UM15">
        <v>5334034</v>
      </c>
      <c r="UO15">
        <v>4651657</v>
      </c>
      <c r="UP15">
        <v>4961892</v>
      </c>
      <c r="UQ15">
        <v>310235</v>
      </c>
      <c r="US15">
        <v>310235</v>
      </c>
      <c r="UV15">
        <v>4651657</v>
      </c>
      <c r="UX15">
        <v>372142</v>
      </c>
    </row>
    <row r="16" spans="1:571" x14ac:dyDescent="0.25">
      <c r="A16">
        <v>202212</v>
      </c>
      <c r="B16">
        <v>50568</v>
      </c>
      <c r="C16" t="s">
        <v>663</v>
      </c>
      <c r="BT16">
        <v>-255431</v>
      </c>
      <c r="BU16">
        <v>96776.66</v>
      </c>
      <c r="BV16">
        <v>0</v>
      </c>
      <c r="BW16">
        <v>1361931.89</v>
      </c>
      <c r="BX16">
        <v>5633232</v>
      </c>
      <c r="BZ16">
        <v>2600000</v>
      </c>
      <c r="CA16">
        <v>0</v>
      </c>
      <c r="CE16">
        <v>2600000</v>
      </c>
      <c r="CF16">
        <v>-255431</v>
      </c>
      <c r="CG16">
        <v>5633232</v>
      </c>
      <c r="CH16">
        <v>8233232</v>
      </c>
      <c r="CI16">
        <v>1361931.89</v>
      </c>
      <c r="CJ16">
        <v>8233232</v>
      </c>
      <c r="DS16">
        <v>541210</v>
      </c>
      <c r="DT16">
        <v>975662.39</v>
      </c>
      <c r="DU16">
        <v>0</v>
      </c>
      <c r="DV16">
        <v>534011</v>
      </c>
      <c r="DW16">
        <v>1827845</v>
      </c>
      <c r="DY16">
        <v>1650000</v>
      </c>
      <c r="DZ16">
        <v>0</v>
      </c>
      <c r="ED16">
        <v>1650000</v>
      </c>
      <c r="EE16">
        <v>541210</v>
      </c>
      <c r="EF16">
        <v>1827845</v>
      </c>
      <c r="EG16">
        <v>3477845</v>
      </c>
      <c r="EH16">
        <v>534011</v>
      </c>
      <c r="EI16">
        <v>3477845</v>
      </c>
      <c r="IZ16">
        <v>285779</v>
      </c>
      <c r="JB16">
        <v>1072439.05</v>
      </c>
      <c r="JD16">
        <v>0</v>
      </c>
      <c r="JE16">
        <v>1895942.89</v>
      </c>
      <c r="JF16">
        <v>7461077</v>
      </c>
      <c r="JH16">
        <v>4250000</v>
      </c>
      <c r="JJ16">
        <v>1072439.05</v>
      </c>
      <c r="JK16">
        <v>0</v>
      </c>
      <c r="JN16">
        <v>0</v>
      </c>
      <c r="JQ16">
        <v>4250000</v>
      </c>
      <c r="JR16">
        <v>285779</v>
      </c>
      <c r="JS16">
        <v>7461077</v>
      </c>
      <c r="JT16">
        <v>11711077</v>
      </c>
      <c r="JU16">
        <v>1895942.89</v>
      </c>
      <c r="JV16">
        <v>11711077</v>
      </c>
      <c r="MO16">
        <v>543498.9</v>
      </c>
      <c r="MP16">
        <v>671251.33</v>
      </c>
      <c r="MQ16">
        <v>671251.33</v>
      </c>
      <c r="MR16">
        <v>0</v>
      </c>
      <c r="MT16">
        <v>543498.9</v>
      </c>
      <c r="MU16">
        <v>543498.9</v>
      </c>
      <c r="MV16">
        <v>0</v>
      </c>
      <c r="MW16">
        <v>543498.9</v>
      </c>
      <c r="MX16">
        <v>0</v>
      </c>
      <c r="MZ16">
        <v>0</v>
      </c>
      <c r="NB16">
        <v>127752.42660000001</v>
      </c>
      <c r="ON16">
        <v>5479332</v>
      </c>
      <c r="OO16">
        <v>6767279.3300000001</v>
      </c>
      <c r="OP16">
        <v>6767279.3300000001</v>
      </c>
      <c r="OQ16">
        <v>0</v>
      </c>
      <c r="OS16">
        <v>5479332</v>
      </c>
      <c r="OT16">
        <v>5479332</v>
      </c>
      <c r="OU16">
        <v>0</v>
      </c>
      <c r="OV16">
        <v>5479332</v>
      </c>
      <c r="OW16">
        <v>0</v>
      </c>
      <c r="OY16">
        <v>0</v>
      </c>
      <c r="PA16">
        <v>1287947.3330000001</v>
      </c>
      <c r="UK16">
        <v>6022830.9000000004</v>
      </c>
      <c r="UL16">
        <v>7438530.6600000001</v>
      </c>
      <c r="UM16">
        <v>7438530.6600000001</v>
      </c>
      <c r="UN16">
        <v>0</v>
      </c>
      <c r="UP16">
        <v>6022830.9000000004</v>
      </c>
      <c r="UQ16">
        <v>6022830.9000000004</v>
      </c>
      <c r="UR16">
        <v>0</v>
      </c>
      <c r="US16">
        <v>6022830.9000000004</v>
      </c>
      <c r="UT16">
        <v>0</v>
      </c>
      <c r="UV16">
        <v>0</v>
      </c>
      <c r="UX16">
        <v>1415699.76</v>
      </c>
    </row>
    <row r="17" spans="1:571" x14ac:dyDescent="0.25">
      <c r="A17">
        <v>202212</v>
      </c>
      <c r="B17">
        <v>53119</v>
      </c>
      <c r="C17" t="s">
        <v>2708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55923616.280000001</v>
      </c>
      <c r="DU17">
        <v>27955883.829999998</v>
      </c>
      <c r="DV17">
        <v>67109081.569999993</v>
      </c>
      <c r="DW17">
        <v>94344953.219999999</v>
      </c>
      <c r="DX17">
        <v>0</v>
      </c>
      <c r="DY17">
        <v>53575802.799999997</v>
      </c>
      <c r="DZ17">
        <v>0</v>
      </c>
      <c r="EA17">
        <v>0</v>
      </c>
      <c r="EB17">
        <v>0</v>
      </c>
      <c r="EC17">
        <v>0</v>
      </c>
      <c r="ED17">
        <v>55430849.939999998</v>
      </c>
      <c r="EE17">
        <v>0</v>
      </c>
      <c r="EF17">
        <v>117808778.67</v>
      </c>
      <c r="EG17">
        <v>147920756.02000001</v>
      </c>
      <c r="EH17">
        <v>95064965.400000006</v>
      </c>
      <c r="EI17">
        <v>173239628.61000001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0</v>
      </c>
      <c r="HO17">
        <v>0</v>
      </c>
      <c r="HP17">
        <v>0</v>
      </c>
      <c r="HQ17">
        <v>0</v>
      </c>
      <c r="HR17">
        <v>0</v>
      </c>
      <c r="HS17">
        <v>0</v>
      </c>
      <c r="HT17">
        <v>0</v>
      </c>
      <c r="HU17">
        <v>0</v>
      </c>
      <c r="HV17">
        <v>0</v>
      </c>
      <c r="HW17">
        <v>0</v>
      </c>
      <c r="HX17">
        <v>0</v>
      </c>
      <c r="HY17">
        <v>0</v>
      </c>
      <c r="HZ17">
        <v>0</v>
      </c>
      <c r="IA17">
        <v>0</v>
      </c>
      <c r="IB17">
        <v>0</v>
      </c>
      <c r="IC17">
        <v>0</v>
      </c>
      <c r="ID17">
        <v>0</v>
      </c>
      <c r="IE17">
        <v>0</v>
      </c>
      <c r="IF17">
        <v>0</v>
      </c>
      <c r="IG17">
        <v>0</v>
      </c>
      <c r="IH17">
        <v>0</v>
      </c>
      <c r="II17">
        <v>0</v>
      </c>
      <c r="IJ17">
        <v>0</v>
      </c>
      <c r="IK17">
        <v>0</v>
      </c>
      <c r="IL17">
        <v>0</v>
      </c>
      <c r="IM17">
        <v>0</v>
      </c>
      <c r="IN17">
        <v>0</v>
      </c>
      <c r="IO17">
        <v>0</v>
      </c>
      <c r="IP17">
        <v>0</v>
      </c>
      <c r="IQ17">
        <v>0</v>
      </c>
      <c r="IR17">
        <v>0</v>
      </c>
      <c r="IS17">
        <v>0</v>
      </c>
      <c r="IT17">
        <v>0</v>
      </c>
      <c r="IU17">
        <v>0</v>
      </c>
      <c r="IV17">
        <v>0</v>
      </c>
      <c r="IW17">
        <v>0</v>
      </c>
      <c r="IX17">
        <v>0</v>
      </c>
      <c r="IY17">
        <v>0</v>
      </c>
      <c r="IZ17">
        <v>0</v>
      </c>
      <c r="JA17">
        <v>0</v>
      </c>
      <c r="JB17">
        <v>55923616.280000001</v>
      </c>
      <c r="JC17">
        <v>0</v>
      </c>
      <c r="JD17">
        <v>27955883.829999998</v>
      </c>
      <c r="JE17">
        <v>67109081.569999993</v>
      </c>
      <c r="JF17">
        <v>94344953.219999999</v>
      </c>
      <c r="JG17">
        <v>0</v>
      </c>
      <c r="JH17">
        <v>53575802.799999997</v>
      </c>
      <c r="JI17">
        <v>0</v>
      </c>
      <c r="JJ17">
        <v>55923616.280000001</v>
      </c>
      <c r="JK17">
        <v>0</v>
      </c>
      <c r="JL17">
        <v>0</v>
      </c>
      <c r="JM17">
        <v>0</v>
      </c>
      <c r="JN17">
        <v>0</v>
      </c>
      <c r="JO17">
        <v>0</v>
      </c>
      <c r="JP17">
        <v>0</v>
      </c>
      <c r="JQ17">
        <v>55430849.939999998</v>
      </c>
      <c r="JR17">
        <v>0</v>
      </c>
      <c r="JS17">
        <v>117808778.67</v>
      </c>
      <c r="JT17">
        <v>147920756.02000001</v>
      </c>
      <c r="JU17">
        <v>95064965.400000006</v>
      </c>
      <c r="JV17">
        <v>173239628.61000001</v>
      </c>
      <c r="JW17">
        <v>0</v>
      </c>
      <c r="JX17">
        <v>0</v>
      </c>
      <c r="JY17">
        <v>0</v>
      </c>
      <c r="JZ17">
        <v>0</v>
      </c>
      <c r="KA17">
        <v>0</v>
      </c>
      <c r="KB17">
        <v>0</v>
      </c>
      <c r="KC17">
        <v>0</v>
      </c>
      <c r="KD17">
        <v>0</v>
      </c>
      <c r="KE17">
        <v>0</v>
      </c>
      <c r="KF17">
        <v>0</v>
      </c>
      <c r="KG17">
        <v>0</v>
      </c>
      <c r="KH17">
        <v>0</v>
      </c>
      <c r="KI17">
        <v>0</v>
      </c>
      <c r="KJ17">
        <v>0</v>
      </c>
      <c r="KK17">
        <v>0</v>
      </c>
      <c r="KL17">
        <v>0</v>
      </c>
      <c r="KM17">
        <v>0</v>
      </c>
      <c r="KN17">
        <v>0</v>
      </c>
      <c r="KO17">
        <v>0</v>
      </c>
      <c r="KP17">
        <v>0</v>
      </c>
      <c r="KQ17">
        <v>0</v>
      </c>
      <c r="KR17">
        <v>0</v>
      </c>
      <c r="KS17">
        <v>0</v>
      </c>
      <c r="KT17">
        <v>0</v>
      </c>
      <c r="KU17">
        <v>0</v>
      </c>
      <c r="KV17">
        <v>0</v>
      </c>
      <c r="KW17">
        <v>0</v>
      </c>
      <c r="KX17">
        <v>0</v>
      </c>
      <c r="KY17">
        <v>0</v>
      </c>
      <c r="KZ17">
        <v>0</v>
      </c>
      <c r="LA17">
        <v>0</v>
      </c>
      <c r="LB17">
        <v>0</v>
      </c>
      <c r="LC17">
        <v>0</v>
      </c>
      <c r="LD17">
        <v>0</v>
      </c>
      <c r="LE17">
        <v>0</v>
      </c>
      <c r="LF17">
        <v>0</v>
      </c>
      <c r="LG17">
        <v>0</v>
      </c>
      <c r="LH17">
        <v>0</v>
      </c>
      <c r="LI17">
        <v>0</v>
      </c>
      <c r="LJ17">
        <v>0</v>
      </c>
      <c r="LK17">
        <v>0</v>
      </c>
      <c r="LL17">
        <v>0</v>
      </c>
      <c r="LM17">
        <v>0</v>
      </c>
      <c r="LN17">
        <v>0</v>
      </c>
      <c r="LO17">
        <v>0</v>
      </c>
      <c r="LP17">
        <v>0</v>
      </c>
      <c r="LQ17">
        <v>0</v>
      </c>
      <c r="LR17">
        <v>0</v>
      </c>
      <c r="LS17">
        <v>0</v>
      </c>
      <c r="LT17">
        <v>0</v>
      </c>
      <c r="LU17">
        <v>0</v>
      </c>
      <c r="LV17">
        <v>0</v>
      </c>
      <c r="LW17">
        <v>0</v>
      </c>
      <c r="LX17">
        <v>0</v>
      </c>
      <c r="LY17">
        <v>0</v>
      </c>
      <c r="LZ17">
        <v>0</v>
      </c>
      <c r="MA17">
        <v>0</v>
      </c>
      <c r="MB17">
        <v>0</v>
      </c>
      <c r="MC17">
        <v>0</v>
      </c>
      <c r="MD17">
        <v>0</v>
      </c>
      <c r="ME17">
        <v>0</v>
      </c>
      <c r="MF17">
        <v>0</v>
      </c>
      <c r="MG17">
        <v>0</v>
      </c>
      <c r="MH17">
        <v>0</v>
      </c>
      <c r="MI17">
        <v>0</v>
      </c>
      <c r="MJ17">
        <v>0</v>
      </c>
      <c r="MK17">
        <v>0</v>
      </c>
      <c r="ML17">
        <v>0</v>
      </c>
      <c r="MM17">
        <v>0</v>
      </c>
      <c r="MN17">
        <v>0</v>
      </c>
      <c r="MO17">
        <v>0</v>
      </c>
      <c r="MP17">
        <v>0</v>
      </c>
      <c r="MQ17">
        <v>0</v>
      </c>
      <c r="MR17">
        <v>0</v>
      </c>
      <c r="MS17">
        <v>0</v>
      </c>
      <c r="MT17">
        <v>0</v>
      </c>
      <c r="MU17">
        <v>0</v>
      </c>
      <c r="MV17">
        <v>0</v>
      </c>
      <c r="MW17">
        <v>0</v>
      </c>
      <c r="MX17">
        <v>0</v>
      </c>
      <c r="MY17">
        <v>0</v>
      </c>
      <c r="MZ17">
        <v>0</v>
      </c>
      <c r="NA17">
        <v>0</v>
      </c>
      <c r="NB17">
        <v>0</v>
      </c>
      <c r="NC17">
        <v>0</v>
      </c>
      <c r="ND17">
        <v>0</v>
      </c>
      <c r="NE17">
        <v>0</v>
      </c>
      <c r="NF17">
        <v>0</v>
      </c>
      <c r="NG17">
        <v>0</v>
      </c>
      <c r="NH17">
        <v>0</v>
      </c>
      <c r="NI17">
        <v>0</v>
      </c>
      <c r="NJ17">
        <v>0</v>
      </c>
      <c r="NK17">
        <v>0</v>
      </c>
      <c r="NL17">
        <v>0</v>
      </c>
      <c r="NM17">
        <v>0</v>
      </c>
      <c r="NN17">
        <v>0</v>
      </c>
      <c r="NO17">
        <v>0</v>
      </c>
      <c r="NP17">
        <v>0</v>
      </c>
      <c r="NQ17">
        <v>0</v>
      </c>
      <c r="NR17">
        <v>0</v>
      </c>
      <c r="NS17">
        <v>0</v>
      </c>
      <c r="NT17">
        <v>0</v>
      </c>
      <c r="NU17">
        <v>0</v>
      </c>
      <c r="NV17">
        <v>0</v>
      </c>
      <c r="NW17">
        <v>0</v>
      </c>
      <c r="NX17">
        <v>0</v>
      </c>
      <c r="NY17">
        <v>0</v>
      </c>
      <c r="NZ17">
        <v>0</v>
      </c>
      <c r="OA17">
        <v>0</v>
      </c>
      <c r="OB17">
        <v>0</v>
      </c>
      <c r="OC17">
        <v>0</v>
      </c>
      <c r="OD17">
        <v>0</v>
      </c>
      <c r="OE17">
        <v>0</v>
      </c>
      <c r="OF17">
        <v>0</v>
      </c>
      <c r="OG17">
        <v>0</v>
      </c>
      <c r="OH17">
        <v>0</v>
      </c>
      <c r="OI17">
        <v>0</v>
      </c>
      <c r="OJ17">
        <v>0</v>
      </c>
      <c r="OK17">
        <v>0</v>
      </c>
      <c r="OL17">
        <v>0</v>
      </c>
      <c r="OM17">
        <v>0</v>
      </c>
      <c r="ON17">
        <v>99831785.159999996</v>
      </c>
      <c r="OO17">
        <v>148991038.81</v>
      </c>
      <c r="OP17">
        <v>253378188.66999999</v>
      </c>
      <c r="OQ17">
        <v>76211988.590000004</v>
      </c>
      <c r="OR17">
        <v>104387149.86</v>
      </c>
      <c r="OS17">
        <v>239487468.94</v>
      </c>
      <c r="OT17">
        <v>135100319.08000001</v>
      </c>
      <c r="OU17">
        <v>139655683.78</v>
      </c>
      <c r="OV17">
        <v>71656623.879999995</v>
      </c>
      <c r="OW17">
        <v>63443695.189999998</v>
      </c>
      <c r="OX17">
        <v>0</v>
      </c>
      <c r="OY17">
        <v>28175161.280000001</v>
      </c>
      <c r="OZ17">
        <v>0</v>
      </c>
      <c r="PA17">
        <v>13890719.73</v>
      </c>
      <c r="PB17">
        <v>0</v>
      </c>
      <c r="PC17">
        <v>0</v>
      </c>
      <c r="PD17">
        <v>0</v>
      </c>
      <c r="PE17">
        <v>0</v>
      </c>
      <c r="PF17">
        <v>0</v>
      </c>
      <c r="PG17">
        <v>0</v>
      </c>
      <c r="PH17">
        <v>0</v>
      </c>
      <c r="PI17">
        <v>0</v>
      </c>
      <c r="PJ17">
        <v>0</v>
      </c>
      <c r="PK17">
        <v>0</v>
      </c>
      <c r="PL17">
        <v>0</v>
      </c>
      <c r="PM17">
        <v>0</v>
      </c>
      <c r="PN17">
        <v>0</v>
      </c>
      <c r="PO17">
        <v>0</v>
      </c>
      <c r="PP17">
        <v>0</v>
      </c>
      <c r="PQ17">
        <v>0</v>
      </c>
      <c r="PR17">
        <v>0</v>
      </c>
      <c r="PS17">
        <v>0</v>
      </c>
      <c r="PT17">
        <v>0</v>
      </c>
      <c r="PU17">
        <v>0</v>
      </c>
      <c r="PV17">
        <v>0</v>
      </c>
      <c r="PW17">
        <v>0</v>
      </c>
      <c r="PX17">
        <v>0</v>
      </c>
      <c r="PY17">
        <v>0</v>
      </c>
      <c r="PZ17">
        <v>0</v>
      </c>
      <c r="QA17">
        <v>0</v>
      </c>
      <c r="QB17">
        <v>0</v>
      </c>
      <c r="QC17">
        <v>0</v>
      </c>
      <c r="QD17">
        <v>0</v>
      </c>
      <c r="QE17">
        <v>0</v>
      </c>
      <c r="QF17">
        <v>0</v>
      </c>
      <c r="QG17">
        <v>0</v>
      </c>
      <c r="QH17">
        <v>0</v>
      </c>
      <c r="QI17">
        <v>0</v>
      </c>
      <c r="QJ17">
        <v>0</v>
      </c>
      <c r="QK17">
        <v>0</v>
      </c>
      <c r="QL17">
        <v>0</v>
      </c>
      <c r="QM17">
        <v>0</v>
      </c>
      <c r="QN17">
        <v>0</v>
      </c>
      <c r="QO17">
        <v>0</v>
      </c>
      <c r="QP17">
        <v>0</v>
      </c>
      <c r="QQ17">
        <v>0</v>
      </c>
      <c r="QR17">
        <v>0</v>
      </c>
      <c r="QS17">
        <v>0</v>
      </c>
      <c r="QT17">
        <v>0</v>
      </c>
      <c r="QU17">
        <v>0</v>
      </c>
      <c r="QV17">
        <v>0</v>
      </c>
      <c r="QW17">
        <v>0</v>
      </c>
      <c r="QX17">
        <v>0</v>
      </c>
      <c r="QY17">
        <v>0</v>
      </c>
      <c r="QZ17">
        <v>0</v>
      </c>
      <c r="RA17">
        <v>0</v>
      </c>
      <c r="RB17">
        <v>0</v>
      </c>
      <c r="RC17">
        <v>0</v>
      </c>
      <c r="RD17">
        <v>0</v>
      </c>
      <c r="RE17">
        <v>0</v>
      </c>
      <c r="RF17">
        <v>0</v>
      </c>
      <c r="RG17">
        <v>0</v>
      </c>
      <c r="RH17">
        <v>0</v>
      </c>
      <c r="RI17">
        <v>0</v>
      </c>
      <c r="RJ17">
        <v>0</v>
      </c>
      <c r="RK17">
        <v>0</v>
      </c>
      <c r="RL17">
        <v>0</v>
      </c>
      <c r="RM17">
        <v>0</v>
      </c>
      <c r="RN17">
        <v>0</v>
      </c>
      <c r="RO17">
        <v>0</v>
      </c>
      <c r="RP17">
        <v>0</v>
      </c>
      <c r="RQ17">
        <v>0</v>
      </c>
      <c r="RR17">
        <v>0</v>
      </c>
      <c r="RS17">
        <v>0</v>
      </c>
      <c r="RT17">
        <v>0</v>
      </c>
      <c r="RU17">
        <v>0</v>
      </c>
      <c r="RV17">
        <v>0</v>
      </c>
      <c r="RW17">
        <v>0</v>
      </c>
      <c r="RX17">
        <v>0</v>
      </c>
      <c r="RY17">
        <v>0</v>
      </c>
      <c r="RZ17">
        <v>0</v>
      </c>
      <c r="SA17">
        <v>0</v>
      </c>
      <c r="SB17">
        <v>0</v>
      </c>
      <c r="SC17">
        <v>0</v>
      </c>
      <c r="SD17">
        <v>0</v>
      </c>
      <c r="SE17">
        <v>0</v>
      </c>
      <c r="SF17">
        <v>0</v>
      </c>
      <c r="SG17">
        <v>0</v>
      </c>
      <c r="SH17">
        <v>0</v>
      </c>
      <c r="SI17">
        <v>0</v>
      </c>
      <c r="SJ17">
        <v>0</v>
      </c>
      <c r="SK17">
        <v>0</v>
      </c>
      <c r="SL17">
        <v>0</v>
      </c>
      <c r="SM17">
        <v>0</v>
      </c>
      <c r="SN17">
        <v>0</v>
      </c>
      <c r="SO17">
        <v>0</v>
      </c>
      <c r="SP17">
        <v>0</v>
      </c>
      <c r="SQ17">
        <v>0</v>
      </c>
      <c r="SR17">
        <v>0</v>
      </c>
      <c r="SS17">
        <v>0</v>
      </c>
      <c r="ST17">
        <v>0</v>
      </c>
      <c r="SU17">
        <v>0</v>
      </c>
      <c r="SV17">
        <v>0</v>
      </c>
      <c r="SW17">
        <v>0</v>
      </c>
      <c r="SX17">
        <v>0</v>
      </c>
      <c r="SY17">
        <v>0</v>
      </c>
      <c r="SZ17">
        <v>0</v>
      </c>
      <c r="TA17">
        <v>0</v>
      </c>
      <c r="TB17">
        <v>0</v>
      </c>
      <c r="TC17">
        <v>0</v>
      </c>
      <c r="TD17">
        <v>0</v>
      </c>
      <c r="TE17">
        <v>0</v>
      </c>
      <c r="TF17">
        <v>0</v>
      </c>
      <c r="TG17">
        <v>0</v>
      </c>
      <c r="TH17">
        <v>0</v>
      </c>
      <c r="TI17">
        <v>0</v>
      </c>
      <c r="TJ17">
        <v>0</v>
      </c>
      <c r="TK17">
        <v>0</v>
      </c>
      <c r="TL17">
        <v>0</v>
      </c>
      <c r="TM17">
        <v>0</v>
      </c>
      <c r="TN17">
        <v>0</v>
      </c>
      <c r="TO17">
        <v>0</v>
      </c>
      <c r="TP17">
        <v>0</v>
      </c>
      <c r="TQ17">
        <v>0</v>
      </c>
      <c r="TR17">
        <v>0</v>
      </c>
      <c r="TS17">
        <v>0</v>
      </c>
      <c r="TT17">
        <v>0</v>
      </c>
      <c r="TU17">
        <v>0</v>
      </c>
      <c r="TV17">
        <v>0</v>
      </c>
      <c r="TW17">
        <v>0</v>
      </c>
      <c r="TX17">
        <v>0</v>
      </c>
      <c r="TY17">
        <v>0</v>
      </c>
      <c r="TZ17">
        <v>0</v>
      </c>
      <c r="UA17">
        <v>0</v>
      </c>
      <c r="UB17">
        <v>0</v>
      </c>
      <c r="UC17">
        <v>0</v>
      </c>
      <c r="UD17">
        <v>0</v>
      </c>
      <c r="UE17">
        <v>0</v>
      </c>
      <c r="UF17">
        <v>0</v>
      </c>
      <c r="UG17">
        <v>0</v>
      </c>
      <c r="UH17">
        <v>0</v>
      </c>
      <c r="UI17">
        <v>0</v>
      </c>
      <c r="UJ17">
        <v>0</v>
      </c>
      <c r="UK17">
        <v>99831785.159999996</v>
      </c>
      <c r="UL17">
        <v>148991038.81</v>
      </c>
      <c r="UM17">
        <v>253378188.66999999</v>
      </c>
      <c r="UN17">
        <v>76211988.590000004</v>
      </c>
      <c r="UO17">
        <v>104387149.86</v>
      </c>
      <c r="UP17">
        <v>239487468.94</v>
      </c>
      <c r="UQ17">
        <v>135100319.08000001</v>
      </c>
      <c r="UR17">
        <v>139655683.78</v>
      </c>
      <c r="US17">
        <v>71656623.879999995</v>
      </c>
      <c r="UT17">
        <v>63443695.189999998</v>
      </c>
      <c r="UU17">
        <v>0</v>
      </c>
      <c r="UV17">
        <v>28175161.280000001</v>
      </c>
      <c r="UW17">
        <v>0</v>
      </c>
      <c r="UX17">
        <v>13890719.73</v>
      </c>
      <c r="UY17">
        <v>0</v>
      </c>
    </row>
    <row r="18" spans="1:571" x14ac:dyDescent="0.25">
      <c r="A18">
        <v>202212</v>
      </c>
      <c r="B18">
        <v>53110</v>
      </c>
      <c r="C18" t="s">
        <v>2703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11223570</v>
      </c>
      <c r="CW18">
        <v>0</v>
      </c>
      <c r="CX18">
        <v>84591940</v>
      </c>
      <c r="CY18">
        <v>0</v>
      </c>
      <c r="CZ18">
        <v>0</v>
      </c>
      <c r="DA18">
        <v>95815510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11223570</v>
      </c>
      <c r="EE18">
        <v>0</v>
      </c>
      <c r="EF18">
        <v>70038270</v>
      </c>
      <c r="EG18">
        <v>0</v>
      </c>
      <c r="EH18">
        <v>0</v>
      </c>
      <c r="EI18">
        <v>81261840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  <c r="HZ18">
        <v>0</v>
      </c>
      <c r="IA18">
        <v>0</v>
      </c>
      <c r="IB18">
        <v>0</v>
      </c>
      <c r="IC18">
        <v>109925187</v>
      </c>
      <c r="ID18">
        <v>15598860</v>
      </c>
      <c r="IE18">
        <v>94326327</v>
      </c>
      <c r="IF18">
        <v>0</v>
      </c>
      <c r="IG18">
        <v>0</v>
      </c>
      <c r="IH18">
        <v>0</v>
      </c>
      <c r="II18">
        <v>0</v>
      </c>
      <c r="IJ18">
        <v>0</v>
      </c>
      <c r="IK18">
        <v>0</v>
      </c>
      <c r="IL18">
        <v>0</v>
      </c>
      <c r="IM18">
        <v>0</v>
      </c>
      <c r="IN18">
        <v>0</v>
      </c>
      <c r="IO18">
        <v>0</v>
      </c>
      <c r="IP18">
        <v>129384188</v>
      </c>
      <c r="IQ18">
        <v>45799000</v>
      </c>
      <c r="IR18">
        <v>83585188</v>
      </c>
      <c r="IS18">
        <v>0</v>
      </c>
      <c r="IT18">
        <v>0</v>
      </c>
      <c r="IU18">
        <v>0</v>
      </c>
      <c r="IV18">
        <v>0</v>
      </c>
      <c r="IW18">
        <v>0</v>
      </c>
      <c r="IX18">
        <v>0</v>
      </c>
      <c r="IY18">
        <v>0</v>
      </c>
      <c r="IZ18">
        <v>0</v>
      </c>
      <c r="JA18">
        <v>239309375</v>
      </c>
      <c r="JB18">
        <v>0</v>
      </c>
      <c r="JC18">
        <v>0</v>
      </c>
      <c r="JD18">
        <v>0</v>
      </c>
      <c r="JE18">
        <v>0</v>
      </c>
      <c r="JF18">
        <v>0</v>
      </c>
      <c r="JG18">
        <v>0</v>
      </c>
      <c r="JH18">
        <v>0</v>
      </c>
      <c r="JI18">
        <v>0</v>
      </c>
      <c r="JJ18">
        <v>0</v>
      </c>
      <c r="JK18">
        <v>0</v>
      </c>
      <c r="JL18">
        <v>0</v>
      </c>
      <c r="JM18">
        <v>0</v>
      </c>
      <c r="JN18">
        <v>0</v>
      </c>
      <c r="JO18">
        <v>0</v>
      </c>
      <c r="JP18">
        <v>0</v>
      </c>
      <c r="JQ18">
        <v>83845000</v>
      </c>
      <c r="JR18">
        <v>0</v>
      </c>
      <c r="JS18">
        <v>332541725</v>
      </c>
      <c r="JT18">
        <v>0</v>
      </c>
      <c r="JU18">
        <v>0</v>
      </c>
      <c r="JV18">
        <v>177077350</v>
      </c>
      <c r="JW18">
        <v>0</v>
      </c>
      <c r="JX18">
        <v>0</v>
      </c>
      <c r="JY18">
        <v>0</v>
      </c>
      <c r="JZ18">
        <v>0</v>
      </c>
      <c r="KA18">
        <v>0</v>
      </c>
      <c r="KB18">
        <v>0</v>
      </c>
      <c r="KC18">
        <v>0</v>
      </c>
      <c r="KD18">
        <v>0</v>
      </c>
      <c r="KE18">
        <v>0</v>
      </c>
      <c r="KF18">
        <v>0</v>
      </c>
      <c r="KG18">
        <v>0</v>
      </c>
      <c r="KH18">
        <v>0</v>
      </c>
      <c r="KI18">
        <v>0</v>
      </c>
      <c r="KJ18">
        <v>0</v>
      </c>
      <c r="KK18">
        <v>0</v>
      </c>
      <c r="KL18">
        <v>0</v>
      </c>
      <c r="KM18">
        <v>0</v>
      </c>
      <c r="KN18">
        <v>0</v>
      </c>
      <c r="KO18">
        <v>0</v>
      </c>
      <c r="KP18">
        <v>0</v>
      </c>
      <c r="KQ18">
        <v>0</v>
      </c>
      <c r="KR18">
        <v>0</v>
      </c>
      <c r="KS18">
        <v>0</v>
      </c>
      <c r="KT18">
        <v>0</v>
      </c>
      <c r="KU18">
        <v>0</v>
      </c>
      <c r="KV18">
        <v>0</v>
      </c>
      <c r="KW18">
        <v>0</v>
      </c>
      <c r="KX18">
        <v>0</v>
      </c>
      <c r="KY18">
        <v>0</v>
      </c>
      <c r="KZ18">
        <v>0</v>
      </c>
      <c r="LA18">
        <v>0</v>
      </c>
      <c r="LB18">
        <v>0</v>
      </c>
      <c r="LC18">
        <v>0</v>
      </c>
      <c r="LD18">
        <v>0</v>
      </c>
      <c r="LE18">
        <v>0</v>
      </c>
      <c r="LF18">
        <v>0</v>
      </c>
      <c r="LG18">
        <v>0</v>
      </c>
      <c r="LH18">
        <v>0</v>
      </c>
      <c r="LI18">
        <v>0</v>
      </c>
      <c r="LJ18">
        <v>0</v>
      </c>
      <c r="LK18">
        <v>0</v>
      </c>
      <c r="LL18">
        <v>0</v>
      </c>
      <c r="LM18">
        <v>0</v>
      </c>
      <c r="LN18">
        <v>0</v>
      </c>
      <c r="LO18">
        <v>0</v>
      </c>
      <c r="LP18">
        <v>0</v>
      </c>
      <c r="LQ18">
        <v>0</v>
      </c>
      <c r="LR18">
        <v>0</v>
      </c>
      <c r="LS18">
        <v>0</v>
      </c>
      <c r="LT18">
        <v>0</v>
      </c>
      <c r="LU18">
        <v>0</v>
      </c>
      <c r="LV18">
        <v>0</v>
      </c>
      <c r="LW18">
        <v>0</v>
      </c>
      <c r="LX18">
        <v>0</v>
      </c>
      <c r="LY18">
        <v>0</v>
      </c>
      <c r="LZ18">
        <v>0</v>
      </c>
      <c r="MA18">
        <v>0</v>
      </c>
      <c r="MB18">
        <v>0</v>
      </c>
      <c r="MC18">
        <v>0</v>
      </c>
      <c r="MD18">
        <v>0</v>
      </c>
      <c r="ME18">
        <v>0</v>
      </c>
      <c r="MF18">
        <v>0</v>
      </c>
      <c r="MG18">
        <v>0</v>
      </c>
      <c r="MH18">
        <v>0</v>
      </c>
      <c r="MI18">
        <v>0</v>
      </c>
      <c r="MJ18">
        <v>0</v>
      </c>
      <c r="MK18">
        <v>0</v>
      </c>
      <c r="ML18">
        <v>0</v>
      </c>
      <c r="MM18">
        <v>0</v>
      </c>
      <c r="MN18">
        <v>0</v>
      </c>
      <c r="MO18">
        <v>0</v>
      </c>
      <c r="MP18">
        <v>0</v>
      </c>
      <c r="MQ18">
        <v>0</v>
      </c>
      <c r="MR18">
        <v>0</v>
      </c>
      <c r="MS18">
        <v>0</v>
      </c>
      <c r="MT18">
        <v>0</v>
      </c>
      <c r="MU18">
        <v>0</v>
      </c>
      <c r="MV18">
        <v>0</v>
      </c>
      <c r="MW18">
        <v>0</v>
      </c>
      <c r="MX18">
        <v>0</v>
      </c>
      <c r="MY18">
        <v>0</v>
      </c>
      <c r="MZ18">
        <v>0</v>
      </c>
      <c r="NA18">
        <v>0</v>
      </c>
      <c r="NB18">
        <v>0</v>
      </c>
      <c r="NC18">
        <v>0</v>
      </c>
      <c r="ND18">
        <v>0</v>
      </c>
      <c r="NE18">
        <v>0</v>
      </c>
      <c r="NF18">
        <v>41846336</v>
      </c>
      <c r="NG18">
        <v>37841614.759999998</v>
      </c>
      <c r="NH18">
        <v>44679465.640000001</v>
      </c>
      <c r="NI18">
        <v>0</v>
      </c>
      <c r="NJ18">
        <v>6837850.8899999997</v>
      </c>
      <c r="NK18">
        <v>41846336</v>
      </c>
      <c r="NL18">
        <v>35008485.109999999</v>
      </c>
      <c r="NM18">
        <v>0</v>
      </c>
      <c r="NN18">
        <v>35008485.109999999</v>
      </c>
      <c r="NO18">
        <v>0</v>
      </c>
      <c r="NP18">
        <v>0</v>
      </c>
      <c r="NQ18">
        <v>6837850.8899999997</v>
      </c>
      <c r="NR18">
        <v>0</v>
      </c>
      <c r="NS18">
        <v>2833129.64</v>
      </c>
      <c r="NT18">
        <v>0</v>
      </c>
      <c r="NU18">
        <v>0</v>
      </c>
      <c r="NV18">
        <v>0</v>
      </c>
      <c r="NW18">
        <v>3551760</v>
      </c>
      <c r="NX18">
        <v>3811643.67</v>
      </c>
      <c r="NY18">
        <v>3811643.67</v>
      </c>
      <c r="NZ18">
        <v>0</v>
      </c>
      <c r="OA18">
        <v>0</v>
      </c>
      <c r="OB18">
        <v>3551760</v>
      </c>
      <c r="OC18">
        <v>3551760</v>
      </c>
      <c r="OD18">
        <v>0</v>
      </c>
      <c r="OE18">
        <v>3551760</v>
      </c>
      <c r="OF18">
        <v>0</v>
      </c>
      <c r="OG18">
        <v>0</v>
      </c>
      <c r="OH18">
        <v>0</v>
      </c>
      <c r="OI18">
        <v>0</v>
      </c>
      <c r="OJ18">
        <v>259883.67</v>
      </c>
      <c r="OK18">
        <v>0</v>
      </c>
      <c r="OL18">
        <v>0</v>
      </c>
      <c r="OM18">
        <v>0</v>
      </c>
      <c r="ON18">
        <v>123082248</v>
      </c>
      <c r="OO18">
        <v>96772544.760000005</v>
      </c>
      <c r="OP18">
        <v>130157346.14</v>
      </c>
      <c r="OQ18">
        <v>0</v>
      </c>
      <c r="OR18">
        <v>33384801.379999999</v>
      </c>
      <c r="OS18">
        <v>123082248</v>
      </c>
      <c r="OT18">
        <v>89697446.620000005</v>
      </c>
      <c r="OU18">
        <v>0</v>
      </c>
      <c r="OV18">
        <v>89697446.620000005</v>
      </c>
      <c r="OW18">
        <v>0</v>
      </c>
      <c r="OX18">
        <v>0</v>
      </c>
      <c r="OY18">
        <v>33384801.379999999</v>
      </c>
      <c r="OZ18">
        <v>0</v>
      </c>
      <c r="PA18">
        <v>7075098.1399999997</v>
      </c>
      <c r="PB18">
        <v>0</v>
      </c>
      <c r="PC18">
        <v>0</v>
      </c>
      <c r="PD18">
        <v>0</v>
      </c>
      <c r="PE18">
        <v>63467079</v>
      </c>
      <c r="PF18">
        <v>65668968</v>
      </c>
      <c r="PG18">
        <v>65668968</v>
      </c>
      <c r="PH18">
        <v>0</v>
      </c>
      <c r="PI18">
        <v>0</v>
      </c>
      <c r="PJ18">
        <v>63467079</v>
      </c>
      <c r="PK18">
        <v>63467079</v>
      </c>
      <c r="PL18">
        <v>0</v>
      </c>
      <c r="PM18">
        <v>63467079</v>
      </c>
      <c r="PN18">
        <v>0</v>
      </c>
      <c r="PO18">
        <v>0</v>
      </c>
      <c r="PP18">
        <v>0</v>
      </c>
      <c r="PQ18">
        <v>0</v>
      </c>
      <c r="PR18">
        <v>2201889</v>
      </c>
      <c r="PS18">
        <v>0</v>
      </c>
      <c r="PT18">
        <v>0</v>
      </c>
      <c r="PU18">
        <v>0</v>
      </c>
      <c r="PV18">
        <v>0</v>
      </c>
      <c r="PW18">
        <v>0</v>
      </c>
      <c r="PX18">
        <v>0</v>
      </c>
      <c r="PY18">
        <v>0</v>
      </c>
      <c r="PZ18">
        <v>0</v>
      </c>
      <c r="QA18">
        <v>0</v>
      </c>
      <c r="QB18">
        <v>0</v>
      </c>
      <c r="QC18">
        <v>0</v>
      </c>
      <c r="QD18">
        <v>0</v>
      </c>
      <c r="QE18">
        <v>0</v>
      </c>
      <c r="QF18">
        <v>0</v>
      </c>
      <c r="QG18">
        <v>0</v>
      </c>
      <c r="QH18">
        <v>0</v>
      </c>
      <c r="QI18">
        <v>0</v>
      </c>
      <c r="QJ18">
        <v>0</v>
      </c>
      <c r="QK18">
        <v>0</v>
      </c>
      <c r="QL18">
        <v>0</v>
      </c>
      <c r="QM18">
        <v>0</v>
      </c>
      <c r="QN18">
        <v>0</v>
      </c>
      <c r="QO18">
        <v>0</v>
      </c>
      <c r="QP18">
        <v>0</v>
      </c>
      <c r="QQ18">
        <v>0</v>
      </c>
      <c r="QR18">
        <v>0</v>
      </c>
      <c r="QS18">
        <v>0</v>
      </c>
      <c r="QT18">
        <v>0</v>
      </c>
      <c r="QU18">
        <v>0</v>
      </c>
      <c r="QV18">
        <v>0</v>
      </c>
      <c r="QW18">
        <v>0</v>
      </c>
      <c r="QX18">
        <v>0</v>
      </c>
      <c r="QY18">
        <v>0</v>
      </c>
      <c r="QZ18">
        <v>0</v>
      </c>
      <c r="RA18">
        <v>0</v>
      </c>
      <c r="RB18">
        <v>0</v>
      </c>
      <c r="RC18">
        <v>0</v>
      </c>
      <c r="RD18">
        <v>0</v>
      </c>
      <c r="RE18">
        <v>0</v>
      </c>
      <c r="RF18">
        <v>0</v>
      </c>
      <c r="RG18">
        <v>0</v>
      </c>
      <c r="RH18">
        <v>0</v>
      </c>
      <c r="RI18">
        <v>0</v>
      </c>
      <c r="RJ18">
        <v>0</v>
      </c>
      <c r="RK18">
        <v>0</v>
      </c>
      <c r="RL18">
        <v>0</v>
      </c>
      <c r="RM18">
        <v>0</v>
      </c>
      <c r="RN18">
        <v>0</v>
      </c>
      <c r="RO18">
        <v>0</v>
      </c>
      <c r="RP18">
        <v>0</v>
      </c>
      <c r="RQ18">
        <v>0</v>
      </c>
      <c r="RR18">
        <v>0</v>
      </c>
      <c r="RS18">
        <v>0</v>
      </c>
      <c r="RT18">
        <v>0</v>
      </c>
      <c r="RU18">
        <v>0</v>
      </c>
      <c r="RV18">
        <v>0</v>
      </c>
      <c r="RW18">
        <v>0</v>
      </c>
      <c r="RX18">
        <v>0</v>
      </c>
      <c r="RY18">
        <v>0</v>
      </c>
      <c r="RZ18">
        <v>0</v>
      </c>
      <c r="SA18">
        <v>0</v>
      </c>
      <c r="SB18">
        <v>0</v>
      </c>
      <c r="SC18">
        <v>0</v>
      </c>
      <c r="SD18">
        <v>0</v>
      </c>
      <c r="SE18">
        <v>0</v>
      </c>
      <c r="SF18">
        <v>0</v>
      </c>
      <c r="SG18">
        <v>0</v>
      </c>
      <c r="SH18">
        <v>0</v>
      </c>
      <c r="SI18">
        <v>0</v>
      </c>
      <c r="SJ18">
        <v>0</v>
      </c>
      <c r="SK18">
        <v>0</v>
      </c>
      <c r="SL18">
        <v>0</v>
      </c>
      <c r="SM18">
        <v>0</v>
      </c>
      <c r="SN18">
        <v>0</v>
      </c>
      <c r="SO18">
        <v>0</v>
      </c>
      <c r="SP18">
        <v>0</v>
      </c>
      <c r="SQ18">
        <v>0</v>
      </c>
      <c r="SR18">
        <v>0</v>
      </c>
      <c r="SS18">
        <v>0</v>
      </c>
      <c r="ST18">
        <v>0</v>
      </c>
      <c r="SU18">
        <v>0</v>
      </c>
      <c r="SV18">
        <v>0</v>
      </c>
      <c r="SW18">
        <v>0</v>
      </c>
      <c r="SX18">
        <v>0</v>
      </c>
      <c r="SY18">
        <v>0</v>
      </c>
      <c r="SZ18">
        <v>0</v>
      </c>
      <c r="TA18">
        <v>0</v>
      </c>
      <c r="TB18">
        <v>0</v>
      </c>
      <c r="TC18">
        <v>0</v>
      </c>
      <c r="TD18">
        <v>0</v>
      </c>
      <c r="TE18">
        <v>0</v>
      </c>
      <c r="TF18">
        <v>0</v>
      </c>
      <c r="TG18">
        <v>0</v>
      </c>
      <c r="TH18">
        <v>0</v>
      </c>
      <c r="TI18">
        <v>0</v>
      </c>
      <c r="TJ18">
        <v>0</v>
      </c>
      <c r="TK18">
        <v>0</v>
      </c>
      <c r="TL18">
        <v>0</v>
      </c>
      <c r="TM18">
        <v>0</v>
      </c>
      <c r="TN18">
        <v>0</v>
      </c>
      <c r="TO18">
        <v>0</v>
      </c>
      <c r="TP18">
        <v>0</v>
      </c>
      <c r="TQ18">
        <v>0</v>
      </c>
      <c r="TR18">
        <v>0</v>
      </c>
      <c r="TS18">
        <v>0</v>
      </c>
      <c r="TT18">
        <v>0</v>
      </c>
      <c r="TU18">
        <v>0</v>
      </c>
      <c r="TV18">
        <v>0</v>
      </c>
      <c r="TW18">
        <v>0</v>
      </c>
      <c r="TX18">
        <v>0</v>
      </c>
      <c r="TY18">
        <v>0</v>
      </c>
      <c r="TZ18">
        <v>0</v>
      </c>
      <c r="UA18">
        <v>0</v>
      </c>
      <c r="UB18">
        <v>0</v>
      </c>
      <c r="UC18">
        <v>0</v>
      </c>
      <c r="UD18">
        <v>0</v>
      </c>
      <c r="UE18">
        <v>0</v>
      </c>
      <c r="UF18">
        <v>0</v>
      </c>
      <c r="UG18">
        <v>0</v>
      </c>
      <c r="UH18">
        <v>0</v>
      </c>
      <c r="UI18">
        <v>0</v>
      </c>
      <c r="UJ18">
        <v>0</v>
      </c>
      <c r="UK18">
        <v>231947423</v>
      </c>
      <c r="UL18">
        <v>204094771.19</v>
      </c>
      <c r="UM18">
        <v>244317423.46000001</v>
      </c>
      <c r="UN18">
        <v>0</v>
      </c>
      <c r="UO18">
        <v>40222652.270000003</v>
      </c>
      <c r="UP18">
        <v>231947423</v>
      </c>
      <c r="UQ18">
        <v>191724770.72999999</v>
      </c>
      <c r="UR18">
        <v>0</v>
      </c>
      <c r="US18">
        <v>191724770.72999999</v>
      </c>
      <c r="UT18">
        <v>0</v>
      </c>
      <c r="UU18">
        <v>0</v>
      </c>
      <c r="UV18">
        <v>40222652.270000003</v>
      </c>
      <c r="UW18">
        <v>0</v>
      </c>
      <c r="UX18">
        <v>12370000.460000001</v>
      </c>
      <c r="UY18">
        <v>0</v>
      </c>
    </row>
    <row r="19" spans="1:571" x14ac:dyDescent="0.25">
      <c r="A19">
        <v>202212</v>
      </c>
      <c r="B19">
        <v>53103</v>
      </c>
      <c r="C19" t="s">
        <v>2700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5325236.6399999997</v>
      </c>
      <c r="W19">
        <v>-133935.64000000001</v>
      </c>
      <c r="X19">
        <v>2896731.4</v>
      </c>
      <c r="Y19">
        <v>16538017.34</v>
      </c>
      <c r="Z19">
        <v>0</v>
      </c>
      <c r="AA19">
        <v>576533.29</v>
      </c>
      <c r="AB19">
        <v>0</v>
      </c>
      <c r="AC19">
        <v>0</v>
      </c>
      <c r="AD19">
        <v>0</v>
      </c>
      <c r="AE19">
        <v>0</v>
      </c>
      <c r="AF19">
        <v>576533.29</v>
      </c>
      <c r="AG19">
        <v>0</v>
      </c>
      <c r="AH19">
        <v>16496208.82</v>
      </c>
      <c r="AI19">
        <v>17114550.620000001</v>
      </c>
      <c r="AJ19">
        <v>2762795.76</v>
      </c>
      <c r="AK19">
        <v>17072742.100000001</v>
      </c>
      <c r="AL19">
        <v>0</v>
      </c>
      <c r="AM19">
        <v>-1106588.42</v>
      </c>
      <c r="AN19">
        <v>25351833.809999999</v>
      </c>
      <c r="AO19">
        <v>3949564.19</v>
      </c>
      <c r="AP19">
        <v>869785.42</v>
      </c>
      <c r="AQ19">
        <v>0</v>
      </c>
      <c r="AR19">
        <v>8334991.5099999998</v>
      </c>
      <c r="AS19">
        <v>0</v>
      </c>
      <c r="AT19">
        <v>0</v>
      </c>
      <c r="AU19">
        <v>0</v>
      </c>
      <c r="AV19">
        <v>0</v>
      </c>
      <c r="AW19">
        <v>8309173.3399999999</v>
      </c>
      <c r="AX19">
        <v>0</v>
      </c>
      <c r="AY19">
        <v>921132.69</v>
      </c>
      <c r="AZ19">
        <v>9204776.9299999997</v>
      </c>
      <c r="BA19">
        <v>29301397.989999998</v>
      </c>
      <c r="BB19">
        <v>9230306.0299999993</v>
      </c>
      <c r="BC19">
        <v>0</v>
      </c>
      <c r="BD19">
        <v>5911180.3899999997</v>
      </c>
      <c r="BE19">
        <v>-2005456.47</v>
      </c>
      <c r="BF19">
        <v>-5724690.2000000002</v>
      </c>
      <c r="BG19">
        <v>16751962.17</v>
      </c>
      <c r="BH19">
        <v>0</v>
      </c>
      <c r="BI19">
        <v>920736.7</v>
      </c>
      <c r="BJ19">
        <v>0</v>
      </c>
      <c r="BK19">
        <v>0</v>
      </c>
      <c r="BL19">
        <v>0</v>
      </c>
      <c r="BM19">
        <v>0</v>
      </c>
      <c r="BN19">
        <v>920736.7</v>
      </c>
      <c r="BO19">
        <v>0</v>
      </c>
      <c r="BP19">
        <v>16995457.030000001</v>
      </c>
      <c r="BQ19">
        <v>17672698.870000001</v>
      </c>
      <c r="BR19">
        <v>-7730146.6699999999</v>
      </c>
      <c r="BS19">
        <v>17916193.73</v>
      </c>
      <c r="BT19">
        <v>0</v>
      </c>
      <c r="BU19">
        <v>29250101.73</v>
      </c>
      <c r="BV19">
        <v>-1456113.33</v>
      </c>
      <c r="BW19">
        <v>42825832.289999999</v>
      </c>
      <c r="BX19">
        <v>76811855.75</v>
      </c>
      <c r="BY19">
        <v>0</v>
      </c>
      <c r="BZ19">
        <v>3906962.95</v>
      </c>
      <c r="CA19">
        <v>0</v>
      </c>
      <c r="CB19">
        <v>0</v>
      </c>
      <c r="CC19">
        <v>0</v>
      </c>
      <c r="CD19">
        <v>0</v>
      </c>
      <c r="CE19">
        <v>3906962.95</v>
      </c>
      <c r="CF19">
        <v>0</v>
      </c>
      <c r="CG19">
        <v>74732158.760000005</v>
      </c>
      <c r="CH19">
        <v>80718818.700000003</v>
      </c>
      <c r="CI19">
        <v>41369718.960000001</v>
      </c>
      <c r="CJ19">
        <v>78639121.709999993</v>
      </c>
      <c r="CK19">
        <v>0</v>
      </c>
      <c r="CL19">
        <v>261089.65</v>
      </c>
      <c r="CM19">
        <v>0</v>
      </c>
      <c r="CN19">
        <v>282333.87</v>
      </c>
      <c r="CO19">
        <v>832834.33</v>
      </c>
      <c r="CP19">
        <v>0</v>
      </c>
      <c r="CQ19">
        <v>37170.29</v>
      </c>
      <c r="CR19">
        <v>0</v>
      </c>
      <c r="CS19">
        <v>0</v>
      </c>
      <c r="CT19">
        <v>0</v>
      </c>
      <c r="CU19">
        <v>0</v>
      </c>
      <c r="CV19">
        <v>37170.29</v>
      </c>
      <c r="CW19">
        <v>0</v>
      </c>
      <c r="CX19">
        <v>842704.16</v>
      </c>
      <c r="CY19">
        <v>870004.62</v>
      </c>
      <c r="CZ19">
        <v>282333.87</v>
      </c>
      <c r="DA19">
        <v>879874.45</v>
      </c>
      <c r="DB19">
        <v>0</v>
      </c>
      <c r="DC19">
        <v>19843453.350000001</v>
      </c>
      <c r="DD19">
        <v>74049148.310000002</v>
      </c>
      <c r="DE19">
        <v>55871390.049999997</v>
      </c>
      <c r="DF19">
        <v>85113318.950000003</v>
      </c>
      <c r="DG19">
        <v>0</v>
      </c>
      <c r="DH19">
        <v>96464809.629999995</v>
      </c>
      <c r="DI19">
        <v>0</v>
      </c>
      <c r="DJ19">
        <v>0</v>
      </c>
      <c r="DK19">
        <v>0</v>
      </c>
      <c r="DL19">
        <v>0</v>
      </c>
      <c r="DM19">
        <v>91976081.459999993</v>
      </c>
      <c r="DN19">
        <v>0</v>
      </c>
      <c r="DO19">
        <v>83789433.849999994</v>
      </c>
      <c r="DP19">
        <v>181578128.58000001</v>
      </c>
      <c r="DQ19">
        <v>129920538.34999999</v>
      </c>
      <c r="DR19">
        <v>175765515.31</v>
      </c>
      <c r="DS19">
        <v>0</v>
      </c>
      <c r="DT19">
        <v>2312007.21</v>
      </c>
      <c r="DU19">
        <v>32860680.079999998</v>
      </c>
      <c r="DV19">
        <v>25216361.129999999</v>
      </c>
      <c r="DW19">
        <v>36237059.869999997</v>
      </c>
      <c r="DX19">
        <v>0</v>
      </c>
      <c r="DY19">
        <v>33942881.979999997</v>
      </c>
      <c r="DZ19">
        <v>0</v>
      </c>
      <c r="EA19">
        <v>0</v>
      </c>
      <c r="EB19">
        <v>0</v>
      </c>
      <c r="EC19">
        <v>0</v>
      </c>
      <c r="ED19">
        <v>42311604.299999997</v>
      </c>
      <c r="EE19">
        <v>0</v>
      </c>
      <c r="EF19">
        <v>28980309.75</v>
      </c>
      <c r="EG19">
        <v>70179941.849999994</v>
      </c>
      <c r="EH19">
        <v>58077041.210000001</v>
      </c>
      <c r="EI19">
        <v>71291914.049999997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951897.54</v>
      </c>
      <c r="FC19">
        <v>82697.95</v>
      </c>
      <c r="FD19">
        <v>300103.51</v>
      </c>
      <c r="FE19">
        <v>1881316.41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1557871.99</v>
      </c>
      <c r="FO19">
        <v>1881316.41</v>
      </c>
      <c r="FP19">
        <v>382801.46</v>
      </c>
      <c r="FQ19">
        <v>1557871.99</v>
      </c>
      <c r="FR19">
        <v>0</v>
      </c>
      <c r="FS19">
        <v>679754.03</v>
      </c>
      <c r="FT19">
        <v>0</v>
      </c>
      <c r="FU19">
        <v>1217649.94</v>
      </c>
      <c r="FV19">
        <v>2256169.59</v>
      </c>
      <c r="FW19">
        <v>0</v>
      </c>
      <c r="FX19">
        <v>74709.289999999994</v>
      </c>
      <c r="FY19">
        <v>0</v>
      </c>
      <c r="FZ19">
        <v>0</v>
      </c>
      <c r="GA19">
        <v>0</v>
      </c>
      <c r="GB19">
        <v>0</v>
      </c>
      <c r="GC19">
        <v>74709.289999999994</v>
      </c>
      <c r="GD19">
        <v>0</v>
      </c>
      <c r="GE19">
        <v>2253361.62</v>
      </c>
      <c r="GF19">
        <v>2330878.88</v>
      </c>
      <c r="GG19">
        <v>1217649.94</v>
      </c>
      <c r="GH19">
        <v>2328070.91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0</v>
      </c>
      <c r="HP19">
        <v>0</v>
      </c>
      <c r="HQ19">
        <v>0</v>
      </c>
      <c r="HR19">
        <v>0</v>
      </c>
      <c r="HS19">
        <v>0</v>
      </c>
      <c r="HT19">
        <v>0</v>
      </c>
      <c r="HU19">
        <v>0</v>
      </c>
      <c r="HV19">
        <v>0</v>
      </c>
      <c r="HW19">
        <v>0</v>
      </c>
      <c r="HX19">
        <v>0</v>
      </c>
      <c r="HY19">
        <v>0</v>
      </c>
      <c r="HZ19">
        <v>0</v>
      </c>
      <c r="IA19">
        <v>0</v>
      </c>
      <c r="IB19">
        <v>0</v>
      </c>
      <c r="IC19">
        <v>0</v>
      </c>
      <c r="ID19">
        <v>0</v>
      </c>
      <c r="IE19">
        <v>0</v>
      </c>
      <c r="IF19">
        <v>0</v>
      </c>
      <c r="IG19">
        <v>0</v>
      </c>
      <c r="IH19">
        <v>0</v>
      </c>
      <c r="II19">
        <v>0</v>
      </c>
      <c r="IJ19">
        <v>0</v>
      </c>
      <c r="IK19">
        <v>0</v>
      </c>
      <c r="IL19">
        <v>0</v>
      </c>
      <c r="IM19">
        <v>0</v>
      </c>
      <c r="IN19">
        <v>0</v>
      </c>
      <c r="IO19">
        <v>0</v>
      </c>
      <c r="IP19">
        <v>0</v>
      </c>
      <c r="IQ19">
        <v>0</v>
      </c>
      <c r="IR19">
        <v>0</v>
      </c>
      <c r="IS19">
        <v>0</v>
      </c>
      <c r="IT19">
        <v>0</v>
      </c>
      <c r="IU19">
        <v>0</v>
      </c>
      <c r="IV19">
        <v>0</v>
      </c>
      <c r="IW19">
        <v>0</v>
      </c>
      <c r="IX19">
        <v>0</v>
      </c>
      <c r="IY19">
        <v>0</v>
      </c>
      <c r="IZ19">
        <v>0</v>
      </c>
      <c r="JA19">
        <v>0</v>
      </c>
      <c r="JB19">
        <v>63428132.119999997</v>
      </c>
      <c r="JC19">
        <v>0</v>
      </c>
      <c r="JD19">
        <v>128748854.69</v>
      </c>
      <c r="JE19">
        <v>126835276.18000001</v>
      </c>
      <c r="JF19">
        <v>237292319.83000001</v>
      </c>
      <c r="JG19">
        <v>0</v>
      </c>
      <c r="JH19">
        <v>144258795.63</v>
      </c>
      <c r="JI19">
        <v>0</v>
      </c>
      <c r="JJ19">
        <v>63428132.119999997</v>
      </c>
      <c r="JK19">
        <v>0</v>
      </c>
      <c r="JL19">
        <v>0</v>
      </c>
      <c r="JM19">
        <v>0</v>
      </c>
      <c r="JN19">
        <v>0</v>
      </c>
      <c r="JO19">
        <v>0</v>
      </c>
      <c r="JP19">
        <v>0</v>
      </c>
      <c r="JQ19">
        <v>148112971.61000001</v>
      </c>
      <c r="JR19">
        <v>0</v>
      </c>
      <c r="JS19">
        <v>226568638.68000001</v>
      </c>
      <c r="JT19">
        <v>381551115.45999998</v>
      </c>
      <c r="JU19">
        <v>255584130.87</v>
      </c>
      <c r="JV19">
        <v>374681610.29000002</v>
      </c>
      <c r="JW19">
        <v>0</v>
      </c>
      <c r="JX19">
        <v>0</v>
      </c>
      <c r="JY19">
        <v>0</v>
      </c>
      <c r="JZ19">
        <v>0</v>
      </c>
      <c r="KA19">
        <v>0</v>
      </c>
      <c r="KB19">
        <v>0</v>
      </c>
      <c r="KC19">
        <v>0</v>
      </c>
      <c r="KD19">
        <v>0</v>
      </c>
      <c r="KE19">
        <v>0</v>
      </c>
      <c r="KF19">
        <v>0</v>
      </c>
      <c r="KG19">
        <v>0</v>
      </c>
      <c r="KH19">
        <v>0</v>
      </c>
      <c r="KI19">
        <v>0</v>
      </c>
      <c r="KJ19">
        <v>0</v>
      </c>
      <c r="KK19">
        <v>0</v>
      </c>
      <c r="KL19">
        <v>0</v>
      </c>
      <c r="KM19">
        <v>0</v>
      </c>
      <c r="KN19">
        <v>0</v>
      </c>
      <c r="KO19">
        <v>0</v>
      </c>
      <c r="KP19">
        <v>14915589.050000001</v>
      </c>
      <c r="KQ19">
        <v>16558364.470000001</v>
      </c>
      <c r="KR19">
        <v>17083540.280000001</v>
      </c>
      <c r="KS19">
        <v>0</v>
      </c>
      <c r="KT19">
        <v>525175.80000000005</v>
      </c>
      <c r="KU19">
        <v>16616427.02</v>
      </c>
      <c r="KV19">
        <v>16091251.210000001</v>
      </c>
      <c r="KW19">
        <v>1700837.97</v>
      </c>
      <c r="KX19">
        <v>14390413.24</v>
      </c>
      <c r="KY19">
        <v>1700837.97</v>
      </c>
      <c r="KZ19">
        <v>0</v>
      </c>
      <c r="LA19">
        <v>525175.80000000005</v>
      </c>
      <c r="LB19">
        <v>0</v>
      </c>
      <c r="LC19">
        <v>467113.26</v>
      </c>
      <c r="LD19">
        <v>0</v>
      </c>
      <c r="LE19">
        <v>0</v>
      </c>
      <c r="LF19">
        <v>0</v>
      </c>
      <c r="LG19">
        <v>69280262.370000005</v>
      </c>
      <c r="LH19">
        <v>11700028.01</v>
      </c>
      <c r="LI19">
        <v>72232414.969999999</v>
      </c>
      <c r="LJ19">
        <v>1240736.99</v>
      </c>
      <c r="LK19">
        <v>60532386.960000001</v>
      </c>
      <c r="LL19">
        <v>70363755.379999995</v>
      </c>
      <c r="LM19">
        <v>9831368.4100000001</v>
      </c>
      <c r="LN19">
        <v>1083493.01</v>
      </c>
      <c r="LO19">
        <v>9988612.4000000004</v>
      </c>
      <c r="LP19">
        <v>-157243.98000000001</v>
      </c>
      <c r="LQ19">
        <v>0</v>
      </c>
      <c r="LR19">
        <v>59291649.969999999</v>
      </c>
      <c r="LS19">
        <v>0</v>
      </c>
      <c r="LT19">
        <v>1868659.59</v>
      </c>
      <c r="LU19">
        <v>0</v>
      </c>
      <c r="LV19">
        <v>0</v>
      </c>
      <c r="LW19">
        <v>0</v>
      </c>
      <c r="LX19">
        <v>30450356.800000001</v>
      </c>
      <c r="LY19">
        <v>19916015.710000001</v>
      </c>
      <c r="LZ19">
        <v>33824108.159999996</v>
      </c>
      <c r="MA19">
        <v>0</v>
      </c>
      <c r="MB19">
        <v>13908092.460000001</v>
      </c>
      <c r="MC19">
        <v>32946786.170000002</v>
      </c>
      <c r="MD19">
        <v>19038693.710000001</v>
      </c>
      <c r="ME19">
        <v>2496429.37</v>
      </c>
      <c r="MF19">
        <v>16542264.34</v>
      </c>
      <c r="MG19">
        <v>2496429.37</v>
      </c>
      <c r="MH19">
        <v>0</v>
      </c>
      <c r="MI19">
        <v>13908092.460000001</v>
      </c>
      <c r="MJ19">
        <v>0</v>
      </c>
      <c r="MK19">
        <v>877321.99</v>
      </c>
      <c r="ML19">
        <v>0</v>
      </c>
      <c r="MM19">
        <v>0</v>
      </c>
      <c r="MN19">
        <v>0</v>
      </c>
      <c r="MO19">
        <v>3257786.01</v>
      </c>
      <c r="MP19">
        <v>11643413.66</v>
      </c>
      <c r="MQ19">
        <v>12090636.6</v>
      </c>
      <c r="MR19">
        <v>0</v>
      </c>
      <c r="MS19">
        <v>447222.94</v>
      </c>
      <c r="MT19">
        <v>11595811.1</v>
      </c>
      <c r="MU19">
        <v>11148588.17</v>
      </c>
      <c r="MV19">
        <v>8338025.0999999996</v>
      </c>
      <c r="MW19">
        <v>2810563.07</v>
      </c>
      <c r="MX19">
        <v>8338025.0999999996</v>
      </c>
      <c r="MY19">
        <v>0</v>
      </c>
      <c r="MZ19">
        <v>447222.94</v>
      </c>
      <c r="NA19">
        <v>0</v>
      </c>
      <c r="NB19">
        <v>494825.5</v>
      </c>
      <c r="NC19">
        <v>0</v>
      </c>
      <c r="ND19">
        <v>0</v>
      </c>
      <c r="NE19">
        <v>0</v>
      </c>
      <c r="NF19">
        <v>66948.67</v>
      </c>
      <c r="NG19">
        <v>242616.45</v>
      </c>
      <c r="NH19">
        <v>242616.45</v>
      </c>
      <c r="NI19">
        <v>0</v>
      </c>
      <c r="NJ19">
        <v>0</v>
      </c>
      <c r="NK19">
        <v>236172.14</v>
      </c>
      <c r="NL19">
        <v>236172.14</v>
      </c>
      <c r="NM19">
        <v>169223.47</v>
      </c>
      <c r="NN19">
        <v>66948.67</v>
      </c>
      <c r="NO19">
        <v>169223.47</v>
      </c>
      <c r="NP19">
        <v>0</v>
      </c>
      <c r="NQ19">
        <v>0</v>
      </c>
      <c r="NR19">
        <v>0</v>
      </c>
      <c r="NS19">
        <v>6444.31</v>
      </c>
      <c r="NT19">
        <v>0</v>
      </c>
      <c r="NU19">
        <v>0</v>
      </c>
      <c r="NV19">
        <v>0</v>
      </c>
      <c r="NW19">
        <v>56467656.490000002</v>
      </c>
      <c r="NX19">
        <v>36222413.829999998</v>
      </c>
      <c r="NY19">
        <v>76390201.810000002</v>
      </c>
      <c r="NZ19">
        <v>4917192.07</v>
      </c>
      <c r="OA19">
        <v>40167787.990000002</v>
      </c>
      <c r="OB19">
        <v>74348981.450000003</v>
      </c>
      <c r="OC19">
        <v>34181193.469999999</v>
      </c>
      <c r="OD19">
        <v>17881324.960000001</v>
      </c>
      <c r="OE19">
        <v>21217060.579999998</v>
      </c>
      <c r="OF19">
        <v>12964132.890000001</v>
      </c>
      <c r="OG19">
        <v>0</v>
      </c>
      <c r="OH19">
        <v>35250595.909999996</v>
      </c>
      <c r="OI19">
        <v>0</v>
      </c>
      <c r="OJ19">
        <v>2041220.36</v>
      </c>
      <c r="OK19">
        <v>0</v>
      </c>
      <c r="OL19">
        <v>0</v>
      </c>
      <c r="OM19">
        <v>0</v>
      </c>
      <c r="ON19">
        <v>32212964.960000001</v>
      </c>
      <c r="OO19">
        <v>23436498.440000001</v>
      </c>
      <c r="OP19">
        <v>98351538.400000006</v>
      </c>
      <c r="OQ19">
        <v>51118605.990000002</v>
      </c>
      <c r="OR19">
        <v>74915039.959999993</v>
      </c>
      <c r="OS19">
        <v>95741611.530000001</v>
      </c>
      <c r="OT19">
        <v>20826571.57</v>
      </c>
      <c r="OU19">
        <v>63528646.57</v>
      </c>
      <c r="OV19">
        <v>8416530.9800000004</v>
      </c>
      <c r="OW19">
        <v>12410040.59</v>
      </c>
      <c r="OX19">
        <v>0</v>
      </c>
      <c r="OY19">
        <v>23796433.98</v>
      </c>
      <c r="OZ19">
        <v>0</v>
      </c>
      <c r="PA19">
        <v>2609926.87</v>
      </c>
      <c r="PB19">
        <v>0</v>
      </c>
      <c r="PC19">
        <v>0</v>
      </c>
      <c r="PD19">
        <v>0</v>
      </c>
      <c r="PE19">
        <v>0</v>
      </c>
      <c r="PF19">
        <v>0</v>
      </c>
      <c r="PG19">
        <v>0</v>
      </c>
      <c r="PH19">
        <v>0</v>
      </c>
      <c r="PI19">
        <v>0</v>
      </c>
      <c r="PJ19">
        <v>0</v>
      </c>
      <c r="PK19">
        <v>0</v>
      </c>
      <c r="PL19">
        <v>0</v>
      </c>
      <c r="PM19">
        <v>0</v>
      </c>
      <c r="PN19">
        <v>0</v>
      </c>
      <c r="PO19">
        <v>0</v>
      </c>
      <c r="PP19">
        <v>0</v>
      </c>
      <c r="PQ19">
        <v>0</v>
      </c>
      <c r="PR19">
        <v>0</v>
      </c>
      <c r="PS19">
        <v>0</v>
      </c>
      <c r="PT19">
        <v>0</v>
      </c>
      <c r="PU19">
        <v>0</v>
      </c>
      <c r="PV19">
        <v>1729233.65</v>
      </c>
      <c r="PW19">
        <v>1071386.81</v>
      </c>
      <c r="PX19">
        <v>1071386.81</v>
      </c>
      <c r="PY19">
        <v>0</v>
      </c>
      <c r="PZ19">
        <v>0</v>
      </c>
      <c r="QA19">
        <v>1023727.33</v>
      </c>
      <c r="QB19">
        <v>1023727.33</v>
      </c>
      <c r="QC19">
        <v>-705506.32</v>
      </c>
      <c r="QD19">
        <v>1729233.65</v>
      </c>
      <c r="QE19">
        <v>-705506.32</v>
      </c>
      <c r="QF19">
        <v>0</v>
      </c>
      <c r="QG19">
        <v>0</v>
      </c>
      <c r="QH19">
        <v>0</v>
      </c>
      <c r="QI19">
        <v>47659.48</v>
      </c>
      <c r="QJ19">
        <v>0</v>
      </c>
      <c r="QK19">
        <v>0</v>
      </c>
      <c r="QL19">
        <v>0</v>
      </c>
      <c r="QM19">
        <v>38969.43</v>
      </c>
      <c r="QN19">
        <v>398462.47</v>
      </c>
      <c r="QO19">
        <v>398462.47</v>
      </c>
      <c r="QP19">
        <v>0</v>
      </c>
      <c r="QQ19">
        <v>0</v>
      </c>
      <c r="QR19">
        <v>385981.02</v>
      </c>
      <c r="QS19">
        <v>385981.02</v>
      </c>
      <c r="QT19">
        <v>347011.6</v>
      </c>
      <c r="QU19">
        <v>38969.43</v>
      </c>
      <c r="QV19">
        <v>347011.6</v>
      </c>
      <c r="QW19">
        <v>0</v>
      </c>
      <c r="QX19">
        <v>0</v>
      </c>
      <c r="QY19">
        <v>0</v>
      </c>
      <c r="QZ19">
        <v>12481.45</v>
      </c>
      <c r="RA19">
        <v>0</v>
      </c>
      <c r="RB19">
        <v>0</v>
      </c>
      <c r="RC19">
        <v>0</v>
      </c>
      <c r="RD19">
        <v>0</v>
      </c>
      <c r="RE19">
        <v>0</v>
      </c>
      <c r="RF19">
        <v>0</v>
      </c>
      <c r="RG19">
        <v>0</v>
      </c>
      <c r="RH19">
        <v>0</v>
      </c>
      <c r="RI19">
        <v>0</v>
      </c>
      <c r="RJ19">
        <v>0</v>
      </c>
      <c r="RK19">
        <v>0</v>
      </c>
      <c r="RL19">
        <v>0</v>
      </c>
      <c r="RM19">
        <v>0</v>
      </c>
      <c r="RN19">
        <v>0</v>
      </c>
      <c r="RO19">
        <v>0</v>
      </c>
      <c r="RP19">
        <v>0</v>
      </c>
      <c r="RQ19">
        <v>0</v>
      </c>
      <c r="RR19">
        <v>0</v>
      </c>
      <c r="RS19">
        <v>0</v>
      </c>
      <c r="RT19">
        <v>0</v>
      </c>
      <c r="RU19">
        <v>0</v>
      </c>
      <c r="RV19">
        <v>0</v>
      </c>
      <c r="RW19">
        <v>0</v>
      </c>
      <c r="RX19">
        <v>0</v>
      </c>
      <c r="RY19">
        <v>0</v>
      </c>
      <c r="RZ19">
        <v>0</v>
      </c>
      <c r="SA19">
        <v>0</v>
      </c>
      <c r="SB19">
        <v>0</v>
      </c>
      <c r="SC19">
        <v>0</v>
      </c>
      <c r="SD19">
        <v>0</v>
      </c>
      <c r="SE19">
        <v>0</v>
      </c>
      <c r="SF19">
        <v>0</v>
      </c>
      <c r="SG19">
        <v>0</v>
      </c>
      <c r="SH19">
        <v>0</v>
      </c>
      <c r="SI19">
        <v>0</v>
      </c>
      <c r="SJ19">
        <v>0</v>
      </c>
      <c r="SK19">
        <v>0</v>
      </c>
      <c r="SL19">
        <v>0</v>
      </c>
      <c r="SM19">
        <v>0</v>
      </c>
      <c r="SN19">
        <v>0</v>
      </c>
      <c r="SO19">
        <v>0</v>
      </c>
      <c r="SP19">
        <v>0</v>
      </c>
      <c r="SQ19">
        <v>0</v>
      </c>
      <c r="SR19">
        <v>0</v>
      </c>
      <c r="SS19">
        <v>0</v>
      </c>
      <c r="ST19">
        <v>0</v>
      </c>
      <c r="SU19">
        <v>0</v>
      </c>
      <c r="SV19">
        <v>0</v>
      </c>
      <c r="SW19">
        <v>0</v>
      </c>
      <c r="SX19">
        <v>0</v>
      </c>
      <c r="SY19">
        <v>0</v>
      </c>
      <c r="SZ19">
        <v>0</v>
      </c>
      <c r="TA19">
        <v>0</v>
      </c>
      <c r="TB19">
        <v>0</v>
      </c>
      <c r="TC19">
        <v>0</v>
      </c>
      <c r="TD19">
        <v>0</v>
      </c>
      <c r="TE19">
        <v>0</v>
      </c>
      <c r="TF19">
        <v>0</v>
      </c>
      <c r="TG19">
        <v>0</v>
      </c>
      <c r="TH19">
        <v>0</v>
      </c>
      <c r="TI19">
        <v>0</v>
      </c>
      <c r="TJ19">
        <v>0</v>
      </c>
      <c r="TK19">
        <v>0</v>
      </c>
      <c r="TL19">
        <v>0</v>
      </c>
      <c r="TM19">
        <v>0</v>
      </c>
      <c r="TN19">
        <v>0</v>
      </c>
      <c r="TO19">
        <v>0</v>
      </c>
      <c r="TP19">
        <v>0</v>
      </c>
      <c r="TQ19">
        <v>0</v>
      </c>
      <c r="TR19">
        <v>0</v>
      </c>
      <c r="TS19">
        <v>0</v>
      </c>
      <c r="TT19">
        <v>0</v>
      </c>
      <c r="TU19">
        <v>0</v>
      </c>
      <c r="TV19">
        <v>0</v>
      </c>
      <c r="TW19">
        <v>0</v>
      </c>
      <c r="TX19">
        <v>0</v>
      </c>
      <c r="TY19">
        <v>0</v>
      </c>
      <c r="TZ19">
        <v>0</v>
      </c>
      <c r="UA19">
        <v>0</v>
      </c>
      <c r="UB19">
        <v>0</v>
      </c>
      <c r="UC19">
        <v>0</v>
      </c>
      <c r="UD19">
        <v>0</v>
      </c>
      <c r="UE19">
        <v>0</v>
      </c>
      <c r="UF19">
        <v>0</v>
      </c>
      <c r="UG19">
        <v>0</v>
      </c>
      <c r="UH19">
        <v>0</v>
      </c>
      <c r="UI19">
        <v>0</v>
      </c>
      <c r="UJ19">
        <v>0</v>
      </c>
      <c r="UK19">
        <v>208419767.43000001</v>
      </c>
      <c r="UL19">
        <v>121189199.84999999</v>
      </c>
      <c r="UM19">
        <v>311684905.94999999</v>
      </c>
      <c r="UN19">
        <v>57276535.049999997</v>
      </c>
      <c r="UO19">
        <v>190495706.11000001</v>
      </c>
      <c r="UP19">
        <v>303259253.13999999</v>
      </c>
      <c r="UQ19">
        <v>112763547.04000001</v>
      </c>
      <c r="UR19">
        <v>94839485.719999999</v>
      </c>
      <c r="US19">
        <v>75200596.370000005</v>
      </c>
      <c r="UT19">
        <v>37562950.670000002</v>
      </c>
      <c r="UU19">
        <v>0</v>
      </c>
      <c r="UV19">
        <v>133219171.06</v>
      </c>
      <c r="UW19">
        <v>0</v>
      </c>
      <c r="UX19">
        <v>8425652.8100000005</v>
      </c>
      <c r="UY19">
        <v>0</v>
      </c>
    </row>
    <row r="20" spans="1:571" x14ac:dyDescent="0.25">
      <c r="A20">
        <v>202212</v>
      </c>
      <c r="B20">
        <v>50149</v>
      </c>
      <c r="C20" t="s">
        <v>2677</v>
      </c>
      <c r="D20">
        <v>0</v>
      </c>
      <c r="E20">
        <v>86011281.790000007</v>
      </c>
      <c r="F20">
        <v>-11015.68</v>
      </c>
      <c r="G20">
        <v>54487127.880000003</v>
      </c>
      <c r="H20">
        <v>135324986.43000001</v>
      </c>
      <c r="I20">
        <v>0</v>
      </c>
      <c r="J20">
        <v>3217854.79</v>
      </c>
      <c r="K20">
        <v>0</v>
      </c>
      <c r="L20">
        <v>0</v>
      </c>
      <c r="M20">
        <v>0</v>
      </c>
      <c r="N20">
        <v>0</v>
      </c>
      <c r="O20">
        <v>3211232.9</v>
      </c>
      <c r="P20">
        <v>0</v>
      </c>
      <c r="Q20">
        <v>139109589.47999999</v>
      </c>
      <c r="R20">
        <v>138542841.22</v>
      </c>
      <c r="S20">
        <v>54476112.200000003</v>
      </c>
      <c r="T20">
        <v>142320822.38</v>
      </c>
      <c r="U20">
        <v>0</v>
      </c>
      <c r="V20">
        <v>9824355.1899999995</v>
      </c>
      <c r="W20">
        <v>-734.28</v>
      </c>
      <c r="X20">
        <v>6729864.6200000001</v>
      </c>
      <c r="Y20">
        <v>18218588.530000001</v>
      </c>
      <c r="Z20">
        <v>0</v>
      </c>
      <c r="AA20">
        <v>311900.78999999998</v>
      </c>
      <c r="AB20">
        <v>0</v>
      </c>
      <c r="AC20">
        <v>0</v>
      </c>
      <c r="AD20">
        <v>0</v>
      </c>
      <c r="AE20">
        <v>0</v>
      </c>
      <c r="AF20">
        <v>311900.78999999998</v>
      </c>
      <c r="AG20">
        <v>0</v>
      </c>
      <c r="AH20">
        <v>17707758.620000001</v>
      </c>
      <c r="AI20">
        <v>18530489.32</v>
      </c>
      <c r="AJ20">
        <v>6729130.3399999999</v>
      </c>
      <c r="AK20">
        <v>18019659.41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348604.94</v>
      </c>
      <c r="BV20">
        <v>0</v>
      </c>
      <c r="BW20">
        <v>384589.45</v>
      </c>
      <c r="BX20">
        <v>652021.75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636645.81999999995</v>
      </c>
      <c r="CH20">
        <v>652021.75</v>
      </c>
      <c r="CI20">
        <v>384589.45</v>
      </c>
      <c r="CJ20">
        <v>636645.81999999995</v>
      </c>
      <c r="CK20">
        <v>0</v>
      </c>
      <c r="CL20">
        <v>15922368.699999999</v>
      </c>
      <c r="CM20">
        <v>0</v>
      </c>
      <c r="CN20">
        <v>11326338.98</v>
      </c>
      <c r="CO20">
        <v>27779527.489999998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27429719.699999999</v>
      </c>
      <c r="CY20">
        <v>27779527.489999998</v>
      </c>
      <c r="CZ20">
        <v>11326338.98</v>
      </c>
      <c r="DA20">
        <v>27429719.699999999</v>
      </c>
      <c r="DB20">
        <v>0</v>
      </c>
      <c r="DC20">
        <v>23861719.379999999</v>
      </c>
      <c r="DD20">
        <v>0</v>
      </c>
      <c r="DE20">
        <v>2473869.21</v>
      </c>
      <c r="DF20">
        <v>21022343.469999999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22467080.699999999</v>
      </c>
      <c r="DP20">
        <v>21022343.469999999</v>
      </c>
      <c r="DQ20">
        <v>2473869.21</v>
      </c>
      <c r="DR20">
        <v>22467080.699999999</v>
      </c>
      <c r="DS20">
        <v>0</v>
      </c>
      <c r="DT20">
        <v>2375008.2599999998</v>
      </c>
      <c r="DU20">
        <v>-20863520.5</v>
      </c>
      <c r="DV20">
        <v>-207482.6</v>
      </c>
      <c r="DW20">
        <v>3071126.3</v>
      </c>
      <c r="DX20">
        <v>0</v>
      </c>
      <c r="DY20">
        <v>19876.73</v>
      </c>
      <c r="DZ20">
        <v>0</v>
      </c>
      <c r="EA20">
        <v>0</v>
      </c>
      <c r="EB20">
        <v>0</v>
      </c>
      <c r="EC20">
        <v>0</v>
      </c>
      <c r="ED20">
        <v>19876.73</v>
      </c>
      <c r="EE20">
        <v>0</v>
      </c>
      <c r="EF20">
        <v>3005311.8</v>
      </c>
      <c r="EG20">
        <v>3091003.03</v>
      </c>
      <c r="EH20">
        <v>-21071003.100000001</v>
      </c>
      <c r="EI20">
        <v>3025188.53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35243.089999999997</v>
      </c>
      <c r="FC20">
        <v>0</v>
      </c>
      <c r="FD20">
        <v>67297.25</v>
      </c>
      <c r="FE20">
        <v>574423.79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549624.79</v>
      </c>
      <c r="FO20">
        <v>574423.79</v>
      </c>
      <c r="FP20">
        <v>67297.25</v>
      </c>
      <c r="FQ20">
        <v>549624.79</v>
      </c>
      <c r="FR20">
        <v>0</v>
      </c>
      <c r="FS20">
        <v>2478355.62</v>
      </c>
      <c r="FT20">
        <v>0</v>
      </c>
      <c r="FU20">
        <v>588460.87</v>
      </c>
      <c r="FV20">
        <v>5566452.8799999999</v>
      </c>
      <c r="FW20">
        <v>0</v>
      </c>
      <c r="FX20">
        <v>5706</v>
      </c>
      <c r="FY20">
        <v>0</v>
      </c>
      <c r="FZ20">
        <v>0</v>
      </c>
      <c r="GA20">
        <v>0</v>
      </c>
      <c r="GB20">
        <v>0</v>
      </c>
      <c r="GC20">
        <v>5706</v>
      </c>
      <c r="GD20">
        <v>0</v>
      </c>
      <c r="GE20">
        <v>5384131.5</v>
      </c>
      <c r="GF20">
        <v>5572158.8799999999</v>
      </c>
      <c r="GG20">
        <v>588460.87</v>
      </c>
      <c r="GH20">
        <v>5389837.5</v>
      </c>
      <c r="GI20">
        <v>0</v>
      </c>
      <c r="GJ20">
        <v>96745525.230000004</v>
      </c>
      <c r="GK20">
        <v>1669351.53</v>
      </c>
      <c r="GL20">
        <v>67865091.439999998</v>
      </c>
      <c r="GM20">
        <v>140571391.41999999</v>
      </c>
      <c r="GN20">
        <v>0</v>
      </c>
      <c r="GO20">
        <v>854380.89</v>
      </c>
      <c r="GP20">
        <v>0</v>
      </c>
      <c r="GQ20">
        <v>0</v>
      </c>
      <c r="GR20">
        <v>0</v>
      </c>
      <c r="GS20">
        <v>0</v>
      </c>
      <c r="GT20">
        <v>859470.54</v>
      </c>
      <c r="GU20">
        <v>0</v>
      </c>
      <c r="GV20">
        <v>142717885.25999999</v>
      </c>
      <c r="GW20">
        <v>141425772.31</v>
      </c>
      <c r="GX20">
        <v>69534442.969999999</v>
      </c>
      <c r="GY20">
        <v>143577355.80000001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  <c r="HZ20">
        <v>0</v>
      </c>
      <c r="IA20">
        <v>0</v>
      </c>
      <c r="IB20">
        <v>0</v>
      </c>
      <c r="IC20">
        <v>0</v>
      </c>
      <c r="ID20">
        <v>0</v>
      </c>
      <c r="IE20">
        <v>0</v>
      </c>
      <c r="IF20">
        <v>0</v>
      </c>
      <c r="IG20">
        <v>0</v>
      </c>
      <c r="IH20">
        <v>0</v>
      </c>
      <c r="II20">
        <v>0</v>
      </c>
      <c r="IJ20">
        <v>0</v>
      </c>
      <c r="IK20">
        <v>0</v>
      </c>
      <c r="IL20">
        <v>0</v>
      </c>
      <c r="IM20">
        <v>0</v>
      </c>
      <c r="IN20">
        <v>0</v>
      </c>
      <c r="IO20">
        <v>0</v>
      </c>
      <c r="IP20">
        <v>0</v>
      </c>
      <c r="IQ20">
        <v>0</v>
      </c>
      <c r="IR20">
        <v>0</v>
      </c>
      <c r="IS20">
        <v>0</v>
      </c>
      <c r="IT20">
        <v>0</v>
      </c>
      <c r="IU20">
        <v>0</v>
      </c>
      <c r="IV20">
        <v>0</v>
      </c>
      <c r="IW20">
        <v>0</v>
      </c>
      <c r="IX20">
        <v>0</v>
      </c>
      <c r="IY20">
        <v>0</v>
      </c>
      <c r="IZ20">
        <v>0</v>
      </c>
      <c r="JA20">
        <v>0</v>
      </c>
      <c r="JB20">
        <v>237602462.19999999</v>
      </c>
      <c r="JC20">
        <v>0</v>
      </c>
      <c r="JD20">
        <v>-19205918.93</v>
      </c>
      <c r="JE20">
        <v>143715157.09999999</v>
      </c>
      <c r="JF20">
        <v>352780862.06</v>
      </c>
      <c r="JG20">
        <v>0</v>
      </c>
      <c r="JH20">
        <v>4409719.2</v>
      </c>
      <c r="JI20">
        <v>0</v>
      </c>
      <c r="JJ20">
        <v>237602462.19999999</v>
      </c>
      <c r="JK20">
        <v>0</v>
      </c>
      <c r="JL20">
        <v>0</v>
      </c>
      <c r="JM20">
        <v>0</v>
      </c>
      <c r="JN20">
        <v>0</v>
      </c>
      <c r="JO20">
        <v>0</v>
      </c>
      <c r="JP20">
        <v>0</v>
      </c>
      <c r="JQ20">
        <v>4408186.96</v>
      </c>
      <c r="JR20">
        <v>0</v>
      </c>
      <c r="JS20">
        <v>359007747.67000002</v>
      </c>
      <c r="JT20">
        <v>357190581.25999999</v>
      </c>
      <c r="JU20">
        <v>124509238.17</v>
      </c>
      <c r="JV20">
        <v>363415934.63</v>
      </c>
      <c r="JW20">
        <v>0</v>
      </c>
      <c r="JX20">
        <v>0</v>
      </c>
      <c r="JY20">
        <v>43594949.850000001</v>
      </c>
      <c r="JZ20">
        <v>94104061.819999993</v>
      </c>
      <c r="KA20">
        <v>93880910.549999997</v>
      </c>
      <c r="KB20">
        <v>-223151.27</v>
      </c>
      <c r="KC20">
        <v>-223151.27</v>
      </c>
      <c r="KD20">
        <v>86571060.739999995</v>
      </c>
      <c r="KE20">
        <v>86794212.010000005</v>
      </c>
      <c r="KF20">
        <v>42976110.890000001</v>
      </c>
      <c r="KG20">
        <v>43594949.850000001</v>
      </c>
      <c r="KH20">
        <v>43199262.159999996</v>
      </c>
      <c r="KI20">
        <v>0</v>
      </c>
      <c r="KJ20">
        <v>0</v>
      </c>
      <c r="KK20">
        <v>0</v>
      </c>
      <c r="KL20">
        <v>7309849.8099999996</v>
      </c>
      <c r="KM20">
        <v>0</v>
      </c>
      <c r="KN20">
        <v>0</v>
      </c>
      <c r="KO20">
        <v>0</v>
      </c>
      <c r="KP20">
        <v>3228180.73</v>
      </c>
      <c r="KQ20">
        <v>4431985.16</v>
      </c>
      <c r="KR20">
        <v>4388387.3099999996</v>
      </c>
      <c r="KS20">
        <v>-43597.85</v>
      </c>
      <c r="KT20">
        <v>-43597.85</v>
      </c>
      <c r="KU20">
        <v>3741559.85</v>
      </c>
      <c r="KV20">
        <v>3785157.7</v>
      </c>
      <c r="KW20">
        <v>513379.12</v>
      </c>
      <c r="KX20">
        <v>3228180.73</v>
      </c>
      <c r="KY20">
        <v>556976.97</v>
      </c>
      <c r="KZ20">
        <v>0</v>
      </c>
      <c r="LA20">
        <v>0</v>
      </c>
      <c r="LB20">
        <v>0</v>
      </c>
      <c r="LC20">
        <v>646827.46</v>
      </c>
      <c r="LD20">
        <v>0</v>
      </c>
      <c r="LE20">
        <v>0</v>
      </c>
      <c r="LF20">
        <v>0</v>
      </c>
      <c r="LG20">
        <v>0</v>
      </c>
      <c r="LH20">
        <v>0</v>
      </c>
      <c r="LI20">
        <v>0</v>
      </c>
      <c r="LJ20">
        <v>0</v>
      </c>
      <c r="LK20">
        <v>0</v>
      </c>
      <c r="LL20">
        <v>0</v>
      </c>
      <c r="LM20">
        <v>0</v>
      </c>
      <c r="LN20">
        <v>0</v>
      </c>
      <c r="LO20">
        <v>0</v>
      </c>
      <c r="LP20">
        <v>0</v>
      </c>
      <c r="LQ20">
        <v>0</v>
      </c>
      <c r="LR20">
        <v>0</v>
      </c>
      <c r="LS20">
        <v>0</v>
      </c>
      <c r="LT20">
        <v>0</v>
      </c>
      <c r="LU20">
        <v>0</v>
      </c>
      <c r="LV20">
        <v>0</v>
      </c>
      <c r="LW20">
        <v>0</v>
      </c>
      <c r="LX20">
        <v>0</v>
      </c>
      <c r="LY20">
        <v>0</v>
      </c>
      <c r="LZ20">
        <v>0</v>
      </c>
      <c r="MA20">
        <v>0</v>
      </c>
      <c r="MB20">
        <v>0</v>
      </c>
      <c r="MC20">
        <v>0</v>
      </c>
      <c r="MD20">
        <v>0</v>
      </c>
      <c r="ME20">
        <v>0</v>
      </c>
      <c r="MF20">
        <v>0</v>
      </c>
      <c r="MG20">
        <v>0</v>
      </c>
      <c r="MH20">
        <v>0</v>
      </c>
      <c r="MI20">
        <v>0</v>
      </c>
      <c r="MJ20">
        <v>0</v>
      </c>
      <c r="MK20">
        <v>0</v>
      </c>
      <c r="ML20">
        <v>0</v>
      </c>
      <c r="MM20">
        <v>0</v>
      </c>
      <c r="MN20">
        <v>0</v>
      </c>
      <c r="MO20">
        <v>113364.07</v>
      </c>
      <c r="MP20">
        <v>201199.28</v>
      </c>
      <c r="MQ20">
        <v>201199.28</v>
      </c>
      <c r="MR20">
        <v>0</v>
      </c>
      <c r="MS20">
        <v>0</v>
      </c>
      <c r="MT20">
        <v>161031.97</v>
      </c>
      <c r="MU20">
        <v>161031.97</v>
      </c>
      <c r="MV20">
        <v>47667.9</v>
      </c>
      <c r="MW20">
        <v>113364.07</v>
      </c>
      <c r="MX20">
        <v>47667.9</v>
      </c>
      <c r="MY20">
        <v>0</v>
      </c>
      <c r="MZ20">
        <v>0</v>
      </c>
      <c r="NA20">
        <v>0</v>
      </c>
      <c r="NB20">
        <v>40167.31</v>
      </c>
      <c r="NC20">
        <v>0</v>
      </c>
      <c r="ND20">
        <v>0</v>
      </c>
      <c r="NE20">
        <v>0</v>
      </c>
      <c r="NF20">
        <v>2942147.41</v>
      </c>
      <c r="NG20">
        <v>8624591.5600000005</v>
      </c>
      <c r="NH20">
        <v>8624591.5600000005</v>
      </c>
      <c r="NI20">
        <v>0</v>
      </c>
      <c r="NJ20">
        <v>0</v>
      </c>
      <c r="NK20">
        <v>7460865.8099999996</v>
      </c>
      <c r="NL20">
        <v>7460865.8099999996</v>
      </c>
      <c r="NM20">
        <v>4518718.4000000004</v>
      </c>
      <c r="NN20">
        <v>2942147.41</v>
      </c>
      <c r="NO20">
        <v>4518718.4000000004</v>
      </c>
      <c r="NP20">
        <v>0</v>
      </c>
      <c r="NQ20">
        <v>0</v>
      </c>
      <c r="NR20">
        <v>0</v>
      </c>
      <c r="NS20">
        <v>1163725.75</v>
      </c>
      <c r="NT20">
        <v>0</v>
      </c>
      <c r="NU20">
        <v>0</v>
      </c>
      <c r="NV20">
        <v>0</v>
      </c>
      <c r="NW20">
        <v>1342024.76</v>
      </c>
      <c r="NX20">
        <v>8889659.7699999996</v>
      </c>
      <c r="NY20">
        <v>8889659.7799999993</v>
      </c>
      <c r="NZ20">
        <v>0</v>
      </c>
      <c r="OA20">
        <v>0.01</v>
      </c>
      <c r="OB20">
        <v>8152585.54</v>
      </c>
      <c r="OC20">
        <v>8152585.5300000003</v>
      </c>
      <c r="OD20">
        <v>6810560.7800000003</v>
      </c>
      <c r="OE20">
        <v>1342024.75</v>
      </c>
      <c r="OF20">
        <v>6810560.7800000003</v>
      </c>
      <c r="OG20">
        <v>0</v>
      </c>
      <c r="OH20">
        <v>0.01</v>
      </c>
      <c r="OI20">
        <v>0</v>
      </c>
      <c r="OJ20">
        <v>737074.24</v>
      </c>
      <c r="OK20">
        <v>0</v>
      </c>
      <c r="OL20">
        <v>0</v>
      </c>
      <c r="OM20">
        <v>0</v>
      </c>
      <c r="ON20">
        <v>5843692.3499999996</v>
      </c>
      <c r="OO20">
        <v>1614805.73</v>
      </c>
      <c r="OP20">
        <v>6481128.9800000004</v>
      </c>
      <c r="OQ20">
        <v>-1251.71</v>
      </c>
      <c r="OR20">
        <v>4866323.25</v>
      </c>
      <c r="OS20">
        <v>6351453.8600000003</v>
      </c>
      <c r="OT20">
        <v>1485130.61</v>
      </c>
      <c r="OU20">
        <v>507761.51</v>
      </c>
      <c r="OV20">
        <v>976117.39</v>
      </c>
      <c r="OW20">
        <v>509013.22</v>
      </c>
      <c r="OX20">
        <v>0</v>
      </c>
      <c r="OY20">
        <v>4867574.96</v>
      </c>
      <c r="OZ20">
        <v>0</v>
      </c>
      <c r="PA20">
        <v>129675.12</v>
      </c>
      <c r="PB20">
        <v>0</v>
      </c>
      <c r="PC20">
        <v>0</v>
      </c>
      <c r="PD20">
        <v>0</v>
      </c>
      <c r="PE20">
        <v>0</v>
      </c>
      <c r="PF20">
        <v>0</v>
      </c>
      <c r="PG20">
        <v>0</v>
      </c>
      <c r="PH20">
        <v>0</v>
      </c>
      <c r="PI20">
        <v>0</v>
      </c>
      <c r="PJ20">
        <v>0</v>
      </c>
      <c r="PK20">
        <v>0</v>
      </c>
      <c r="PL20">
        <v>0</v>
      </c>
      <c r="PM20">
        <v>0</v>
      </c>
      <c r="PN20">
        <v>0</v>
      </c>
      <c r="PO20">
        <v>0</v>
      </c>
      <c r="PP20">
        <v>0</v>
      </c>
      <c r="PQ20">
        <v>0</v>
      </c>
      <c r="PR20">
        <v>0</v>
      </c>
      <c r="PS20">
        <v>0</v>
      </c>
      <c r="PT20">
        <v>0</v>
      </c>
      <c r="PU20">
        <v>0</v>
      </c>
      <c r="PV20">
        <v>131898.76999999999</v>
      </c>
      <c r="PW20">
        <v>161497.32</v>
      </c>
      <c r="PX20">
        <v>161497.32</v>
      </c>
      <c r="PY20">
        <v>0</v>
      </c>
      <c r="PZ20">
        <v>0</v>
      </c>
      <c r="QA20">
        <v>141820.26</v>
      </c>
      <c r="QB20">
        <v>141820.26</v>
      </c>
      <c r="QC20">
        <v>9921.49</v>
      </c>
      <c r="QD20">
        <v>131898.76999999999</v>
      </c>
      <c r="QE20">
        <v>9921.49</v>
      </c>
      <c r="QF20">
        <v>0</v>
      </c>
      <c r="QG20">
        <v>0</v>
      </c>
      <c r="QH20">
        <v>0</v>
      </c>
      <c r="QI20">
        <v>19677.060000000001</v>
      </c>
      <c r="QJ20">
        <v>0</v>
      </c>
      <c r="QK20">
        <v>0</v>
      </c>
      <c r="QL20">
        <v>0</v>
      </c>
      <c r="QM20">
        <v>81229.81</v>
      </c>
      <c r="QN20">
        <v>663508.69999999995</v>
      </c>
      <c r="QO20">
        <v>663508.69999999995</v>
      </c>
      <c r="QP20">
        <v>0</v>
      </c>
      <c r="QQ20">
        <v>0</v>
      </c>
      <c r="QR20">
        <v>498984.87</v>
      </c>
      <c r="QS20">
        <v>498984.87</v>
      </c>
      <c r="QT20">
        <v>417755.06</v>
      </c>
      <c r="QU20">
        <v>81229.81</v>
      </c>
      <c r="QV20">
        <v>417755.06</v>
      </c>
      <c r="QW20">
        <v>0</v>
      </c>
      <c r="QX20">
        <v>0</v>
      </c>
      <c r="QY20">
        <v>0</v>
      </c>
      <c r="QZ20">
        <v>164523.82999999999</v>
      </c>
      <c r="RA20">
        <v>0</v>
      </c>
      <c r="RB20">
        <v>0</v>
      </c>
      <c r="RC20">
        <v>0</v>
      </c>
      <c r="RD20">
        <v>18343304.809999999</v>
      </c>
      <c r="RE20">
        <v>57627619.200000003</v>
      </c>
      <c r="RF20">
        <v>57672331.990000002</v>
      </c>
      <c r="RG20">
        <v>35558.089999999997</v>
      </c>
      <c r="RH20">
        <v>44712.79</v>
      </c>
      <c r="RI20">
        <v>52456870.460000001</v>
      </c>
      <c r="RJ20">
        <v>52412157.670000002</v>
      </c>
      <c r="RK20">
        <v>34113565.649999999</v>
      </c>
      <c r="RL20">
        <v>18334150.109999999</v>
      </c>
      <c r="RM20">
        <v>34078007.560000002</v>
      </c>
      <c r="RN20">
        <v>0</v>
      </c>
      <c r="RO20">
        <v>9154.7000000000007</v>
      </c>
      <c r="RP20">
        <v>0</v>
      </c>
      <c r="RQ20">
        <v>5215461.53</v>
      </c>
      <c r="RR20">
        <v>0</v>
      </c>
      <c r="RS20">
        <v>0</v>
      </c>
      <c r="RT20">
        <v>0</v>
      </c>
      <c r="RU20">
        <v>0</v>
      </c>
      <c r="RV20">
        <v>0</v>
      </c>
      <c r="RW20">
        <v>0</v>
      </c>
      <c r="RX20">
        <v>0</v>
      </c>
      <c r="RY20">
        <v>0</v>
      </c>
      <c r="RZ20">
        <v>0</v>
      </c>
      <c r="SA20">
        <v>0</v>
      </c>
      <c r="SB20">
        <v>0</v>
      </c>
      <c r="SC20">
        <v>0</v>
      </c>
      <c r="SD20">
        <v>0</v>
      </c>
      <c r="SE20">
        <v>0</v>
      </c>
      <c r="SF20">
        <v>0</v>
      </c>
      <c r="SG20">
        <v>0</v>
      </c>
      <c r="SH20">
        <v>0</v>
      </c>
      <c r="SI20">
        <v>0</v>
      </c>
      <c r="SJ20">
        <v>0</v>
      </c>
      <c r="SK20">
        <v>0</v>
      </c>
      <c r="SL20">
        <v>0</v>
      </c>
      <c r="SM20">
        <v>0</v>
      </c>
      <c r="SN20">
        <v>0</v>
      </c>
      <c r="SO20">
        <v>0</v>
      </c>
      <c r="SP20">
        <v>0</v>
      </c>
      <c r="SQ20">
        <v>0</v>
      </c>
      <c r="SR20">
        <v>0</v>
      </c>
      <c r="SS20">
        <v>0</v>
      </c>
      <c r="ST20">
        <v>0</v>
      </c>
      <c r="SU20">
        <v>0</v>
      </c>
      <c r="SV20">
        <v>0</v>
      </c>
      <c r="SW20">
        <v>0</v>
      </c>
      <c r="SX20">
        <v>0</v>
      </c>
      <c r="SY20">
        <v>0</v>
      </c>
      <c r="SZ20">
        <v>0</v>
      </c>
      <c r="TA20">
        <v>0</v>
      </c>
      <c r="TB20">
        <v>0</v>
      </c>
      <c r="TC20">
        <v>0</v>
      </c>
      <c r="TD20">
        <v>0</v>
      </c>
      <c r="TE20">
        <v>0</v>
      </c>
      <c r="TF20">
        <v>0</v>
      </c>
      <c r="TG20">
        <v>0</v>
      </c>
      <c r="TH20">
        <v>0</v>
      </c>
      <c r="TI20">
        <v>0</v>
      </c>
      <c r="TJ20">
        <v>0</v>
      </c>
      <c r="TK20">
        <v>0</v>
      </c>
      <c r="TL20">
        <v>0</v>
      </c>
      <c r="TM20">
        <v>0</v>
      </c>
      <c r="TN20">
        <v>0</v>
      </c>
      <c r="TO20">
        <v>0</v>
      </c>
      <c r="TP20">
        <v>0</v>
      </c>
      <c r="TQ20">
        <v>0</v>
      </c>
      <c r="TR20">
        <v>0</v>
      </c>
      <c r="TS20">
        <v>0</v>
      </c>
      <c r="TT20">
        <v>0</v>
      </c>
      <c r="TU20">
        <v>0</v>
      </c>
      <c r="TV20">
        <v>0</v>
      </c>
      <c r="TW20">
        <v>0</v>
      </c>
      <c r="TX20">
        <v>0</v>
      </c>
      <c r="TY20">
        <v>0</v>
      </c>
      <c r="TZ20">
        <v>0</v>
      </c>
      <c r="UA20">
        <v>0</v>
      </c>
      <c r="UB20">
        <v>0</v>
      </c>
      <c r="UC20">
        <v>0</v>
      </c>
      <c r="UD20">
        <v>0</v>
      </c>
      <c r="UE20">
        <v>0</v>
      </c>
      <c r="UF20">
        <v>0</v>
      </c>
      <c r="UG20">
        <v>0</v>
      </c>
      <c r="UH20">
        <v>0</v>
      </c>
      <c r="UI20">
        <v>0</v>
      </c>
      <c r="UJ20">
        <v>0</v>
      </c>
      <c r="UK20">
        <v>75620792.560000002</v>
      </c>
      <c r="UL20">
        <v>176318928.53999999</v>
      </c>
      <c r="UM20">
        <v>180963215.47</v>
      </c>
      <c r="UN20">
        <v>-232442.74</v>
      </c>
      <c r="UO20">
        <v>4644286.93</v>
      </c>
      <c r="UP20">
        <v>165536233.36000001</v>
      </c>
      <c r="UQ20">
        <v>160891946.43000001</v>
      </c>
      <c r="UR20">
        <v>89915440.799999997</v>
      </c>
      <c r="US20">
        <v>70744062.890000001</v>
      </c>
      <c r="UT20">
        <v>90147883.540000007</v>
      </c>
      <c r="UU20">
        <v>0</v>
      </c>
      <c r="UV20">
        <v>4876729.67</v>
      </c>
      <c r="UW20">
        <v>0</v>
      </c>
      <c r="UX20">
        <v>15426982.109999999</v>
      </c>
      <c r="UY20">
        <v>0</v>
      </c>
    </row>
    <row r="21" spans="1:571" x14ac:dyDescent="0.25">
      <c r="A21">
        <v>202212</v>
      </c>
      <c r="B21">
        <v>53121</v>
      </c>
      <c r="C21" t="s">
        <v>2710</v>
      </c>
      <c r="D21">
        <v>0</v>
      </c>
      <c r="E21">
        <v>235325605.80000001</v>
      </c>
      <c r="F21">
        <v>0</v>
      </c>
      <c r="G21">
        <v>318092384.68000001</v>
      </c>
      <c r="H21">
        <v>732439269.98000002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612600939.48000002</v>
      </c>
      <c r="R21">
        <v>732439269.98000002</v>
      </c>
      <c r="S21">
        <v>318092384.68000001</v>
      </c>
      <c r="T21">
        <v>612600939.48000002</v>
      </c>
      <c r="U21">
        <v>0</v>
      </c>
      <c r="V21">
        <v>0</v>
      </c>
      <c r="W21">
        <v>0</v>
      </c>
      <c r="X21">
        <v>0</v>
      </c>
      <c r="Y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O21">
        <v>0</v>
      </c>
      <c r="GP21">
        <v>0</v>
      </c>
      <c r="GQ21">
        <v>0</v>
      </c>
      <c r="GR21">
        <v>0</v>
      </c>
      <c r="GS21">
        <v>0</v>
      </c>
      <c r="GT21">
        <v>0</v>
      </c>
      <c r="GU21">
        <v>0</v>
      </c>
      <c r="GV21">
        <v>0</v>
      </c>
      <c r="GW21">
        <v>0</v>
      </c>
      <c r="GX21">
        <v>0</v>
      </c>
      <c r="GY21">
        <v>0</v>
      </c>
      <c r="GZ21">
        <v>0</v>
      </c>
      <c r="HA21">
        <v>0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0</v>
      </c>
      <c r="HJ21">
        <v>0</v>
      </c>
      <c r="HK21">
        <v>0</v>
      </c>
      <c r="HL21">
        <v>0</v>
      </c>
      <c r="HM21">
        <v>0</v>
      </c>
      <c r="HN21">
        <v>0</v>
      </c>
      <c r="HO21">
        <v>0</v>
      </c>
      <c r="HP21">
        <v>0</v>
      </c>
      <c r="HQ21">
        <v>0</v>
      </c>
      <c r="HR21">
        <v>0</v>
      </c>
      <c r="HS21">
        <v>0</v>
      </c>
      <c r="HT21">
        <v>0</v>
      </c>
      <c r="HU21">
        <v>0</v>
      </c>
      <c r="HV21">
        <v>0</v>
      </c>
      <c r="HW21">
        <v>0</v>
      </c>
      <c r="HX21">
        <v>0</v>
      </c>
      <c r="HY21">
        <v>0</v>
      </c>
      <c r="HZ21">
        <v>0</v>
      </c>
      <c r="IA21">
        <v>0</v>
      </c>
      <c r="IB21">
        <v>0</v>
      </c>
      <c r="IC21">
        <v>0</v>
      </c>
      <c r="ID21">
        <v>0</v>
      </c>
      <c r="IE21">
        <v>0</v>
      </c>
      <c r="IF21">
        <v>0</v>
      </c>
      <c r="IG21">
        <v>0</v>
      </c>
      <c r="IH21">
        <v>0</v>
      </c>
      <c r="II21">
        <v>0</v>
      </c>
      <c r="IJ21">
        <v>0</v>
      </c>
      <c r="IK21">
        <v>0</v>
      </c>
      <c r="IL21">
        <v>0</v>
      </c>
      <c r="IM21">
        <v>0</v>
      </c>
      <c r="IN21">
        <v>0</v>
      </c>
      <c r="IO21">
        <v>0</v>
      </c>
      <c r="IP21">
        <v>0</v>
      </c>
      <c r="IQ21">
        <v>0</v>
      </c>
      <c r="IR21">
        <v>0</v>
      </c>
      <c r="IS21">
        <v>0</v>
      </c>
      <c r="IT21">
        <v>0</v>
      </c>
      <c r="IU21">
        <v>0</v>
      </c>
      <c r="IV21">
        <v>0</v>
      </c>
      <c r="IW21">
        <v>0</v>
      </c>
      <c r="IX21">
        <v>0</v>
      </c>
      <c r="IY21">
        <v>0</v>
      </c>
      <c r="IZ21">
        <v>0</v>
      </c>
      <c r="JA21">
        <v>0</v>
      </c>
      <c r="JB21">
        <v>235325605.80000001</v>
      </c>
      <c r="JC21">
        <v>0</v>
      </c>
      <c r="JD21">
        <v>0</v>
      </c>
      <c r="JE21">
        <v>318092384.68000001</v>
      </c>
      <c r="JF21">
        <v>732439269.98000002</v>
      </c>
      <c r="JG21">
        <v>0</v>
      </c>
      <c r="JH21">
        <v>0</v>
      </c>
      <c r="JI21">
        <v>0</v>
      </c>
      <c r="JJ21">
        <v>177473452.78999999</v>
      </c>
      <c r="JK21">
        <v>0</v>
      </c>
      <c r="JL21">
        <v>0</v>
      </c>
      <c r="JM21">
        <v>0</v>
      </c>
      <c r="JN21">
        <v>-57852153.009999998</v>
      </c>
      <c r="JO21">
        <v>0</v>
      </c>
      <c r="JP21">
        <v>0</v>
      </c>
      <c r="JQ21">
        <v>0</v>
      </c>
      <c r="JR21">
        <v>0</v>
      </c>
      <c r="JS21">
        <v>612600939.48000002</v>
      </c>
      <c r="JT21">
        <v>732439269.98000002</v>
      </c>
      <c r="JU21">
        <v>318092384.68000001</v>
      </c>
      <c r="JV21">
        <v>612600939.48000002</v>
      </c>
      <c r="JW21">
        <v>0</v>
      </c>
      <c r="JX21">
        <v>0</v>
      </c>
      <c r="JY21">
        <v>73699226</v>
      </c>
      <c r="JZ21">
        <v>582147907.25999999</v>
      </c>
      <c r="KA21">
        <v>582147907.25999999</v>
      </c>
      <c r="KB21">
        <v>0</v>
      </c>
      <c r="KC21">
        <v>0</v>
      </c>
      <c r="KD21">
        <v>572698544.61000001</v>
      </c>
      <c r="KE21">
        <v>572698544.61000001</v>
      </c>
      <c r="KF21">
        <v>498999318.61000001</v>
      </c>
      <c r="KG21">
        <v>73699226</v>
      </c>
      <c r="KH21">
        <v>498999318.61000001</v>
      </c>
      <c r="KI21">
        <v>0</v>
      </c>
      <c r="KJ21">
        <v>0</v>
      </c>
      <c r="KK21">
        <v>0</v>
      </c>
      <c r="KL21">
        <v>9449362.6500000004</v>
      </c>
      <c r="KM21">
        <v>0</v>
      </c>
      <c r="KN21">
        <v>0</v>
      </c>
      <c r="KO21">
        <v>0</v>
      </c>
      <c r="KP21">
        <v>0</v>
      </c>
      <c r="KQ21">
        <v>0</v>
      </c>
      <c r="KR21">
        <v>0</v>
      </c>
      <c r="KS21">
        <v>0</v>
      </c>
      <c r="KT21">
        <v>0</v>
      </c>
      <c r="KU21">
        <v>0</v>
      </c>
      <c r="KV21">
        <v>0</v>
      </c>
      <c r="KW21">
        <v>0</v>
      </c>
      <c r="KX21">
        <v>0</v>
      </c>
      <c r="KY21">
        <v>0</v>
      </c>
      <c r="KZ21">
        <v>0</v>
      </c>
      <c r="LA21">
        <v>0</v>
      </c>
      <c r="LB21">
        <v>0</v>
      </c>
      <c r="LC21">
        <v>0</v>
      </c>
      <c r="LD21">
        <v>0</v>
      </c>
      <c r="LE21">
        <v>0</v>
      </c>
      <c r="LF21">
        <v>0</v>
      </c>
      <c r="LG21">
        <v>0</v>
      </c>
      <c r="LH21">
        <v>0</v>
      </c>
      <c r="LI21">
        <v>0</v>
      </c>
      <c r="LJ21">
        <v>0</v>
      </c>
      <c r="LK21">
        <v>0</v>
      </c>
      <c r="LL21">
        <v>0</v>
      </c>
      <c r="LM21">
        <v>0</v>
      </c>
      <c r="LN21">
        <v>0</v>
      </c>
      <c r="LO21">
        <v>0</v>
      </c>
      <c r="LP21">
        <v>0</v>
      </c>
      <c r="LQ21">
        <v>0</v>
      </c>
      <c r="LR21">
        <v>0</v>
      </c>
      <c r="LS21">
        <v>0</v>
      </c>
      <c r="LT21">
        <v>0</v>
      </c>
      <c r="LU21">
        <v>0</v>
      </c>
      <c r="LV21">
        <v>0</v>
      </c>
      <c r="LW21">
        <v>0</v>
      </c>
      <c r="LX21">
        <v>0</v>
      </c>
      <c r="LY21">
        <v>0</v>
      </c>
      <c r="LZ21">
        <v>0</v>
      </c>
      <c r="MA21">
        <v>0</v>
      </c>
      <c r="MB21">
        <v>0</v>
      </c>
      <c r="MC21">
        <v>0</v>
      </c>
      <c r="MD21">
        <v>0</v>
      </c>
      <c r="ME21">
        <v>0</v>
      </c>
      <c r="MF21">
        <v>0</v>
      </c>
      <c r="MG21">
        <v>0</v>
      </c>
      <c r="MH21">
        <v>0</v>
      </c>
      <c r="MI21">
        <v>0</v>
      </c>
      <c r="MJ21">
        <v>0</v>
      </c>
      <c r="MK21">
        <v>0</v>
      </c>
      <c r="ML21">
        <v>0</v>
      </c>
      <c r="MM21">
        <v>0</v>
      </c>
      <c r="MN21">
        <v>0</v>
      </c>
      <c r="MO21">
        <v>0</v>
      </c>
      <c r="MP21">
        <v>0</v>
      </c>
      <c r="MQ21">
        <v>0</v>
      </c>
      <c r="MR21">
        <v>0</v>
      </c>
      <c r="MS21">
        <v>0</v>
      </c>
      <c r="MT21">
        <v>0</v>
      </c>
      <c r="MU21">
        <v>0</v>
      </c>
      <c r="MV21">
        <v>0</v>
      </c>
      <c r="MW21">
        <v>0</v>
      </c>
      <c r="MX21">
        <v>0</v>
      </c>
      <c r="MY21">
        <v>0</v>
      </c>
      <c r="MZ21">
        <v>0</v>
      </c>
      <c r="NA21">
        <v>0</v>
      </c>
      <c r="NB21">
        <v>0</v>
      </c>
      <c r="NC21">
        <v>0</v>
      </c>
      <c r="ND21">
        <v>0</v>
      </c>
      <c r="NE21">
        <v>0</v>
      </c>
      <c r="NF21">
        <v>0</v>
      </c>
      <c r="NG21">
        <v>0</v>
      </c>
      <c r="NH21">
        <v>0</v>
      </c>
      <c r="NI21">
        <v>0</v>
      </c>
      <c r="NJ21">
        <v>0</v>
      </c>
      <c r="NK21">
        <v>0</v>
      </c>
      <c r="NL21">
        <v>0</v>
      </c>
      <c r="NM21">
        <v>0</v>
      </c>
      <c r="NN21">
        <v>0</v>
      </c>
      <c r="NO21">
        <v>0</v>
      </c>
      <c r="NP21">
        <v>0</v>
      </c>
      <c r="NQ21">
        <v>0</v>
      </c>
      <c r="NR21">
        <v>0</v>
      </c>
      <c r="NS21">
        <v>0</v>
      </c>
      <c r="NT21">
        <v>0</v>
      </c>
      <c r="NU21">
        <v>0</v>
      </c>
      <c r="NV21">
        <v>0</v>
      </c>
      <c r="NW21">
        <v>0</v>
      </c>
      <c r="NX21">
        <v>0</v>
      </c>
      <c r="NY21">
        <v>0</v>
      </c>
      <c r="NZ21">
        <v>0</v>
      </c>
      <c r="OA21">
        <v>0</v>
      </c>
      <c r="OB21">
        <v>0</v>
      </c>
      <c r="OC21">
        <v>0</v>
      </c>
      <c r="OD21">
        <v>0</v>
      </c>
      <c r="OE21">
        <v>0</v>
      </c>
      <c r="OF21">
        <v>0</v>
      </c>
      <c r="OG21">
        <v>0</v>
      </c>
      <c r="OH21">
        <v>0</v>
      </c>
      <c r="OI21">
        <v>0</v>
      </c>
      <c r="OJ21">
        <v>0</v>
      </c>
      <c r="OK21">
        <v>0</v>
      </c>
      <c r="OL21">
        <v>0</v>
      </c>
      <c r="OM21">
        <v>0</v>
      </c>
      <c r="ON21">
        <v>0</v>
      </c>
      <c r="OO21">
        <v>0</v>
      </c>
      <c r="OP21">
        <v>0</v>
      </c>
      <c r="OQ21">
        <v>0</v>
      </c>
      <c r="OR21">
        <v>0</v>
      </c>
      <c r="OS21">
        <v>0</v>
      </c>
      <c r="OT21">
        <v>0</v>
      </c>
      <c r="OU21">
        <v>0</v>
      </c>
      <c r="OV21">
        <v>0</v>
      </c>
      <c r="OW21">
        <v>0</v>
      </c>
      <c r="OX21">
        <v>0</v>
      </c>
      <c r="OY21">
        <v>0</v>
      </c>
      <c r="OZ21">
        <v>0</v>
      </c>
      <c r="PA21">
        <v>0</v>
      </c>
      <c r="PB21">
        <v>0</v>
      </c>
      <c r="PC21">
        <v>0</v>
      </c>
      <c r="PD21">
        <v>0</v>
      </c>
      <c r="PE21">
        <v>0</v>
      </c>
      <c r="PF21">
        <v>0</v>
      </c>
      <c r="PG21">
        <v>0</v>
      </c>
      <c r="PH21">
        <v>0</v>
      </c>
      <c r="PI21">
        <v>0</v>
      </c>
      <c r="PJ21">
        <v>0</v>
      </c>
      <c r="PK21">
        <v>0</v>
      </c>
      <c r="PL21">
        <v>0</v>
      </c>
      <c r="PM21">
        <v>0</v>
      </c>
      <c r="PN21">
        <v>0</v>
      </c>
      <c r="PO21">
        <v>0</v>
      </c>
      <c r="PP21">
        <v>0</v>
      </c>
      <c r="PQ21">
        <v>0</v>
      </c>
      <c r="PR21">
        <v>0</v>
      </c>
      <c r="PS21">
        <v>0</v>
      </c>
      <c r="PT21">
        <v>0</v>
      </c>
      <c r="PU21">
        <v>0</v>
      </c>
      <c r="PV21">
        <v>0</v>
      </c>
      <c r="PW21">
        <v>0</v>
      </c>
      <c r="PX21">
        <v>0</v>
      </c>
      <c r="PY21">
        <v>0</v>
      </c>
      <c r="PZ21">
        <v>0</v>
      </c>
      <c r="QA21">
        <v>0</v>
      </c>
      <c r="QB21">
        <v>0</v>
      </c>
      <c r="QC21">
        <v>0</v>
      </c>
      <c r="QD21">
        <v>0</v>
      </c>
      <c r="QE21">
        <v>0</v>
      </c>
      <c r="QF21">
        <v>0</v>
      </c>
      <c r="QG21">
        <v>0</v>
      </c>
      <c r="QH21">
        <v>0</v>
      </c>
      <c r="QI21">
        <v>0</v>
      </c>
      <c r="QJ21">
        <v>0</v>
      </c>
      <c r="QK21">
        <v>0</v>
      </c>
      <c r="QL21">
        <v>0</v>
      </c>
      <c r="QM21">
        <v>0</v>
      </c>
      <c r="QN21">
        <v>0</v>
      </c>
      <c r="QO21">
        <v>0</v>
      </c>
      <c r="QP21">
        <v>0</v>
      </c>
      <c r="QQ21">
        <v>0</v>
      </c>
      <c r="QR21">
        <v>0</v>
      </c>
      <c r="QS21">
        <v>0</v>
      </c>
      <c r="QT21">
        <v>0</v>
      </c>
      <c r="QU21">
        <v>0</v>
      </c>
      <c r="QV21">
        <v>0</v>
      </c>
      <c r="QW21">
        <v>0</v>
      </c>
      <c r="QX21">
        <v>0</v>
      </c>
      <c r="QY21">
        <v>0</v>
      </c>
      <c r="QZ21">
        <v>0</v>
      </c>
      <c r="RA21">
        <v>0</v>
      </c>
      <c r="RB21">
        <v>0</v>
      </c>
      <c r="RC21">
        <v>0</v>
      </c>
      <c r="RD21">
        <v>0</v>
      </c>
      <c r="RE21">
        <v>0</v>
      </c>
      <c r="RF21">
        <v>0</v>
      </c>
      <c r="RG21">
        <v>0</v>
      </c>
      <c r="RH21">
        <v>0</v>
      </c>
      <c r="RI21">
        <v>0</v>
      </c>
      <c r="RJ21">
        <v>0</v>
      </c>
      <c r="RK21">
        <v>0</v>
      </c>
      <c r="RL21">
        <v>0</v>
      </c>
      <c r="RM21">
        <v>0</v>
      </c>
      <c r="RN21">
        <v>0</v>
      </c>
      <c r="RO21">
        <v>0</v>
      </c>
      <c r="RP21">
        <v>0</v>
      </c>
      <c r="RQ21">
        <v>0</v>
      </c>
      <c r="RR21">
        <v>0</v>
      </c>
      <c r="RS21">
        <v>0</v>
      </c>
      <c r="RT21">
        <v>0</v>
      </c>
      <c r="RU21">
        <v>0</v>
      </c>
      <c r="RV21">
        <v>0</v>
      </c>
      <c r="RW21">
        <v>0</v>
      </c>
      <c r="RX21">
        <v>0</v>
      </c>
      <c r="RY21">
        <v>0</v>
      </c>
      <c r="RZ21">
        <v>0</v>
      </c>
      <c r="SA21">
        <v>0</v>
      </c>
      <c r="SB21">
        <v>0</v>
      </c>
      <c r="SC21">
        <v>0</v>
      </c>
      <c r="SD21">
        <v>0</v>
      </c>
      <c r="SE21">
        <v>0</v>
      </c>
      <c r="SF21">
        <v>0</v>
      </c>
      <c r="SG21">
        <v>0</v>
      </c>
      <c r="SH21">
        <v>0</v>
      </c>
      <c r="SI21">
        <v>0</v>
      </c>
      <c r="SJ21">
        <v>0</v>
      </c>
      <c r="SK21">
        <v>0</v>
      </c>
      <c r="SL21">
        <v>0</v>
      </c>
      <c r="SM21">
        <v>0</v>
      </c>
      <c r="SN21">
        <v>0</v>
      </c>
      <c r="SO21">
        <v>0</v>
      </c>
      <c r="SP21">
        <v>0</v>
      </c>
      <c r="SQ21">
        <v>0</v>
      </c>
      <c r="SR21">
        <v>0</v>
      </c>
      <c r="SS21">
        <v>0</v>
      </c>
      <c r="ST21">
        <v>0</v>
      </c>
      <c r="SU21">
        <v>0</v>
      </c>
      <c r="SV21">
        <v>0</v>
      </c>
      <c r="SW21">
        <v>0</v>
      </c>
      <c r="SX21">
        <v>0</v>
      </c>
      <c r="SY21">
        <v>0</v>
      </c>
      <c r="SZ21">
        <v>0</v>
      </c>
      <c r="TA21">
        <v>0</v>
      </c>
      <c r="TB21">
        <v>0</v>
      </c>
      <c r="TC21">
        <v>0</v>
      </c>
      <c r="TD21">
        <v>0</v>
      </c>
      <c r="TE21">
        <v>0</v>
      </c>
      <c r="TF21">
        <v>0</v>
      </c>
      <c r="TG21">
        <v>0</v>
      </c>
      <c r="TH21">
        <v>0</v>
      </c>
      <c r="TI21">
        <v>0</v>
      </c>
      <c r="TJ21">
        <v>0</v>
      </c>
      <c r="TK21">
        <v>0</v>
      </c>
      <c r="TL21">
        <v>0</v>
      </c>
      <c r="TM21">
        <v>0</v>
      </c>
      <c r="TN21">
        <v>0</v>
      </c>
      <c r="TO21">
        <v>0</v>
      </c>
      <c r="TP21">
        <v>0</v>
      </c>
      <c r="TQ21">
        <v>0</v>
      </c>
      <c r="TR21">
        <v>0</v>
      </c>
      <c r="TS21">
        <v>0</v>
      </c>
      <c r="TT21">
        <v>0</v>
      </c>
      <c r="TU21">
        <v>0</v>
      </c>
      <c r="TV21">
        <v>0</v>
      </c>
      <c r="TW21">
        <v>0</v>
      </c>
      <c r="TX21">
        <v>0</v>
      </c>
      <c r="TY21">
        <v>0</v>
      </c>
      <c r="TZ21">
        <v>0</v>
      </c>
      <c r="UA21">
        <v>0</v>
      </c>
      <c r="UB21">
        <v>0</v>
      </c>
      <c r="UC21">
        <v>0</v>
      </c>
      <c r="UD21">
        <v>0</v>
      </c>
      <c r="UE21">
        <v>0</v>
      </c>
      <c r="UF21">
        <v>0</v>
      </c>
      <c r="UG21">
        <v>0</v>
      </c>
      <c r="UH21">
        <v>0</v>
      </c>
      <c r="UI21">
        <v>0</v>
      </c>
      <c r="UJ21">
        <v>0</v>
      </c>
      <c r="UK21">
        <v>73699226</v>
      </c>
      <c r="UL21">
        <v>582147907.25999999</v>
      </c>
      <c r="UM21">
        <v>582147907.25999999</v>
      </c>
      <c r="UN21">
        <v>0</v>
      </c>
      <c r="UO21">
        <v>0</v>
      </c>
      <c r="UP21">
        <v>572698544.61000001</v>
      </c>
      <c r="UQ21">
        <v>572698544.61000001</v>
      </c>
      <c r="UR21">
        <v>498999318.61000001</v>
      </c>
      <c r="US21">
        <v>73699226</v>
      </c>
      <c r="UT21">
        <v>498999318.61000001</v>
      </c>
      <c r="UU21">
        <v>0</v>
      </c>
      <c r="UV21">
        <v>0</v>
      </c>
      <c r="UW21">
        <v>0</v>
      </c>
      <c r="UX21">
        <v>9449362.6500000004</v>
      </c>
      <c r="UY21">
        <v>0</v>
      </c>
    </row>
    <row r="22" spans="1:571" x14ac:dyDescent="0.25">
      <c r="A22">
        <v>202212</v>
      </c>
      <c r="B22">
        <v>51571</v>
      </c>
      <c r="C22" t="s">
        <v>1425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302000</v>
      </c>
      <c r="V22">
        <v>9032601.9700000007</v>
      </c>
      <c r="W22">
        <v>542121</v>
      </c>
      <c r="X22">
        <v>21272176</v>
      </c>
      <c r="Y22">
        <v>32781957.469999999</v>
      </c>
      <c r="Z22">
        <v>0</v>
      </c>
      <c r="AA22">
        <v>615000</v>
      </c>
      <c r="AB22">
        <v>0</v>
      </c>
      <c r="AC22">
        <v>0</v>
      </c>
      <c r="AD22">
        <v>0</v>
      </c>
      <c r="AE22">
        <v>0</v>
      </c>
      <c r="AF22">
        <v>615000</v>
      </c>
      <c r="AG22">
        <v>302000</v>
      </c>
      <c r="AH22">
        <v>32524673</v>
      </c>
      <c r="AI22">
        <v>33396957.469999999</v>
      </c>
      <c r="AJ22">
        <v>21814297</v>
      </c>
      <c r="AK22">
        <v>33139673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117000</v>
      </c>
      <c r="BD22">
        <v>6098921.7000000002</v>
      </c>
      <c r="BE22">
        <v>2281005</v>
      </c>
      <c r="BF22">
        <v>9997453</v>
      </c>
      <c r="BG22">
        <v>22558224.129999999</v>
      </c>
      <c r="BH22">
        <v>4242293</v>
      </c>
      <c r="BI22">
        <v>996200</v>
      </c>
      <c r="BJ22">
        <v>0</v>
      </c>
      <c r="BK22">
        <v>4789892</v>
      </c>
      <c r="BL22">
        <v>0</v>
      </c>
      <c r="BM22">
        <v>4789892</v>
      </c>
      <c r="BN22">
        <v>996200</v>
      </c>
      <c r="BO22">
        <v>117000</v>
      </c>
      <c r="BP22">
        <v>22594697.25</v>
      </c>
      <c r="BQ22">
        <v>18764532.129999999</v>
      </c>
      <c r="BR22">
        <v>8036165</v>
      </c>
      <c r="BS22">
        <v>18801005.25</v>
      </c>
      <c r="BT22">
        <v>41000</v>
      </c>
      <c r="BU22">
        <v>18839202.149999999</v>
      </c>
      <c r="BV22">
        <v>1095481</v>
      </c>
      <c r="BW22">
        <v>42167500</v>
      </c>
      <c r="BX22">
        <v>67443159.310000002</v>
      </c>
      <c r="BY22">
        <v>7092803</v>
      </c>
      <c r="BZ22">
        <v>2745620</v>
      </c>
      <c r="CA22">
        <v>0</v>
      </c>
      <c r="CB22">
        <v>13276591</v>
      </c>
      <c r="CC22">
        <v>0</v>
      </c>
      <c r="CD22">
        <v>13276591</v>
      </c>
      <c r="CE22">
        <v>2745620</v>
      </c>
      <c r="CF22">
        <v>41000</v>
      </c>
      <c r="CG22">
        <v>66933986.75</v>
      </c>
      <c r="CH22">
        <v>56912188.310000002</v>
      </c>
      <c r="CI22">
        <v>36170178</v>
      </c>
      <c r="CJ22">
        <v>56403015.75</v>
      </c>
      <c r="CK22">
        <v>0</v>
      </c>
      <c r="CL22">
        <v>1436.9</v>
      </c>
      <c r="CM22">
        <v>0</v>
      </c>
      <c r="CN22">
        <v>0</v>
      </c>
      <c r="CO22">
        <v>6680.09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6658</v>
      </c>
      <c r="CY22">
        <v>6680.09</v>
      </c>
      <c r="CZ22">
        <v>0</v>
      </c>
      <c r="DA22">
        <v>6658</v>
      </c>
      <c r="DB22">
        <v>-656000</v>
      </c>
      <c r="DC22">
        <v>27436220.649999999</v>
      </c>
      <c r="DD22">
        <v>9901982</v>
      </c>
      <c r="DE22">
        <v>57476537</v>
      </c>
      <c r="DF22">
        <v>96271859.689999998</v>
      </c>
      <c r="DG22">
        <v>15283036</v>
      </c>
      <c r="DH22">
        <v>21480141</v>
      </c>
      <c r="DI22">
        <v>0</v>
      </c>
      <c r="DJ22">
        <v>27325128</v>
      </c>
      <c r="DK22">
        <v>0</v>
      </c>
      <c r="DL22">
        <v>27325128</v>
      </c>
      <c r="DM22">
        <v>21262903</v>
      </c>
      <c r="DN22">
        <v>-656000</v>
      </c>
      <c r="DO22">
        <v>96394673</v>
      </c>
      <c r="DP22">
        <v>90426872.689999998</v>
      </c>
      <c r="DQ22">
        <v>52095483</v>
      </c>
      <c r="DR22">
        <v>90332448</v>
      </c>
      <c r="DS22">
        <v>2000</v>
      </c>
      <c r="DT22">
        <v>212706.75</v>
      </c>
      <c r="DU22">
        <v>0</v>
      </c>
      <c r="DV22">
        <v>9306</v>
      </c>
      <c r="DW22">
        <v>950417.09</v>
      </c>
      <c r="DX22">
        <v>-11792</v>
      </c>
      <c r="DY22">
        <v>0</v>
      </c>
      <c r="DZ22">
        <v>0</v>
      </c>
      <c r="EA22">
        <v>6193</v>
      </c>
      <c r="EB22">
        <v>0</v>
      </c>
      <c r="EC22">
        <v>6193</v>
      </c>
      <c r="ED22">
        <v>0</v>
      </c>
      <c r="EE22">
        <v>2000</v>
      </c>
      <c r="EF22">
        <v>963557</v>
      </c>
      <c r="EG22">
        <v>944224.09</v>
      </c>
      <c r="EH22">
        <v>21098</v>
      </c>
      <c r="EI22">
        <v>957364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-22000</v>
      </c>
      <c r="GJ22">
        <v>1057263.33</v>
      </c>
      <c r="GK22">
        <v>2721250</v>
      </c>
      <c r="GL22">
        <v>-122207</v>
      </c>
      <c r="GM22">
        <v>4085124.65</v>
      </c>
      <c r="GN22">
        <v>1897891</v>
      </c>
      <c r="GO22">
        <v>0</v>
      </c>
      <c r="GP22">
        <v>0</v>
      </c>
      <c r="GQ22">
        <v>2861066</v>
      </c>
      <c r="GR22">
        <v>0</v>
      </c>
      <c r="GS22">
        <v>2861066</v>
      </c>
      <c r="GT22">
        <v>0</v>
      </c>
      <c r="GU22">
        <v>-22000</v>
      </c>
      <c r="GV22">
        <v>4132364</v>
      </c>
      <c r="GW22">
        <v>1224058.6499999999</v>
      </c>
      <c r="GX22">
        <v>701152</v>
      </c>
      <c r="GY22">
        <v>1271298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0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0</v>
      </c>
      <c r="HW22">
        <v>0</v>
      </c>
      <c r="HX22">
        <v>0</v>
      </c>
      <c r="HY22">
        <v>0</v>
      </c>
      <c r="HZ22">
        <v>0</v>
      </c>
      <c r="IA22">
        <v>0</v>
      </c>
      <c r="IB22">
        <v>0</v>
      </c>
      <c r="IC22">
        <v>0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0</v>
      </c>
      <c r="IK22">
        <v>0</v>
      </c>
      <c r="IL22">
        <v>0</v>
      </c>
      <c r="IM22">
        <v>11946959</v>
      </c>
      <c r="IN22">
        <v>11662512</v>
      </c>
      <c r="IO22">
        <v>284447</v>
      </c>
      <c r="IP22">
        <v>11946959</v>
      </c>
      <c r="IQ22">
        <v>11879750</v>
      </c>
      <c r="IR22">
        <v>67209</v>
      </c>
      <c r="IS22">
        <v>1258061</v>
      </c>
      <c r="IT22">
        <v>-2641813</v>
      </c>
      <c r="IU22">
        <v>3899874</v>
      </c>
      <c r="IV22">
        <v>0</v>
      </c>
      <c r="IW22">
        <v>0</v>
      </c>
      <c r="IX22">
        <v>0</v>
      </c>
      <c r="IY22">
        <v>547693</v>
      </c>
      <c r="IZ22">
        <v>-216000</v>
      </c>
      <c r="JA22">
        <v>11946959</v>
      </c>
      <c r="JB22">
        <v>63226046.43</v>
      </c>
      <c r="JC22">
        <v>11946959</v>
      </c>
      <c r="JD22">
        <v>13900026</v>
      </c>
      <c r="JE22">
        <v>134700639</v>
      </c>
      <c r="JF22">
        <v>224381869.43000001</v>
      </c>
      <c r="JG22">
        <v>28504231</v>
      </c>
      <c r="JH22">
        <v>37499473</v>
      </c>
      <c r="JI22">
        <v>1258061</v>
      </c>
      <c r="JJ22">
        <v>63226046.43</v>
      </c>
      <c r="JK22">
        <v>0</v>
      </c>
      <c r="JL22">
        <v>48258870</v>
      </c>
      <c r="JM22">
        <v>0</v>
      </c>
      <c r="JN22">
        <v>0</v>
      </c>
      <c r="JO22">
        <v>0</v>
      </c>
      <c r="JP22">
        <v>48258870</v>
      </c>
      <c r="JQ22">
        <v>37499473</v>
      </c>
      <c r="JR22">
        <v>-216000</v>
      </c>
      <c r="JS22">
        <v>223617818</v>
      </c>
      <c r="JT22">
        <v>201675513.43000001</v>
      </c>
      <c r="JU22">
        <v>118838373</v>
      </c>
      <c r="JV22">
        <v>200911462</v>
      </c>
      <c r="JW22">
        <v>0</v>
      </c>
      <c r="JX22">
        <v>0</v>
      </c>
      <c r="JY22">
        <v>0</v>
      </c>
      <c r="JZ22">
        <v>0</v>
      </c>
      <c r="KA22">
        <v>0</v>
      </c>
      <c r="KB22">
        <v>0</v>
      </c>
      <c r="KC22">
        <v>0</v>
      </c>
      <c r="KD22">
        <v>0</v>
      </c>
      <c r="KE22">
        <v>0</v>
      </c>
      <c r="KF22">
        <v>0</v>
      </c>
      <c r="KG22">
        <v>0</v>
      </c>
      <c r="KH22">
        <v>0</v>
      </c>
      <c r="KI22">
        <v>0</v>
      </c>
      <c r="KJ22">
        <v>0</v>
      </c>
      <c r="KK22">
        <v>0</v>
      </c>
      <c r="KL22">
        <v>0</v>
      </c>
      <c r="KM22">
        <v>0</v>
      </c>
      <c r="KN22">
        <v>0</v>
      </c>
      <c r="KO22">
        <v>0</v>
      </c>
      <c r="KP22">
        <v>46531075</v>
      </c>
      <c r="KQ22">
        <v>62453512</v>
      </c>
      <c r="KR22">
        <v>62833512</v>
      </c>
      <c r="KS22">
        <v>0</v>
      </c>
      <c r="KT22">
        <v>380000</v>
      </c>
      <c r="KU22">
        <v>59998512</v>
      </c>
      <c r="KV22">
        <v>59618512</v>
      </c>
      <c r="KW22">
        <v>13467437</v>
      </c>
      <c r="KX22">
        <v>46151075</v>
      </c>
      <c r="KY22">
        <v>13467437</v>
      </c>
      <c r="KZ22">
        <v>0</v>
      </c>
      <c r="LA22">
        <v>380000</v>
      </c>
      <c r="LB22">
        <v>0</v>
      </c>
      <c r="LC22">
        <v>2835000</v>
      </c>
      <c r="LD22">
        <v>0</v>
      </c>
      <c r="LE22">
        <v>0</v>
      </c>
      <c r="LF22">
        <v>0</v>
      </c>
      <c r="LG22">
        <v>0</v>
      </c>
      <c r="LH22">
        <v>0</v>
      </c>
      <c r="LI22">
        <v>0</v>
      </c>
      <c r="LJ22">
        <v>0</v>
      </c>
      <c r="LK22">
        <v>0</v>
      </c>
      <c r="LL22">
        <v>0</v>
      </c>
      <c r="LM22">
        <v>0</v>
      </c>
      <c r="LN22">
        <v>0</v>
      </c>
      <c r="LO22">
        <v>0</v>
      </c>
      <c r="LP22">
        <v>0</v>
      </c>
      <c r="LQ22">
        <v>0</v>
      </c>
      <c r="LR22">
        <v>0</v>
      </c>
      <c r="LS22">
        <v>0</v>
      </c>
      <c r="LT22">
        <v>0</v>
      </c>
      <c r="LU22">
        <v>0</v>
      </c>
      <c r="LV22">
        <v>0</v>
      </c>
      <c r="LW22">
        <v>0</v>
      </c>
      <c r="LX22">
        <v>36726576</v>
      </c>
      <c r="LY22">
        <v>39812369</v>
      </c>
      <c r="LZ22">
        <v>45054471</v>
      </c>
      <c r="MA22">
        <v>0</v>
      </c>
      <c r="MB22">
        <v>5242102</v>
      </c>
      <c r="MC22">
        <v>43189471</v>
      </c>
      <c r="MD22">
        <v>37947369</v>
      </c>
      <c r="ME22">
        <v>6462895</v>
      </c>
      <c r="MF22">
        <v>31484474</v>
      </c>
      <c r="MG22">
        <v>6462895</v>
      </c>
      <c r="MH22">
        <v>0</v>
      </c>
      <c r="MI22">
        <v>5242102</v>
      </c>
      <c r="MJ22">
        <v>0</v>
      </c>
      <c r="MK22">
        <v>1865000</v>
      </c>
      <c r="ML22">
        <v>0</v>
      </c>
      <c r="MM22">
        <v>0</v>
      </c>
      <c r="MN22">
        <v>0</v>
      </c>
      <c r="MO22">
        <v>5394826</v>
      </c>
      <c r="MP22">
        <v>26205147</v>
      </c>
      <c r="MQ22">
        <v>26212891</v>
      </c>
      <c r="MR22">
        <v>0</v>
      </c>
      <c r="MS22">
        <v>7744</v>
      </c>
      <c r="MT22">
        <v>25905891</v>
      </c>
      <c r="MU22">
        <v>25898147</v>
      </c>
      <c r="MV22">
        <v>20511065</v>
      </c>
      <c r="MW22">
        <v>5387082</v>
      </c>
      <c r="MX22">
        <v>20511065</v>
      </c>
      <c r="MY22">
        <v>0</v>
      </c>
      <c r="MZ22">
        <v>7744</v>
      </c>
      <c r="NA22">
        <v>0</v>
      </c>
      <c r="NB22">
        <v>307000</v>
      </c>
      <c r="NC22">
        <v>0</v>
      </c>
      <c r="ND22">
        <v>0</v>
      </c>
      <c r="NE22">
        <v>0</v>
      </c>
      <c r="NF22">
        <v>0</v>
      </c>
      <c r="NG22">
        <v>1301</v>
      </c>
      <c r="NH22">
        <v>1301</v>
      </c>
      <c r="NI22">
        <v>0</v>
      </c>
      <c r="NJ22">
        <v>0</v>
      </c>
      <c r="NK22">
        <v>1301</v>
      </c>
      <c r="NL22">
        <v>1301</v>
      </c>
      <c r="NM22">
        <v>1301</v>
      </c>
      <c r="NN22">
        <v>0</v>
      </c>
      <c r="NO22">
        <v>1301</v>
      </c>
      <c r="NP22">
        <v>0</v>
      </c>
      <c r="NQ22">
        <v>0</v>
      </c>
      <c r="NR22">
        <v>0</v>
      </c>
      <c r="NS22">
        <v>0</v>
      </c>
      <c r="NT22">
        <v>0</v>
      </c>
      <c r="NU22">
        <v>0</v>
      </c>
      <c r="NV22">
        <v>0</v>
      </c>
      <c r="NW22">
        <v>72645508</v>
      </c>
      <c r="NX22">
        <v>80850411</v>
      </c>
      <c r="NY22">
        <v>114605453</v>
      </c>
      <c r="NZ22">
        <v>0</v>
      </c>
      <c r="OA22">
        <v>33755042</v>
      </c>
      <c r="OB22">
        <v>111830453</v>
      </c>
      <c r="OC22">
        <v>78075411</v>
      </c>
      <c r="OD22">
        <v>39184945</v>
      </c>
      <c r="OE22">
        <v>38890466</v>
      </c>
      <c r="OF22">
        <v>39184945</v>
      </c>
      <c r="OG22">
        <v>0</v>
      </c>
      <c r="OH22">
        <v>33755042</v>
      </c>
      <c r="OI22">
        <v>0</v>
      </c>
      <c r="OJ22">
        <v>2775000</v>
      </c>
      <c r="OK22">
        <v>0</v>
      </c>
      <c r="OL22">
        <v>0</v>
      </c>
      <c r="OM22">
        <v>0</v>
      </c>
      <c r="ON22">
        <v>59110</v>
      </c>
      <c r="OO22">
        <v>540373</v>
      </c>
      <c r="OP22">
        <v>540373</v>
      </c>
      <c r="OQ22">
        <v>0</v>
      </c>
      <c r="OR22">
        <v>0</v>
      </c>
      <c r="OS22">
        <v>536373</v>
      </c>
      <c r="OT22">
        <v>536373</v>
      </c>
      <c r="OU22">
        <v>477263</v>
      </c>
      <c r="OV22">
        <v>59110</v>
      </c>
      <c r="OW22">
        <v>477263</v>
      </c>
      <c r="OX22">
        <v>0</v>
      </c>
      <c r="OY22">
        <v>0</v>
      </c>
      <c r="OZ22">
        <v>0</v>
      </c>
      <c r="PA22">
        <v>4000</v>
      </c>
      <c r="PB22">
        <v>0</v>
      </c>
      <c r="PC22">
        <v>0</v>
      </c>
      <c r="PD22">
        <v>0</v>
      </c>
      <c r="PE22">
        <v>0</v>
      </c>
      <c r="PF22">
        <v>0</v>
      </c>
      <c r="PG22">
        <v>0</v>
      </c>
      <c r="PH22">
        <v>0</v>
      </c>
      <c r="PI22">
        <v>0</v>
      </c>
      <c r="PJ22">
        <v>0</v>
      </c>
      <c r="PK22">
        <v>0</v>
      </c>
      <c r="PL22">
        <v>0</v>
      </c>
      <c r="PM22">
        <v>0</v>
      </c>
      <c r="PN22">
        <v>0</v>
      </c>
      <c r="PO22">
        <v>0</v>
      </c>
      <c r="PP22">
        <v>0</v>
      </c>
      <c r="PQ22">
        <v>0</v>
      </c>
      <c r="PR22">
        <v>0</v>
      </c>
      <c r="PS22">
        <v>0</v>
      </c>
      <c r="PT22">
        <v>0</v>
      </c>
      <c r="PU22">
        <v>0</v>
      </c>
      <c r="PV22">
        <v>0</v>
      </c>
      <c r="PW22">
        <v>0</v>
      </c>
      <c r="PX22">
        <v>0</v>
      </c>
      <c r="PY22">
        <v>0</v>
      </c>
      <c r="PZ22">
        <v>0</v>
      </c>
      <c r="QA22">
        <v>0</v>
      </c>
      <c r="QB22">
        <v>0</v>
      </c>
      <c r="QC22">
        <v>0</v>
      </c>
      <c r="QD22">
        <v>0</v>
      </c>
      <c r="QE22">
        <v>0</v>
      </c>
      <c r="QF22">
        <v>0</v>
      </c>
      <c r="QG22">
        <v>0</v>
      </c>
      <c r="QH22">
        <v>0</v>
      </c>
      <c r="QI22">
        <v>0</v>
      </c>
      <c r="QJ22">
        <v>0</v>
      </c>
      <c r="QK22">
        <v>0</v>
      </c>
      <c r="QL22">
        <v>0</v>
      </c>
      <c r="QM22">
        <v>0</v>
      </c>
      <c r="QN22">
        <v>0</v>
      </c>
      <c r="QO22">
        <v>0</v>
      </c>
      <c r="QP22">
        <v>0</v>
      </c>
      <c r="QQ22">
        <v>0</v>
      </c>
      <c r="QR22">
        <v>0</v>
      </c>
      <c r="QS22">
        <v>0</v>
      </c>
      <c r="QT22">
        <v>0</v>
      </c>
      <c r="QU22">
        <v>0</v>
      </c>
      <c r="QV22">
        <v>0</v>
      </c>
      <c r="QW22">
        <v>0</v>
      </c>
      <c r="QX22">
        <v>0</v>
      </c>
      <c r="QY22">
        <v>0</v>
      </c>
      <c r="QZ22">
        <v>0</v>
      </c>
      <c r="RA22">
        <v>0</v>
      </c>
      <c r="RB22">
        <v>0</v>
      </c>
      <c r="RC22">
        <v>0</v>
      </c>
      <c r="RD22">
        <v>853969</v>
      </c>
      <c r="RE22">
        <v>1394195</v>
      </c>
      <c r="RF22">
        <v>1394195</v>
      </c>
      <c r="RG22">
        <v>0</v>
      </c>
      <c r="RH22">
        <v>0</v>
      </c>
      <c r="RI22">
        <v>1347195</v>
      </c>
      <c r="RJ22">
        <v>1347195</v>
      </c>
      <c r="RK22">
        <v>493226</v>
      </c>
      <c r="RL22">
        <v>853969</v>
      </c>
      <c r="RM22">
        <v>493226</v>
      </c>
      <c r="RN22">
        <v>0</v>
      </c>
      <c r="RO22">
        <v>0</v>
      </c>
      <c r="RP22">
        <v>0</v>
      </c>
      <c r="RQ22">
        <v>47000</v>
      </c>
      <c r="RR22">
        <v>0</v>
      </c>
      <c r="RS22">
        <v>0</v>
      </c>
      <c r="RT22">
        <v>0</v>
      </c>
      <c r="RU22">
        <v>0</v>
      </c>
      <c r="RV22">
        <v>0</v>
      </c>
      <c r="RW22">
        <v>0</v>
      </c>
      <c r="RX22">
        <v>0</v>
      </c>
      <c r="RY22">
        <v>0</v>
      </c>
      <c r="RZ22">
        <v>0</v>
      </c>
      <c r="SA22">
        <v>0</v>
      </c>
      <c r="SB22">
        <v>0</v>
      </c>
      <c r="SC22">
        <v>0</v>
      </c>
      <c r="SD22">
        <v>0</v>
      </c>
      <c r="SE22">
        <v>0</v>
      </c>
      <c r="SF22">
        <v>0</v>
      </c>
      <c r="SG22">
        <v>0</v>
      </c>
      <c r="SH22">
        <v>0</v>
      </c>
      <c r="SI22">
        <v>0</v>
      </c>
      <c r="SJ22">
        <v>0</v>
      </c>
      <c r="SK22">
        <v>0</v>
      </c>
      <c r="SL22">
        <v>0</v>
      </c>
      <c r="SM22">
        <v>0</v>
      </c>
      <c r="SN22">
        <v>0</v>
      </c>
      <c r="SO22">
        <v>0</v>
      </c>
      <c r="SP22">
        <v>0</v>
      </c>
      <c r="SQ22">
        <v>0</v>
      </c>
      <c r="SR22">
        <v>0</v>
      </c>
      <c r="SS22">
        <v>0</v>
      </c>
      <c r="ST22">
        <v>0</v>
      </c>
      <c r="SU22">
        <v>0</v>
      </c>
      <c r="SV22">
        <v>0</v>
      </c>
      <c r="SW22">
        <v>0</v>
      </c>
      <c r="SX22">
        <v>0</v>
      </c>
      <c r="SY22">
        <v>0</v>
      </c>
      <c r="SZ22">
        <v>0</v>
      </c>
      <c r="TA22">
        <v>0</v>
      </c>
      <c r="TB22">
        <v>0</v>
      </c>
      <c r="TC22">
        <v>0</v>
      </c>
      <c r="TD22">
        <v>0</v>
      </c>
      <c r="TE22">
        <v>0</v>
      </c>
      <c r="TF22">
        <v>0</v>
      </c>
      <c r="TG22">
        <v>0</v>
      </c>
      <c r="TH22">
        <v>0</v>
      </c>
      <c r="TI22">
        <v>0</v>
      </c>
      <c r="TJ22">
        <v>0</v>
      </c>
      <c r="TK22">
        <v>0</v>
      </c>
      <c r="TL22">
        <v>0</v>
      </c>
      <c r="TM22">
        <v>0</v>
      </c>
      <c r="TN22">
        <v>0</v>
      </c>
      <c r="TO22">
        <v>0</v>
      </c>
      <c r="TP22">
        <v>0</v>
      </c>
      <c r="TQ22">
        <v>0</v>
      </c>
      <c r="TR22">
        <v>0</v>
      </c>
      <c r="TS22">
        <v>0</v>
      </c>
      <c r="TT22">
        <v>2815499</v>
      </c>
      <c r="TU22">
        <v>250000</v>
      </c>
      <c r="TV22">
        <v>2815499</v>
      </c>
      <c r="TW22">
        <v>0</v>
      </c>
      <c r="TX22">
        <v>2565499</v>
      </c>
      <c r="TY22">
        <v>2815499</v>
      </c>
      <c r="TZ22">
        <v>250000</v>
      </c>
      <c r="UA22">
        <v>0</v>
      </c>
      <c r="UB22">
        <v>250000</v>
      </c>
      <c r="UC22">
        <v>0</v>
      </c>
      <c r="UD22">
        <v>0</v>
      </c>
      <c r="UE22">
        <v>2565499</v>
      </c>
      <c r="UF22">
        <v>0</v>
      </c>
      <c r="UG22">
        <v>0</v>
      </c>
      <c r="UH22">
        <v>0</v>
      </c>
      <c r="UI22">
        <v>0</v>
      </c>
      <c r="UJ22">
        <v>0</v>
      </c>
      <c r="UK22">
        <v>165026563</v>
      </c>
      <c r="UL22">
        <v>211507308</v>
      </c>
      <c r="UM22">
        <v>253457695</v>
      </c>
      <c r="UN22">
        <v>0</v>
      </c>
      <c r="UO22">
        <v>41950387</v>
      </c>
      <c r="UP22">
        <v>245624695</v>
      </c>
      <c r="UQ22">
        <v>203674308</v>
      </c>
      <c r="UR22">
        <v>80598132</v>
      </c>
      <c r="US22">
        <v>123076176</v>
      </c>
      <c r="UT22">
        <v>80598132</v>
      </c>
      <c r="UU22">
        <v>0</v>
      </c>
      <c r="UV22">
        <v>41950387</v>
      </c>
      <c r="UW22">
        <v>0</v>
      </c>
      <c r="UX22">
        <v>7833000</v>
      </c>
      <c r="UY22">
        <v>0</v>
      </c>
    </row>
    <row r="23" spans="1:571" x14ac:dyDescent="0.25">
      <c r="A23">
        <v>202212</v>
      </c>
      <c r="B23">
        <v>51949</v>
      </c>
      <c r="C23" t="s">
        <v>2684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45405000</v>
      </c>
      <c r="AM23">
        <v>18192000</v>
      </c>
      <c r="AN23">
        <v>0</v>
      </c>
      <c r="AO23">
        <v>45405000</v>
      </c>
      <c r="AP23">
        <v>87020000</v>
      </c>
      <c r="AQ23">
        <v>0</v>
      </c>
      <c r="AR23">
        <v>772000</v>
      </c>
      <c r="AS23">
        <v>0</v>
      </c>
      <c r="AT23">
        <v>0</v>
      </c>
      <c r="AU23">
        <v>0</v>
      </c>
      <c r="AV23">
        <v>0</v>
      </c>
      <c r="AW23">
        <v>772000</v>
      </c>
      <c r="AX23">
        <v>45405000</v>
      </c>
      <c r="AY23">
        <v>86722000</v>
      </c>
      <c r="AZ23">
        <v>87792000</v>
      </c>
      <c r="BA23">
        <v>45405000</v>
      </c>
      <c r="BB23">
        <v>87494000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0</v>
      </c>
      <c r="HP23">
        <v>0</v>
      </c>
      <c r="HQ23">
        <v>0</v>
      </c>
      <c r="HR23">
        <v>0</v>
      </c>
      <c r="HS23">
        <v>0</v>
      </c>
      <c r="HT23">
        <v>0</v>
      </c>
      <c r="HU23">
        <v>0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0</v>
      </c>
      <c r="IB23">
        <v>0</v>
      </c>
      <c r="IC23">
        <v>0</v>
      </c>
      <c r="ID23">
        <v>0</v>
      </c>
      <c r="IE23">
        <v>0</v>
      </c>
      <c r="IF23">
        <v>0</v>
      </c>
      <c r="IG23">
        <v>0</v>
      </c>
      <c r="IH23">
        <v>0</v>
      </c>
      <c r="II23">
        <v>0</v>
      </c>
      <c r="IJ23">
        <v>0</v>
      </c>
      <c r="IK23">
        <v>0</v>
      </c>
      <c r="IL23">
        <v>0</v>
      </c>
      <c r="IM23">
        <v>0</v>
      </c>
      <c r="IN23">
        <v>0</v>
      </c>
      <c r="IO23">
        <v>0</v>
      </c>
      <c r="IP23">
        <v>0</v>
      </c>
      <c r="IQ23">
        <v>0</v>
      </c>
      <c r="IR23">
        <v>0</v>
      </c>
      <c r="IS23">
        <v>0</v>
      </c>
      <c r="IT23">
        <v>0</v>
      </c>
      <c r="IU23">
        <v>0</v>
      </c>
      <c r="IV23">
        <v>0</v>
      </c>
      <c r="IW23">
        <v>0</v>
      </c>
      <c r="IX23">
        <v>0</v>
      </c>
      <c r="IY23">
        <v>0</v>
      </c>
      <c r="IZ23">
        <v>45405000</v>
      </c>
      <c r="JA23">
        <v>0</v>
      </c>
      <c r="JB23">
        <v>18192000</v>
      </c>
      <c r="JC23">
        <v>0</v>
      </c>
      <c r="JD23">
        <v>0</v>
      </c>
      <c r="JE23">
        <v>45405000</v>
      </c>
      <c r="JF23">
        <v>87020000</v>
      </c>
      <c r="JG23">
        <v>0</v>
      </c>
      <c r="JH23">
        <v>772000</v>
      </c>
      <c r="JI23">
        <v>0</v>
      </c>
      <c r="JJ23">
        <v>18192000</v>
      </c>
      <c r="JK23">
        <v>0</v>
      </c>
      <c r="JL23">
        <v>0</v>
      </c>
      <c r="JM23">
        <v>0</v>
      </c>
      <c r="JN23">
        <v>0</v>
      </c>
      <c r="JO23">
        <v>0</v>
      </c>
      <c r="JP23">
        <v>0</v>
      </c>
      <c r="JQ23">
        <v>772000</v>
      </c>
      <c r="JR23">
        <v>45405000</v>
      </c>
      <c r="JS23">
        <v>86722000</v>
      </c>
      <c r="JT23">
        <v>87792000</v>
      </c>
      <c r="JU23">
        <v>45405000</v>
      </c>
      <c r="JV23">
        <v>87494000</v>
      </c>
      <c r="JW23">
        <v>0</v>
      </c>
      <c r="JX23">
        <v>0</v>
      </c>
      <c r="JY23">
        <v>0</v>
      </c>
      <c r="JZ23">
        <v>0</v>
      </c>
      <c r="KA23">
        <v>0</v>
      </c>
      <c r="KB23">
        <v>0</v>
      </c>
      <c r="KC23">
        <v>0</v>
      </c>
      <c r="KD23">
        <v>0</v>
      </c>
      <c r="KE23">
        <v>0</v>
      </c>
      <c r="KF23">
        <v>0</v>
      </c>
      <c r="KG23">
        <v>0</v>
      </c>
      <c r="KH23">
        <v>0</v>
      </c>
      <c r="KI23">
        <v>0</v>
      </c>
      <c r="KJ23">
        <v>0</v>
      </c>
      <c r="KK23">
        <v>0</v>
      </c>
      <c r="KL23">
        <v>0</v>
      </c>
      <c r="KM23">
        <v>0</v>
      </c>
      <c r="KN23">
        <v>0</v>
      </c>
      <c r="KO23">
        <v>0</v>
      </c>
      <c r="KP23">
        <v>0</v>
      </c>
      <c r="KQ23">
        <v>0</v>
      </c>
      <c r="KR23">
        <v>0</v>
      </c>
      <c r="KS23">
        <v>0</v>
      </c>
      <c r="KT23">
        <v>0</v>
      </c>
      <c r="KU23">
        <v>0</v>
      </c>
      <c r="KV23">
        <v>0</v>
      </c>
      <c r="KW23">
        <v>0</v>
      </c>
      <c r="KX23">
        <v>0</v>
      </c>
      <c r="KY23">
        <v>0</v>
      </c>
      <c r="KZ23">
        <v>0</v>
      </c>
      <c r="LA23">
        <v>0</v>
      </c>
      <c r="LB23">
        <v>0</v>
      </c>
      <c r="LC23">
        <v>0</v>
      </c>
      <c r="LD23">
        <v>0</v>
      </c>
      <c r="LE23">
        <v>0</v>
      </c>
      <c r="LF23">
        <v>0</v>
      </c>
      <c r="LG23">
        <v>173807000</v>
      </c>
      <c r="LH23">
        <v>207370000</v>
      </c>
      <c r="LI23">
        <v>207370000</v>
      </c>
      <c r="LJ23">
        <v>0</v>
      </c>
      <c r="LK23">
        <v>0</v>
      </c>
      <c r="LL23">
        <v>192693000</v>
      </c>
      <c r="LM23">
        <v>192693000</v>
      </c>
      <c r="LN23">
        <v>18886000</v>
      </c>
      <c r="LO23">
        <v>173807000</v>
      </c>
      <c r="LP23">
        <v>18886000</v>
      </c>
      <c r="LQ23">
        <v>0</v>
      </c>
      <c r="LR23">
        <v>0</v>
      </c>
      <c r="LS23">
        <v>0</v>
      </c>
      <c r="LT23">
        <v>14677000</v>
      </c>
      <c r="LU23">
        <v>0</v>
      </c>
      <c r="LV23">
        <v>0</v>
      </c>
      <c r="LW23">
        <v>0</v>
      </c>
      <c r="LX23">
        <v>0</v>
      </c>
      <c r="LY23">
        <v>0</v>
      </c>
      <c r="LZ23">
        <v>0</v>
      </c>
      <c r="MA23">
        <v>0</v>
      </c>
      <c r="MB23">
        <v>0</v>
      </c>
      <c r="MC23">
        <v>0</v>
      </c>
      <c r="MD23">
        <v>0</v>
      </c>
      <c r="ME23">
        <v>0</v>
      </c>
      <c r="MF23">
        <v>0</v>
      </c>
      <c r="MG23">
        <v>0</v>
      </c>
      <c r="MH23">
        <v>0</v>
      </c>
      <c r="MI23">
        <v>0</v>
      </c>
      <c r="MJ23">
        <v>0</v>
      </c>
      <c r="MK23">
        <v>0</v>
      </c>
      <c r="ML23">
        <v>0</v>
      </c>
      <c r="MM23">
        <v>0</v>
      </c>
      <c r="MN23">
        <v>0</v>
      </c>
      <c r="MO23">
        <v>0</v>
      </c>
      <c r="MP23">
        <v>0</v>
      </c>
      <c r="MQ23">
        <v>0</v>
      </c>
      <c r="MR23">
        <v>0</v>
      </c>
      <c r="MS23">
        <v>0</v>
      </c>
      <c r="MT23">
        <v>0</v>
      </c>
      <c r="MU23">
        <v>0</v>
      </c>
      <c r="MV23">
        <v>0</v>
      </c>
      <c r="MW23">
        <v>0</v>
      </c>
      <c r="MX23">
        <v>0</v>
      </c>
      <c r="MY23">
        <v>0</v>
      </c>
      <c r="MZ23">
        <v>0</v>
      </c>
      <c r="NA23">
        <v>0</v>
      </c>
      <c r="NB23">
        <v>0</v>
      </c>
      <c r="NC23">
        <v>0</v>
      </c>
      <c r="ND23">
        <v>0</v>
      </c>
      <c r="NE23">
        <v>0</v>
      </c>
      <c r="NF23">
        <v>0</v>
      </c>
      <c r="NG23">
        <v>0</v>
      </c>
      <c r="NH23">
        <v>0</v>
      </c>
      <c r="NI23">
        <v>0</v>
      </c>
      <c r="NJ23">
        <v>0</v>
      </c>
      <c r="NK23">
        <v>0</v>
      </c>
      <c r="NL23">
        <v>0</v>
      </c>
      <c r="NM23">
        <v>0</v>
      </c>
      <c r="NN23">
        <v>0</v>
      </c>
      <c r="NO23">
        <v>0</v>
      </c>
      <c r="NP23">
        <v>0</v>
      </c>
      <c r="NQ23">
        <v>0</v>
      </c>
      <c r="NR23">
        <v>0</v>
      </c>
      <c r="NS23">
        <v>0</v>
      </c>
      <c r="NT23">
        <v>0</v>
      </c>
      <c r="NU23">
        <v>0</v>
      </c>
      <c r="NV23">
        <v>0</v>
      </c>
      <c r="NW23">
        <v>0</v>
      </c>
      <c r="NX23">
        <v>0</v>
      </c>
      <c r="NY23">
        <v>0</v>
      </c>
      <c r="NZ23">
        <v>0</v>
      </c>
      <c r="OA23">
        <v>0</v>
      </c>
      <c r="OB23">
        <v>0</v>
      </c>
      <c r="OC23">
        <v>0</v>
      </c>
      <c r="OD23">
        <v>0</v>
      </c>
      <c r="OE23">
        <v>0</v>
      </c>
      <c r="OF23">
        <v>0</v>
      </c>
      <c r="OG23">
        <v>0</v>
      </c>
      <c r="OH23">
        <v>0</v>
      </c>
      <c r="OI23">
        <v>0</v>
      </c>
      <c r="OJ23">
        <v>0</v>
      </c>
      <c r="OK23">
        <v>0</v>
      </c>
      <c r="OL23">
        <v>0</v>
      </c>
      <c r="OM23">
        <v>0</v>
      </c>
      <c r="ON23">
        <v>0</v>
      </c>
      <c r="OO23">
        <v>0</v>
      </c>
      <c r="OP23">
        <v>0</v>
      </c>
      <c r="OQ23">
        <v>0</v>
      </c>
      <c r="OR23">
        <v>0</v>
      </c>
      <c r="OS23">
        <v>0</v>
      </c>
      <c r="OT23">
        <v>0</v>
      </c>
      <c r="OU23">
        <v>0</v>
      </c>
      <c r="OV23">
        <v>0</v>
      </c>
      <c r="OW23">
        <v>0</v>
      </c>
      <c r="OX23">
        <v>0</v>
      </c>
      <c r="OY23">
        <v>0</v>
      </c>
      <c r="OZ23">
        <v>0</v>
      </c>
      <c r="PA23">
        <v>0</v>
      </c>
      <c r="PB23">
        <v>0</v>
      </c>
      <c r="PC23">
        <v>0</v>
      </c>
      <c r="PD23">
        <v>0</v>
      </c>
      <c r="PE23">
        <v>0</v>
      </c>
      <c r="PF23">
        <v>0</v>
      </c>
      <c r="PG23">
        <v>0</v>
      </c>
      <c r="PH23">
        <v>0</v>
      </c>
      <c r="PI23">
        <v>0</v>
      </c>
      <c r="PJ23">
        <v>0</v>
      </c>
      <c r="PK23">
        <v>0</v>
      </c>
      <c r="PL23">
        <v>0</v>
      </c>
      <c r="PM23">
        <v>0</v>
      </c>
      <c r="PN23">
        <v>0</v>
      </c>
      <c r="PO23">
        <v>0</v>
      </c>
      <c r="PP23">
        <v>0</v>
      </c>
      <c r="PQ23">
        <v>0</v>
      </c>
      <c r="PR23">
        <v>0</v>
      </c>
      <c r="PS23">
        <v>0</v>
      </c>
      <c r="PT23">
        <v>0</v>
      </c>
      <c r="PU23">
        <v>0</v>
      </c>
      <c r="PV23">
        <v>0</v>
      </c>
      <c r="PW23">
        <v>0</v>
      </c>
      <c r="PX23">
        <v>0</v>
      </c>
      <c r="PY23">
        <v>0</v>
      </c>
      <c r="PZ23">
        <v>0</v>
      </c>
      <c r="QA23">
        <v>0</v>
      </c>
      <c r="QB23">
        <v>0</v>
      </c>
      <c r="QC23">
        <v>0</v>
      </c>
      <c r="QD23">
        <v>0</v>
      </c>
      <c r="QE23">
        <v>0</v>
      </c>
      <c r="QF23">
        <v>0</v>
      </c>
      <c r="QG23">
        <v>0</v>
      </c>
      <c r="QH23">
        <v>0</v>
      </c>
      <c r="QI23">
        <v>0</v>
      </c>
      <c r="QJ23">
        <v>0</v>
      </c>
      <c r="QK23">
        <v>0</v>
      </c>
      <c r="QL23">
        <v>0</v>
      </c>
      <c r="QM23">
        <v>0</v>
      </c>
      <c r="QN23">
        <v>0</v>
      </c>
      <c r="QO23">
        <v>0</v>
      </c>
      <c r="QP23">
        <v>0</v>
      </c>
      <c r="QQ23">
        <v>0</v>
      </c>
      <c r="QR23">
        <v>0</v>
      </c>
      <c r="QS23">
        <v>0</v>
      </c>
      <c r="QT23">
        <v>0</v>
      </c>
      <c r="QU23">
        <v>0</v>
      </c>
      <c r="QV23">
        <v>0</v>
      </c>
      <c r="QW23">
        <v>0</v>
      </c>
      <c r="QX23">
        <v>0</v>
      </c>
      <c r="QY23">
        <v>0</v>
      </c>
      <c r="QZ23">
        <v>0</v>
      </c>
      <c r="RA23">
        <v>0</v>
      </c>
      <c r="RB23">
        <v>0</v>
      </c>
      <c r="RC23">
        <v>0</v>
      </c>
      <c r="RD23">
        <v>0</v>
      </c>
      <c r="RE23">
        <v>0</v>
      </c>
      <c r="RF23">
        <v>0</v>
      </c>
      <c r="RG23">
        <v>0</v>
      </c>
      <c r="RH23">
        <v>0</v>
      </c>
      <c r="RI23">
        <v>0</v>
      </c>
      <c r="RJ23">
        <v>0</v>
      </c>
      <c r="RK23">
        <v>0</v>
      </c>
      <c r="RL23">
        <v>0</v>
      </c>
      <c r="RM23">
        <v>0</v>
      </c>
      <c r="RN23">
        <v>0</v>
      </c>
      <c r="RO23">
        <v>0</v>
      </c>
      <c r="RP23">
        <v>0</v>
      </c>
      <c r="RQ23">
        <v>0</v>
      </c>
      <c r="RR23">
        <v>0</v>
      </c>
      <c r="RS23">
        <v>0</v>
      </c>
      <c r="RT23">
        <v>0</v>
      </c>
      <c r="RU23">
        <v>0</v>
      </c>
      <c r="RV23">
        <v>0</v>
      </c>
      <c r="RW23">
        <v>0</v>
      </c>
      <c r="RX23">
        <v>0</v>
      </c>
      <c r="RY23">
        <v>0</v>
      </c>
      <c r="RZ23">
        <v>0</v>
      </c>
      <c r="SA23">
        <v>0</v>
      </c>
      <c r="SB23">
        <v>0</v>
      </c>
      <c r="SC23">
        <v>0</v>
      </c>
      <c r="SD23">
        <v>0</v>
      </c>
      <c r="SE23">
        <v>0</v>
      </c>
      <c r="SF23">
        <v>0</v>
      </c>
      <c r="SG23">
        <v>0</v>
      </c>
      <c r="SH23">
        <v>0</v>
      </c>
      <c r="SI23">
        <v>0</v>
      </c>
      <c r="SJ23">
        <v>0</v>
      </c>
      <c r="SK23">
        <v>0</v>
      </c>
      <c r="SL23">
        <v>0</v>
      </c>
      <c r="SM23">
        <v>0</v>
      </c>
      <c r="SN23">
        <v>0</v>
      </c>
      <c r="SO23">
        <v>0</v>
      </c>
      <c r="SP23">
        <v>0</v>
      </c>
      <c r="SQ23">
        <v>0</v>
      </c>
      <c r="SR23">
        <v>0</v>
      </c>
      <c r="SS23">
        <v>0</v>
      </c>
      <c r="ST23">
        <v>0</v>
      </c>
      <c r="SU23">
        <v>0</v>
      </c>
      <c r="SV23">
        <v>0</v>
      </c>
      <c r="SW23">
        <v>0</v>
      </c>
      <c r="SX23">
        <v>0</v>
      </c>
      <c r="SY23">
        <v>0</v>
      </c>
      <c r="SZ23">
        <v>0</v>
      </c>
      <c r="TA23">
        <v>0</v>
      </c>
      <c r="TB23">
        <v>0</v>
      </c>
      <c r="TC23">
        <v>0</v>
      </c>
      <c r="TD23">
        <v>0</v>
      </c>
      <c r="TE23">
        <v>0</v>
      </c>
      <c r="TF23">
        <v>0</v>
      </c>
      <c r="TG23">
        <v>0</v>
      </c>
      <c r="TH23">
        <v>0</v>
      </c>
      <c r="TI23">
        <v>0</v>
      </c>
      <c r="TJ23">
        <v>0</v>
      </c>
      <c r="TK23">
        <v>0</v>
      </c>
      <c r="TL23">
        <v>0</v>
      </c>
      <c r="TM23">
        <v>0</v>
      </c>
      <c r="TN23">
        <v>0</v>
      </c>
      <c r="TO23">
        <v>0</v>
      </c>
      <c r="TP23">
        <v>0</v>
      </c>
      <c r="TQ23">
        <v>0</v>
      </c>
      <c r="TR23">
        <v>0</v>
      </c>
      <c r="TS23">
        <v>0</v>
      </c>
      <c r="TT23">
        <v>0</v>
      </c>
      <c r="TU23">
        <v>0</v>
      </c>
      <c r="TV23">
        <v>0</v>
      </c>
      <c r="TW23">
        <v>0</v>
      </c>
      <c r="TX23">
        <v>0</v>
      </c>
      <c r="TY23">
        <v>0</v>
      </c>
      <c r="TZ23">
        <v>0</v>
      </c>
      <c r="UA23">
        <v>0</v>
      </c>
      <c r="UB23">
        <v>0</v>
      </c>
      <c r="UC23">
        <v>0</v>
      </c>
      <c r="UD23">
        <v>0</v>
      </c>
      <c r="UE23">
        <v>0</v>
      </c>
      <c r="UF23">
        <v>0</v>
      </c>
      <c r="UG23">
        <v>0</v>
      </c>
      <c r="UH23">
        <v>0</v>
      </c>
      <c r="UI23">
        <v>0</v>
      </c>
      <c r="UJ23">
        <v>0</v>
      </c>
      <c r="UK23">
        <v>173807000</v>
      </c>
      <c r="UL23">
        <v>207370000</v>
      </c>
      <c r="UM23">
        <v>207370000</v>
      </c>
      <c r="UN23">
        <v>0</v>
      </c>
      <c r="UO23">
        <v>0</v>
      </c>
      <c r="UP23">
        <v>192693000</v>
      </c>
      <c r="UQ23">
        <v>192693000</v>
      </c>
      <c r="UR23">
        <v>18886000</v>
      </c>
      <c r="US23">
        <v>173807000</v>
      </c>
      <c r="UT23">
        <v>18886000</v>
      </c>
      <c r="UU23">
        <v>0</v>
      </c>
      <c r="UV23">
        <v>0</v>
      </c>
      <c r="UW23">
        <v>0</v>
      </c>
      <c r="UX23">
        <v>14677000</v>
      </c>
      <c r="UY23">
        <v>0</v>
      </c>
    </row>
    <row r="24" spans="1:571" x14ac:dyDescent="0.25">
      <c r="A24">
        <v>202212</v>
      </c>
      <c r="B24">
        <v>53074</v>
      </c>
      <c r="C24" t="s">
        <v>2693</v>
      </c>
      <c r="E24">
        <v>1526042</v>
      </c>
      <c r="G24">
        <v>394983</v>
      </c>
      <c r="H24">
        <v>1147461</v>
      </c>
      <c r="J24">
        <v>18381</v>
      </c>
      <c r="O24">
        <v>18379</v>
      </c>
      <c r="Q24">
        <v>1078421</v>
      </c>
      <c r="R24">
        <v>1165842</v>
      </c>
      <c r="S24">
        <v>394983</v>
      </c>
      <c r="T24">
        <v>1096800</v>
      </c>
      <c r="V24">
        <v>101350956</v>
      </c>
      <c r="X24">
        <v>101022897</v>
      </c>
      <c r="Y24">
        <v>195870338</v>
      </c>
      <c r="AA24">
        <v>1430856</v>
      </c>
      <c r="AF24">
        <v>1409401</v>
      </c>
      <c r="AH24">
        <v>204366146</v>
      </c>
      <c r="AI24">
        <v>197301194</v>
      </c>
      <c r="AJ24">
        <v>101022897</v>
      </c>
      <c r="AK24">
        <v>205775547</v>
      </c>
      <c r="AM24">
        <v>8307912</v>
      </c>
      <c r="AO24">
        <v>4409492</v>
      </c>
      <c r="AP24">
        <v>10015662</v>
      </c>
      <c r="AR24">
        <v>85006</v>
      </c>
      <c r="AW24">
        <v>84523</v>
      </c>
      <c r="AY24">
        <v>11331899</v>
      </c>
      <c r="AZ24">
        <v>10100668</v>
      </c>
      <c r="BA24">
        <v>4409492</v>
      </c>
      <c r="BB24">
        <v>11416422</v>
      </c>
      <c r="BD24">
        <v>21940261</v>
      </c>
      <c r="BE24">
        <v>-695</v>
      </c>
      <c r="BF24">
        <v>28397096</v>
      </c>
      <c r="BG24">
        <v>60105430</v>
      </c>
      <c r="BI24">
        <v>1461590</v>
      </c>
      <c r="BN24">
        <v>1698439</v>
      </c>
      <c r="BP24">
        <v>62031486</v>
      </c>
      <c r="BQ24">
        <v>61567020</v>
      </c>
      <c r="BR24">
        <v>28396401</v>
      </c>
      <c r="BS24">
        <v>63729925</v>
      </c>
      <c r="BU24">
        <v>151749468</v>
      </c>
      <c r="BV24">
        <v>-17980</v>
      </c>
      <c r="BW24">
        <v>140909504</v>
      </c>
      <c r="BX24">
        <v>286488067</v>
      </c>
      <c r="BY24">
        <v>1</v>
      </c>
      <c r="CG24">
        <v>286920745</v>
      </c>
      <c r="CH24">
        <v>286488067</v>
      </c>
      <c r="CI24">
        <v>140891523</v>
      </c>
      <c r="CJ24">
        <v>286920745</v>
      </c>
      <c r="CL24">
        <v>1102433</v>
      </c>
      <c r="CN24">
        <v>697069</v>
      </c>
      <c r="CO24">
        <v>788261</v>
      </c>
      <c r="CP24">
        <v>1</v>
      </c>
      <c r="CX24">
        <v>839441</v>
      </c>
      <c r="CY24">
        <v>788261</v>
      </c>
      <c r="CZ24">
        <v>697068</v>
      </c>
      <c r="DA24">
        <v>839441</v>
      </c>
      <c r="DC24">
        <v>222332378</v>
      </c>
      <c r="DD24">
        <v>-1010067</v>
      </c>
      <c r="DE24">
        <v>208083641</v>
      </c>
      <c r="DF24">
        <v>397921675</v>
      </c>
      <c r="DG24">
        <v>1</v>
      </c>
      <c r="DH24">
        <v>12552472</v>
      </c>
      <c r="DM24">
        <v>18005725</v>
      </c>
      <c r="DO24">
        <v>404315750</v>
      </c>
      <c r="DP24">
        <v>410474147</v>
      </c>
      <c r="DQ24">
        <v>207073573</v>
      </c>
      <c r="DR24">
        <v>422321475</v>
      </c>
      <c r="DT24">
        <v>3391776</v>
      </c>
      <c r="DV24">
        <v>2971358</v>
      </c>
      <c r="DW24">
        <v>3732620</v>
      </c>
      <c r="DY24">
        <v>160939</v>
      </c>
      <c r="ED24">
        <v>156507</v>
      </c>
      <c r="EF24">
        <v>7619309</v>
      </c>
      <c r="EG24">
        <v>3893559</v>
      </c>
      <c r="EH24">
        <v>2971358</v>
      </c>
      <c r="EI24">
        <v>7775816</v>
      </c>
      <c r="FS24">
        <v>26074599</v>
      </c>
      <c r="FT24">
        <v>-2326262</v>
      </c>
      <c r="FU24">
        <v>33440569</v>
      </c>
      <c r="FV24">
        <v>60713015</v>
      </c>
      <c r="GC24">
        <v>-2706</v>
      </c>
      <c r="GE24">
        <v>61215195</v>
      </c>
      <c r="GF24">
        <v>60713015</v>
      </c>
      <c r="GG24">
        <v>31114307</v>
      </c>
      <c r="GH24">
        <v>61212489</v>
      </c>
      <c r="GJ24">
        <v>7433417</v>
      </c>
      <c r="GK24">
        <v>-16244</v>
      </c>
      <c r="GL24">
        <v>1855214</v>
      </c>
      <c r="GM24">
        <v>19173651</v>
      </c>
      <c r="GV24">
        <v>19460262</v>
      </c>
      <c r="GW24">
        <v>19173651</v>
      </c>
      <c r="GX24">
        <v>1838970</v>
      </c>
      <c r="GY24">
        <v>19460262</v>
      </c>
      <c r="JB24">
        <v>545209242</v>
      </c>
      <c r="JD24">
        <v>-3371248</v>
      </c>
      <c r="JE24">
        <v>522181823</v>
      </c>
      <c r="JF24">
        <v>1035956180</v>
      </c>
      <c r="JG24">
        <v>3</v>
      </c>
      <c r="JH24">
        <v>15709244</v>
      </c>
      <c r="JJ24">
        <v>574363738</v>
      </c>
      <c r="JN24">
        <v>29154496</v>
      </c>
      <c r="JQ24">
        <v>21370268</v>
      </c>
      <c r="JS24">
        <v>1059178654</v>
      </c>
      <c r="JT24">
        <v>1051665424</v>
      </c>
      <c r="JU24">
        <v>518810572</v>
      </c>
      <c r="JV24">
        <v>1080548922</v>
      </c>
      <c r="JY24">
        <v>235215.09</v>
      </c>
      <c r="JZ24">
        <v>317229.40999999997</v>
      </c>
      <c r="KA24">
        <v>317230.75</v>
      </c>
      <c r="KB24">
        <v>1.34</v>
      </c>
      <c r="KC24">
        <v>1.34</v>
      </c>
      <c r="KD24">
        <v>280589.31</v>
      </c>
      <c r="KE24">
        <v>280587.96999999997</v>
      </c>
      <c r="KF24">
        <v>45374.22</v>
      </c>
      <c r="KG24">
        <v>235215.09</v>
      </c>
      <c r="KH24">
        <v>45372.88</v>
      </c>
      <c r="KL24">
        <v>36641.440000000002</v>
      </c>
      <c r="KP24">
        <v>190534932.34999999</v>
      </c>
      <c r="KQ24">
        <v>165048763.84</v>
      </c>
      <c r="KR24">
        <v>164362006.08000001</v>
      </c>
      <c r="KS24">
        <v>-686757.76</v>
      </c>
      <c r="KT24">
        <v>-686757.76</v>
      </c>
      <c r="KU24">
        <v>148920421.69</v>
      </c>
      <c r="KV24">
        <v>149607179.44999999</v>
      </c>
      <c r="KW24">
        <v>-41614510.659999996</v>
      </c>
      <c r="KX24">
        <v>190534932.34999999</v>
      </c>
      <c r="KY24">
        <v>-40927752.899999999</v>
      </c>
      <c r="LC24">
        <v>15441584.390000001</v>
      </c>
      <c r="LG24">
        <v>11486989.35</v>
      </c>
      <c r="LH24">
        <v>11024699.560000001</v>
      </c>
      <c r="LI24">
        <v>11024695.949999999</v>
      </c>
      <c r="LJ24">
        <v>-3.61</v>
      </c>
      <c r="LK24">
        <v>-3.61</v>
      </c>
      <c r="LL24">
        <v>9995404.2100000009</v>
      </c>
      <c r="LM24">
        <v>9995407.8200000003</v>
      </c>
      <c r="LN24">
        <v>-1491585.14</v>
      </c>
      <c r="LO24">
        <v>11486989.35</v>
      </c>
      <c r="LP24">
        <v>-1491581.53</v>
      </c>
      <c r="LT24">
        <v>1029291.74</v>
      </c>
      <c r="LX24">
        <v>60874223.539999999</v>
      </c>
      <c r="LY24">
        <v>58515334.299999997</v>
      </c>
      <c r="LZ24">
        <v>57151942.090000004</v>
      </c>
      <c r="MA24">
        <v>-1363392.21</v>
      </c>
      <c r="MB24">
        <v>-1363392.21</v>
      </c>
      <c r="MC24">
        <v>53895088.079999998</v>
      </c>
      <c r="MD24">
        <v>55258480.289999999</v>
      </c>
      <c r="ME24">
        <v>-6979135.46</v>
      </c>
      <c r="MF24">
        <v>60874223.539999999</v>
      </c>
      <c r="MG24">
        <v>-5615743.25</v>
      </c>
      <c r="MK24">
        <v>3256854.01</v>
      </c>
      <c r="MO24">
        <v>7185420.9199999999</v>
      </c>
      <c r="MP24">
        <v>-27029707.649999999</v>
      </c>
      <c r="MQ24">
        <v>-27029707.649999999</v>
      </c>
      <c r="MT24">
        <v>-36744422.840000004</v>
      </c>
      <c r="MU24">
        <v>-36744422.840000004</v>
      </c>
      <c r="MV24">
        <v>-43929843.759999998</v>
      </c>
      <c r="MW24">
        <v>7185420.9199999999</v>
      </c>
      <c r="MX24">
        <v>-43929843.759999998</v>
      </c>
      <c r="NB24">
        <v>9714715.1899999995</v>
      </c>
      <c r="NF24">
        <v>46025.08</v>
      </c>
      <c r="NG24">
        <v>-355848.26</v>
      </c>
      <c r="NH24">
        <v>-355848.26</v>
      </c>
      <c r="NK24">
        <v>-407366.25</v>
      </c>
      <c r="NL24">
        <v>-407366.25</v>
      </c>
      <c r="NM24">
        <v>-453391.33</v>
      </c>
      <c r="NN24">
        <v>46025.08</v>
      </c>
      <c r="NO24">
        <v>-453391.33</v>
      </c>
      <c r="NS24">
        <v>51517.99</v>
      </c>
      <c r="NW24">
        <v>99210084.640000001</v>
      </c>
      <c r="NX24">
        <v>58208982.369999997</v>
      </c>
      <c r="NY24">
        <v>42153810.009999998</v>
      </c>
      <c r="NZ24">
        <v>-16198135.08</v>
      </c>
      <c r="OA24">
        <v>-16055172.359999999</v>
      </c>
      <c r="OB24">
        <v>29464389.57</v>
      </c>
      <c r="OC24">
        <v>45519561.93</v>
      </c>
      <c r="OD24">
        <v>-69745695.069999993</v>
      </c>
      <c r="OE24">
        <v>99067121.920000002</v>
      </c>
      <c r="OF24">
        <v>-53547559.990000002</v>
      </c>
      <c r="OH24">
        <v>142962.72</v>
      </c>
      <c r="OJ24">
        <v>12689420.439999999</v>
      </c>
      <c r="ON24">
        <v>4880812.5599999996</v>
      </c>
      <c r="OO24">
        <v>9886624.8000000007</v>
      </c>
      <c r="OP24">
        <v>9886601.3100000005</v>
      </c>
      <c r="OQ24">
        <v>-23.49</v>
      </c>
      <c r="OR24">
        <v>-23.49</v>
      </c>
      <c r="OS24">
        <v>9164238.5600000005</v>
      </c>
      <c r="OT24">
        <v>9164262.0500000007</v>
      </c>
      <c r="OU24">
        <v>4283426</v>
      </c>
      <c r="OV24">
        <v>4880812.5599999996</v>
      </c>
      <c r="OW24">
        <v>4283449.49</v>
      </c>
      <c r="PA24">
        <v>722362.75</v>
      </c>
      <c r="PJ24">
        <v>0</v>
      </c>
      <c r="PR24">
        <v>0</v>
      </c>
      <c r="QA24">
        <v>0</v>
      </c>
      <c r="QI24">
        <v>0</v>
      </c>
      <c r="QM24">
        <v>16797508.370000001</v>
      </c>
      <c r="QN24">
        <v>15967646.130000001</v>
      </c>
      <c r="QO24">
        <v>16658749.710000001</v>
      </c>
      <c r="QP24">
        <v>2706.04</v>
      </c>
      <c r="QQ24">
        <v>691103.58</v>
      </c>
      <c r="QR24">
        <v>15366006.220000001</v>
      </c>
      <c r="QS24">
        <v>14674902.640000001</v>
      </c>
      <c r="QT24">
        <v>-1431502.15</v>
      </c>
      <c r="QU24">
        <v>16109110.83</v>
      </c>
      <c r="QV24">
        <v>-1434208.19</v>
      </c>
      <c r="QX24">
        <v>688397.54</v>
      </c>
      <c r="QZ24">
        <v>1292743.49</v>
      </c>
      <c r="RD24">
        <v>8870081.3900000006</v>
      </c>
      <c r="RE24">
        <v>8345017.2999999998</v>
      </c>
      <c r="RF24">
        <v>8397952.6699999999</v>
      </c>
      <c r="RH24">
        <v>52935.37</v>
      </c>
      <c r="RI24">
        <v>7708161.3799999999</v>
      </c>
      <c r="RJ24">
        <v>7655226.0099999998</v>
      </c>
      <c r="RK24">
        <v>-1161920.01</v>
      </c>
      <c r="RL24">
        <v>8817146.0199999996</v>
      </c>
      <c r="RM24">
        <v>-1161920.01</v>
      </c>
      <c r="RO24">
        <v>52935.37</v>
      </c>
      <c r="RQ24">
        <v>689791.29</v>
      </c>
      <c r="RZ24">
        <v>0</v>
      </c>
      <c r="SH24">
        <v>0</v>
      </c>
      <c r="SQ24">
        <v>0</v>
      </c>
      <c r="SY24">
        <v>0</v>
      </c>
      <c r="TH24">
        <v>0</v>
      </c>
      <c r="TP24">
        <v>0</v>
      </c>
      <c r="TY24">
        <v>0</v>
      </c>
      <c r="UG24">
        <v>0</v>
      </c>
      <c r="UK24">
        <v>400121293.29000002</v>
      </c>
      <c r="UL24">
        <v>299928741.81</v>
      </c>
      <c r="UM24">
        <v>282567432.67000002</v>
      </c>
      <c r="UN24">
        <v>-18245604.77</v>
      </c>
      <c r="UO24">
        <v>-17361309.140000001</v>
      </c>
      <c r="UP24">
        <v>237642509.93000001</v>
      </c>
      <c r="UQ24">
        <v>255003819.06999999</v>
      </c>
      <c r="UR24">
        <v>-162478783.36000001</v>
      </c>
      <c r="US24">
        <v>399236997.66000003</v>
      </c>
      <c r="UT24">
        <v>-144233178.59</v>
      </c>
      <c r="UV24">
        <v>884295.63</v>
      </c>
      <c r="UX24">
        <v>44924922.740000002</v>
      </c>
    </row>
    <row r="25" spans="1:571" x14ac:dyDescent="0.25">
      <c r="A25">
        <v>202212</v>
      </c>
      <c r="B25">
        <v>50230</v>
      </c>
      <c r="C25" t="s">
        <v>2621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7493115.1299999999</v>
      </c>
      <c r="W25">
        <v>0</v>
      </c>
      <c r="X25">
        <v>13490282.9</v>
      </c>
      <c r="Y25">
        <v>20212707.739999998</v>
      </c>
      <c r="Z25">
        <v>0</v>
      </c>
      <c r="AA25">
        <v>1471808.01</v>
      </c>
      <c r="AB25">
        <v>0</v>
      </c>
      <c r="AC25">
        <v>0</v>
      </c>
      <c r="AD25">
        <v>0</v>
      </c>
      <c r="AE25">
        <v>0</v>
      </c>
      <c r="AF25">
        <v>1471808.01</v>
      </c>
      <c r="AG25">
        <v>0</v>
      </c>
      <c r="AH25">
        <v>20092872.809999999</v>
      </c>
      <c r="AI25">
        <v>21684515.75</v>
      </c>
      <c r="AJ25">
        <v>13490282.9</v>
      </c>
      <c r="AK25">
        <v>21564680.829999998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3488281.97</v>
      </c>
      <c r="BE25">
        <v>-1263501</v>
      </c>
      <c r="BF25">
        <v>8581039.4900000002</v>
      </c>
      <c r="BG25">
        <v>9234660.8699999992</v>
      </c>
      <c r="BH25">
        <v>0</v>
      </c>
      <c r="BI25">
        <v>556116.13</v>
      </c>
      <c r="BJ25">
        <v>0</v>
      </c>
      <c r="BK25">
        <v>0</v>
      </c>
      <c r="BL25">
        <v>0</v>
      </c>
      <c r="BM25">
        <v>0</v>
      </c>
      <c r="BN25">
        <v>556116.13</v>
      </c>
      <c r="BO25">
        <v>0</v>
      </c>
      <c r="BP25">
        <v>9222317.8100000005</v>
      </c>
      <c r="BQ25">
        <v>9790777</v>
      </c>
      <c r="BR25">
        <v>7317538.4900000002</v>
      </c>
      <c r="BS25">
        <v>9778433.9399999995</v>
      </c>
      <c r="BT25">
        <v>0</v>
      </c>
      <c r="BU25">
        <v>12970471.449999999</v>
      </c>
      <c r="BV25">
        <v>0</v>
      </c>
      <c r="BW25">
        <v>19950966.989999998</v>
      </c>
      <c r="BX25">
        <v>36229527.109999999</v>
      </c>
      <c r="BY25">
        <v>0</v>
      </c>
      <c r="BZ25">
        <v>2001072.89</v>
      </c>
      <c r="CA25">
        <v>0</v>
      </c>
      <c r="CB25">
        <v>0</v>
      </c>
      <c r="CC25">
        <v>0</v>
      </c>
      <c r="CD25">
        <v>0</v>
      </c>
      <c r="CE25">
        <v>2001072.89</v>
      </c>
      <c r="CF25">
        <v>0</v>
      </c>
      <c r="CG25">
        <v>36181330.469999999</v>
      </c>
      <c r="CH25">
        <v>38230600</v>
      </c>
      <c r="CI25">
        <v>19950966.989999998</v>
      </c>
      <c r="CJ25">
        <v>38182403.359999999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19788580.149999999</v>
      </c>
      <c r="DD25">
        <v>4323060</v>
      </c>
      <c r="DE25">
        <v>33727798.020000003</v>
      </c>
      <c r="DF25">
        <v>51995274.93</v>
      </c>
      <c r="DG25">
        <v>0</v>
      </c>
      <c r="DH25">
        <v>4551082.7699999996</v>
      </c>
      <c r="DI25">
        <v>0</v>
      </c>
      <c r="DJ25">
        <v>0</v>
      </c>
      <c r="DK25">
        <v>0</v>
      </c>
      <c r="DL25">
        <v>0</v>
      </c>
      <c r="DM25">
        <v>4551082.7699999996</v>
      </c>
      <c r="DN25">
        <v>0</v>
      </c>
      <c r="DO25">
        <v>51790086.159999996</v>
      </c>
      <c r="DP25">
        <v>56546357.700000003</v>
      </c>
      <c r="DQ25">
        <v>38050858.020000003</v>
      </c>
      <c r="DR25">
        <v>56341168.93</v>
      </c>
      <c r="DS25">
        <v>0</v>
      </c>
      <c r="DT25">
        <v>1200156.3</v>
      </c>
      <c r="DU25">
        <v>0</v>
      </c>
      <c r="DV25">
        <v>2075748.52</v>
      </c>
      <c r="DW25">
        <v>3425820.73</v>
      </c>
      <c r="DX25">
        <v>0</v>
      </c>
      <c r="DY25">
        <v>218920.02</v>
      </c>
      <c r="DZ25">
        <v>0</v>
      </c>
      <c r="EA25">
        <v>0</v>
      </c>
      <c r="EB25">
        <v>0</v>
      </c>
      <c r="EC25">
        <v>0</v>
      </c>
      <c r="ED25">
        <v>218920.02</v>
      </c>
      <c r="EE25">
        <v>0</v>
      </c>
      <c r="EF25">
        <v>3256392.59</v>
      </c>
      <c r="EG25">
        <v>3644740.75</v>
      </c>
      <c r="EH25">
        <v>2075748.52</v>
      </c>
      <c r="EI25">
        <v>3475312.6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0</v>
      </c>
      <c r="HO25">
        <v>0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0</v>
      </c>
      <c r="HV25">
        <v>0</v>
      </c>
      <c r="HW25">
        <v>0</v>
      </c>
      <c r="HX25">
        <v>0</v>
      </c>
      <c r="HY25">
        <v>0</v>
      </c>
      <c r="HZ25">
        <v>0</v>
      </c>
      <c r="IA25">
        <v>0</v>
      </c>
      <c r="IB25">
        <v>0</v>
      </c>
      <c r="IC25">
        <v>0</v>
      </c>
      <c r="ID25">
        <v>0</v>
      </c>
      <c r="IE25">
        <v>0</v>
      </c>
      <c r="IF25">
        <v>0</v>
      </c>
      <c r="IG25">
        <v>0</v>
      </c>
      <c r="IH25">
        <v>0</v>
      </c>
      <c r="II25">
        <v>0</v>
      </c>
      <c r="IJ25">
        <v>0</v>
      </c>
      <c r="IK25">
        <v>0</v>
      </c>
      <c r="IL25">
        <v>0</v>
      </c>
      <c r="IM25">
        <v>0</v>
      </c>
      <c r="IN25">
        <v>0</v>
      </c>
      <c r="IO25">
        <v>0</v>
      </c>
      <c r="IP25">
        <v>0</v>
      </c>
      <c r="IQ25">
        <v>0</v>
      </c>
      <c r="IR25">
        <v>0</v>
      </c>
      <c r="IS25">
        <v>0</v>
      </c>
      <c r="IT25">
        <v>0</v>
      </c>
      <c r="IU25">
        <v>0</v>
      </c>
      <c r="IV25">
        <v>0</v>
      </c>
      <c r="IW25">
        <v>0</v>
      </c>
      <c r="IX25">
        <v>0</v>
      </c>
      <c r="IY25">
        <v>0</v>
      </c>
      <c r="IZ25">
        <v>0</v>
      </c>
      <c r="JA25">
        <v>0</v>
      </c>
      <c r="JB25">
        <v>44940605</v>
      </c>
      <c r="JC25">
        <v>0</v>
      </c>
      <c r="JD25">
        <v>3059559</v>
      </c>
      <c r="JE25">
        <v>77825835.920000002</v>
      </c>
      <c r="JF25">
        <v>121097991.38</v>
      </c>
      <c r="JG25">
        <v>0</v>
      </c>
      <c r="JH25">
        <v>8798999.8200000003</v>
      </c>
      <c r="JI25">
        <v>0</v>
      </c>
      <c r="JJ25">
        <v>44940605</v>
      </c>
      <c r="JK25">
        <v>0</v>
      </c>
      <c r="JL25">
        <v>0</v>
      </c>
      <c r="JM25">
        <v>0</v>
      </c>
      <c r="JN25">
        <v>0</v>
      </c>
      <c r="JO25">
        <v>0</v>
      </c>
      <c r="JP25">
        <v>0</v>
      </c>
      <c r="JQ25">
        <v>8798999.8200000003</v>
      </c>
      <c r="JR25">
        <v>0</v>
      </c>
      <c r="JS25">
        <v>120542999.84</v>
      </c>
      <c r="JT25">
        <v>129896991.2</v>
      </c>
      <c r="JU25">
        <v>80885394.920000002</v>
      </c>
      <c r="JV25">
        <v>129341999.66</v>
      </c>
      <c r="JW25">
        <v>0</v>
      </c>
      <c r="JX25">
        <v>0</v>
      </c>
      <c r="JY25">
        <v>0</v>
      </c>
      <c r="JZ25">
        <v>0</v>
      </c>
      <c r="KA25">
        <v>0</v>
      </c>
      <c r="KB25">
        <v>0</v>
      </c>
      <c r="KC25">
        <v>0</v>
      </c>
      <c r="KD25">
        <v>0</v>
      </c>
      <c r="KE25">
        <v>0</v>
      </c>
      <c r="KF25">
        <v>0</v>
      </c>
      <c r="KG25">
        <v>0</v>
      </c>
      <c r="KH25">
        <v>0</v>
      </c>
      <c r="KI25">
        <v>0</v>
      </c>
      <c r="KJ25">
        <v>0</v>
      </c>
      <c r="KK25">
        <v>0</v>
      </c>
      <c r="KL25">
        <v>0</v>
      </c>
      <c r="KM25">
        <v>0</v>
      </c>
      <c r="KN25">
        <v>0</v>
      </c>
      <c r="KO25">
        <v>0</v>
      </c>
      <c r="KP25">
        <v>20524728.890000001</v>
      </c>
      <c r="KQ25">
        <v>22021069.34</v>
      </c>
      <c r="KR25">
        <v>22021069.34</v>
      </c>
      <c r="KS25">
        <v>0</v>
      </c>
      <c r="KT25">
        <v>0</v>
      </c>
      <c r="KU25">
        <v>20645638.969999999</v>
      </c>
      <c r="KV25">
        <v>20645638.969999999</v>
      </c>
      <c r="KW25">
        <v>120910.07</v>
      </c>
      <c r="KX25">
        <v>20524728.890000001</v>
      </c>
      <c r="KY25">
        <v>120910.07</v>
      </c>
      <c r="KZ25">
        <v>0</v>
      </c>
      <c r="LA25">
        <v>0</v>
      </c>
      <c r="LB25">
        <v>0</v>
      </c>
      <c r="LC25">
        <v>1375430.37</v>
      </c>
      <c r="LD25">
        <v>0</v>
      </c>
      <c r="LE25">
        <v>0</v>
      </c>
      <c r="LF25">
        <v>0</v>
      </c>
      <c r="LG25">
        <v>0</v>
      </c>
      <c r="LH25">
        <v>0</v>
      </c>
      <c r="LI25">
        <v>0</v>
      </c>
      <c r="LJ25">
        <v>0</v>
      </c>
      <c r="LK25">
        <v>0</v>
      </c>
      <c r="LL25">
        <v>0</v>
      </c>
      <c r="LM25">
        <v>0</v>
      </c>
      <c r="LN25">
        <v>0</v>
      </c>
      <c r="LO25">
        <v>0</v>
      </c>
      <c r="LP25">
        <v>0</v>
      </c>
      <c r="LQ25">
        <v>0</v>
      </c>
      <c r="LR25">
        <v>0</v>
      </c>
      <c r="LS25">
        <v>0</v>
      </c>
      <c r="LT25">
        <v>0</v>
      </c>
      <c r="LU25">
        <v>0</v>
      </c>
      <c r="LV25">
        <v>0</v>
      </c>
      <c r="LW25">
        <v>0</v>
      </c>
      <c r="LX25">
        <v>10774104.57</v>
      </c>
      <c r="LY25">
        <v>10133470.949999999</v>
      </c>
      <c r="LZ25">
        <v>11517022.949999999</v>
      </c>
      <c r="MA25">
        <v>0</v>
      </c>
      <c r="MB25">
        <v>1383552</v>
      </c>
      <c r="MC25">
        <v>10795014.359999999</v>
      </c>
      <c r="MD25">
        <v>9411462.3599999994</v>
      </c>
      <c r="ME25">
        <v>20909.79</v>
      </c>
      <c r="MF25">
        <v>9390552.5700000003</v>
      </c>
      <c r="MG25">
        <v>20909.79</v>
      </c>
      <c r="MH25">
        <v>0</v>
      </c>
      <c r="MI25">
        <v>1383552</v>
      </c>
      <c r="MJ25">
        <v>0</v>
      </c>
      <c r="MK25">
        <v>722008.59</v>
      </c>
      <c r="ML25">
        <v>0</v>
      </c>
      <c r="MM25">
        <v>0</v>
      </c>
      <c r="MN25">
        <v>0</v>
      </c>
      <c r="MO25">
        <v>-5923.15</v>
      </c>
      <c r="MP25">
        <v>75724.47</v>
      </c>
      <c r="MQ25">
        <v>75724.47</v>
      </c>
      <c r="MR25">
        <v>0</v>
      </c>
      <c r="MS25">
        <v>0</v>
      </c>
      <c r="MT25">
        <v>75724.47</v>
      </c>
      <c r="MU25">
        <v>75724.47</v>
      </c>
      <c r="MV25">
        <v>81647.62</v>
      </c>
      <c r="MW25">
        <v>-5923.15</v>
      </c>
      <c r="MX25">
        <v>81647.62</v>
      </c>
      <c r="MY25">
        <v>0</v>
      </c>
      <c r="MZ25">
        <v>0</v>
      </c>
      <c r="NA25">
        <v>0</v>
      </c>
      <c r="NB25">
        <v>0</v>
      </c>
      <c r="NC25">
        <v>0</v>
      </c>
      <c r="ND25">
        <v>0</v>
      </c>
      <c r="NE25">
        <v>0</v>
      </c>
      <c r="NF25">
        <v>0</v>
      </c>
      <c r="NG25">
        <v>0</v>
      </c>
      <c r="NH25">
        <v>0</v>
      </c>
      <c r="NI25">
        <v>0</v>
      </c>
      <c r="NJ25">
        <v>0</v>
      </c>
      <c r="NK25">
        <v>0</v>
      </c>
      <c r="NL25">
        <v>0</v>
      </c>
      <c r="NM25">
        <v>0</v>
      </c>
      <c r="NN25">
        <v>0</v>
      </c>
      <c r="NO25">
        <v>0</v>
      </c>
      <c r="NP25">
        <v>0</v>
      </c>
      <c r="NQ25">
        <v>0</v>
      </c>
      <c r="NR25">
        <v>0</v>
      </c>
      <c r="NS25">
        <v>0</v>
      </c>
      <c r="NT25">
        <v>0</v>
      </c>
      <c r="NU25">
        <v>0</v>
      </c>
      <c r="NV25">
        <v>0</v>
      </c>
      <c r="NW25">
        <v>17182360.210000001</v>
      </c>
      <c r="NX25">
        <v>14686954.710000001</v>
      </c>
      <c r="NY25">
        <v>19006855.710000001</v>
      </c>
      <c r="NZ25">
        <v>0</v>
      </c>
      <c r="OA25">
        <v>4319901</v>
      </c>
      <c r="OB25">
        <v>17855805.579999998</v>
      </c>
      <c r="OC25">
        <v>13535904.58</v>
      </c>
      <c r="OD25">
        <v>673445.37</v>
      </c>
      <c r="OE25">
        <v>12862459.210000001</v>
      </c>
      <c r="OF25">
        <v>673445.37</v>
      </c>
      <c r="OG25">
        <v>0</v>
      </c>
      <c r="OH25">
        <v>4319901</v>
      </c>
      <c r="OI25">
        <v>0</v>
      </c>
      <c r="OJ25">
        <v>1151050.1299999999</v>
      </c>
      <c r="OK25">
        <v>0</v>
      </c>
      <c r="OL25">
        <v>0</v>
      </c>
      <c r="OM25">
        <v>0</v>
      </c>
      <c r="ON25">
        <v>2695879.28</v>
      </c>
      <c r="OO25">
        <v>3045967.27</v>
      </c>
      <c r="OP25">
        <v>3045967.27</v>
      </c>
      <c r="OQ25">
        <v>0</v>
      </c>
      <c r="OR25">
        <v>0</v>
      </c>
      <c r="OS25">
        <v>2865307.43</v>
      </c>
      <c r="OT25">
        <v>2865307.43</v>
      </c>
      <c r="OU25">
        <v>169428.15</v>
      </c>
      <c r="OV25">
        <v>2695879.28</v>
      </c>
      <c r="OW25">
        <v>169428.15</v>
      </c>
      <c r="OX25">
        <v>0</v>
      </c>
      <c r="OY25">
        <v>0</v>
      </c>
      <c r="OZ25">
        <v>0</v>
      </c>
      <c r="PA25">
        <v>180659.84</v>
      </c>
      <c r="PB25">
        <v>0</v>
      </c>
      <c r="PC25">
        <v>0</v>
      </c>
      <c r="PD25">
        <v>0</v>
      </c>
      <c r="PE25">
        <v>0</v>
      </c>
      <c r="PF25">
        <v>0</v>
      </c>
      <c r="PG25">
        <v>0</v>
      </c>
      <c r="PH25">
        <v>0</v>
      </c>
      <c r="PI25">
        <v>0</v>
      </c>
      <c r="PJ25">
        <v>0</v>
      </c>
      <c r="PK25">
        <v>0</v>
      </c>
      <c r="PL25">
        <v>0</v>
      </c>
      <c r="PM25">
        <v>0</v>
      </c>
      <c r="PN25">
        <v>0</v>
      </c>
      <c r="PO25">
        <v>0</v>
      </c>
      <c r="PP25">
        <v>0</v>
      </c>
      <c r="PQ25">
        <v>0</v>
      </c>
      <c r="PR25">
        <v>0</v>
      </c>
      <c r="PS25">
        <v>0</v>
      </c>
      <c r="PT25">
        <v>0</v>
      </c>
      <c r="PU25">
        <v>0</v>
      </c>
      <c r="PV25">
        <v>0</v>
      </c>
      <c r="PW25">
        <v>0</v>
      </c>
      <c r="PX25">
        <v>0</v>
      </c>
      <c r="PY25">
        <v>0</v>
      </c>
      <c r="PZ25">
        <v>0</v>
      </c>
      <c r="QA25">
        <v>0</v>
      </c>
      <c r="QB25">
        <v>0</v>
      </c>
      <c r="QC25">
        <v>0</v>
      </c>
      <c r="QD25">
        <v>0</v>
      </c>
      <c r="QE25">
        <v>0</v>
      </c>
      <c r="QF25">
        <v>0</v>
      </c>
      <c r="QG25">
        <v>0</v>
      </c>
      <c r="QH25">
        <v>0</v>
      </c>
      <c r="QI25">
        <v>0</v>
      </c>
      <c r="QJ25">
        <v>0</v>
      </c>
      <c r="QK25">
        <v>0</v>
      </c>
      <c r="QL25">
        <v>0</v>
      </c>
      <c r="QM25">
        <v>0</v>
      </c>
      <c r="QN25">
        <v>0</v>
      </c>
      <c r="QO25">
        <v>0</v>
      </c>
      <c r="QP25">
        <v>0</v>
      </c>
      <c r="QQ25">
        <v>0</v>
      </c>
      <c r="QR25">
        <v>0</v>
      </c>
      <c r="QS25">
        <v>0</v>
      </c>
      <c r="QT25">
        <v>0</v>
      </c>
      <c r="QU25">
        <v>0</v>
      </c>
      <c r="QV25">
        <v>0</v>
      </c>
      <c r="QW25">
        <v>0</v>
      </c>
      <c r="QX25">
        <v>0</v>
      </c>
      <c r="QY25">
        <v>0</v>
      </c>
      <c r="QZ25">
        <v>0</v>
      </c>
      <c r="RA25">
        <v>0</v>
      </c>
      <c r="RB25">
        <v>0</v>
      </c>
      <c r="RC25">
        <v>0</v>
      </c>
      <c r="RD25">
        <v>0</v>
      </c>
      <c r="RE25">
        <v>0</v>
      </c>
      <c r="RF25">
        <v>0</v>
      </c>
      <c r="RG25">
        <v>0</v>
      </c>
      <c r="RH25">
        <v>0</v>
      </c>
      <c r="RI25">
        <v>0</v>
      </c>
      <c r="RJ25">
        <v>0</v>
      </c>
      <c r="RK25">
        <v>0</v>
      </c>
      <c r="RL25">
        <v>0</v>
      </c>
      <c r="RM25">
        <v>0</v>
      </c>
      <c r="RN25">
        <v>0</v>
      </c>
      <c r="RO25">
        <v>0</v>
      </c>
      <c r="RP25">
        <v>0</v>
      </c>
      <c r="RQ25">
        <v>0</v>
      </c>
      <c r="RR25">
        <v>0</v>
      </c>
      <c r="RS25">
        <v>0</v>
      </c>
      <c r="RT25">
        <v>0</v>
      </c>
      <c r="RU25">
        <v>0</v>
      </c>
      <c r="RV25">
        <v>0</v>
      </c>
      <c r="RW25">
        <v>0</v>
      </c>
      <c r="RX25">
        <v>0</v>
      </c>
      <c r="RY25">
        <v>0</v>
      </c>
      <c r="RZ25">
        <v>0</v>
      </c>
      <c r="SA25">
        <v>0</v>
      </c>
      <c r="SB25">
        <v>0</v>
      </c>
      <c r="SC25">
        <v>0</v>
      </c>
      <c r="SD25">
        <v>0</v>
      </c>
      <c r="SE25">
        <v>0</v>
      </c>
      <c r="SF25">
        <v>0</v>
      </c>
      <c r="SG25">
        <v>0</v>
      </c>
      <c r="SH25">
        <v>0</v>
      </c>
      <c r="SI25">
        <v>0</v>
      </c>
      <c r="SJ25">
        <v>0</v>
      </c>
      <c r="SK25">
        <v>0</v>
      </c>
      <c r="SL25">
        <v>0</v>
      </c>
      <c r="SM25">
        <v>0</v>
      </c>
      <c r="SN25">
        <v>0</v>
      </c>
      <c r="SO25">
        <v>0</v>
      </c>
      <c r="SP25">
        <v>0</v>
      </c>
      <c r="SQ25">
        <v>0</v>
      </c>
      <c r="SR25">
        <v>0</v>
      </c>
      <c r="SS25">
        <v>0</v>
      </c>
      <c r="ST25">
        <v>0</v>
      </c>
      <c r="SU25">
        <v>0</v>
      </c>
      <c r="SV25">
        <v>0</v>
      </c>
      <c r="SW25">
        <v>0</v>
      </c>
      <c r="SX25">
        <v>0</v>
      </c>
      <c r="SY25">
        <v>0</v>
      </c>
      <c r="SZ25">
        <v>0</v>
      </c>
      <c r="TA25">
        <v>0</v>
      </c>
      <c r="TB25">
        <v>0</v>
      </c>
      <c r="TC25">
        <v>0</v>
      </c>
      <c r="TD25">
        <v>0</v>
      </c>
      <c r="TE25">
        <v>0</v>
      </c>
      <c r="TF25">
        <v>0</v>
      </c>
      <c r="TG25">
        <v>0</v>
      </c>
      <c r="TH25">
        <v>0</v>
      </c>
      <c r="TI25">
        <v>0</v>
      </c>
      <c r="TJ25">
        <v>0</v>
      </c>
      <c r="TK25">
        <v>0</v>
      </c>
      <c r="TL25">
        <v>0</v>
      </c>
      <c r="TM25">
        <v>0</v>
      </c>
      <c r="TN25">
        <v>0</v>
      </c>
      <c r="TO25">
        <v>0</v>
      </c>
      <c r="TP25">
        <v>0</v>
      </c>
      <c r="TQ25">
        <v>0</v>
      </c>
      <c r="TR25">
        <v>0</v>
      </c>
      <c r="TS25">
        <v>0</v>
      </c>
      <c r="TT25">
        <v>0</v>
      </c>
      <c r="TU25">
        <v>0</v>
      </c>
      <c r="TV25">
        <v>0</v>
      </c>
      <c r="TW25">
        <v>0</v>
      </c>
      <c r="TX25">
        <v>0</v>
      </c>
      <c r="TY25">
        <v>0</v>
      </c>
      <c r="TZ25">
        <v>0</v>
      </c>
      <c r="UA25">
        <v>0</v>
      </c>
      <c r="UB25">
        <v>0</v>
      </c>
      <c r="UC25">
        <v>0</v>
      </c>
      <c r="UD25">
        <v>0</v>
      </c>
      <c r="UE25">
        <v>0</v>
      </c>
      <c r="UF25">
        <v>0</v>
      </c>
      <c r="UG25">
        <v>0</v>
      </c>
      <c r="UH25">
        <v>0</v>
      </c>
      <c r="UI25">
        <v>0</v>
      </c>
      <c r="UJ25">
        <v>0</v>
      </c>
      <c r="UK25">
        <v>51171149.799999997</v>
      </c>
      <c r="UL25">
        <v>49963186.740000002</v>
      </c>
      <c r="UM25">
        <v>55666639.810000002</v>
      </c>
      <c r="UN25">
        <v>0</v>
      </c>
      <c r="UO25">
        <v>5703453</v>
      </c>
      <c r="UP25">
        <v>52237490.810000002</v>
      </c>
      <c r="UQ25">
        <v>46534037.810000002</v>
      </c>
      <c r="UR25">
        <v>1066341</v>
      </c>
      <c r="US25">
        <v>45467696.799999997</v>
      </c>
      <c r="UT25">
        <v>1066341</v>
      </c>
      <c r="UU25">
        <v>0</v>
      </c>
      <c r="UV25">
        <v>5703453</v>
      </c>
      <c r="UW25">
        <v>0</v>
      </c>
      <c r="UX25">
        <v>3429148.93</v>
      </c>
      <c r="UY25">
        <v>0</v>
      </c>
    </row>
    <row r="26" spans="1:571" x14ac:dyDescent="0.25">
      <c r="A26">
        <v>202212</v>
      </c>
      <c r="B26">
        <v>53106</v>
      </c>
      <c r="C26" t="s">
        <v>2701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863232.12</v>
      </c>
      <c r="W26">
        <v>1794508.01</v>
      </c>
      <c r="X26">
        <v>4864764.7</v>
      </c>
      <c r="Y26">
        <v>6381932.4299999997</v>
      </c>
      <c r="Z26">
        <v>0</v>
      </c>
      <c r="AA26">
        <v>2810011.32</v>
      </c>
      <c r="AB26">
        <v>0</v>
      </c>
      <c r="AC26">
        <v>0</v>
      </c>
      <c r="AD26">
        <v>0</v>
      </c>
      <c r="AE26">
        <v>0</v>
      </c>
      <c r="AF26">
        <v>2809886.71</v>
      </c>
      <c r="AG26">
        <v>0</v>
      </c>
      <c r="AH26">
        <v>6393146.8899999997</v>
      </c>
      <c r="AI26">
        <v>9191943.75</v>
      </c>
      <c r="AJ26">
        <v>6659272.71</v>
      </c>
      <c r="AK26">
        <v>9203033.5999999996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485466.01</v>
      </c>
      <c r="BE26">
        <v>650870.51</v>
      </c>
      <c r="BF26">
        <v>2690699.8</v>
      </c>
      <c r="BG26">
        <v>2286222.67</v>
      </c>
      <c r="BH26">
        <v>0</v>
      </c>
      <c r="BI26">
        <v>1142627.08</v>
      </c>
      <c r="BJ26">
        <v>0</v>
      </c>
      <c r="BK26">
        <v>0</v>
      </c>
      <c r="BL26">
        <v>0</v>
      </c>
      <c r="BM26">
        <v>0</v>
      </c>
      <c r="BN26">
        <v>1225232.95</v>
      </c>
      <c r="BO26">
        <v>0</v>
      </c>
      <c r="BP26">
        <v>2536730.27</v>
      </c>
      <c r="BQ26">
        <v>3428849.75</v>
      </c>
      <c r="BR26">
        <v>3341570.31</v>
      </c>
      <c r="BS26">
        <v>3761963.22</v>
      </c>
      <c r="BT26">
        <v>0</v>
      </c>
      <c r="BU26">
        <v>3143566.12</v>
      </c>
      <c r="BV26">
        <v>2823067.2</v>
      </c>
      <c r="BW26">
        <v>10908680.24</v>
      </c>
      <c r="BX26">
        <v>13221931.68</v>
      </c>
      <c r="BY26">
        <v>0</v>
      </c>
      <c r="BZ26">
        <v>5309055.62</v>
      </c>
      <c r="CA26">
        <v>0</v>
      </c>
      <c r="CB26">
        <v>0</v>
      </c>
      <c r="CC26">
        <v>0</v>
      </c>
      <c r="CD26">
        <v>0</v>
      </c>
      <c r="CE26">
        <v>5262743.5199999996</v>
      </c>
      <c r="CF26">
        <v>0</v>
      </c>
      <c r="CG26">
        <v>13100428.109999999</v>
      </c>
      <c r="CH26">
        <v>18530987.300000001</v>
      </c>
      <c r="CI26">
        <v>13731747.439999999</v>
      </c>
      <c r="CJ26">
        <v>18363171.629999999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2728479.92</v>
      </c>
      <c r="DD26">
        <v>2246064.08</v>
      </c>
      <c r="DE26">
        <v>8975315.9600000009</v>
      </c>
      <c r="DF26">
        <v>21748019.32</v>
      </c>
      <c r="DG26">
        <v>0</v>
      </c>
      <c r="DH26">
        <v>8676936.25</v>
      </c>
      <c r="DI26">
        <v>0</v>
      </c>
      <c r="DJ26">
        <v>0</v>
      </c>
      <c r="DK26">
        <v>0</v>
      </c>
      <c r="DL26">
        <v>0</v>
      </c>
      <c r="DM26">
        <v>8676003.7699999996</v>
      </c>
      <c r="DN26">
        <v>0</v>
      </c>
      <c r="DO26">
        <v>21730479.98</v>
      </c>
      <c r="DP26">
        <v>30424955.57</v>
      </c>
      <c r="DQ26">
        <v>11221380.039999999</v>
      </c>
      <c r="DR26">
        <v>30406483.75</v>
      </c>
      <c r="DS26">
        <v>0</v>
      </c>
      <c r="DT26">
        <v>111358.39999999999</v>
      </c>
      <c r="DU26">
        <v>65721.59</v>
      </c>
      <c r="DV26">
        <v>227990.14</v>
      </c>
      <c r="DW26">
        <v>1663648.64</v>
      </c>
      <c r="DX26">
        <v>0</v>
      </c>
      <c r="DY26">
        <v>554714.86</v>
      </c>
      <c r="DZ26">
        <v>0</v>
      </c>
      <c r="EA26">
        <v>0</v>
      </c>
      <c r="EB26">
        <v>0</v>
      </c>
      <c r="EC26">
        <v>0</v>
      </c>
      <c r="ED26">
        <v>550658.67000000004</v>
      </c>
      <c r="EE26">
        <v>0</v>
      </c>
      <c r="EF26">
        <v>1672141.5</v>
      </c>
      <c r="EG26">
        <v>2218363.5</v>
      </c>
      <c r="EH26">
        <v>293711.73</v>
      </c>
      <c r="EI26">
        <v>2222800.17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0</v>
      </c>
      <c r="HO26">
        <v>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0</v>
      </c>
      <c r="HW26">
        <v>0</v>
      </c>
      <c r="HX26">
        <v>0</v>
      </c>
      <c r="HY26">
        <v>0</v>
      </c>
      <c r="HZ26">
        <v>0</v>
      </c>
      <c r="IA26">
        <v>0</v>
      </c>
      <c r="IB26">
        <v>0</v>
      </c>
      <c r="IC26">
        <v>0</v>
      </c>
      <c r="ID26">
        <v>0</v>
      </c>
      <c r="IE26">
        <v>0</v>
      </c>
      <c r="IF26">
        <v>0</v>
      </c>
      <c r="IG26">
        <v>0</v>
      </c>
      <c r="IH26">
        <v>0</v>
      </c>
      <c r="II26">
        <v>0</v>
      </c>
      <c r="IJ26">
        <v>0</v>
      </c>
      <c r="IK26">
        <v>0</v>
      </c>
      <c r="IL26">
        <v>0</v>
      </c>
      <c r="IM26">
        <v>0</v>
      </c>
      <c r="IN26">
        <v>0</v>
      </c>
      <c r="IO26">
        <v>0</v>
      </c>
      <c r="IP26">
        <v>0</v>
      </c>
      <c r="IQ26">
        <v>0</v>
      </c>
      <c r="IR26">
        <v>0</v>
      </c>
      <c r="IS26">
        <v>0</v>
      </c>
      <c r="IT26">
        <v>0</v>
      </c>
      <c r="IU26">
        <v>0</v>
      </c>
      <c r="IV26">
        <v>0</v>
      </c>
      <c r="IW26">
        <v>0</v>
      </c>
      <c r="IX26">
        <v>0</v>
      </c>
      <c r="IY26">
        <v>0</v>
      </c>
      <c r="IZ26">
        <v>0</v>
      </c>
      <c r="JA26">
        <v>0</v>
      </c>
      <c r="JB26">
        <v>7332102.5700000003</v>
      </c>
      <c r="JC26">
        <v>0</v>
      </c>
      <c r="JD26">
        <v>7580231.3899999997</v>
      </c>
      <c r="JE26">
        <v>27667450.84</v>
      </c>
      <c r="JF26">
        <v>45301754.740000002</v>
      </c>
      <c r="JG26">
        <v>0</v>
      </c>
      <c r="JH26">
        <v>18493345.129999999</v>
      </c>
      <c r="JI26">
        <v>0</v>
      </c>
      <c r="JJ26">
        <v>7332102.5700000003</v>
      </c>
      <c r="JK26">
        <v>0</v>
      </c>
      <c r="JL26">
        <v>0</v>
      </c>
      <c r="JM26">
        <v>0</v>
      </c>
      <c r="JN26">
        <v>0</v>
      </c>
      <c r="JO26">
        <v>0</v>
      </c>
      <c r="JP26">
        <v>0</v>
      </c>
      <c r="JQ26">
        <v>18524525.620000001</v>
      </c>
      <c r="JR26">
        <v>0</v>
      </c>
      <c r="JS26">
        <v>45432926.75</v>
      </c>
      <c r="JT26">
        <v>63795099.869999997</v>
      </c>
      <c r="JU26">
        <v>35247682.229999997</v>
      </c>
      <c r="JV26">
        <v>63957452.369999997</v>
      </c>
      <c r="JW26">
        <v>0</v>
      </c>
      <c r="JX26">
        <v>0</v>
      </c>
      <c r="JY26">
        <v>0</v>
      </c>
      <c r="JZ26">
        <v>0</v>
      </c>
      <c r="KA26">
        <v>0</v>
      </c>
      <c r="KB26">
        <v>0</v>
      </c>
      <c r="KC26">
        <v>0</v>
      </c>
      <c r="KD26">
        <v>0</v>
      </c>
      <c r="KE26">
        <v>0</v>
      </c>
      <c r="KF26">
        <v>0</v>
      </c>
      <c r="KG26">
        <v>0</v>
      </c>
      <c r="KH26">
        <v>0</v>
      </c>
      <c r="KI26">
        <v>0</v>
      </c>
      <c r="KJ26">
        <v>0</v>
      </c>
      <c r="KK26">
        <v>0</v>
      </c>
      <c r="KL26">
        <v>0</v>
      </c>
      <c r="KM26">
        <v>0</v>
      </c>
      <c r="KN26">
        <v>0</v>
      </c>
      <c r="KO26">
        <v>0</v>
      </c>
      <c r="KP26">
        <v>16205790.99</v>
      </c>
      <c r="KQ26">
        <v>14248726.32</v>
      </c>
      <c r="KR26">
        <v>18236342.399999999</v>
      </c>
      <c r="KS26">
        <v>290527.25</v>
      </c>
      <c r="KT26">
        <v>3987616.08</v>
      </c>
      <c r="KU26">
        <v>17557342.399999999</v>
      </c>
      <c r="KV26">
        <v>13569726.32</v>
      </c>
      <c r="KW26">
        <v>1351551.41</v>
      </c>
      <c r="KX26">
        <v>12508702.16</v>
      </c>
      <c r="KY26">
        <v>1061024.1599999999</v>
      </c>
      <c r="KZ26">
        <v>0</v>
      </c>
      <c r="LA26">
        <v>3697088.83</v>
      </c>
      <c r="LB26">
        <v>0</v>
      </c>
      <c r="LC26">
        <v>679000</v>
      </c>
      <c r="LD26">
        <v>0</v>
      </c>
      <c r="LE26">
        <v>0</v>
      </c>
      <c r="LF26">
        <v>0</v>
      </c>
      <c r="LG26">
        <v>0</v>
      </c>
      <c r="LH26">
        <v>0</v>
      </c>
      <c r="LI26">
        <v>0</v>
      </c>
      <c r="LJ26">
        <v>0</v>
      </c>
      <c r="LK26">
        <v>0</v>
      </c>
      <c r="LL26">
        <v>0</v>
      </c>
      <c r="LM26">
        <v>0</v>
      </c>
      <c r="LN26">
        <v>0</v>
      </c>
      <c r="LO26">
        <v>0</v>
      </c>
      <c r="LP26">
        <v>0</v>
      </c>
      <c r="LQ26">
        <v>0</v>
      </c>
      <c r="LR26">
        <v>0</v>
      </c>
      <c r="LS26">
        <v>0</v>
      </c>
      <c r="LT26">
        <v>0</v>
      </c>
      <c r="LU26">
        <v>0</v>
      </c>
      <c r="LV26">
        <v>0</v>
      </c>
      <c r="LW26">
        <v>0</v>
      </c>
      <c r="LX26">
        <v>3351026.74</v>
      </c>
      <c r="LY26">
        <v>3417034</v>
      </c>
      <c r="LZ26">
        <v>4209123.6100000003</v>
      </c>
      <c r="MA26">
        <v>137378.87</v>
      </c>
      <c r="MB26">
        <v>792089.61</v>
      </c>
      <c r="MC26">
        <v>3990123.61</v>
      </c>
      <c r="MD26">
        <v>3198034</v>
      </c>
      <c r="ME26">
        <v>639096.87</v>
      </c>
      <c r="MF26">
        <v>2696316</v>
      </c>
      <c r="MG26">
        <v>501718</v>
      </c>
      <c r="MH26">
        <v>0</v>
      </c>
      <c r="MI26">
        <v>654710.74</v>
      </c>
      <c r="MJ26">
        <v>0</v>
      </c>
      <c r="MK26">
        <v>219000</v>
      </c>
      <c r="ML26">
        <v>0</v>
      </c>
      <c r="MM26">
        <v>0</v>
      </c>
      <c r="MN26">
        <v>0</v>
      </c>
      <c r="MO26">
        <v>1319029.28</v>
      </c>
      <c r="MP26">
        <v>3945741.11</v>
      </c>
      <c r="MQ26">
        <v>4929638.43</v>
      </c>
      <c r="MR26">
        <v>721745.51</v>
      </c>
      <c r="MS26">
        <v>983897.32</v>
      </c>
      <c r="MT26">
        <v>4676638.43</v>
      </c>
      <c r="MU26">
        <v>3692741.11</v>
      </c>
      <c r="MV26">
        <v>3357609.15</v>
      </c>
      <c r="MW26">
        <v>1056877.47</v>
      </c>
      <c r="MX26">
        <v>2635863.64</v>
      </c>
      <c r="MY26">
        <v>0</v>
      </c>
      <c r="MZ26">
        <v>262151.81</v>
      </c>
      <c r="NA26">
        <v>0</v>
      </c>
      <c r="NB26">
        <v>253000</v>
      </c>
      <c r="NC26">
        <v>0</v>
      </c>
      <c r="ND26">
        <v>0</v>
      </c>
      <c r="NE26">
        <v>0</v>
      </c>
      <c r="NF26">
        <v>0</v>
      </c>
      <c r="NG26">
        <v>0</v>
      </c>
      <c r="NH26">
        <v>0</v>
      </c>
      <c r="NI26">
        <v>0</v>
      </c>
      <c r="NJ26">
        <v>0</v>
      </c>
      <c r="NK26">
        <v>0</v>
      </c>
      <c r="NL26">
        <v>0</v>
      </c>
      <c r="NM26">
        <v>0</v>
      </c>
      <c r="NN26">
        <v>0</v>
      </c>
      <c r="NO26">
        <v>0</v>
      </c>
      <c r="NP26">
        <v>0</v>
      </c>
      <c r="NQ26">
        <v>0</v>
      </c>
      <c r="NR26">
        <v>0</v>
      </c>
      <c r="NS26">
        <v>0</v>
      </c>
      <c r="NT26">
        <v>0</v>
      </c>
      <c r="NU26">
        <v>0</v>
      </c>
      <c r="NV26">
        <v>0</v>
      </c>
      <c r="NW26">
        <v>6490873.0899999999</v>
      </c>
      <c r="NX26">
        <v>10945766.16</v>
      </c>
      <c r="NY26">
        <v>14247652.609999999</v>
      </c>
      <c r="NZ26">
        <v>1516694.53</v>
      </c>
      <c r="OA26">
        <v>3301886.45</v>
      </c>
      <c r="OB26">
        <v>13546652.609999999</v>
      </c>
      <c r="OC26">
        <v>10244766.16</v>
      </c>
      <c r="OD26">
        <v>7055779.5199999996</v>
      </c>
      <c r="OE26">
        <v>4705681.17</v>
      </c>
      <c r="OF26">
        <v>5539084.9900000002</v>
      </c>
      <c r="OG26">
        <v>0</v>
      </c>
      <c r="OH26">
        <v>1785191.92</v>
      </c>
      <c r="OI26">
        <v>0</v>
      </c>
      <c r="OJ26">
        <v>701000</v>
      </c>
      <c r="OK26">
        <v>0</v>
      </c>
      <c r="OL26">
        <v>0</v>
      </c>
      <c r="OM26">
        <v>0</v>
      </c>
      <c r="ON26">
        <v>1406364.34</v>
      </c>
      <c r="OO26">
        <v>1536384.8</v>
      </c>
      <c r="OP26">
        <v>1991197.41</v>
      </c>
      <c r="OQ26">
        <v>104433.97</v>
      </c>
      <c r="OR26">
        <v>454812.61</v>
      </c>
      <c r="OS26">
        <v>1892197.41</v>
      </c>
      <c r="OT26">
        <v>1437384.8</v>
      </c>
      <c r="OU26">
        <v>485833.07</v>
      </c>
      <c r="OV26">
        <v>1055985.7</v>
      </c>
      <c r="OW26">
        <v>381399.1</v>
      </c>
      <c r="OX26">
        <v>0</v>
      </c>
      <c r="OY26">
        <v>350378.64</v>
      </c>
      <c r="OZ26">
        <v>0</v>
      </c>
      <c r="PA26">
        <v>99000</v>
      </c>
      <c r="PB26">
        <v>0</v>
      </c>
      <c r="PC26">
        <v>0</v>
      </c>
      <c r="PD26">
        <v>0</v>
      </c>
      <c r="PE26">
        <v>0</v>
      </c>
      <c r="PF26">
        <v>0</v>
      </c>
      <c r="PG26">
        <v>0</v>
      </c>
      <c r="PH26">
        <v>0</v>
      </c>
      <c r="PI26">
        <v>0</v>
      </c>
      <c r="PJ26">
        <v>0</v>
      </c>
      <c r="PK26">
        <v>0</v>
      </c>
      <c r="PL26">
        <v>0</v>
      </c>
      <c r="PM26">
        <v>0</v>
      </c>
      <c r="PN26">
        <v>0</v>
      </c>
      <c r="PO26">
        <v>0</v>
      </c>
      <c r="PP26">
        <v>0</v>
      </c>
      <c r="PQ26">
        <v>0</v>
      </c>
      <c r="PR26">
        <v>0</v>
      </c>
      <c r="PS26">
        <v>0</v>
      </c>
      <c r="PT26">
        <v>0</v>
      </c>
      <c r="PU26">
        <v>0</v>
      </c>
      <c r="PV26">
        <v>0</v>
      </c>
      <c r="PW26">
        <v>0</v>
      </c>
      <c r="PX26">
        <v>0</v>
      </c>
      <c r="PY26">
        <v>0</v>
      </c>
      <c r="PZ26">
        <v>0</v>
      </c>
      <c r="QA26">
        <v>0</v>
      </c>
      <c r="QB26">
        <v>0</v>
      </c>
      <c r="QC26">
        <v>0</v>
      </c>
      <c r="QD26">
        <v>0</v>
      </c>
      <c r="QE26">
        <v>0</v>
      </c>
      <c r="QF26">
        <v>0</v>
      </c>
      <c r="QG26">
        <v>0</v>
      </c>
      <c r="QH26">
        <v>0</v>
      </c>
      <c r="QI26">
        <v>0</v>
      </c>
      <c r="QJ26">
        <v>0</v>
      </c>
      <c r="QK26">
        <v>0</v>
      </c>
      <c r="QL26">
        <v>0</v>
      </c>
      <c r="QM26">
        <v>0</v>
      </c>
      <c r="QN26">
        <v>0</v>
      </c>
      <c r="QO26">
        <v>0</v>
      </c>
      <c r="QP26">
        <v>0</v>
      </c>
      <c r="QQ26">
        <v>0</v>
      </c>
      <c r="QR26">
        <v>0</v>
      </c>
      <c r="QS26">
        <v>0</v>
      </c>
      <c r="QT26">
        <v>0</v>
      </c>
      <c r="QU26">
        <v>0</v>
      </c>
      <c r="QV26">
        <v>0</v>
      </c>
      <c r="QW26">
        <v>0</v>
      </c>
      <c r="QX26">
        <v>0</v>
      </c>
      <c r="QY26">
        <v>0</v>
      </c>
      <c r="QZ26">
        <v>0</v>
      </c>
      <c r="RA26">
        <v>0</v>
      </c>
      <c r="RB26">
        <v>0</v>
      </c>
      <c r="RC26">
        <v>0</v>
      </c>
      <c r="RD26">
        <v>0</v>
      </c>
      <c r="RE26">
        <v>0</v>
      </c>
      <c r="RF26">
        <v>0</v>
      </c>
      <c r="RG26">
        <v>0</v>
      </c>
      <c r="RH26">
        <v>0</v>
      </c>
      <c r="RI26">
        <v>0</v>
      </c>
      <c r="RJ26">
        <v>0</v>
      </c>
      <c r="RK26">
        <v>0</v>
      </c>
      <c r="RL26">
        <v>0</v>
      </c>
      <c r="RM26">
        <v>0</v>
      </c>
      <c r="RN26">
        <v>0</v>
      </c>
      <c r="RO26">
        <v>0</v>
      </c>
      <c r="RP26">
        <v>0</v>
      </c>
      <c r="RQ26">
        <v>0</v>
      </c>
      <c r="RR26">
        <v>0</v>
      </c>
      <c r="RS26">
        <v>0</v>
      </c>
      <c r="RT26">
        <v>0</v>
      </c>
      <c r="RU26">
        <v>0</v>
      </c>
      <c r="RV26">
        <v>0</v>
      </c>
      <c r="RW26">
        <v>0</v>
      </c>
      <c r="RX26">
        <v>0</v>
      </c>
      <c r="RY26">
        <v>0</v>
      </c>
      <c r="RZ26">
        <v>0</v>
      </c>
      <c r="SA26">
        <v>0</v>
      </c>
      <c r="SB26">
        <v>0</v>
      </c>
      <c r="SC26">
        <v>0</v>
      </c>
      <c r="SD26">
        <v>0</v>
      </c>
      <c r="SE26">
        <v>0</v>
      </c>
      <c r="SF26">
        <v>0</v>
      </c>
      <c r="SG26">
        <v>0</v>
      </c>
      <c r="SH26">
        <v>0</v>
      </c>
      <c r="SI26">
        <v>0</v>
      </c>
      <c r="SJ26">
        <v>0</v>
      </c>
      <c r="SK26">
        <v>0</v>
      </c>
      <c r="SL26">
        <v>0</v>
      </c>
      <c r="SM26">
        <v>0</v>
      </c>
      <c r="SN26">
        <v>0</v>
      </c>
      <c r="SO26">
        <v>0</v>
      </c>
      <c r="SP26">
        <v>0</v>
      </c>
      <c r="SQ26">
        <v>0</v>
      </c>
      <c r="SR26">
        <v>0</v>
      </c>
      <c r="SS26">
        <v>0</v>
      </c>
      <c r="ST26">
        <v>0</v>
      </c>
      <c r="SU26">
        <v>0</v>
      </c>
      <c r="SV26">
        <v>0</v>
      </c>
      <c r="SW26">
        <v>0</v>
      </c>
      <c r="SX26">
        <v>0</v>
      </c>
      <c r="SY26">
        <v>0</v>
      </c>
      <c r="SZ26">
        <v>0</v>
      </c>
      <c r="TA26">
        <v>0</v>
      </c>
      <c r="TB26">
        <v>0</v>
      </c>
      <c r="TC26">
        <v>0</v>
      </c>
      <c r="TD26">
        <v>0</v>
      </c>
      <c r="TE26">
        <v>0</v>
      </c>
      <c r="TF26">
        <v>0</v>
      </c>
      <c r="TG26">
        <v>0</v>
      </c>
      <c r="TH26">
        <v>0</v>
      </c>
      <c r="TI26">
        <v>0</v>
      </c>
      <c r="TJ26">
        <v>0</v>
      </c>
      <c r="TK26">
        <v>0</v>
      </c>
      <c r="TL26">
        <v>0</v>
      </c>
      <c r="TM26">
        <v>0</v>
      </c>
      <c r="TN26">
        <v>0</v>
      </c>
      <c r="TO26">
        <v>0</v>
      </c>
      <c r="TP26">
        <v>0</v>
      </c>
      <c r="TQ26">
        <v>0</v>
      </c>
      <c r="TR26">
        <v>0</v>
      </c>
      <c r="TS26">
        <v>0</v>
      </c>
      <c r="TT26">
        <v>0</v>
      </c>
      <c r="TU26">
        <v>0</v>
      </c>
      <c r="TV26">
        <v>0</v>
      </c>
      <c r="TW26">
        <v>0</v>
      </c>
      <c r="TX26">
        <v>0</v>
      </c>
      <c r="TY26">
        <v>0</v>
      </c>
      <c r="TZ26">
        <v>0</v>
      </c>
      <c r="UA26">
        <v>0</v>
      </c>
      <c r="UB26">
        <v>0</v>
      </c>
      <c r="UC26">
        <v>0</v>
      </c>
      <c r="UD26">
        <v>0</v>
      </c>
      <c r="UE26">
        <v>0</v>
      </c>
      <c r="UF26">
        <v>0</v>
      </c>
      <c r="UG26">
        <v>0</v>
      </c>
      <c r="UH26">
        <v>0</v>
      </c>
      <c r="UI26">
        <v>0</v>
      </c>
      <c r="UJ26">
        <v>0</v>
      </c>
      <c r="UK26">
        <v>28773084.440000001</v>
      </c>
      <c r="UL26">
        <v>34093652.390000001</v>
      </c>
      <c r="UM26">
        <v>43613954.460000001</v>
      </c>
      <c r="UN26">
        <v>2770780.13</v>
      </c>
      <c r="UO26">
        <v>9520302.0700000003</v>
      </c>
      <c r="UP26">
        <v>41662954.460000001</v>
      </c>
      <c r="UQ26">
        <v>32142652.390000001</v>
      </c>
      <c r="UR26">
        <v>12889870.02</v>
      </c>
      <c r="US26">
        <v>22023562.5</v>
      </c>
      <c r="UT26">
        <v>10119089.890000001</v>
      </c>
      <c r="UU26">
        <v>0</v>
      </c>
      <c r="UV26">
        <v>6749521.9400000004</v>
      </c>
      <c r="UW26">
        <v>0</v>
      </c>
      <c r="UX26">
        <v>1951000</v>
      </c>
      <c r="UY26">
        <v>0</v>
      </c>
    </row>
    <row r="27" spans="1:571" x14ac:dyDescent="0.25">
      <c r="A27">
        <v>202212</v>
      </c>
      <c r="B27">
        <v>53111</v>
      </c>
      <c r="C27" t="s">
        <v>2704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-502529</v>
      </c>
      <c r="GJ27">
        <v>7264615.4699999997</v>
      </c>
      <c r="GK27">
        <v>2838052</v>
      </c>
      <c r="GL27">
        <v>20277708.27</v>
      </c>
      <c r="GM27">
        <v>44979854.399999999</v>
      </c>
      <c r="GN27">
        <v>0</v>
      </c>
      <c r="GO27">
        <v>8995970.8800000008</v>
      </c>
      <c r="GP27">
        <v>-295874</v>
      </c>
      <c r="GQ27">
        <v>89293</v>
      </c>
      <c r="GR27">
        <v>0</v>
      </c>
      <c r="GS27">
        <v>89293</v>
      </c>
      <c r="GT27">
        <v>8995970.8800000008</v>
      </c>
      <c r="GU27">
        <v>-798403</v>
      </c>
      <c r="GV27">
        <v>44979854.399999999</v>
      </c>
      <c r="GW27">
        <v>53886532.280000001</v>
      </c>
      <c r="GX27">
        <v>23115760.27</v>
      </c>
      <c r="GY27">
        <v>53886532.280000001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v>0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  <c r="HX27">
        <v>0</v>
      </c>
      <c r="HY27">
        <v>0</v>
      </c>
      <c r="HZ27">
        <v>0</v>
      </c>
      <c r="IA27">
        <v>0</v>
      </c>
      <c r="IB27">
        <v>0</v>
      </c>
      <c r="IC27">
        <v>0</v>
      </c>
      <c r="ID27">
        <v>0</v>
      </c>
      <c r="IE27">
        <v>0</v>
      </c>
      <c r="IF27">
        <v>0</v>
      </c>
      <c r="IG27">
        <v>0</v>
      </c>
      <c r="IH27">
        <v>0</v>
      </c>
      <c r="II27">
        <v>0</v>
      </c>
      <c r="IJ27">
        <v>0</v>
      </c>
      <c r="IK27">
        <v>0</v>
      </c>
      <c r="IL27">
        <v>0</v>
      </c>
      <c r="IM27">
        <v>0</v>
      </c>
      <c r="IN27">
        <v>0</v>
      </c>
      <c r="IO27">
        <v>0</v>
      </c>
      <c r="IP27">
        <v>0</v>
      </c>
      <c r="IQ27">
        <v>0</v>
      </c>
      <c r="IR27">
        <v>0</v>
      </c>
      <c r="IS27">
        <v>0</v>
      </c>
      <c r="IT27">
        <v>0</v>
      </c>
      <c r="IU27">
        <v>0</v>
      </c>
      <c r="IV27">
        <v>0</v>
      </c>
      <c r="IW27">
        <v>0</v>
      </c>
      <c r="IX27">
        <v>0</v>
      </c>
      <c r="IY27">
        <v>0</v>
      </c>
      <c r="IZ27">
        <v>-502529</v>
      </c>
      <c r="JA27">
        <v>0</v>
      </c>
      <c r="JB27">
        <v>7264615.4699999997</v>
      </c>
      <c r="JC27">
        <v>0</v>
      </c>
      <c r="JD27">
        <v>2838052</v>
      </c>
      <c r="JE27">
        <v>20277708.27</v>
      </c>
      <c r="JF27">
        <v>44979854.399999999</v>
      </c>
      <c r="JG27">
        <v>0</v>
      </c>
      <c r="JH27">
        <v>8995970.8800000008</v>
      </c>
      <c r="JI27">
        <v>0</v>
      </c>
      <c r="JJ27">
        <v>7264615.4699999997</v>
      </c>
      <c r="JK27">
        <v>-295874</v>
      </c>
      <c r="JL27">
        <v>89293</v>
      </c>
      <c r="JM27">
        <v>0</v>
      </c>
      <c r="JN27">
        <v>0</v>
      </c>
      <c r="JO27">
        <v>0</v>
      </c>
      <c r="JP27">
        <v>89293</v>
      </c>
      <c r="JQ27">
        <v>8995970.8800000008</v>
      </c>
      <c r="JR27">
        <v>-798403</v>
      </c>
      <c r="JS27">
        <v>44979854.399999999</v>
      </c>
      <c r="JT27">
        <v>53886532.280000001</v>
      </c>
      <c r="JU27">
        <v>23115760.27</v>
      </c>
      <c r="JV27">
        <v>53886532.280000001</v>
      </c>
      <c r="JW27">
        <v>0</v>
      </c>
      <c r="JX27">
        <v>0</v>
      </c>
      <c r="JY27">
        <v>0</v>
      </c>
      <c r="JZ27">
        <v>0</v>
      </c>
      <c r="KA27">
        <v>0</v>
      </c>
      <c r="KB27">
        <v>0</v>
      </c>
      <c r="KC27">
        <v>0</v>
      </c>
      <c r="KD27">
        <v>0</v>
      </c>
      <c r="KE27">
        <v>0</v>
      </c>
      <c r="KF27">
        <v>0</v>
      </c>
      <c r="KG27">
        <v>0</v>
      </c>
      <c r="KH27">
        <v>0</v>
      </c>
      <c r="KI27">
        <v>0</v>
      </c>
      <c r="KJ27">
        <v>0</v>
      </c>
      <c r="KK27">
        <v>0</v>
      </c>
      <c r="KL27">
        <v>0</v>
      </c>
      <c r="KM27">
        <v>0</v>
      </c>
      <c r="KN27">
        <v>0</v>
      </c>
      <c r="KO27">
        <v>0</v>
      </c>
      <c r="KP27">
        <v>0</v>
      </c>
      <c r="KQ27">
        <v>0</v>
      </c>
      <c r="KR27">
        <v>0</v>
      </c>
      <c r="KS27">
        <v>0</v>
      </c>
      <c r="KT27">
        <v>0</v>
      </c>
      <c r="KU27">
        <v>0</v>
      </c>
      <c r="KV27">
        <v>0</v>
      </c>
      <c r="KW27">
        <v>0</v>
      </c>
      <c r="KX27">
        <v>0</v>
      </c>
      <c r="KY27">
        <v>0</v>
      </c>
      <c r="KZ27">
        <v>0</v>
      </c>
      <c r="LA27">
        <v>0</v>
      </c>
      <c r="LB27">
        <v>0</v>
      </c>
      <c r="LC27">
        <v>0</v>
      </c>
      <c r="LD27">
        <v>0</v>
      </c>
      <c r="LE27">
        <v>0</v>
      </c>
      <c r="LF27">
        <v>0</v>
      </c>
      <c r="LG27">
        <v>0</v>
      </c>
      <c r="LH27">
        <v>0</v>
      </c>
      <c r="LI27">
        <v>0</v>
      </c>
      <c r="LJ27">
        <v>0</v>
      </c>
      <c r="LK27">
        <v>0</v>
      </c>
      <c r="LL27">
        <v>0</v>
      </c>
      <c r="LM27">
        <v>0</v>
      </c>
      <c r="LN27">
        <v>0</v>
      </c>
      <c r="LO27">
        <v>0</v>
      </c>
      <c r="LP27">
        <v>0</v>
      </c>
      <c r="LQ27">
        <v>0</v>
      </c>
      <c r="LR27">
        <v>0</v>
      </c>
      <c r="LS27">
        <v>0</v>
      </c>
      <c r="LT27">
        <v>0</v>
      </c>
      <c r="LU27">
        <v>0</v>
      </c>
      <c r="LV27">
        <v>0</v>
      </c>
      <c r="LW27">
        <v>0</v>
      </c>
      <c r="LX27">
        <v>0</v>
      </c>
      <c r="LY27">
        <v>0</v>
      </c>
      <c r="LZ27">
        <v>0</v>
      </c>
      <c r="MA27">
        <v>0</v>
      </c>
      <c r="MB27">
        <v>0</v>
      </c>
      <c r="MC27">
        <v>0</v>
      </c>
      <c r="MD27">
        <v>0</v>
      </c>
      <c r="ME27">
        <v>0</v>
      </c>
      <c r="MF27">
        <v>0</v>
      </c>
      <c r="MG27">
        <v>0</v>
      </c>
      <c r="MH27">
        <v>0</v>
      </c>
      <c r="MI27">
        <v>0</v>
      </c>
      <c r="MJ27">
        <v>0</v>
      </c>
      <c r="MK27">
        <v>0</v>
      </c>
      <c r="ML27">
        <v>0</v>
      </c>
      <c r="MM27">
        <v>0</v>
      </c>
      <c r="MN27">
        <v>0</v>
      </c>
      <c r="MO27">
        <v>0</v>
      </c>
      <c r="MP27">
        <v>0</v>
      </c>
      <c r="MQ27">
        <v>0</v>
      </c>
      <c r="MR27">
        <v>0</v>
      </c>
      <c r="MS27">
        <v>0</v>
      </c>
      <c r="MT27">
        <v>0</v>
      </c>
      <c r="MU27">
        <v>0</v>
      </c>
      <c r="MV27">
        <v>0</v>
      </c>
      <c r="MW27">
        <v>0</v>
      </c>
      <c r="MX27">
        <v>0</v>
      </c>
      <c r="MY27">
        <v>0</v>
      </c>
      <c r="MZ27">
        <v>0</v>
      </c>
      <c r="NA27">
        <v>0</v>
      </c>
      <c r="NB27">
        <v>0</v>
      </c>
      <c r="NC27">
        <v>0</v>
      </c>
      <c r="ND27">
        <v>0</v>
      </c>
      <c r="NE27">
        <v>0</v>
      </c>
      <c r="NF27">
        <v>0</v>
      </c>
      <c r="NG27">
        <v>0</v>
      </c>
      <c r="NH27">
        <v>0</v>
      </c>
      <c r="NI27">
        <v>0</v>
      </c>
      <c r="NJ27">
        <v>0</v>
      </c>
      <c r="NK27">
        <v>0</v>
      </c>
      <c r="NL27">
        <v>0</v>
      </c>
      <c r="NM27">
        <v>0</v>
      </c>
      <c r="NN27">
        <v>0</v>
      </c>
      <c r="NO27">
        <v>0</v>
      </c>
      <c r="NP27">
        <v>0</v>
      </c>
      <c r="NQ27">
        <v>0</v>
      </c>
      <c r="NR27">
        <v>0</v>
      </c>
      <c r="NS27">
        <v>0</v>
      </c>
      <c r="NT27">
        <v>0</v>
      </c>
      <c r="NU27">
        <v>0</v>
      </c>
      <c r="NV27">
        <v>0</v>
      </c>
      <c r="NW27">
        <v>0</v>
      </c>
      <c r="NX27">
        <v>0</v>
      </c>
      <c r="NY27">
        <v>0</v>
      </c>
      <c r="NZ27">
        <v>0</v>
      </c>
      <c r="OA27">
        <v>0</v>
      </c>
      <c r="OB27">
        <v>0</v>
      </c>
      <c r="OC27">
        <v>0</v>
      </c>
      <c r="OD27">
        <v>0</v>
      </c>
      <c r="OE27">
        <v>0</v>
      </c>
      <c r="OF27">
        <v>0</v>
      </c>
      <c r="OG27">
        <v>0</v>
      </c>
      <c r="OH27">
        <v>0</v>
      </c>
      <c r="OI27">
        <v>0</v>
      </c>
      <c r="OJ27">
        <v>0</v>
      </c>
      <c r="OK27">
        <v>0</v>
      </c>
      <c r="OL27">
        <v>0</v>
      </c>
      <c r="OM27">
        <v>0</v>
      </c>
      <c r="ON27">
        <v>0</v>
      </c>
      <c r="OO27">
        <v>0</v>
      </c>
      <c r="OP27">
        <v>0</v>
      </c>
      <c r="OQ27">
        <v>0</v>
      </c>
      <c r="OR27">
        <v>0</v>
      </c>
      <c r="OS27">
        <v>0</v>
      </c>
      <c r="OT27">
        <v>0</v>
      </c>
      <c r="OU27">
        <v>0</v>
      </c>
      <c r="OV27">
        <v>0</v>
      </c>
      <c r="OW27">
        <v>0</v>
      </c>
      <c r="OX27">
        <v>0</v>
      </c>
      <c r="OY27">
        <v>0</v>
      </c>
      <c r="OZ27">
        <v>0</v>
      </c>
      <c r="PA27">
        <v>0</v>
      </c>
      <c r="PB27">
        <v>0</v>
      </c>
      <c r="PC27">
        <v>0</v>
      </c>
      <c r="PD27">
        <v>0</v>
      </c>
      <c r="PE27">
        <v>0</v>
      </c>
      <c r="PF27">
        <v>0</v>
      </c>
      <c r="PG27">
        <v>0</v>
      </c>
      <c r="PH27">
        <v>0</v>
      </c>
      <c r="PI27">
        <v>0</v>
      </c>
      <c r="PJ27">
        <v>0</v>
      </c>
      <c r="PK27">
        <v>0</v>
      </c>
      <c r="PL27">
        <v>0</v>
      </c>
      <c r="PM27">
        <v>0</v>
      </c>
      <c r="PN27">
        <v>0</v>
      </c>
      <c r="PO27">
        <v>0</v>
      </c>
      <c r="PP27">
        <v>0</v>
      </c>
      <c r="PQ27">
        <v>0</v>
      </c>
      <c r="PR27">
        <v>0</v>
      </c>
      <c r="PS27">
        <v>0</v>
      </c>
      <c r="PT27">
        <v>0</v>
      </c>
      <c r="PU27">
        <v>0</v>
      </c>
      <c r="PV27">
        <v>0</v>
      </c>
      <c r="PW27">
        <v>0</v>
      </c>
      <c r="PX27">
        <v>0</v>
      </c>
      <c r="PY27">
        <v>0</v>
      </c>
      <c r="PZ27">
        <v>0</v>
      </c>
      <c r="QA27">
        <v>0</v>
      </c>
      <c r="QB27">
        <v>0</v>
      </c>
      <c r="QC27">
        <v>0</v>
      </c>
      <c r="QD27">
        <v>0</v>
      </c>
      <c r="QE27">
        <v>0</v>
      </c>
      <c r="QF27">
        <v>0</v>
      </c>
      <c r="QG27">
        <v>0</v>
      </c>
      <c r="QH27">
        <v>0</v>
      </c>
      <c r="QI27">
        <v>0</v>
      </c>
      <c r="QJ27">
        <v>0</v>
      </c>
      <c r="QK27">
        <v>0</v>
      </c>
      <c r="QL27">
        <v>0</v>
      </c>
      <c r="QM27">
        <v>0</v>
      </c>
      <c r="QN27">
        <v>0</v>
      </c>
      <c r="QO27">
        <v>0</v>
      </c>
      <c r="QP27">
        <v>0</v>
      </c>
      <c r="QQ27">
        <v>0</v>
      </c>
      <c r="QR27">
        <v>0</v>
      </c>
      <c r="QS27">
        <v>0</v>
      </c>
      <c r="QT27">
        <v>0</v>
      </c>
      <c r="QU27">
        <v>0</v>
      </c>
      <c r="QV27">
        <v>0</v>
      </c>
      <c r="QW27">
        <v>0</v>
      </c>
      <c r="QX27">
        <v>0</v>
      </c>
      <c r="QY27">
        <v>0</v>
      </c>
      <c r="QZ27">
        <v>0</v>
      </c>
      <c r="RA27">
        <v>0</v>
      </c>
      <c r="RB27">
        <v>0</v>
      </c>
      <c r="RC27">
        <v>0</v>
      </c>
      <c r="RD27">
        <v>22329822</v>
      </c>
      <c r="RE27">
        <v>21738638.670000002</v>
      </c>
      <c r="RF27">
        <v>25205009</v>
      </c>
      <c r="RG27">
        <v>0</v>
      </c>
      <c r="RH27">
        <v>3466370.33</v>
      </c>
      <c r="RI27">
        <v>23416362</v>
      </c>
      <c r="RJ27">
        <v>19949991.670000002</v>
      </c>
      <c r="RK27">
        <v>1086540</v>
      </c>
      <c r="RL27">
        <v>18863451.670000002</v>
      </c>
      <c r="RM27">
        <v>1086540</v>
      </c>
      <c r="RN27">
        <v>0</v>
      </c>
      <c r="RO27">
        <v>3466370.33</v>
      </c>
      <c r="RP27">
        <v>0</v>
      </c>
      <c r="RQ27">
        <v>1788647</v>
      </c>
      <c r="RR27">
        <v>0</v>
      </c>
      <c r="RS27">
        <v>0</v>
      </c>
      <c r="RT27">
        <v>0</v>
      </c>
      <c r="RU27">
        <v>0</v>
      </c>
      <c r="RV27">
        <v>0</v>
      </c>
      <c r="RW27">
        <v>0</v>
      </c>
      <c r="RX27">
        <v>0</v>
      </c>
      <c r="RY27">
        <v>0</v>
      </c>
      <c r="RZ27">
        <v>0</v>
      </c>
      <c r="SA27">
        <v>0</v>
      </c>
      <c r="SB27">
        <v>0</v>
      </c>
      <c r="SC27">
        <v>0</v>
      </c>
      <c r="SD27">
        <v>0</v>
      </c>
      <c r="SE27">
        <v>0</v>
      </c>
      <c r="SF27">
        <v>0</v>
      </c>
      <c r="SG27">
        <v>0</v>
      </c>
      <c r="SH27">
        <v>0</v>
      </c>
      <c r="SI27">
        <v>0</v>
      </c>
      <c r="SJ27">
        <v>0</v>
      </c>
      <c r="SK27">
        <v>0</v>
      </c>
      <c r="SL27">
        <v>0</v>
      </c>
      <c r="SM27">
        <v>0</v>
      </c>
      <c r="SN27">
        <v>0</v>
      </c>
      <c r="SO27">
        <v>0</v>
      </c>
      <c r="SP27">
        <v>0</v>
      </c>
      <c r="SQ27">
        <v>0</v>
      </c>
      <c r="SR27">
        <v>0</v>
      </c>
      <c r="SS27">
        <v>0</v>
      </c>
      <c r="ST27">
        <v>0</v>
      </c>
      <c r="SU27">
        <v>0</v>
      </c>
      <c r="SV27">
        <v>0</v>
      </c>
      <c r="SW27">
        <v>0</v>
      </c>
      <c r="SX27">
        <v>0</v>
      </c>
      <c r="SY27">
        <v>0</v>
      </c>
      <c r="SZ27">
        <v>0</v>
      </c>
      <c r="TA27">
        <v>0</v>
      </c>
      <c r="TB27">
        <v>0</v>
      </c>
      <c r="TC27">
        <v>0</v>
      </c>
      <c r="TD27">
        <v>0</v>
      </c>
      <c r="TE27">
        <v>0</v>
      </c>
      <c r="TF27">
        <v>0</v>
      </c>
      <c r="TG27">
        <v>0</v>
      </c>
      <c r="TH27">
        <v>0</v>
      </c>
      <c r="TI27">
        <v>0</v>
      </c>
      <c r="TJ27">
        <v>0</v>
      </c>
      <c r="TK27">
        <v>0</v>
      </c>
      <c r="TL27">
        <v>0</v>
      </c>
      <c r="TM27">
        <v>0</v>
      </c>
      <c r="TN27">
        <v>0</v>
      </c>
      <c r="TO27">
        <v>0</v>
      </c>
      <c r="TP27">
        <v>0</v>
      </c>
      <c r="TQ27">
        <v>0</v>
      </c>
      <c r="TR27">
        <v>0</v>
      </c>
      <c r="TS27">
        <v>0</v>
      </c>
      <c r="TT27">
        <v>0</v>
      </c>
      <c r="TU27">
        <v>0</v>
      </c>
      <c r="TV27">
        <v>0</v>
      </c>
      <c r="TW27">
        <v>0</v>
      </c>
      <c r="TX27">
        <v>0</v>
      </c>
      <c r="TY27">
        <v>0</v>
      </c>
      <c r="TZ27">
        <v>0</v>
      </c>
      <c r="UA27">
        <v>0</v>
      </c>
      <c r="UB27">
        <v>0</v>
      </c>
      <c r="UC27">
        <v>0</v>
      </c>
      <c r="UD27">
        <v>0</v>
      </c>
      <c r="UE27">
        <v>0</v>
      </c>
      <c r="UF27">
        <v>0</v>
      </c>
      <c r="UG27">
        <v>0</v>
      </c>
      <c r="UH27">
        <v>0</v>
      </c>
      <c r="UI27">
        <v>0</v>
      </c>
      <c r="UJ27">
        <v>0</v>
      </c>
      <c r="UK27">
        <v>22329822</v>
      </c>
      <c r="UL27">
        <v>21738638.670000002</v>
      </c>
      <c r="UM27">
        <v>25205009</v>
      </c>
      <c r="UN27">
        <v>0</v>
      </c>
      <c r="UO27">
        <v>3466370.33</v>
      </c>
      <c r="UP27">
        <v>23416362</v>
      </c>
      <c r="UQ27">
        <v>19949991.670000002</v>
      </c>
      <c r="UR27">
        <v>1086540</v>
      </c>
      <c r="US27">
        <v>18863451.670000002</v>
      </c>
      <c r="UT27">
        <v>1086540</v>
      </c>
      <c r="UU27">
        <v>0</v>
      </c>
      <c r="UV27">
        <v>3466370.33</v>
      </c>
      <c r="UW27">
        <v>0</v>
      </c>
      <c r="UX27">
        <v>1788647</v>
      </c>
      <c r="UY27">
        <v>0</v>
      </c>
    </row>
    <row r="28" spans="1:571" x14ac:dyDescent="0.25">
      <c r="A28">
        <v>202212</v>
      </c>
      <c r="B28">
        <v>50295</v>
      </c>
      <c r="C28" t="s">
        <v>2679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-1904904.53</v>
      </c>
      <c r="V28">
        <v>2247968.0699999998</v>
      </c>
      <c r="W28">
        <v>0</v>
      </c>
      <c r="X28">
        <v>9782590.9499999993</v>
      </c>
      <c r="Y28">
        <v>17367037.670000002</v>
      </c>
      <c r="Z28">
        <v>0</v>
      </c>
      <c r="AA28">
        <v>1356939.76</v>
      </c>
      <c r="AB28">
        <v>0</v>
      </c>
      <c r="AC28">
        <v>0</v>
      </c>
      <c r="AD28">
        <v>0</v>
      </c>
      <c r="AE28">
        <v>0</v>
      </c>
      <c r="AF28">
        <v>1353489.92</v>
      </c>
      <c r="AG28">
        <v>-1904904.53</v>
      </c>
      <c r="AH28">
        <v>17223640.219999999</v>
      </c>
      <c r="AI28">
        <v>18723977.43</v>
      </c>
      <c r="AJ28">
        <v>9782590.9499999993</v>
      </c>
      <c r="AK28">
        <v>18577130.149999999</v>
      </c>
      <c r="AL28">
        <v>-3894869.7</v>
      </c>
      <c r="AM28">
        <v>1223211.68</v>
      </c>
      <c r="AN28">
        <v>0</v>
      </c>
      <c r="AO28">
        <v>5268170.83</v>
      </c>
      <c r="AP28">
        <v>11188835.710000001</v>
      </c>
      <c r="AQ28">
        <v>0</v>
      </c>
      <c r="AR28">
        <v>1220379.18</v>
      </c>
      <c r="AS28">
        <v>3441107</v>
      </c>
      <c r="AT28">
        <v>0</v>
      </c>
      <c r="AU28">
        <v>0</v>
      </c>
      <c r="AV28">
        <v>0</v>
      </c>
      <c r="AW28">
        <v>1220379.18</v>
      </c>
      <c r="AX28">
        <v>-453762.7</v>
      </c>
      <c r="AY28">
        <v>11188835.710000001</v>
      </c>
      <c r="AZ28">
        <v>12409214.890000001</v>
      </c>
      <c r="BA28">
        <v>5268170.83</v>
      </c>
      <c r="BB28">
        <v>12409214.890000001</v>
      </c>
      <c r="BC28">
        <v>-2928303.91</v>
      </c>
      <c r="BD28">
        <v>1565041.06</v>
      </c>
      <c r="BE28">
        <v>0</v>
      </c>
      <c r="BF28">
        <v>9022691.7400000002</v>
      </c>
      <c r="BG28">
        <v>12472913.300000001</v>
      </c>
      <c r="BH28">
        <v>0</v>
      </c>
      <c r="BI28">
        <v>2242319.41</v>
      </c>
      <c r="BJ28">
        <v>100169</v>
      </c>
      <c r="BK28">
        <v>0</v>
      </c>
      <c r="BL28">
        <v>0</v>
      </c>
      <c r="BM28">
        <v>0</v>
      </c>
      <c r="BN28">
        <v>2198614.54</v>
      </c>
      <c r="BO28">
        <v>-2828134.91</v>
      </c>
      <c r="BP28">
        <v>12581727.640000001</v>
      </c>
      <c r="BQ28">
        <v>14715232.710000001</v>
      </c>
      <c r="BR28">
        <v>9022691.7400000002</v>
      </c>
      <c r="BS28">
        <v>14780342.189999999</v>
      </c>
      <c r="BT28">
        <v>-16992.78</v>
      </c>
      <c r="BU28">
        <v>2134146.9</v>
      </c>
      <c r="BV28">
        <v>0</v>
      </c>
      <c r="BW28">
        <v>18246214.579999998</v>
      </c>
      <c r="BX28">
        <v>30791641.239999998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-16992.78</v>
      </c>
      <c r="CG28">
        <v>30502805.73</v>
      </c>
      <c r="CH28">
        <v>30791641.239999998</v>
      </c>
      <c r="CI28">
        <v>18246214.579999998</v>
      </c>
      <c r="CJ28">
        <v>30502805.73</v>
      </c>
      <c r="CK28">
        <v>-114182.72</v>
      </c>
      <c r="CL28">
        <v>56910.58</v>
      </c>
      <c r="CM28">
        <v>0</v>
      </c>
      <c r="CN28">
        <v>525823.26</v>
      </c>
      <c r="CO28">
        <v>950101.75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-114182.72</v>
      </c>
      <c r="CX28">
        <v>856381.5</v>
      </c>
      <c r="CY28">
        <v>950101.75</v>
      </c>
      <c r="CZ28">
        <v>525823.26</v>
      </c>
      <c r="DA28">
        <v>856381.5</v>
      </c>
      <c r="DB28">
        <v>13695351.65</v>
      </c>
      <c r="DC28">
        <v>6169743.4800000004</v>
      </c>
      <c r="DD28">
        <v>8929188</v>
      </c>
      <c r="DE28">
        <v>27844129.120000001</v>
      </c>
      <c r="DF28">
        <v>63941491.280000001</v>
      </c>
      <c r="DG28">
        <v>0</v>
      </c>
      <c r="DH28">
        <v>12664124.359999999</v>
      </c>
      <c r="DI28">
        <v>-8363841</v>
      </c>
      <c r="DJ28">
        <v>0</v>
      </c>
      <c r="DK28">
        <v>0</v>
      </c>
      <c r="DL28">
        <v>0</v>
      </c>
      <c r="DM28">
        <v>10563375.060000001</v>
      </c>
      <c r="DN28">
        <v>5331510.6500000004</v>
      </c>
      <c r="DO28">
        <v>63242456.259999998</v>
      </c>
      <c r="DP28">
        <v>76605615.640000001</v>
      </c>
      <c r="DQ28">
        <v>36773317.119999997</v>
      </c>
      <c r="DR28">
        <v>73805831.319999993</v>
      </c>
      <c r="DS28">
        <v>2464956.15</v>
      </c>
      <c r="DT28">
        <v>730664.83</v>
      </c>
      <c r="DU28">
        <v>0</v>
      </c>
      <c r="DV28">
        <v>1173525.6599999999</v>
      </c>
      <c r="DW28">
        <v>6236427.9900000002</v>
      </c>
      <c r="DX28">
        <v>0</v>
      </c>
      <c r="DY28">
        <v>422861.24</v>
      </c>
      <c r="DZ28">
        <v>0</v>
      </c>
      <c r="EA28">
        <v>0</v>
      </c>
      <c r="EB28">
        <v>0</v>
      </c>
      <c r="EC28">
        <v>0</v>
      </c>
      <c r="ED28">
        <v>414912.82</v>
      </c>
      <c r="EE28">
        <v>2464956.15</v>
      </c>
      <c r="EF28">
        <v>6230720.7300000004</v>
      </c>
      <c r="EG28">
        <v>6659289.2300000004</v>
      </c>
      <c r="EH28">
        <v>1173525.6599999999</v>
      </c>
      <c r="EI28">
        <v>6645633.5499999998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294726.53000000003</v>
      </c>
      <c r="FS28">
        <v>184959.4</v>
      </c>
      <c r="FT28">
        <v>0</v>
      </c>
      <c r="FU28">
        <v>1845260.34</v>
      </c>
      <c r="FV28">
        <v>4026213.22</v>
      </c>
      <c r="FW28">
        <v>0</v>
      </c>
      <c r="FX28">
        <v>43052</v>
      </c>
      <c r="FY28">
        <v>0</v>
      </c>
      <c r="FZ28">
        <v>0</v>
      </c>
      <c r="GA28">
        <v>0</v>
      </c>
      <c r="GB28">
        <v>0</v>
      </c>
      <c r="GC28">
        <v>43052</v>
      </c>
      <c r="GD28">
        <v>294726.53000000003</v>
      </c>
      <c r="GE28">
        <v>3899089.41</v>
      </c>
      <c r="GF28">
        <v>4069265.22</v>
      </c>
      <c r="GG28">
        <v>1845260.34</v>
      </c>
      <c r="GH28">
        <v>3942141.41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0</v>
      </c>
      <c r="HT28">
        <v>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0</v>
      </c>
      <c r="IE28">
        <v>0</v>
      </c>
      <c r="IF28">
        <v>0</v>
      </c>
      <c r="IG28">
        <v>0</v>
      </c>
      <c r="IH28">
        <v>0</v>
      </c>
      <c r="II28">
        <v>0</v>
      </c>
      <c r="IJ28">
        <v>0</v>
      </c>
      <c r="IK28">
        <v>0</v>
      </c>
      <c r="IL28">
        <v>0</v>
      </c>
      <c r="IM28">
        <v>0</v>
      </c>
      <c r="IN28">
        <v>0</v>
      </c>
      <c r="IO28">
        <v>0</v>
      </c>
      <c r="IP28">
        <v>0</v>
      </c>
      <c r="IQ28">
        <v>0</v>
      </c>
      <c r="IR28">
        <v>0</v>
      </c>
      <c r="IS28">
        <v>0</v>
      </c>
      <c r="IT28">
        <v>0</v>
      </c>
      <c r="IU28">
        <v>0</v>
      </c>
      <c r="IV28">
        <v>0</v>
      </c>
      <c r="IW28">
        <v>0</v>
      </c>
      <c r="IX28">
        <v>0</v>
      </c>
      <c r="IY28">
        <v>0</v>
      </c>
      <c r="IZ28">
        <v>7595780.6900000004</v>
      </c>
      <c r="JA28">
        <v>0</v>
      </c>
      <c r="JB28">
        <v>14312646</v>
      </c>
      <c r="JC28">
        <v>0</v>
      </c>
      <c r="JD28">
        <v>8929188</v>
      </c>
      <c r="JE28">
        <v>73708406.480000004</v>
      </c>
      <c r="JF28">
        <v>146974662.16</v>
      </c>
      <c r="JG28">
        <v>0</v>
      </c>
      <c r="JH28">
        <v>17949675.949999999</v>
      </c>
      <c r="JI28">
        <v>0</v>
      </c>
      <c r="JJ28">
        <v>14312646</v>
      </c>
      <c r="JK28">
        <v>-4822565</v>
      </c>
      <c r="JL28">
        <v>0</v>
      </c>
      <c r="JM28">
        <v>0</v>
      </c>
      <c r="JN28">
        <v>0</v>
      </c>
      <c r="JO28">
        <v>0</v>
      </c>
      <c r="JP28">
        <v>0</v>
      </c>
      <c r="JQ28">
        <v>15793823.529999999</v>
      </c>
      <c r="JR28">
        <v>2773215.69</v>
      </c>
      <c r="JS28">
        <v>145725657.19999999</v>
      </c>
      <c r="JT28">
        <v>164924338.11000001</v>
      </c>
      <c r="JU28">
        <v>82637594.480000004</v>
      </c>
      <c r="JV28">
        <v>161519480.74000001</v>
      </c>
      <c r="JW28">
        <v>0</v>
      </c>
      <c r="JX28">
        <v>0</v>
      </c>
      <c r="JY28">
        <v>0</v>
      </c>
      <c r="JZ28">
        <v>0</v>
      </c>
      <c r="KA28">
        <v>0</v>
      </c>
      <c r="KB28">
        <v>0</v>
      </c>
      <c r="KC28">
        <v>0</v>
      </c>
      <c r="KD28">
        <v>0</v>
      </c>
      <c r="KE28">
        <v>0</v>
      </c>
      <c r="KF28">
        <v>0</v>
      </c>
      <c r="KG28">
        <v>0</v>
      </c>
      <c r="KH28">
        <v>0</v>
      </c>
      <c r="KI28">
        <v>0</v>
      </c>
      <c r="KJ28">
        <v>0</v>
      </c>
      <c r="KK28">
        <v>0</v>
      </c>
      <c r="KL28">
        <v>0</v>
      </c>
      <c r="KM28">
        <v>0</v>
      </c>
      <c r="KN28">
        <v>0</v>
      </c>
      <c r="KO28">
        <v>0</v>
      </c>
      <c r="KP28">
        <v>23591459.530000001</v>
      </c>
      <c r="KQ28">
        <v>31015583.149999999</v>
      </c>
      <c r="KR28">
        <v>31015583.149999999</v>
      </c>
      <c r="KS28">
        <v>0</v>
      </c>
      <c r="KT28">
        <v>0</v>
      </c>
      <c r="KU28">
        <v>30322878.82</v>
      </c>
      <c r="KV28">
        <v>30322878.82</v>
      </c>
      <c r="KW28">
        <v>6731419.29</v>
      </c>
      <c r="KX28">
        <v>23591459.530000001</v>
      </c>
      <c r="KY28">
        <v>6731419.29</v>
      </c>
      <c r="KZ28">
        <v>0</v>
      </c>
      <c r="LA28">
        <v>0</v>
      </c>
      <c r="LB28">
        <v>0</v>
      </c>
      <c r="LC28">
        <v>692704.33</v>
      </c>
      <c r="LD28">
        <v>0</v>
      </c>
      <c r="LE28">
        <v>0</v>
      </c>
      <c r="LF28">
        <v>0</v>
      </c>
      <c r="LG28">
        <v>18075349.050000001</v>
      </c>
      <c r="LH28">
        <v>18731617.809999999</v>
      </c>
      <c r="LI28">
        <v>18731617.809999999</v>
      </c>
      <c r="LJ28">
        <v>0</v>
      </c>
      <c r="LK28">
        <v>0</v>
      </c>
      <c r="LL28">
        <v>18075349.050000001</v>
      </c>
      <c r="LM28">
        <v>18075349.050000001</v>
      </c>
      <c r="LN28">
        <v>0</v>
      </c>
      <c r="LO28">
        <v>18075349.050000001</v>
      </c>
      <c r="LP28">
        <v>0</v>
      </c>
      <c r="LQ28">
        <v>0</v>
      </c>
      <c r="LR28">
        <v>0</v>
      </c>
      <c r="LS28">
        <v>0</v>
      </c>
      <c r="LT28">
        <v>656268.76</v>
      </c>
      <c r="LU28">
        <v>0</v>
      </c>
      <c r="LV28">
        <v>0</v>
      </c>
      <c r="LW28">
        <v>0</v>
      </c>
      <c r="LX28">
        <v>20055554.170000002</v>
      </c>
      <c r="LY28">
        <v>15586140.560000001</v>
      </c>
      <c r="LZ28">
        <v>26379595.559999999</v>
      </c>
      <c r="MA28">
        <v>0</v>
      </c>
      <c r="MB28">
        <v>10793455</v>
      </c>
      <c r="MC28">
        <v>25861416.059999999</v>
      </c>
      <c r="MD28">
        <v>15067961.060000001</v>
      </c>
      <c r="ME28">
        <v>5805861.8899999997</v>
      </c>
      <c r="MF28">
        <v>9262099.1699999999</v>
      </c>
      <c r="MG28">
        <v>5805861.8899999997</v>
      </c>
      <c r="MH28">
        <v>0</v>
      </c>
      <c r="MI28">
        <v>10793455</v>
      </c>
      <c r="MJ28">
        <v>0</v>
      </c>
      <c r="MK28">
        <v>518179.5</v>
      </c>
      <c r="ML28">
        <v>0</v>
      </c>
      <c r="MM28">
        <v>0</v>
      </c>
      <c r="MN28">
        <v>0</v>
      </c>
      <c r="MO28">
        <v>1739869.67</v>
      </c>
      <c r="MP28">
        <v>12592662.6</v>
      </c>
      <c r="MQ28">
        <v>12592662.6</v>
      </c>
      <c r="MR28">
        <v>0</v>
      </c>
      <c r="MS28">
        <v>0</v>
      </c>
      <c r="MT28">
        <v>12470776.73</v>
      </c>
      <c r="MU28">
        <v>12470776.73</v>
      </c>
      <c r="MV28">
        <v>10730907.060000001</v>
      </c>
      <c r="MW28">
        <v>1739869.67</v>
      </c>
      <c r="MX28">
        <v>10730907.060000001</v>
      </c>
      <c r="MY28">
        <v>0</v>
      </c>
      <c r="MZ28">
        <v>0</v>
      </c>
      <c r="NA28">
        <v>0</v>
      </c>
      <c r="NB28">
        <v>121885.87</v>
      </c>
      <c r="NC28">
        <v>0</v>
      </c>
      <c r="ND28">
        <v>0</v>
      </c>
      <c r="NE28">
        <v>0</v>
      </c>
      <c r="NF28">
        <v>210651.8</v>
      </c>
      <c r="NG28">
        <v>507252.06</v>
      </c>
      <c r="NH28">
        <v>507252.06</v>
      </c>
      <c r="NI28">
        <v>0</v>
      </c>
      <c r="NJ28">
        <v>0</v>
      </c>
      <c r="NK28">
        <v>496529.85</v>
      </c>
      <c r="NL28">
        <v>496529.85</v>
      </c>
      <c r="NM28">
        <v>285878.05</v>
      </c>
      <c r="NN28">
        <v>210651.8</v>
      </c>
      <c r="NO28">
        <v>285878.05</v>
      </c>
      <c r="NP28">
        <v>0</v>
      </c>
      <c r="NQ28">
        <v>0</v>
      </c>
      <c r="NR28">
        <v>0</v>
      </c>
      <c r="NS28">
        <v>10722.21</v>
      </c>
      <c r="NT28">
        <v>0</v>
      </c>
      <c r="NU28">
        <v>0</v>
      </c>
      <c r="NV28">
        <v>0</v>
      </c>
      <c r="NW28">
        <v>27472339.890000001</v>
      </c>
      <c r="NX28">
        <v>50632644.590000004</v>
      </c>
      <c r="NY28">
        <v>51731457.590000004</v>
      </c>
      <c r="NZ28">
        <v>0</v>
      </c>
      <c r="OA28">
        <v>1098813</v>
      </c>
      <c r="OB28">
        <v>50831338.130000003</v>
      </c>
      <c r="OC28">
        <v>49732525.130000003</v>
      </c>
      <c r="OD28">
        <v>23358998.239999998</v>
      </c>
      <c r="OE28">
        <v>26373526.890000001</v>
      </c>
      <c r="OF28">
        <v>23358998.239999998</v>
      </c>
      <c r="OG28">
        <v>0</v>
      </c>
      <c r="OH28">
        <v>1098813</v>
      </c>
      <c r="OI28">
        <v>0</v>
      </c>
      <c r="OJ28">
        <v>900119.46</v>
      </c>
      <c r="OK28">
        <v>0</v>
      </c>
      <c r="OL28">
        <v>0</v>
      </c>
      <c r="OM28">
        <v>0</v>
      </c>
      <c r="ON28">
        <v>3998707.91</v>
      </c>
      <c r="OO28">
        <v>5468746.6299999999</v>
      </c>
      <c r="OP28">
        <v>5468746.6299999999</v>
      </c>
      <c r="OQ28">
        <v>0</v>
      </c>
      <c r="OR28">
        <v>0</v>
      </c>
      <c r="OS28">
        <v>5261792.72</v>
      </c>
      <c r="OT28">
        <v>5261792.72</v>
      </c>
      <c r="OU28">
        <v>1263084.81</v>
      </c>
      <c r="OV28">
        <v>3998707.91</v>
      </c>
      <c r="OW28">
        <v>1263084.81</v>
      </c>
      <c r="OX28">
        <v>0</v>
      </c>
      <c r="OY28">
        <v>0</v>
      </c>
      <c r="OZ28">
        <v>0</v>
      </c>
      <c r="PA28">
        <v>206953.91</v>
      </c>
      <c r="PB28">
        <v>0</v>
      </c>
      <c r="PC28">
        <v>0</v>
      </c>
      <c r="PD28">
        <v>0</v>
      </c>
      <c r="PE28">
        <v>0</v>
      </c>
      <c r="PF28">
        <v>0</v>
      </c>
      <c r="PG28">
        <v>0</v>
      </c>
      <c r="PH28">
        <v>0</v>
      </c>
      <c r="PI28">
        <v>0</v>
      </c>
      <c r="PJ28">
        <v>0</v>
      </c>
      <c r="PK28">
        <v>0</v>
      </c>
      <c r="PL28">
        <v>0</v>
      </c>
      <c r="PM28">
        <v>0</v>
      </c>
      <c r="PN28">
        <v>0</v>
      </c>
      <c r="PO28">
        <v>0</v>
      </c>
      <c r="PP28">
        <v>0</v>
      </c>
      <c r="PQ28">
        <v>0</v>
      </c>
      <c r="PR28">
        <v>0</v>
      </c>
      <c r="PS28">
        <v>0</v>
      </c>
      <c r="PT28">
        <v>0</v>
      </c>
      <c r="PU28">
        <v>0</v>
      </c>
      <c r="PV28">
        <v>0</v>
      </c>
      <c r="PW28">
        <v>0</v>
      </c>
      <c r="PX28">
        <v>0</v>
      </c>
      <c r="PY28">
        <v>0</v>
      </c>
      <c r="PZ28">
        <v>0</v>
      </c>
      <c r="QA28">
        <v>0</v>
      </c>
      <c r="QB28">
        <v>0</v>
      </c>
      <c r="QC28">
        <v>0</v>
      </c>
      <c r="QD28">
        <v>0</v>
      </c>
      <c r="QE28">
        <v>0</v>
      </c>
      <c r="QF28">
        <v>0</v>
      </c>
      <c r="QG28">
        <v>0</v>
      </c>
      <c r="QH28">
        <v>0</v>
      </c>
      <c r="QI28">
        <v>0</v>
      </c>
      <c r="QJ28">
        <v>0</v>
      </c>
      <c r="QK28">
        <v>0</v>
      </c>
      <c r="QL28">
        <v>0</v>
      </c>
      <c r="QM28">
        <v>618027.63</v>
      </c>
      <c r="QN28">
        <v>1608695.06</v>
      </c>
      <c r="QO28">
        <v>1608695.06</v>
      </c>
      <c r="QP28">
        <v>0</v>
      </c>
      <c r="QQ28">
        <v>0</v>
      </c>
      <c r="QR28">
        <v>1585529.41</v>
      </c>
      <c r="QS28">
        <v>1585529.41</v>
      </c>
      <c r="QT28">
        <v>967501.77</v>
      </c>
      <c r="QU28">
        <v>618027.63</v>
      </c>
      <c r="QV28">
        <v>967501.77</v>
      </c>
      <c r="QW28">
        <v>0</v>
      </c>
      <c r="QX28">
        <v>0</v>
      </c>
      <c r="QY28">
        <v>0</v>
      </c>
      <c r="QZ28">
        <v>23165.65</v>
      </c>
      <c r="RA28">
        <v>0</v>
      </c>
      <c r="RB28">
        <v>0</v>
      </c>
      <c r="RC28">
        <v>0</v>
      </c>
      <c r="RD28">
        <v>0</v>
      </c>
      <c r="RE28">
        <v>0</v>
      </c>
      <c r="RF28">
        <v>0</v>
      </c>
      <c r="RG28">
        <v>0</v>
      </c>
      <c r="RH28">
        <v>0</v>
      </c>
      <c r="RI28">
        <v>0</v>
      </c>
      <c r="RJ28">
        <v>0</v>
      </c>
      <c r="RK28">
        <v>0</v>
      </c>
      <c r="RL28">
        <v>0</v>
      </c>
      <c r="RM28">
        <v>0</v>
      </c>
      <c r="RN28">
        <v>0</v>
      </c>
      <c r="RO28">
        <v>0</v>
      </c>
      <c r="RP28">
        <v>0</v>
      </c>
      <c r="RQ28">
        <v>0</v>
      </c>
      <c r="RR28">
        <v>0</v>
      </c>
      <c r="RS28">
        <v>0</v>
      </c>
      <c r="RT28">
        <v>0</v>
      </c>
      <c r="RU28">
        <v>0</v>
      </c>
      <c r="RV28">
        <v>0</v>
      </c>
      <c r="RW28">
        <v>0</v>
      </c>
      <c r="RX28">
        <v>0</v>
      </c>
      <c r="RY28">
        <v>0</v>
      </c>
      <c r="RZ28">
        <v>0</v>
      </c>
      <c r="SA28">
        <v>0</v>
      </c>
      <c r="SB28">
        <v>0</v>
      </c>
      <c r="SC28">
        <v>0</v>
      </c>
      <c r="SD28">
        <v>0</v>
      </c>
      <c r="SE28">
        <v>0</v>
      </c>
      <c r="SF28">
        <v>0</v>
      </c>
      <c r="SG28">
        <v>0</v>
      </c>
      <c r="SH28">
        <v>0</v>
      </c>
      <c r="SI28">
        <v>0</v>
      </c>
      <c r="SJ28">
        <v>0</v>
      </c>
      <c r="SK28">
        <v>0</v>
      </c>
      <c r="SL28">
        <v>0</v>
      </c>
      <c r="SM28">
        <v>0</v>
      </c>
      <c r="SN28">
        <v>0</v>
      </c>
      <c r="SO28">
        <v>0</v>
      </c>
      <c r="SP28">
        <v>0</v>
      </c>
      <c r="SQ28">
        <v>0</v>
      </c>
      <c r="SR28">
        <v>0</v>
      </c>
      <c r="SS28">
        <v>0</v>
      </c>
      <c r="ST28">
        <v>0</v>
      </c>
      <c r="SU28">
        <v>0</v>
      </c>
      <c r="SV28">
        <v>0</v>
      </c>
      <c r="SW28">
        <v>0</v>
      </c>
      <c r="SX28">
        <v>0</v>
      </c>
      <c r="SY28">
        <v>0</v>
      </c>
      <c r="SZ28">
        <v>0</v>
      </c>
      <c r="TA28">
        <v>0</v>
      </c>
      <c r="TB28">
        <v>0</v>
      </c>
      <c r="TC28">
        <v>0</v>
      </c>
      <c r="TD28">
        <v>0</v>
      </c>
      <c r="TE28">
        <v>0</v>
      </c>
      <c r="TF28">
        <v>0</v>
      </c>
      <c r="TG28">
        <v>0</v>
      </c>
      <c r="TH28">
        <v>0</v>
      </c>
      <c r="TI28">
        <v>0</v>
      </c>
      <c r="TJ28">
        <v>0</v>
      </c>
      <c r="TK28">
        <v>0</v>
      </c>
      <c r="TL28">
        <v>0</v>
      </c>
      <c r="TM28">
        <v>0</v>
      </c>
      <c r="TN28">
        <v>0</v>
      </c>
      <c r="TO28">
        <v>0</v>
      </c>
      <c r="TP28">
        <v>0</v>
      </c>
      <c r="TQ28">
        <v>0</v>
      </c>
      <c r="TR28">
        <v>0</v>
      </c>
      <c r="TS28">
        <v>0</v>
      </c>
      <c r="TT28">
        <v>0</v>
      </c>
      <c r="TU28">
        <v>0</v>
      </c>
      <c r="TV28">
        <v>0</v>
      </c>
      <c r="TW28">
        <v>0</v>
      </c>
      <c r="TX28">
        <v>0</v>
      </c>
      <c r="TY28">
        <v>0</v>
      </c>
      <c r="TZ28">
        <v>0</v>
      </c>
      <c r="UA28">
        <v>0</v>
      </c>
      <c r="UB28">
        <v>0</v>
      </c>
      <c r="UC28">
        <v>0</v>
      </c>
      <c r="UD28">
        <v>0</v>
      </c>
      <c r="UE28">
        <v>0</v>
      </c>
      <c r="UF28">
        <v>0</v>
      </c>
      <c r="UG28">
        <v>0</v>
      </c>
      <c r="UH28">
        <v>0</v>
      </c>
      <c r="UI28">
        <v>0</v>
      </c>
      <c r="UJ28">
        <v>0</v>
      </c>
      <c r="UK28">
        <v>95761959.650000006</v>
      </c>
      <c r="UL28">
        <v>136143342.44999999</v>
      </c>
      <c r="UM28">
        <v>148035610.44999999</v>
      </c>
      <c r="UN28">
        <v>0</v>
      </c>
      <c r="UO28">
        <v>11892268</v>
      </c>
      <c r="UP28">
        <v>144905610.77000001</v>
      </c>
      <c r="UQ28">
        <v>133013342.77</v>
      </c>
      <c r="UR28">
        <v>49143651.119999997</v>
      </c>
      <c r="US28">
        <v>83869691.650000006</v>
      </c>
      <c r="UT28">
        <v>49143651.119999997</v>
      </c>
      <c r="UU28">
        <v>0</v>
      </c>
      <c r="UV28">
        <v>11892268</v>
      </c>
      <c r="UW28">
        <v>0</v>
      </c>
      <c r="UX28">
        <v>3129999.68</v>
      </c>
      <c r="UY28">
        <v>0</v>
      </c>
    </row>
    <row r="29" spans="1:571" x14ac:dyDescent="0.25">
      <c r="A29">
        <v>202212</v>
      </c>
      <c r="B29">
        <v>53117</v>
      </c>
      <c r="C29" t="s">
        <v>2707</v>
      </c>
    </row>
    <row r="30" spans="1:571" x14ac:dyDescent="0.25">
      <c r="A30">
        <v>202212</v>
      </c>
      <c r="B30">
        <v>51619</v>
      </c>
      <c r="C30" t="s">
        <v>2681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107200885.18000001</v>
      </c>
      <c r="W30">
        <v>0</v>
      </c>
      <c r="X30">
        <v>261844532.62</v>
      </c>
      <c r="Y30">
        <v>467779429.77999997</v>
      </c>
      <c r="Z30">
        <v>0</v>
      </c>
      <c r="AA30">
        <v>10429948.789999999</v>
      </c>
      <c r="AB30">
        <v>0</v>
      </c>
      <c r="AC30">
        <v>0</v>
      </c>
      <c r="AD30">
        <v>0</v>
      </c>
      <c r="AE30">
        <v>0</v>
      </c>
      <c r="AF30">
        <v>10429948.789999999</v>
      </c>
      <c r="AG30">
        <v>0</v>
      </c>
      <c r="AH30">
        <v>454224551.98000002</v>
      </c>
      <c r="AI30">
        <v>478209378.56</v>
      </c>
      <c r="AJ30">
        <v>261844532.62</v>
      </c>
      <c r="AK30">
        <v>464654500.75999999</v>
      </c>
      <c r="AL30">
        <v>0</v>
      </c>
      <c r="AM30">
        <v>5198104.53</v>
      </c>
      <c r="AN30">
        <v>0</v>
      </c>
      <c r="AO30">
        <v>25525099.719999999</v>
      </c>
      <c r="AP30">
        <v>23593702.719999999</v>
      </c>
      <c r="AQ30">
        <v>0</v>
      </c>
      <c r="AR30">
        <v>1299433.94</v>
      </c>
      <c r="AS30">
        <v>0</v>
      </c>
      <c r="AT30">
        <v>0</v>
      </c>
      <c r="AU30">
        <v>0</v>
      </c>
      <c r="AV30">
        <v>0</v>
      </c>
      <c r="AW30">
        <v>1299433.94</v>
      </c>
      <c r="AX30">
        <v>0</v>
      </c>
      <c r="AY30">
        <v>20663190.949999999</v>
      </c>
      <c r="AZ30">
        <v>24893136.66</v>
      </c>
      <c r="BA30">
        <v>25525099.719999999</v>
      </c>
      <c r="BB30">
        <v>21962624.890000001</v>
      </c>
      <c r="BC30">
        <v>0</v>
      </c>
      <c r="BD30">
        <v>48685967.859999999</v>
      </c>
      <c r="BE30">
        <v>0</v>
      </c>
      <c r="BF30">
        <v>199636607.19999999</v>
      </c>
      <c r="BG30">
        <v>230375836.41</v>
      </c>
      <c r="BH30">
        <v>0</v>
      </c>
      <c r="BI30">
        <v>1475545.67</v>
      </c>
      <c r="BJ30">
        <v>0</v>
      </c>
      <c r="BK30">
        <v>0</v>
      </c>
      <c r="BL30">
        <v>0</v>
      </c>
      <c r="BM30">
        <v>0</v>
      </c>
      <c r="BN30">
        <v>1475545.67</v>
      </c>
      <c r="BO30">
        <v>0</v>
      </c>
      <c r="BP30">
        <v>229907354.25999999</v>
      </c>
      <c r="BQ30">
        <v>231851382.08000001</v>
      </c>
      <c r="BR30">
        <v>199636607.19999999</v>
      </c>
      <c r="BS30">
        <v>231382899.93000001</v>
      </c>
      <c r="BT30">
        <v>0</v>
      </c>
      <c r="BU30">
        <v>199221745.97999999</v>
      </c>
      <c r="BV30">
        <v>0</v>
      </c>
      <c r="BW30">
        <v>450678430.74000001</v>
      </c>
      <c r="BX30">
        <v>947738234.76999998</v>
      </c>
      <c r="BY30">
        <v>0</v>
      </c>
      <c r="BZ30">
        <v>6144911.6200000001</v>
      </c>
      <c r="CA30">
        <v>0</v>
      </c>
      <c r="CB30">
        <v>0</v>
      </c>
      <c r="CC30">
        <v>0</v>
      </c>
      <c r="CD30">
        <v>0</v>
      </c>
      <c r="CE30">
        <v>6144911.6200000001</v>
      </c>
      <c r="CF30">
        <v>0</v>
      </c>
      <c r="CG30">
        <v>945978759.78999996</v>
      </c>
      <c r="CH30">
        <v>953883146.38999999</v>
      </c>
      <c r="CI30">
        <v>450678430.74000001</v>
      </c>
      <c r="CJ30">
        <v>952123671.40999997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227114655.38999999</v>
      </c>
      <c r="DD30">
        <v>0</v>
      </c>
      <c r="DE30">
        <v>551766663.83000004</v>
      </c>
      <c r="DF30">
        <v>978053765.35000002</v>
      </c>
      <c r="DG30">
        <v>0</v>
      </c>
      <c r="DH30">
        <v>28891914.23</v>
      </c>
      <c r="DI30">
        <v>0</v>
      </c>
      <c r="DJ30">
        <v>0</v>
      </c>
      <c r="DK30">
        <v>0</v>
      </c>
      <c r="DL30">
        <v>0</v>
      </c>
      <c r="DM30">
        <v>28891914.23</v>
      </c>
      <c r="DN30">
        <v>0</v>
      </c>
      <c r="DO30">
        <v>948777391.58000004</v>
      </c>
      <c r="DP30">
        <v>1006945679.58</v>
      </c>
      <c r="DQ30">
        <v>551766663.83000004</v>
      </c>
      <c r="DR30">
        <v>977669305.80999994</v>
      </c>
      <c r="DS30">
        <v>0</v>
      </c>
      <c r="DT30">
        <v>18850956.109999999</v>
      </c>
      <c r="DU30">
        <v>0</v>
      </c>
      <c r="DV30">
        <v>38641542.810000002</v>
      </c>
      <c r="DW30">
        <v>82647920.530000001</v>
      </c>
      <c r="DX30">
        <v>0</v>
      </c>
      <c r="DY30">
        <v>1504083.95</v>
      </c>
      <c r="DZ30">
        <v>0</v>
      </c>
      <c r="EA30">
        <v>0</v>
      </c>
      <c r="EB30">
        <v>0</v>
      </c>
      <c r="EC30">
        <v>0</v>
      </c>
      <c r="ED30">
        <v>1504083.95</v>
      </c>
      <c r="EE30">
        <v>0</v>
      </c>
      <c r="EF30">
        <v>78439755.730000004</v>
      </c>
      <c r="EG30">
        <v>84152004.480000004</v>
      </c>
      <c r="EH30">
        <v>38641542.810000002</v>
      </c>
      <c r="EI30">
        <v>79943839.680000007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6562544.6699999999</v>
      </c>
      <c r="FC30">
        <v>0</v>
      </c>
      <c r="FD30">
        <v>12490745.18</v>
      </c>
      <c r="FE30">
        <v>28489525.960000001</v>
      </c>
      <c r="FF30">
        <v>0</v>
      </c>
      <c r="FG30">
        <v>755288.72</v>
      </c>
      <c r="FH30">
        <v>0</v>
      </c>
      <c r="FI30">
        <v>0</v>
      </c>
      <c r="FJ30">
        <v>0</v>
      </c>
      <c r="FK30">
        <v>0</v>
      </c>
      <c r="FL30">
        <v>755288.72</v>
      </c>
      <c r="FM30">
        <v>0</v>
      </c>
      <c r="FN30">
        <v>27123944.59</v>
      </c>
      <c r="FO30">
        <v>29244814.68</v>
      </c>
      <c r="FP30">
        <v>12490745.18</v>
      </c>
      <c r="FQ30">
        <v>27879233.309999999</v>
      </c>
      <c r="FR30">
        <v>0</v>
      </c>
      <c r="FS30">
        <v>21211965.18</v>
      </c>
      <c r="FT30">
        <v>0</v>
      </c>
      <c r="FU30">
        <v>40210180.109999999</v>
      </c>
      <c r="FV30">
        <v>92612430.920000002</v>
      </c>
      <c r="FW30">
        <v>0</v>
      </c>
      <c r="FX30">
        <v>2165696.5099999998</v>
      </c>
      <c r="FY30">
        <v>0</v>
      </c>
      <c r="FZ30">
        <v>0</v>
      </c>
      <c r="GA30">
        <v>0</v>
      </c>
      <c r="GB30">
        <v>0</v>
      </c>
      <c r="GC30">
        <v>2165696.5099999998</v>
      </c>
      <c r="GD30">
        <v>0</v>
      </c>
      <c r="GE30">
        <v>89942751.670000002</v>
      </c>
      <c r="GF30">
        <v>94778127.430000007</v>
      </c>
      <c r="GG30">
        <v>40210180.109999999</v>
      </c>
      <c r="GH30">
        <v>92108448.180000007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0</v>
      </c>
      <c r="HR30">
        <v>0</v>
      </c>
      <c r="HS30">
        <v>0</v>
      </c>
      <c r="HT30">
        <v>0</v>
      </c>
      <c r="HU30">
        <v>0</v>
      </c>
      <c r="HV30">
        <v>0</v>
      </c>
      <c r="HW30">
        <v>0</v>
      </c>
      <c r="HX30">
        <v>0</v>
      </c>
      <c r="HY30">
        <v>0</v>
      </c>
      <c r="HZ30">
        <v>0</v>
      </c>
      <c r="IA30">
        <v>0</v>
      </c>
      <c r="IB30">
        <v>0</v>
      </c>
      <c r="IC30">
        <v>0</v>
      </c>
      <c r="ID30">
        <v>0</v>
      </c>
      <c r="IE30">
        <v>0</v>
      </c>
      <c r="IF30">
        <v>0</v>
      </c>
      <c r="IG30">
        <v>0</v>
      </c>
      <c r="IH30">
        <v>0</v>
      </c>
      <c r="II30">
        <v>0</v>
      </c>
      <c r="IJ30">
        <v>0</v>
      </c>
      <c r="IK30">
        <v>0</v>
      </c>
      <c r="IL30">
        <v>0</v>
      </c>
      <c r="IM30">
        <v>0</v>
      </c>
      <c r="IN30">
        <v>0</v>
      </c>
      <c r="IO30">
        <v>0</v>
      </c>
      <c r="IP30">
        <v>0</v>
      </c>
      <c r="IQ30">
        <v>0</v>
      </c>
      <c r="IR30">
        <v>0</v>
      </c>
      <c r="IS30">
        <v>0</v>
      </c>
      <c r="IT30">
        <v>0</v>
      </c>
      <c r="IU30">
        <v>0</v>
      </c>
      <c r="IV30">
        <v>0</v>
      </c>
      <c r="IW30">
        <v>0</v>
      </c>
      <c r="IX30">
        <v>0</v>
      </c>
      <c r="IY30">
        <v>0</v>
      </c>
      <c r="IZ30">
        <v>0</v>
      </c>
      <c r="JA30">
        <v>0</v>
      </c>
      <c r="JB30">
        <v>634046824.88999999</v>
      </c>
      <c r="JC30">
        <v>0</v>
      </c>
      <c r="JD30">
        <v>0</v>
      </c>
      <c r="JE30">
        <v>1580793802.21</v>
      </c>
      <c r="JF30">
        <v>2851290846.4400001</v>
      </c>
      <c r="JG30">
        <v>0</v>
      </c>
      <c r="JH30">
        <v>52666823.420000002</v>
      </c>
      <c r="JI30">
        <v>0</v>
      </c>
      <c r="JJ30">
        <v>634046824.88999999</v>
      </c>
      <c r="JK30">
        <v>0</v>
      </c>
      <c r="JL30">
        <v>0</v>
      </c>
      <c r="JM30">
        <v>0</v>
      </c>
      <c r="JN30">
        <v>0</v>
      </c>
      <c r="JO30">
        <v>0</v>
      </c>
      <c r="JP30">
        <v>0</v>
      </c>
      <c r="JQ30">
        <v>52666823.420000002</v>
      </c>
      <c r="JR30">
        <v>0</v>
      </c>
      <c r="JS30">
        <v>2795057700.5500002</v>
      </c>
      <c r="JT30">
        <v>2903957669.8600001</v>
      </c>
      <c r="JU30">
        <v>1580793802.21</v>
      </c>
      <c r="JV30">
        <v>2847724523.9699998</v>
      </c>
      <c r="JW30">
        <v>0</v>
      </c>
      <c r="JX30">
        <v>0</v>
      </c>
      <c r="JY30">
        <v>0</v>
      </c>
      <c r="JZ30">
        <v>0</v>
      </c>
      <c r="KA30">
        <v>0</v>
      </c>
      <c r="KB30">
        <v>0</v>
      </c>
      <c r="KC30">
        <v>0</v>
      </c>
      <c r="KD30">
        <v>0</v>
      </c>
      <c r="KE30">
        <v>0</v>
      </c>
      <c r="KF30">
        <v>0</v>
      </c>
      <c r="KG30">
        <v>0</v>
      </c>
      <c r="KH30">
        <v>0</v>
      </c>
      <c r="KI30">
        <v>0</v>
      </c>
      <c r="KJ30">
        <v>0</v>
      </c>
      <c r="KK30">
        <v>0</v>
      </c>
      <c r="KL30">
        <v>0</v>
      </c>
      <c r="KM30">
        <v>0</v>
      </c>
      <c r="KN30">
        <v>0</v>
      </c>
      <c r="KO30">
        <v>0</v>
      </c>
      <c r="KP30">
        <v>603154576.02999997</v>
      </c>
      <c r="KQ30">
        <v>836565338.77999997</v>
      </c>
      <c r="KR30">
        <v>836629173.98000002</v>
      </c>
      <c r="KS30">
        <v>0</v>
      </c>
      <c r="KT30">
        <v>63835.199999999997</v>
      </c>
      <c r="KU30">
        <v>807200294.97000003</v>
      </c>
      <c r="KV30">
        <v>807136459.76999998</v>
      </c>
      <c r="KW30">
        <v>204045718.94</v>
      </c>
      <c r="KX30">
        <v>603090740.83000004</v>
      </c>
      <c r="KY30">
        <v>204045718.94</v>
      </c>
      <c r="KZ30">
        <v>0</v>
      </c>
      <c r="LA30">
        <v>63835.199999999997</v>
      </c>
      <c r="LB30">
        <v>0</v>
      </c>
      <c r="LC30">
        <v>29428879.010000002</v>
      </c>
      <c r="LD30">
        <v>0</v>
      </c>
      <c r="LE30">
        <v>0</v>
      </c>
      <c r="LF30">
        <v>0</v>
      </c>
      <c r="LG30">
        <v>32371720.420000002</v>
      </c>
      <c r="LH30">
        <v>39019547.93</v>
      </c>
      <c r="LI30">
        <v>42924944.210000001</v>
      </c>
      <c r="LJ30">
        <v>0</v>
      </c>
      <c r="LK30">
        <v>3905396.28</v>
      </c>
      <c r="LL30">
        <v>41552305.990000002</v>
      </c>
      <c r="LM30">
        <v>37646909.710000001</v>
      </c>
      <c r="LN30">
        <v>9180585.5700000003</v>
      </c>
      <c r="LO30">
        <v>28466324.140000001</v>
      </c>
      <c r="LP30">
        <v>9180585.5700000003</v>
      </c>
      <c r="LQ30">
        <v>0</v>
      </c>
      <c r="LR30">
        <v>3905396.28</v>
      </c>
      <c r="LS30">
        <v>0</v>
      </c>
      <c r="LT30">
        <v>1372638.22</v>
      </c>
      <c r="LU30">
        <v>0</v>
      </c>
      <c r="LV30">
        <v>0</v>
      </c>
      <c r="LW30">
        <v>0</v>
      </c>
      <c r="LX30">
        <v>436420064.01999998</v>
      </c>
      <c r="LY30">
        <v>443564144.81</v>
      </c>
      <c r="LZ30">
        <v>464412037.25999999</v>
      </c>
      <c r="MA30">
        <v>0</v>
      </c>
      <c r="MB30">
        <v>20847892.460000001</v>
      </c>
      <c r="MC30">
        <v>445274771.35000002</v>
      </c>
      <c r="MD30">
        <v>424426878.88999999</v>
      </c>
      <c r="ME30">
        <v>8854707.3200000003</v>
      </c>
      <c r="MF30">
        <v>415572171.56999999</v>
      </c>
      <c r="MG30">
        <v>8854707.3200000003</v>
      </c>
      <c r="MH30">
        <v>0</v>
      </c>
      <c r="MI30">
        <v>20847892.460000001</v>
      </c>
      <c r="MJ30">
        <v>0</v>
      </c>
      <c r="MK30">
        <v>19137265.920000002</v>
      </c>
      <c r="ML30">
        <v>0</v>
      </c>
      <c r="MM30">
        <v>0</v>
      </c>
      <c r="MN30">
        <v>0</v>
      </c>
      <c r="MO30">
        <v>133845027</v>
      </c>
      <c r="MP30">
        <v>154785868.80000001</v>
      </c>
      <c r="MQ30">
        <v>155009874.97</v>
      </c>
      <c r="MR30">
        <v>0</v>
      </c>
      <c r="MS30">
        <v>224006.17</v>
      </c>
      <c r="MT30">
        <v>148331746.52000001</v>
      </c>
      <c r="MU30">
        <v>148107740.34999999</v>
      </c>
      <c r="MV30">
        <v>14486719.529999999</v>
      </c>
      <c r="MW30">
        <v>133621020.83</v>
      </c>
      <c r="MX30">
        <v>14486719.529999999</v>
      </c>
      <c r="MY30">
        <v>0</v>
      </c>
      <c r="MZ30">
        <v>224006.17</v>
      </c>
      <c r="NA30">
        <v>0</v>
      </c>
      <c r="NB30">
        <v>6678128.4400000004</v>
      </c>
      <c r="NC30">
        <v>0</v>
      </c>
      <c r="ND30">
        <v>0</v>
      </c>
      <c r="NE30">
        <v>0</v>
      </c>
      <c r="NF30">
        <v>0</v>
      </c>
      <c r="NG30">
        <v>0</v>
      </c>
      <c r="NH30">
        <v>0</v>
      </c>
      <c r="NI30">
        <v>0</v>
      </c>
      <c r="NJ30">
        <v>0</v>
      </c>
      <c r="NK30">
        <v>0</v>
      </c>
      <c r="NL30">
        <v>0</v>
      </c>
      <c r="NM30">
        <v>0</v>
      </c>
      <c r="NN30">
        <v>0</v>
      </c>
      <c r="NO30">
        <v>0</v>
      </c>
      <c r="NP30">
        <v>0</v>
      </c>
      <c r="NQ30">
        <v>0</v>
      </c>
      <c r="NR30">
        <v>0</v>
      </c>
      <c r="NS30">
        <v>0</v>
      </c>
      <c r="NT30">
        <v>0</v>
      </c>
      <c r="NU30">
        <v>0</v>
      </c>
      <c r="NV30">
        <v>0</v>
      </c>
      <c r="NW30">
        <v>295516087.5</v>
      </c>
      <c r="NX30">
        <v>739423444.13</v>
      </c>
      <c r="NY30">
        <v>755631477.05999994</v>
      </c>
      <c r="NZ30">
        <v>0</v>
      </c>
      <c r="OA30">
        <v>16208032.93</v>
      </c>
      <c r="OB30">
        <v>723729567.85000002</v>
      </c>
      <c r="OC30">
        <v>707521534.91999996</v>
      </c>
      <c r="OD30">
        <v>428213480.35000002</v>
      </c>
      <c r="OE30">
        <v>279308054.56999999</v>
      </c>
      <c r="OF30">
        <v>428213480.35000002</v>
      </c>
      <c r="OG30">
        <v>0</v>
      </c>
      <c r="OH30">
        <v>16208032.93</v>
      </c>
      <c r="OI30">
        <v>0</v>
      </c>
      <c r="OJ30">
        <v>31901909.210000001</v>
      </c>
      <c r="OK30">
        <v>0</v>
      </c>
      <c r="OL30">
        <v>0</v>
      </c>
      <c r="OM30">
        <v>0</v>
      </c>
      <c r="ON30">
        <v>53603991.340000004</v>
      </c>
      <c r="OO30">
        <v>92667658.560000002</v>
      </c>
      <c r="OP30">
        <v>92667658.560000002</v>
      </c>
      <c r="OQ30">
        <v>0</v>
      </c>
      <c r="OR30">
        <v>0</v>
      </c>
      <c r="OS30">
        <v>88669577.010000005</v>
      </c>
      <c r="OT30">
        <v>88669577.010000005</v>
      </c>
      <c r="OU30">
        <v>35065585.670000002</v>
      </c>
      <c r="OV30">
        <v>53603991.340000004</v>
      </c>
      <c r="OW30">
        <v>35065585.670000002</v>
      </c>
      <c r="OX30">
        <v>0</v>
      </c>
      <c r="OY30">
        <v>0</v>
      </c>
      <c r="OZ30">
        <v>0</v>
      </c>
      <c r="PA30">
        <v>3998081.55</v>
      </c>
      <c r="PB30">
        <v>0</v>
      </c>
      <c r="PC30">
        <v>0</v>
      </c>
      <c r="PD30">
        <v>0</v>
      </c>
      <c r="PE30">
        <v>0</v>
      </c>
      <c r="PF30">
        <v>0</v>
      </c>
      <c r="PG30">
        <v>0</v>
      </c>
      <c r="PH30">
        <v>0</v>
      </c>
      <c r="PI30">
        <v>0</v>
      </c>
      <c r="PJ30">
        <v>0</v>
      </c>
      <c r="PK30">
        <v>0</v>
      </c>
      <c r="PL30">
        <v>0</v>
      </c>
      <c r="PM30">
        <v>0</v>
      </c>
      <c r="PN30">
        <v>0</v>
      </c>
      <c r="PO30">
        <v>0</v>
      </c>
      <c r="PP30">
        <v>0</v>
      </c>
      <c r="PQ30">
        <v>0</v>
      </c>
      <c r="PR30">
        <v>0</v>
      </c>
      <c r="PS30">
        <v>0</v>
      </c>
      <c r="PT30">
        <v>0</v>
      </c>
      <c r="PU30">
        <v>0</v>
      </c>
      <c r="PV30">
        <v>4331212.6100000003</v>
      </c>
      <c r="PW30">
        <v>17386008.73</v>
      </c>
      <c r="PX30">
        <v>17386008.73</v>
      </c>
      <c r="PY30">
        <v>0</v>
      </c>
      <c r="PZ30">
        <v>0</v>
      </c>
      <c r="QA30">
        <v>16635901.5</v>
      </c>
      <c r="QB30">
        <v>16635901.5</v>
      </c>
      <c r="QC30">
        <v>12304688.890000001</v>
      </c>
      <c r="QD30">
        <v>4331212.6100000003</v>
      </c>
      <c r="QE30">
        <v>12304688.890000001</v>
      </c>
      <c r="QF30">
        <v>0</v>
      </c>
      <c r="QG30">
        <v>0</v>
      </c>
      <c r="QH30">
        <v>0</v>
      </c>
      <c r="QI30">
        <v>750107.23</v>
      </c>
      <c r="QJ30">
        <v>0</v>
      </c>
      <c r="QK30">
        <v>0</v>
      </c>
      <c r="QL30">
        <v>0</v>
      </c>
      <c r="QM30">
        <v>11972152.029999999</v>
      </c>
      <c r="QN30">
        <v>54517693.549999997</v>
      </c>
      <c r="QO30">
        <v>54517693.549999997</v>
      </c>
      <c r="QP30">
        <v>0</v>
      </c>
      <c r="QQ30">
        <v>0</v>
      </c>
      <c r="QR30">
        <v>52165565.659999996</v>
      </c>
      <c r="QS30">
        <v>52165565.659999996</v>
      </c>
      <c r="QT30">
        <v>40193413.619999997</v>
      </c>
      <c r="QU30">
        <v>11972152.029999999</v>
      </c>
      <c r="QV30">
        <v>40193413.619999997</v>
      </c>
      <c r="QW30">
        <v>0</v>
      </c>
      <c r="QX30">
        <v>0</v>
      </c>
      <c r="QY30">
        <v>0</v>
      </c>
      <c r="QZ30">
        <v>2352127.9</v>
      </c>
      <c r="RA30">
        <v>0</v>
      </c>
      <c r="RB30">
        <v>0</v>
      </c>
      <c r="RC30">
        <v>0</v>
      </c>
      <c r="RD30">
        <v>0</v>
      </c>
      <c r="RE30">
        <v>0</v>
      </c>
      <c r="RF30">
        <v>0</v>
      </c>
      <c r="RG30">
        <v>0</v>
      </c>
      <c r="RH30">
        <v>0</v>
      </c>
      <c r="RI30">
        <v>0</v>
      </c>
      <c r="RJ30">
        <v>0</v>
      </c>
      <c r="RK30">
        <v>0</v>
      </c>
      <c r="RL30">
        <v>0</v>
      </c>
      <c r="RM30">
        <v>0</v>
      </c>
      <c r="RN30">
        <v>0</v>
      </c>
      <c r="RO30">
        <v>0</v>
      </c>
      <c r="RP30">
        <v>0</v>
      </c>
      <c r="RQ30">
        <v>0</v>
      </c>
      <c r="RR30">
        <v>0</v>
      </c>
      <c r="RS30">
        <v>0</v>
      </c>
      <c r="RT30">
        <v>0</v>
      </c>
      <c r="RU30">
        <v>0</v>
      </c>
      <c r="RV30">
        <v>0</v>
      </c>
      <c r="RW30">
        <v>0</v>
      </c>
      <c r="RX30">
        <v>0</v>
      </c>
      <c r="RY30">
        <v>0</v>
      </c>
      <c r="RZ30">
        <v>0</v>
      </c>
      <c r="SA30">
        <v>0</v>
      </c>
      <c r="SB30">
        <v>0</v>
      </c>
      <c r="SC30">
        <v>0</v>
      </c>
      <c r="SD30">
        <v>0</v>
      </c>
      <c r="SE30">
        <v>0</v>
      </c>
      <c r="SF30">
        <v>0</v>
      </c>
      <c r="SG30">
        <v>0</v>
      </c>
      <c r="SH30">
        <v>0</v>
      </c>
      <c r="SI30">
        <v>0</v>
      </c>
      <c r="SJ30">
        <v>0</v>
      </c>
      <c r="SK30">
        <v>0</v>
      </c>
      <c r="SL30">
        <v>0</v>
      </c>
      <c r="SM30">
        <v>0</v>
      </c>
      <c r="SN30">
        <v>0</v>
      </c>
      <c r="SO30">
        <v>0</v>
      </c>
      <c r="SP30">
        <v>0</v>
      </c>
      <c r="SQ30">
        <v>0</v>
      </c>
      <c r="SR30">
        <v>0</v>
      </c>
      <c r="SS30">
        <v>0</v>
      </c>
      <c r="ST30">
        <v>0</v>
      </c>
      <c r="SU30">
        <v>0</v>
      </c>
      <c r="SV30">
        <v>0</v>
      </c>
      <c r="SW30">
        <v>0</v>
      </c>
      <c r="SX30">
        <v>0</v>
      </c>
      <c r="SY30">
        <v>0</v>
      </c>
      <c r="SZ30">
        <v>0</v>
      </c>
      <c r="TA30">
        <v>0</v>
      </c>
      <c r="TB30">
        <v>0</v>
      </c>
      <c r="TC30">
        <v>0</v>
      </c>
      <c r="TD30">
        <v>0</v>
      </c>
      <c r="TE30">
        <v>0</v>
      </c>
      <c r="TF30">
        <v>0</v>
      </c>
      <c r="TG30">
        <v>0</v>
      </c>
      <c r="TH30">
        <v>0</v>
      </c>
      <c r="TI30">
        <v>0</v>
      </c>
      <c r="TJ30">
        <v>0</v>
      </c>
      <c r="TK30">
        <v>0</v>
      </c>
      <c r="TL30">
        <v>0</v>
      </c>
      <c r="TM30">
        <v>0</v>
      </c>
      <c r="TN30">
        <v>0</v>
      </c>
      <c r="TO30">
        <v>0</v>
      </c>
      <c r="TP30">
        <v>0</v>
      </c>
      <c r="TQ30">
        <v>0</v>
      </c>
      <c r="TR30">
        <v>0</v>
      </c>
      <c r="TS30">
        <v>0</v>
      </c>
      <c r="TT30">
        <v>0</v>
      </c>
      <c r="TU30">
        <v>0</v>
      </c>
      <c r="TV30">
        <v>0</v>
      </c>
      <c r="TW30">
        <v>0</v>
      </c>
      <c r="TX30">
        <v>0</v>
      </c>
      <c r="TY30">
        <v>0</v>
      </c>
      <c r="TZ30">
        <v>0</v>
      </c>
      <c r="UA30">
        <v>0</v>
      </c>
      <c r="UB30">
        <v>0</v>
      </c>
      <c r="UC30">
        <v>0</v>
      </c>
      <c r="UD30">
        <v>0</v>
      </c>
      <c r="UE30">
        <v>0</v>
      </c>
      <c r="UF30">
        <v>0</v>
      </c>
      <c r="UG30">
        <v>0</v>
      </c>
      <c r="UH30">
        <v>0</v>
      </c>
      <c r="UI30">
        <v>0</v>
      </c>
      <c r="UJ30">
        <v>0</v>
      </c>
      <c r="UK30">
        <v>1571214830.96</v>
      </c>
      <c r="UL30">
        <v>2377929705.2800002</v>
      </c>
      <c r="UM30">
        <v>2419178868.3200002</v>
      </c>
      <c r="UN30">
        <v>0</v>
      </c>
      <c r="UO30">
        <v>41249163.039999999</v>
      </c>
      <c r="UP30">
        <v>2323559730.8499999</v>
      </c>
      <c r="UQ30">
        <v>2282310567.8099999</v>
      </c>
      <c r="UR30">
        <v>752344899.88999999</v>
      </c>
      <c r="US30">
        <v>1529965667.9200001</v>
      </c>
      <c r="UT30">
        <v>752344899.88999999</v>
      </c>
      <c r="UU30">
        <v>0</v>
      </c>
      <c r="UV30">
        <v>41249163.039999999</v>
      </c>
      <c r="UW30">
        <v>0</v>
      </c>
      <c r="UX30">
        <v>95619137.469999999</v>
      </c>
      <c r="UY30">
        <v>0</v>
      </c>
    </row>
    <row r="31" spans="1:571" x14ac:dyDescent="0.25">
      <c r="A31">
        <v>202212</v>
      </c>
      <c r="B31">
        <v>53053</v>
      </c>
      <c r="C31" t="s">
        <v>2689</v>
      </c>
      <c r="Q31">
        <v>0.01</v>
      </c>
      <c r="T31">
        <v>0.01</v>
      </c>
      <c r="V31">
        <v>9184436.8300000001</v>
      </c>
      <c r="X31">
        <v>17004994.710000001</v>
      </c>
      <c r="Y31">
        <v>24601253.960000001</v>
      </c>
      <c r="AA31">
        <v>351165.98</v>
      </c>
      <c r="AF31">
        <v>351165.98</v>
      </c>
      <c r="AH31">
        <v>24407004.199999999</v>
      </c>
      <c r="AI31">
        <v>24952419.940000001</v>
      </c>
      <c r="AJ31">
        <v>17004994.710000001</v>
      </c>
      <c r="AK31">
        <v>24758170.18</v>
      </c>
      <c r="BD31">
        <v>6632746.3399999999</v>
      </c>
      <c r="BE31">
        <v>522462.62</v>
      </c>
      <c r="BF31">
        <v>10493676.529999999</v>
      </c>
      <c r="BG31">
        <v>10143888.1</v>
      </c>
      <c r="BI31">
        <v>468535</v>
      </c>
      <c r="BN31">
        <v>468535</v>
      </c>
      <c r="BP31">
        <v>10203179.33</v>
      </c>
      <c r="BQ31">
        <v>10612423.1</v>
      </c>
      <c r="BR31">
        <v>11016139.15</v>
      </c>
      <c r="BS31">
        <v>10671714.33</v>
      </c>
      <c r="BU31">
        <v>12220438.539999999</v>
      </c>
      <c r="BW31">
        <v>22938968.879999999</v>
      </c>
      <c r="BX31">
        <v>34234673.359999999</v>
      </c>
      <c r="BZ31">
        <v>1457330.11</v>
      </c>
      <c r="CE31">
        <v>1457330.11</v>
      </c>
      <c r="CG31">
        <v>34300622.780000001</v>
      </c>
      <c r="CH31">
        <v>35692003.469999999</v>
      </c>
      <c r="CI31">
        <v>22938968.879999999</v>
      </c>
      <c r="CJ31">
        <v>35757952.899999999</v>
      </c>
      <c r="DC31">
        <v>12222860.83</v>
      </c>
      <c r="DD31">
        <v>216227.1</v>
      </c>
      <c r="DE31">
        <v>20237394.82</v>
      </c>
      <c r="DF31">
        <v>32521098.489999998</v>
      </c>
      <c r="DH31">
        <v>2725873.88</v>
      </c>
      <c r="DM31">
        <v>2725873.88</v>
      </c>
      <c r="DO31">
        <v>32335927.920000002</v>
      </c>
      <c r="DP31">
        <v>35246972.369999997</v>
      </c>
      <c r="DQ31">
        <v>20453621.920000002</v>
      </c>
      <c r="DR31">
        <v>35061801.799999997</v>
      </c>
      <c r="DT31">
        <v>2483984.25</v>
      </c>
      <c r="DU31">
        <v>908792.29</v>
      </c>
      <c r="DV31">
        <v>5219668</v>
      </c>
      <c r="DW31">
        <v>4466163.88</v>
      </c>
      <c r="DY31">
        <v>161684.78</v>
      </c>
      <c r="ED31">
        <v>161684.78</v>
      </c>
      <c r="EF31">
        <v>4383038.2</v>
      </c>
      <c r="EG31">
        <v>4627848.66</v>
      </c>
      <c r="EH31">
        <v>6128460.2800000003</v>
      </c>
      <c r="EI31">
        <v>4544722.9800000004</v>
      </c>
      <c r="FB31">
        <v>65252.82</v>
      </c>
      <c r="FC31">
        <v>120706.36</v>
      </c>
      <c r="FD31">
        <v>494059.91</v>
      </c>
      <c r="FE31">
        <v>712758.55</v>
      </c>
      <c r="FG31">
        <v>45894.3</v>
      </c>
      <c r="FL31">
        <v>45894.3</v>
      </c>
      <c r="FN31">
        <v>710828.5</v>
      </c>
      <c r="FO31">
        <v>758652.85</v>
      </c>
      <c r="FP31">
        <v>614766.27</v>
      </c>
      <c r="FQ31">
        <v>756722.8</v>
      </c>
      <c r="FS31">
        <v>330702.39</v>
      </c>
      <c r="FT31">
        <v>7419.76</v>
      </c>
      <c r="FU31">
        <v>2607995.65</v>
      </c>
      <c r="FV31">
        <v>4605595.96</v>
      </c>
      <c r="FX31">
        <v>353653.56</v>
      </c>
      <c r="GC31">
        <v>353653.56</v>
      </c>
      <c r="GE31">
        <v>4539163.68</v>
      </c>
      <c r="GF31">
        <v>4959249.5199999996</v>
      </c>
      <c r="GG31">
        <v>2615415.4</v>
      </c>
      <c r="GH31">
        <v>4892817.24</v>
      </c>
      <c r="GJ31">
        <v>845129.67</v>
      </c>
      <c r="GL31">
        <v>919027.47</v>
      </c>
      <c r="GM31">
        <v>1835330.83</v>
      </c>
      <c r="GV31">
        <v>1872038.63</v>
      </c>
      <c r="GW31">
        <v>1835330.83</v>
      </c>
      <c r="GX31">
        <v>919027.47</v>
      </c>
      <c r="GY31">
        <v>1872038.63</v>
      </c>
      <c r="JB31">
        <v>43985551.659999996</v>
      </c>
      <c r="JD31">
        <v>1775608.12</v>
      </c>
      <c r="JE31">
        <v>79915785.959999993</v>
      </c>
      <c r="JF31">
        <v>113120763.13</v>
      </c>
      <c r="JH31">
        <v>5564137.6100000003</v>
      </c>
      <c r="JJ31">
        <v>43985551.659999996</v>
      </c>
      <c r="JQ31">
        <v>5564137.6100000003</v>
      </c>
      <c r="JS31">
        <v>112751803.25</v>
      </c>
      <c r="JT31">
        <v>118684900.73999999</v>
      </c>
      <c r="JU31">
        <v>81691394.079999998</v>
      </c>
      <c r="JV31">
        <v>118315940.86</v>
      </c>
      <c r="KD31">
        <v>0</v>
      </c>
      <c r="KL31">
        <v>0</v>
      </c>
      <c r="KP31">
        <v>23425018.100000001</v>
      </c>
      <c r="KQ31">
        <v>25630890.289999999</v>
      </c>
      <c r="KR31">
        <v>25630890.289999999</v>
      </c>
      <c r="KU31">
        <v>24793329.530000001</v>
      </c>
      <c r="KV31">
        <v>24793329.530000001</v>
      </c>
      <c r="KW31">
        <v>1368311.43</v>
      </c>
      <c r="KX31">
        <v>23425018.100000001</v>
      </c>
      <c r="KY31">
        <v>1368311.43</v>
      </c>
      <c r="LC31">
        <v>837560.76</v>
      </c>
      <c r="LL31">
        <v>0</v>
      </c>
      <c r="LT31">
        <v>0</v>
      </c>
      <c r="LX31">
        <v>10030925.039999999</v>
      </c>
      <c r="LY31">
        <v>11893629.74</v>
      </c>
      <c r="LZ31">
        <v>12435719.380000001</v>
      </c>
      <c r="MB31">
        <v>542089.63</v>
      </c>
      <c r="MC31">
        <v>12197509.060000001</v>
      </c>
      <c r="MD31">
        <v>11655419.43</v>
      </c>
      <c r="ME31">
        <v>2166584.0299999998</v>
      </c>
      <c r="MF31">
        <v>9488835.4000000004</v>
      </c>
      <c r="MG31">
        <v>2166584.0299999998</v>
      </c>
      <c r="MI31">
        <v>542089.63</v>
      </c>
      <c r="MK31">
        <v>238210.31</v>
      </c>
      <c r="MO31">
        <v>2247347.0699999998</v>
      </c>
      <c r="MP31">
        <v>6778452.6100000003</v>
      </c>
      <c r="MQ31">
        <v>6778452.6100000003</v>
      </c>
      <c r="MT31">
        <v>6419636.9199999999</v>
      </c>
      <c r="MU31">
        <v>6419636.9199999999</v>
      </c>
      <c r="MV31">
        <v>4172289.85</v>
      </c>
      <c r="MW31">
        <v>2247347.0699999998</v>
      </c>
      <c r="MX31">
        <v>4172289.85</v>
      </c>
      <c r="NB31">
        <v>358815.69</v>
      </c>
      <c r="NK31">
        <v>0</v>
      </c>
      <c r="NS31">
        <v>0</v>
      </c>
      <c r="NW31">
        <v>8669985.6199999992</v>
      </c>
      <c r="NX31">
        <v>8116499.0099999998</v>
      </c>
      <c r="NY31">
        <v>8877461.5600000005</v>
      </c>
      <c r="OA31">
        <v>760962.55</v>
      </c>
      <c r="OB31">
        <v>8461254.6099999994</v>
      </c>
      <c r="OC31">
        <v>7700292.0599999996</v>
      </c>
      <c r="OD31">
        <v>-208731.01</v>
      </c>
      <c r="OE31">
        <v>7909023.0700000003</v>
      </c>
      <c r="OF31">
        <v>-208731.01</v>
      </c>
      <c r="OH31">
        <v>760962.55</v>
      </c>
      <c r="OJ31">
        <v>416206.95</v>
      </c>
      <c r="ON31">
        <v>5469311.04</v>
      </c>
      <c r="OO31">
        <v>5408838.0800000001</v>
      </c>
      <c r="OP31">
        <v>6538910.1699999999</v>
      </c>
      <c r="OR31">
        <v>1130072.0900000001</v>
      </c>
      <c r="OS31">
        <v>6395047.5899999999</v>
      </c>
      <c r="OT31">
        <v>5264975.51</v>
      </c>
      <c r="OU31">
        <v>925736.55</v>
      </c>
      <c r="OV31">
        <v>4339238.95</v>
      </c>
      <c r="OW31">
        <v>925736.55</v>
      </c>
      <c r="OY31">
        <v>1130072.0900000001</v>
      </c>
      <c r="PA31">
        <v>143862.57999999999</v>
      </c>
      <c r="PJ31">
        <v>0</v>
      </c>
      <c r="PR31">
        <v>0</v>
      </c>
      <c r="PV31">
        <v>223824.65</v>
      </c>
      <c r="PW31">
        <v>245717.17</v>
      </c>
      <c r="PX31">
        <v>267519.08</v>
      </c>
      <c r="PZ31">
        <v>21801.91</v>
      </c>
      <c r="QA31">
        <v>258681.08</v>
      </c>
      <c r="QB31">
        <v>236879.17</v>
      </c>
      <c r="QC31">
        <v>34856.43</v>
      </c>
      <c r="QD31">
        <v>202022.74</v>
      </c>
      <c r="QE31">
        <v>34856.43</v>
      </c>
      <c r="QG31">
        <v>21801.91</v>
      </c>
      <c r="QI31">
        <v>8838</v>
      </c>
      <c r="QM31">
        <v>542065.07999999996</v>
      </c>
      <c r="QN31">
        <v>38427.120000000003</v>
      </c>
      <c r="QO31">
        <v>100778.56</v>
      </c>
      <c r="QQ31">
        <v>62351.45</v>
      </c>
      <c r="QR31">
        <v>51156.17</v>
      </c>
      <c r="QS31">
        <v>-11195.28</v>
      </c>
      <c r="QT31">
        <v>-490908.91</v>
      </c>
      <c r="QU31">
        <v>479713.63</v>
      </c>
      <c r="QV31">
        <v>-490908.91</v>
      </c>
      <c r="QX31">
        <v>62351.45</v>
      </c>
      <c r="QZ31">
        <v>49622.400000000001</v>
      </c>
      <c r="RD31">
        <v>491508.39</v>
      </c>
      <c r="RE31">
        <v>698933.04</v>
      </c>
      <c r="RF31">
        <v>698933.04</v>
      </c>
      <c r="RI31">
        <v>657247.71</v>
      </c>
      <c r="RJ31">
        <v>657247.71</v>
      </c>
      <c r="RK31">
        <v>165739.32</v>
      </c>
      <c r="RL31">
        <v>491508.39</v>
      </c>
      <c r="RM31">
        <v>165739.32</v>
      </c>
      <c r="RQ31">
        <v>41685.33</v>
      </c>
      <c r="RZ31">
        <v>0</v>
      </c>
      <c r="SH31">
        <v>0</v>
      </c>
      <c r="SQ31">
        <v>0</v>
      </c>
      <c r="SY31">
        <v>0</v>
      </c>
      <c r="TH31">
        <v>0</v>
      </c>
      <c r="TP31">
        <v>0</v>
      </c>
      <c r="TY31">
        <v>0</v>
      </c>
      <c r="UG31">
        <v>0</v>
      </c>
      <c r="UK31">
        <v>51099984.979999997</v>
      </c>
      <c r="UL31">
        <v>58811387.07</v>
      </c>
      <c r="UM31">
        <v>61328664.700000003</v>
      </c>
      <c r="UO31">
        <v>2517277.63</v>
      </c>
      <c r="UP31">
        <v>59233862.670000002</v>
      </c>
      <c r="UQ31">
        <v>56716585.039999999</v>
      </c>
      <c r="UR31">
        <v>8133877.6799999997</v>
      </c>
      <c r="US31">
        <v>48582707.359999999</v>
      </c>
      <c r="UT31">
        <v>8133877.6799999997</v>
      </c>
      <c r="UV31">
        <v>2517277.63</v>
      </c>
      <c r="UX31">
        <v>2094802.03</v>
      </c>
    </row>
    <row r="32" spans="1:571" x14ac:dyDescent="0.25">
      <c r="A32">
        <v>202212</v>
      </c>
      <c r="B32">
        <v>53116</v>
      </c>
      <c r="C32" t="s">
        <v>2622</v>
      </c>
      <c r="D32">
        <v>0</v>
      </c>
      <c r="E32">
        <v>0</v>
      </c>
      <c r="F32">
        <v>0</v>
      </c>
      <c r="G32">
        <v>56921529.229999997</v>
      </c>
      <c r="H32">
        <v>99364201.129999995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92100203.189999998</v>
      </c>
      <c r="R32">
        <v>99364201.129999995</v>
      </c>
      <c r="S32">
        <v>56921529.229999997</v>
      </c>
      <c r="T32">
        <v>92100203.189999998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0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0</v>
      </c>
      <c r="HK32">
        <v>0</v>
      </c>
      <c r="HL32">
        <v>0</v>
      </c>
      <c r="HM32">
        <v>0</v>
      </c>
      <c r="HN32">
        <v>0</v>
      </c>
      <c r="HO32">
        <v>0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0</v>
      </c>
      <c r="HV32">
        <v>0</v>
      </c>
      <c r="HW32">
        <v>0</v>
      </c>
      <c r="HX32">
        <v>0</v>
      </c>
      <c r="HY32">
        <v>0</v>
      </c>
      <c r="HZ32">
        <v>0</v>
      </c>
      <c r="IA32">
        <v>0</v>
      </c>
      <c r="IB32">
        <v>0</v>
      </c>
      <c r="IC32">
        <v>0</v>
      </c>
      <c r="ID32">
        <v>0</v>
      </c>
      <c r="IE32">
        <v>0</v>
      </c>
      <c r="IF32">
        <v>0</v>
      </c>
      <c r="IG32">
        <v>0</v>
      </c>
      <c r="IH32">
        <v>0</v>
      </c>
      <c r="II32">
        <v>0</v>
      </c>
      <c r="IJ32">
        <v>0</v>
      </c>
      <c r="IK32">
        <v>0</v>
      </c>
      <c r="IL32">
        <v>0</v>
      </c>
      <c r="IM32">
        <v>0</v>
      </c>
      <c r="IN32">
        <v>0</v>
      </c>
      <c r="IO32">
        <v>0</v>
      </c>
      <c r="IP32">
        <v>0</v>
      </c>
      <c r="IQ32">
        <v>0</v>
      </c>
      <c r="IR32">
        <v>0</v>
      </c>
      <c r="IS32">
        <v>0</v>
      </c>
      <c r="IT32">
        <v>0</v>
      </c>
      <c r="IU32">
        <v>0</v>
      </c>
      <c r="IV32">
        <v>0</v>
      </c>
      <c r="IW32">
        <v>0</v>
      </c>
      <c r="IX32">
        <v>0</v>
      </c>
      <c r="IY32">
        <v>0</v>
      </c>
      <c r="IZ32">
        <v>0</v>
      </c>
      <c r="JA32">
        <v>0</v>
      </c>
      <c r="JB32">
        <v>0</v>
      </c>
      <c r="JC32">
        <v>0</v>
      </c>
      <c r="JD32">
        <v>0</v>
      </c>
      <c r="JE32">
        <v>56921529.229999997</v>
      </c>
      <c r="JF32">
        <v>99364201.129999995</v>
      </c>
      <c r="JG32">
        <v>0</v>
      </c>
      <c r="JH32">
        <v>0</v>
      </c>
      <c r="JI32">
        <v>0</v>
      </c>
      <c r="JJ32">
        <v>0</v>
      </c>
      <c r="JK32">
        <v>0</v>
      </c>
      <c r="JL32">
        <v>0</v>
      </c>
      <c r="JM32">
        <v>0</v>
      </c>
      <c r="JN32">
        <v>0</v>
      </c>
      <c r="JO32">
        <v>0</v>
      </c>
      <c r="JP32">
        <v>0</v>
      </c>
      <c r="JQ32">
        <v>0</v>
      </c>
      <c r="JR32">
        <v>0</v>
      </c>
      <c r="JS32">
        <v>92100203.189999998</v>
      </c>
      <c r="JT32">
        <v>99364201.129999995</v>
      </c>
      <c r="JU32">
        <v>56921529.229999997</v>
      </c>
      <c r="JV32">
        <v>92100203.189999998</v>
      </c>
      <c r="JW32">
        <v>0</v>
      </c>
      <c r="JX32">
        <v>0</v>
      </c>
      <c r="JY32">
        <v>6955896</v>
      </c>
      <c r="JZ32">
        <v>33224499</v>
      </c>
      <c r="KA32">
        <v>33224499</v>
      </c>
      <c r="KB32">
        <v>0</v>
      </c>
      <c r="KC32">
        <v>0</v>
      </c>
      <c r="KD32">
        <v>31898251</v>
      </c>
      <c r="KE32">
        <v>31898251</v>
      </c>
      <c r="KF32">
        <v>24942355</v>
      </c>
      <c r="KG32">
        <v>6955896</v>
      </c>
      <c r="KH32">
        <v>24942355</v>
      </c>
      <c r="KI32">
        <v>0</v>
      </c>
      <c r="KJ32">
        <v>0</v>
      </c>
      <c r="KK32">
        <v>0</v>
      </c>
      <c r="KL32">
        <v>1326248</v>
      </c>
      <c r="KM32">
        <v>0</v>
      </c>
      <c r="KN32">
        <v>0</v>
      </c>
      <c r="KO32">
        <v>0</v>
      </c>
      <c r="KP32">
        <v>0</v>
      </c>
      <c r="KQ32">
        <v>0</v>
      </c>
      <c r="KR32">
        <v>0</v>
      </c>
      <c r="KS32">
        <v>0</v>
      </c>
      <c r="KT32">
        <v>0</v>
      </c>
      <c r="KU32">
        <v>0</v>
      </c>
      <c r="KV32">
        <v>0</v>
      </c>
      <c r="KW32">
        <v>0</v>
      </c>
      <c r="KX32">
        <v>0</v>
      </c>
      <c r="KY32">
        <v>0</v>
      </c>
      <c r="KZ32">
        <v>0</v>
      </c>
      <c r="LA32">
        <v>0</v>
      </c>
      <c r="LB32">
        <v>0</v>
      </c>
      <c r="LC32">
        <v>0</v>
      </c>
      <c r="LD32">
        <v>0</v>
      </c>
      <c r="LE32">
        <v>0</v>
      </c>
      <c r="LF32">
        <v>0</v>
      </c>
      <c r="LG32">
        <v>0</v>
      </c>
      <c r="LH32">
        <v>0</v>
      </c>
      <c r="LI32">
        <v>0</v>
      </c>
      <c r="LJ32">
        <v>0</v>
      </c>
      <c r="LK32">
        <v>0</v>
      </c>
      <c r="LL32">
        <v>0</v>
      </c>
      <c r="LM32">
        <v>0</v>
      </c>
      <c r="LN32">
        <v>0</v>
      </c>
      <c r="LO32">
        <v>0</v>
      </c>
      <c r="LP32">
        <v>0</v>
      </c>
      <c r="LQ32">
        <v>0</v>
      </c>
      <c r="LR32">
        <v>0</v>
      </c>
      <c r="LS32">
        <v>0</v>
      </c>
      <c r="LT32">
        <v>0</v>
      </c>
      <c r="LU32">
        <v>0</v>
      </c>
      <c r="LV32">
        <v>0</v>
      </c>
      <c r="LW32">
        <v>0</v>
      </c>
      <c r="LX32">
        <v>0</v>
      </c>
      <c r="LY32">
        <v>0</v>
      </c>
      <c r="LZ32">
        <v>0</v>
      </c>
      <c r="MA32">
        <v>0</v>
      </c>
      <c r="MB32">
        <v>0</v>
      </c>
      <c r="MC32">
        <v>0</v>
      </c>
      <c r="MD32">
        <v>0</v>
      </c>
      <c r="ME32">
        <v>0</v>
      </c>
      <c r="MF32">
        <v>0</v>
      </c>
      <c r="MG32">
        <v>0</v>
      </c>
      <c r="MH32">
        <v>0</v>
      </c>
      <c r="MI32">
        <v>0</v>
      </c>
      <c r="MJ32">
        <v>0</v>
      </c>
      <c r="MK32">
        <v>0</v>
      </c>
      <c r="ML32">
        <v>0</v>
      </c>
      <c r="MM32">
        <v>0</v>
      </c>
      <c r="MN32">
        <v>0</v>
      </c>
      <c r="MO32">
        <v>0</v>
      </c>
      <c r="MP32">
        <v>0</v>
      </c>
      <c r="MQ32">
        <v>0</v>
      </c>
      <c r="MR32">
        <v>0</v>
      </c>
      <c r="MS32">
        <v>0</v>
      </c>
      <c r="MT32">
        <v>0</v>
      </c>
      <c r="MU32">
        <v>0</v>
      </c>
      <c r="MV32">
        <v>0</v>
      </c>
      <c r="MW32">
        <v>0</v>
      </c>
      <c r="MX32">
        <v>0</v>
      </c>
      <c r="MY32">
        <v>0</v>
      </c>
      <c r="MZ32">
        <v>0</v>
      </c>
      <c r="NA32">
        <v>0</v>
      </c>
      <c r="NB32">
        <v>0</v>
      </c>
      <c r="NC32">
        <v>0</v>
      </c>
      <c r="ND32">
        <v>0</v>
      </c>
      <c r="NE32">
        <v>0</v>
      </c>
      <c r="NF32">
        <v>0</v>
      </c>
      <c r="NG32">
        <v>0</v>
      </c>
      <c r="NH32">
        <v>0</v>
      </c>
      <c r="NI32">
        <v>0</v>
      </c>
      <c r="NJ32">
        <v>0</v>
      </c>
      <c r="NK32">
        <v>0</v>
      </c>
      <c r="NL32">
        <v>0</v>
      </c>
      <c r="NM32">
        <v>0</v>
      </c>
      <c r="NN32">
        <v>0</v>
      </c>
      <c r="NO32">
        <v>0</v>
      </c>
      <c r="NP32">
        <v>0</v>
      </c>
      <c r="NQ32">
        <v>0</v>
      </c>
      <c r="NR32">
        <v>0</v>
      </c>
      <c r="NS32">
        <v>0</v>
      </c>
      <c r="NT32">
        <v>0</v>
      </c>
      <c r="NU32">
        <v>0</v>
      </c>
      <c r="NV32">
        <v>0</v>
      </c>
      <c r="NW32">
        <v>0</v>
      </c>
      <c r="NX32">
        <v>0</v>
      </c>
      <c r="NY32">
        <v>0</v>
      </c>
      <c r="NZ32">
        <v>0</v>
      </c>
      <c r="OA32">
        <v>0</v>
      </c>
      <c r="OB32">
        <v>0</v>
      </c>
      <c r="OC32">
        <v>0</v>
      </c>
      <c r="OD32">
        <v>0</v>
      </c>
      <c r="OE32">
        <v>0</v>
      </c>
      <c r="OF32">
        <v>0</v>
      </c>
      <c r="OG32">
        <v>0</v>
      </c>
      <c r="OH32">
        <v>0</v>
      </c>
      <c r="OI32">
        <v>0</v>
      </c>
      <c r="OJ32">
        <v>0</v>
      </c>
      <c r="OK32">
        <v>0</v>
      </c>
      <c r="OL32">
        <v>0</v>
      </c>
      <c r="OM32">
        <v>0</v>
      </c>
      <c r="ON32">
        <v>0</v>
      </c>
      <c r="OO32">
        <v>0</v>
      </c>
      <c r="OP32">
        <v>0</v>
      </c>
      <c r="OQ32">
        <v>0</v>
      </c>
      <c r="OR32">
        <v>0</v>
      </c>
      <c r="OS32">
        <v>0</v>
      </c>
      <c r="OT32">
        <v>0</v>
      </c>
      <c r="OU32">
        <v>0</v>
      </c>
      <c r="OV32">
        <v>0</v>
      </c>
      <c r="OW32">
        <v>0</v>
      </c>
      <c r="OX32">
        <v>0</v>
      </c>
      <c r="OY32">
        <v>0</v>
      </c>
      <c r="OZ32">
        <v>0</v>
      </c>
      <c r="PA32">
        <v>0</v>
      </c>
      <c r="PB32">
        <v>0</v>
      </c>
      <c r="PC32">
        <v>0</v>
      </c>
      <c r="PD32">
        <v>0</v>
      </c>
      <c r="PE32">
        <v>0</v>
      </c>
      <c r="PF32">
        <v>0</v>
      </c>
      <c r="PG32">
        <v>0</v>
      </c>
      <c r="PH32">
        <v>0</v>
      </c>
      <c r="PI32">
        <v>0</v>
      </c>
      <c r="PJ32">
        <v>0</v>
      </c>
      <c r="PK32">
        <v>0</v>
      </c>
      <c r="PL32">
        <v>0</v>
      </c>
      <c r="PM32">
        <v>0</v>
      </c>
      <c r="PN32">
        <v>0</v>
      </c>
      <c r="PO32">
        <v>0</v>
      </c>
      <c r="PP32">
        <v>0</v>
      </c>
      <c r="PQ32">
        <v>0</v>
      </c>
      <c r="PR32">
        <v>0</v>
      </c>
      <c r="PS32">
        <v>0</v>
      </c>
      <c r="PT32">
        <v>0</v>
      </c>
      <c r="PU32">
        <v>0</v>
      </c>
      <c r="PV32">
        <v>0</v>
      </c>
      <c r="PW32">
        <v>0</v>
      </c>
      <c r="PX32">
        <v>0</v>
      </c>
      <c r="PY32">
        <v>0</v>
      </c>
      <c r="PZ32">
        <v>0</v>
      </c>
      <c r="QA32">
        <v>0</v>
      </c>
      <c r="QB32">
        <v>0</v>
      </c>
      <c r="QC32">
        <v>0</v>
      </c>
      <c r="QD32">
        <v>0</v>
      </c>
      <c r="QE32">
        <v>0</v>
      </c>
      <c r="QF32">
        <v>0</v>
      </c>
      <c r="QG32">
        <v>0</v>
      </c>
      <c r="QH32">
        <v>0</v>
      </c>
      <c r="QI32">
        <v>0</v>
      </c>
      <c r="QJ32">
        <v>0</v>
      </c>
      <c r="QK32">
        <v>0</v>
      </c>
      <c r="QL32">
        <v>0</v>
      </c>
      <c r="QM32">
        <v>0</v>
      </c>
      <c r="QN32">
        <v>0</v>
      </c>
      <c r="QO32">
        <v>0</v>
      </c>
      <c r="QP32">
        <v>0</v>
      </c>
      <c r="QQ32">
        <v>0</v>
      </c>
      <c r="QR32">
        <v>0</v>
      </c>
      <c r="QS32">
        <v>0</v>
      </c>
      <c r="QT32">
        <v>0</v>
      </c>
      <c r="QU32">
        <v>0</v>
      </c>
      <c r="QV32">
        <v>0</v>
      </c>
      <c r="QW32">
        <v>0</v>
      </c>
      <c r="QX32">
        <v>0</v>
      </c>
      <c r="QY32">
        <v>0</v>
      </c>
      <c r="QZ32">
        <v>0</v>
      </c>
      <c r="RA32">
        <v>0</v>
      </c>
      <c r="RB32">
        <v>0</v>
      </c>
      <c r="RC32">
        <v>0</v>
      </c>
      <c r="RD32">
        <v>0</v>
      </c>
      <c r="RE32">
        <v>0</v>
      </c>
      <c r="RF32">
        <v>0</v>
      </c>
      <c r="RG32">
        <v>0</v>
      </c>
      <c r="RH32">
        <v>0</v>
      </c>
      <c r="RI32">
        <v>0</v>
      </c>
      <c r="RJ32">
        <v>0</v>
      </c>
      <c r="RK32">
        <v>0</v>
      </c>
      <c r="RL32">
        <v>0</v>
      </c>
      <c r="RM32">
        <v>0</v>
      </c>
      <c r="RN32">
        <v>0</v>
      </c>
      <c r="RO32">
        <v>0</v>
      </c>
      <c r="RP32">
        <v>0</v>
      </c>
      <c r="RQ32">
        <v>0</v>
      </c>
      <c r="RR32">
        <v>0</v>
      </c>
      <c r="RS32">
        <v>0</v>
      </c>
      <c r="RT32">
        <v>0</v>
      </c>
      <c r="RU32">
        <v>0</v>
      </c>
      <c r="RV32">
        <v>0</v>
      </c>
      <c r="RW32">
        <v>0</v>
      </c>
      <c r="RX32">
        <v>0</v>
      </c>
      <c r="RY32">
        <v>0</v>
      </c>
      <c r="RZ32">
        <v>0</v>
      </c>
      <c r="SA32">
        <v>0</v>
      </c>
      <c r="SB32">
        <v>0</v>
      </c>
      <c r="SC32">
        <v>0</v>
      </c>
      <c r="SD32">
        <v>0</v>
      </c>
      <c r="SE32">
        <v>0</v>
      </c>
      <c r="SF32">
        <v>0</v>
      </c>
      <c r="SG32">
        <v>0</v>
      </c>
      <c r="SH32">
        <v>0</v>
      </c>
      <c r="SI32">
        <v>0</v>
      </c>
      <c r="SJ32">
        <v>0</v>
      </c>
      <c r="SK32">
        <v>0</v>
      </c>
      <c r="SL32">
        <v>0</v>
      </c>
      <c r="SM32">
        <v>0</v>
      </c>
      <c r="SN32">
        <v>0</v>
      </c>
      <c r="SO32">
        <v>0</v>
      </c>
      <c r="SP32">
        <v>0</v>
      </c>
      <c r="SQ32">
        <v>0</v>
      </c>
      <c r="SR32">
        <v>0</v>
      </c>
      <c r="SS32">
        <v>0</v>
      </c>
      <c r="ST32">
        <v>0</v>
      </c>
      <c r="SU32">
        <v>0</v>
      </c>
      <c r="SV32">
        <v>0</v>
      </c>
      <c r="SW32">
        <v>0</v>
      </c>
      <c r="SX32">
        <v>0</v>
      </c>
      <c r="SY32">
        <v>0</v>
      </c>
      <c r="SZ32">
        <v>0</v>
      </c>
      <c r="TA32">
        <v>0</v>
      </c>
      <c r="TB32">
        <v>0</v>
      </c>
      <c r="TC32">
        <v>0</v>
      </c>
      <c r="TD32">
        <v>0</v>
      </c>
      <c r="TE32">
        <v>0</v>
      </c>
      <c r="TF32">
        <v>0</v>
      </c>
      <c r="TG32">
        <v>0</v>
      </c>
      <c r="TH32">
        <v>0</v>
      </c>
      <c r="TI32">
        <v>0</v>
      </c>
      <c r="TJ32">
        <v>0</v>
      </c>
      <c r="TK32">
        <v>0</v>
      </c>
      <c r="TL32">
        <v>0</v>
      </c>
      <c r="TM32">
        <v>0</v>
      </c>
      <c r="TN32">
        <v>0</v>
      </c>
      <c r="TO32">
        <v>0</v>
      </c>
      <c r="TP32">
        <v>0</v>
      </c>
      <c r="TQ32">
        <v>0</v>
      </c>
      <c r="TR32">
        <v>0</v>
      </c>
      <c r="TS32">
        <v>0</v>
      </c>
      <c r="TT32">
        <v>0</v>
      </c>
      <c r="TU32">
        <v>0</v>
      </c>
      <c r="TV32">
        <v>0</v>
      </c>
      <c r="TW32">
        <v>0</v>
      </c>
      <c r="TX32">
        <v>0</v>
      </c>
      <c r="TY32">
        <v>0</v>
      </c>
      <c r="TZ32">
        <v>0</v>
      </c>
      <c r="UA32">
        <v>0</v>
      </c>
      <c r="UB32">
        <v>0</v>
      </c>
      <c r="UC32">
        <v>0</v>
      </c>
      <c r="UD32">
        <v>0</v>
      </c>
      <c r="UE32">
        <v>0</v>
      </c>
      <c r="UF32">
        <v>0</v>
      </c>
      <c r="UG32">
        <v>0</v>
      </c>
      <c r="UH32">
        <v>0</v>
      </c>
      <c r="UI32">
        <v>0</v>
      </c>
      <c r="UJ32">
        <v>0</v>
      </c>
      <c r="UK32">
        <v>6955896</v>
      </c>
      <c r="UL32">
        <v>33224499</v>
      </c>
      <c r="UM32">
        <v>33224499</v>
      </c>
      <c r="UN32">
        <v>0</v>
      </c>
      <c r="UO32">
        <v>0</v>
      </c>
      <c r="UP32">
        <v>31898251</v>
      </c>
      <c r="UQ32">
        <v>31898251</v>
      </c>
      <c r="UR32">
        <v>24942355</v>
      </c>
      <c r="US32">
        <v>6955896</v>
      </c>
      <c r="UT32">
        <v>24942355</v>
      </c>
      <c r="UU32">
        <v>0</v>
      </c>
      <c r="UV32">
        <v>0</v>
      </c>
      <c r="UW32">
        <v>0</v>
      </c>
      <c r="UX32">
        <v>1326248</v>
      </c>
      <c r="UY32">
        <v>0</v>
      </c>
    </row>
    <row r="33" spans="1:571" x14ac:dyDescent="0.25">
      <c r="A33">
        <v>202212</v>
      </c>
      <c r="B33">
        <v>50140</v>
      </c>
      <c r="C33" t="s">
        <v>671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2335065.27</v>
      </c>
      <c r="W33">
        <v>0</v>
      </c>
      <c r="X33">
        <v>2349035.59</v>
      </c>
      <c r="Y33">
        <v>4987311.96</v>
      </c>
      <c r="Z33">
        <v>0</v>
      </c>
      <c r="AA33">
        <v>286666.67</v>
      </c>
      <c r="AB33">
        <v>0</v>
      </c>
      <c r="AC33">
        <v>0</v>
      </c>
      <c r="AD33">
        <v>0</v>
      </c>
      <c r="AE33">
        <v>0</v>
      </c>
      <c r="AF33">
        <v>286666.67</v>
      </c>
      <c r="AG33">
        <v>0</v>
      </c>
      <c r="AH33">
        <v>4953502.83</v>
      </c>
      <c r="AI33">
        <v>5273978.63</v>
      </c>
      <c r="AJ33">
        <v>2349035.59</v>
      </c>
      <c r="AK33">
        <v>5240169.5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2508806.7799999998</v>
      </c>
      <c r="BE33">
        <v>0</v>
      </c>
      <c r="BF33">
        <v>2155486.7799999998</v>
      </c>
      <c r="BG33">
        <v>3900383.08</v>
      </c>
      <c r="BH33">
        <v>0</v>
      </c>
      <c r="BI33">
        <v>1876407.76</v>
      </c>
      <c r="BJ33">
        <v>0</v>
      </c>
      <c r="BK33">
        <v>0</v>
      </c>
      <c r="BL33">
        <v>0</v>
      </c>
      <c r="BM33">
        <v>0</v>
      </c>
      <c r="BN33">
        <v>1876407.76</v>
      </c>
      <c r="BO33">
        <v>0</v>
      </c>
      <c r="BP33">
        <v>3753135.56</v>
      </c>
      <c r="BQ33">
        <v>5776790.8399999999</v>
      </c>
      <c r="BR33">
        <v>2155486.7799999998</v>
      </c>
      <c r="BS33">
        <v>5629543.3200000003</v>
      </c>
      <c r="BT33">
        <v>0</v>
      </c>
      <c r="BU33">
        <v>5345011.43</v>
      </c>
      <c r="BV33">
        <v>0</v>
      </c>
      <c r="BW33">
        <v>7927187.4199999999</v>
      </c>
      <c r="BX33">
        <v>11862402.789999999</v>
      </c>
      <c r="BY33">
        <v>0</v>
      </c>
      <c r="BZ33">
        <v>79139.12</v>
      </c>
      <c r="CA33">
        <v>0</v>
      </c>
      <c r="CB33">
        <v>0</v>
      </c>
      <c r="CC33">
        <v>0</v>
      </c>
      <c r="CD33">
        <v>0</v>
      </c>
      <c r="CE33">
        <v>79139.12</v>
      </c>
      <c r="CF33">
        <v>0</v>
      </c>
      <c r="CG33">
        <v>11916237.560000001</v>
      </c>
      <c r="CH33">
        <v>11941541.91</v>
      </c>
      <c r="CI33">
        <v>7927187.4199999999</v>
      </c>
      <c r="CJ33">
        <v>11995376.68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9668088.5800000001</v>
      </c>
      <c r="DD33">
        <v>1436365.78</v>
      </c>
      <c r="DE33">
        <v>8052418.0999999996</v>
      </c>
      <c r="DF33">
        <v>16965868.379999999</v>
      </c>
      <c r="DG33">
        <v>0</v>
      </c>
      <c r="DH33">
        <v>5131821.03</v>
      </c>
      <c r="DI33">
        <v>0</v>
      </c>
      <c r="DJ33">
        <v>0</v>
      </c>
      <c r="DK33">
        <v>0</v>
      </c>
      <c r="DL33">
        <v>0</v>
      </c>
      <c r="DM33">
        <v>5131821.03</v>
      </c>
      <c r="DN33">
        <v>0</v>
      </c>
      <c r="DO33">
        <v>16564541.6</v>
      </c>
      <c r="DP33">
        <v>22097689.41</v>
      </c>
      <c r="DQ33">
        <v>9488783.8800000008</v>
      </c>
      <c r="DR33">
        <v>21696362.629999999</v>
      </c>
      <c r="DS33">
        <v>0</v>
      </c>
      <c r="DT33">
        <v>405639.08</v>
      </c>
      <c r="DU33">
        <v>0</v>
      </c>
      <c r="DV33">
        <v>55682.53</v>
      </c>
      <c r="DW33">
        <v>837519.82</v>
      </c>
      <c r="DX33">
        <v>0</v>
      </c>
      <c r="DY33">
        <v>43666.67</v>
      </c>
      <c r="DZ33">
        <v>0</v>
      </c>
      <c r="EA33">
        <v>0</v>
      </c>
      <c r="EB33">
        <v>0</v>
      </c>
      <c r="EC33">
        <v>0</v>
      </c>
      <c r="ED33">
        <v>43666.67</v>
      </c>
      <c r="EE33">
        <v>0</v>
      </c>
      <c r="EF33">
        <v>866636.6</v>
      </c>
      <c r="EG33">
        <v>881186.49</v>
      </c>
      <c r="EH33">
        <v>55682.53</v>
      </c>
      <c r="EI33">
        <v>910303.27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1002757.55</v>
      </c>
      <c r="FT33">
        <v>0</v>
      </c>
      <c r="FU33">
        <v>1591778.3</v>
      </c>
      <c r="FV33">
        <v>2406204.41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2250309.4900000002</v>
      </c>
      <c r="GF33">
        <v>2406204.41</v>
      </c>
      <c r="GG33">
        <v>1591778.3</v>
      </c>
      <c r="GH33">
        <v>2250309.4900000002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0</v>
      </c>
      <c r="HO33">
        <v>0</v>
      </c>
      <c r="HP33">
        <v>0</v>
      </c>
      <c r="HQ33">
        <v>0</v>
      </c>
      <c r="HR33">
        <v>0</v>
      </c>
      <c r="HS33">
        <v>0</v>
      </c>
      <c r="HT33">
        <v>0</v>
      </c>
      <c r="HU33">
        <v>0</v>
      </c>
      <c r="HV33">
        <v>0</v>
      </c>
      <c r="HW33">
        <v>0</v>
      </c>
      <c r="HX33">
        <v>0</v>
      </c>
      <c r="HY33">
        <v>0</v>
      </c>
      <c r="HZ33">
        <v>0</v>
      </c>
      <c r="IA33">
        <v>0</v>
      </c>
      <c r="IB33">
        <v>0</v>
      </c>
      <c r="IC33">
        <v>0</v>
      </c>
      <c r="ID33">
        <v>0</v>
      </c>
      <c r="IE33">
        <v>0</v>
      </c>
      <c r="IF33">
        <v>0</v>
      </c>
      <c r="IG33">
        <v>0</v>
      </c>
      <c r="IH33">
        <v>0</v>
      </c>
      <c r="II33">
        <v>0</v>
      </c>
      <c r="IJ33">
        <v>0</v>
      </c>
      <c r="IK33">
        <v>0</v>
      </c>
      <c r="IL33">
        <v>0</v>
      </c>
      <c r="IM33">
        <v>0</v>
      </c>
      <c r="IN33">
        <v>0</v>
      </c>
      <c r="IO33">
        <v>0</v>
      </c>
      <c r="IP33">
        <v>0</v>
      </c>
      <c r="IQ33">
        <v>0</v>
      </c>
      <c r="IR33">
        <v>0</v>
      </c>
      <c r="IS33">
        <v>0</v>
      </c>
      <c r="IT33">
        <v>0</v>
      </c>
      <c r="IU33">
        <v>0</v>
      </c>
      <c r="IV33">
        <v>0</v>
      </c>
      <c r="IW33">
        <v>0</v>
      </c>
      <c r="IX33">
        <v>0</v>
      </c>
      <c r="IY33">
        <v>0</v>
      </c>
      <c r="IZ33">
        <v>0</v>
      </c>
      <c r="JA33">
        <v>0</v>
      </c>
      <c r="JB33">
        <v>21265368.699999999</v>
      </c>
      <c r="JC33">
        <v>0</v>
      </c>
      <c r="JD33">
        <v>1436365.78</v>
      </c>
      <c r="JE33">
        <v>22131588.73</v>
      </c>
      <c r="JF33">
        <v>40959690.439999998</v>
      </c>
      <c r="JG33">
        <v>0</v>
      </c>
      <c r="JH33">
        <v>7417701.25</v>
      </c>
      <c r="JI33">
        <v>0</v>
      </c>
      <c r="JJ33">
        <v>21265368.699999999</v>
      </c>
      <c r="JK33">
        <v>0</v>
      </c>
      <c r="JL33">
        <v>0</v>
      </c>
      <c r="JM33">
        <v>0</v>
      </c>
      <c r="JN33">
        <v>0</v>
      </c>
      <c r="JO33">
        <v>0</v>
      </c>
      <c r="JP33">
        <v>0</v>
      </c>
      <c r="JQ33">
        <v>7417701.25</v>
      </c>
      <c r="JR33">
        <v>0</v>
      </c>
      <c r="JS33">
        <v>40304363.640000001</v>
      </c>
      <c r="JT33">
        <v>48377391.689999998</v>
      </c>
      <c r="JU33">
        <v>23567954.510000002</v>
      </c>
      <c r="JV33">
        <v>47722064.890000001</v>
      </c>
      <c r="JW33">
        <v>0</v>
      </c>
      <c r="JX33">
        <v>0</v>
      </c>
      <c r="JY33">
        <v>0</v>
      </c>
      <c r="JZ33">
        <v>0</v>
      </c>
      <c r="KA33">
        <v>0</v>
      </c>
      <c r="KB33">
        <v>0</v>
      </c>
      <c r="KC33">
        <v>0</v>
      </c>
      <c r="KD33">
        <v>0</v>
      </c>
      <c r="KE33">
        <v>0</v>
      </c>
      <c r="KF33">
        <v>0</v>
      </c>
      <c r="KG33">
        <v>0</v>
      </c>
      <c r="KH33">
        <v>0</v>
      </c>
      <c r="KI33">
        <v>0</v>
      </c>
      <c r="KJ33">
        <v>0</v>
      </c>
      <c r="KK33">
        <v>0</v>
      </c>
      <c r="KL33">
        <v>0</v>
      </c>
      <c r="KM33">
        <v>0</v>
      </c>
      <c r="KN33">
        <v>0</v>
      </c>
      <c r="KO33">
        <v>0</v>
      </c>
      <c r="KP33">
        <v>8253687.5099999998</v>
      </c>
      <c r="KQ33">
        <v>9857269.0700000003</v>
      </c>
      <c r="KR33">
        <v>10444077.470000001</v>
      </c>
      <c r="KS33">
        <v>0</v>
      </c>
      <c r="KT33">
        <v>586808.4</v>
      </c>
      <c r="KU33">
        <v>10011765.869999999</v>
      </c>
      <c r="KV33">
        <v>9424957.4700000007</v>
      </c>
      <c r="KW33">
        <v>1758078.36</v>
      </c>
      <c r="KX33">
        <v>7666879.1100000003</v>
      </c>
      <c r="KY33">
        <v>1758078.36</v>
      </c>
      <c r="KZ33">
        <v>0</v>
      </c>
      <c r="LA33">
        <v>586808.4</v>
      </c>
      <c r="LB33">
        <v>0</v>
      </c>
      <c r="LC33">
        <v>432311.6</v>
      </c>
      <c r="LD33">
        <v>0</v>
      </c>
      <c r="LE33">
        <v>0</v>
      </c>
      <c r="LF33">
        <v>0</v>
      </c>
      <c r="LG33">
        <v>0</v>
      </c>
      <c r="LH33">
        <v>0</v>
      </c>
      <c r="LI33">
        <v>0</v>
      </c>
      <c r="LJ33">
        <v>0</v>
      </c>
      <c r="LK33">
        <v>0</v>
      </c>
      <c r="LL33">
        <v>0</v>
      </c>
      <c r="LM33">
        <v>0</v>
      </c>
      <c r="LN33">
        <v>0</v>
      </c>
      <c r="LO33">
        <v>0</v>
      </c>
      <c r="LP33">
        <v>0</v>
      </c>
      <c r="LQ33">
        <v>0</v>
      </c>
      <c r="LR33">
        <v>0</v>
      </c>
      <c r="LS33">
        <v>0</v>
      </c>
      <c r="LT33">
        <v>0</v>
      </c>
      <c r="LU33">
        <v>0</v>
      </c>
      <c r="LV33">
        <v>0</v>
      </c>
      <c r="LW33">
        <v>0</v>
      </c>
      <c r="LX33">
        <v>3371176.27</v>
      </c>
      <c r="LY33">
        <v>5429105.5599999996</v>
      </c>
      <c r="LZ33">
        <v>5428551.9699999997</v>
      </c>
      <c r="MA33">
        <v>0</v>
      </c>
      <c r="MB33">
        <v>-553.59</v>
      </c>
      <c r="MC33">
        <v>5251976.5199999996</v>
      </c>
      <c r="MD33">
        <v>5252530.1100000003</v>
      </c>
      <c r="ME33">
        <v>1880800.25</v>
      </c>
      <c r="MF33">
        <v>3371729.86</v>
      </c>
      <c r="MG33">
        <v>1880800.25</v>
      </c>
      <c r="MH33">
        <v>0</v>
      </c>
      <c r="MI33">
        <v>-553.59</v>
      </c>
      <c r="MJ33">
        <v>0</v>
      </c>
      <c r="MK33">
        <v>176575.45</v>
      </c>
      <c r="ML33">
        <v>0</v>
      </c>
      <c r="MM33">
        <v>0</v>
      </c>
      <c r="MN33">
        <v>0</v>
      </c>
      <c r="MO33">
        <v>-573946.34</v>
      </c>
      <c r="MP33">
        <v>4332057.3899999997</v>
      </c>
      <c r="MQ33">
        <v>4332057.3899999997</v>
      </c>
      <c r="MR33">
        <v>0</v>
      </c>
      <c r="MS33">
        <v>0</v>
      </c>
      <c r="MT33">
        <v>4332057.3899999997</v>
      </c>
      <c r="MU33">
        <v>4332057.3899999997</v>
      </c>
      <c r="MV33">
        <v>4906003.7300000004</v>
      </c>
      <c r="MW33">
        <v>-573946.34</v>
      </c>
      <c r="MX33">
        <v>4906003.7300000004</v>
      </c>
      <c r="MY33">
        <v>0</v>
      </c>
      <c r="MZ33">
        <v>0</v>
      </c>
      <c r="NA33">
        <v>0</v>
      </c>
      <c r="NB33">
        <v>0</v>
      </c>
      <c r="NC33">
        <v>0</v>
      </c>
      <c r="ND33">
        <v>0</v>
      </c>
      <c r="NE33">
        <v>0</v>
      </c>
      <c r="NF33">
        <v>0</v>
      </c>
      <c r="NG33">
        <v>0</v>
      </c>
      <c r="NH33">
        <v>0</v>
      </c>
      <c r="NI33">
        <v>0</v>
      </c>
      <c r="NJ33">
        <v>0</v>
      </c>
      <c r="NK33">
        <v>0</v>
      </c>
      <c r="NL33">
        <v>0</v>
      </c>
      <c r="NM33">
        <v>0</v>
      </c>
      <c r="NN33">
        <v>0</v>
      </c>
      <c r="NO33">
        <v>0</v>
      </c>
      <c r="NP33">
        <v>0</v>
      </c>
      <c r="NQ33">
        <v>0</v>
      </c>
      <c r="NR33">
        <v>0</v>
      </c>
      <c r="NS33">
        <v>0</v>
      </c>
      <c r="NT33">
        <v>0</v>
      </c>
      <c r="NU33">
        <v>0</v>
      </c>
      <c r="NV33">
        <v>0</v>
      </c>
      <c r="NW33">
        <v>9375283.1199999992</v>
      </c>
      <c r="NX33">
        <v>12930464.41</v>
      </c>
      <c r="NY33">
        <v>17630486.449999999</v>
      </c>
      <c r="NZ33">
        <v>0</v>
      </c>
      <c r="OA33">
        <v>4700022.04</v>
      </c>
      <c r="OB33">
        <v>17139427.93</v>
      </c>
      <c r="OC33">
        <v>12439405.880000001</v>
      </c>
      <c r="OD33">
        <v>7764144.8099999996</v>
      </c>
      <c r="OE33">
        <v>4675261.07</v>
      </c>
      <c r="OF33">
        <v>7764144.8099999996</v>
      </c>
      <c r="OG33">
        <v>0</v>
      </c>
      <c r="OH33">
        <v>4700022.04</v>
      </c>
      <c r="OI33">
        <v>0</v>
      </c>
      <c r="OJ33">
        <v>491058.53</v>
      </c>
      <c r="OK33">
        <v>0</v>
      </c>
      <c r="OL33">
        <v>0</v>
      </c>
      <c r="OM33">
        <v>0</v>
      </c>
      <c r="ON33">
        <v>14687.83</v>
      </c>
      <c r="OO33">
        <v>340847.34</v>
      </c>
      <c r="OP33">
        <v>340847.34</v>
      </c>
      <c r="OQ33">
        <v>0</v>
      </c>
      <c r="OR33">
        <v>0</v>
      </c>
      <c r="OS33">
        <v>340078.02</v>
      </c>
      <c r="OT33">
        <v>340078.02</v>
      </c>
      <c r="OU33">
        <v>325390.19</v>
      </c>
      <c r="OV33">
        <v>14687.83</v>
      </c>
      <c r="OW33">
        <v>325390.19</v>
      </c>
      <c r="OX33">
        <v>0</v>
      </c>
      <c r="OY33">
        <v>0</v>
      </c>
      <c r="OZ33">
        <v>0</v>
      </c>
      <c r="PA33">
        <v>769.32</v>
      </c>
      <c r="PB33">
        <v>0</v>
      </c>
      <c r="PC33">
        <v>0</v>
      </c>
      <c r="PD33">
        <v>0</v>
      </c>
      <c r="PE33">
        <v>0</v>
      </c>
      <c r="PF33">
        <v>0</v>
      </c>
      <c r="PG33">
        <v>0</v>
      </c>
      <c r="PH33">
        <v>0</v>
      </c>
      <c r="PI33">
        <v>0</v>
      </c>
      <c r="PJ33">
        <v>0</v>
      </c>
      <c r="PK33">
        <v>0</v>
      </c>
      <c r="PL33">
        <v>0</v>
      </c>
      <c r="PM33">
        <v>0</v>
      </c>
      <c r="PN33">
        <v>0</v>
      </c>
      <c r="PO33">
        <v>0</v>
      </c>
      <c r="PP33">
        <v>0</v>
      </c>
      <c r="PQ33">
        <v>0</v>
      </c>
      <c r="PR33">
        <v>0</v>
      </c>
      <c r="PS33">
        <v>0</v>
      </c>
      <c r="PT33">
        <v>0</v>
      </c>
      <c r="PU33">
        <v>0</v>
      </c>
      <c r="PV33">
        <v>0</v>
      </c>
      <c r="PW33">
        <v>0</v>
      </c>
      <c r="PX33">
        <v>0</v>
      </c>
      <c r="PY33">
        <v>0</v>
      </c>
      <c r="PZ33">
        <v>0</v>
      </c>
      <c r="QA33">
        <v>0</v>
      </c>
      <c r="QB33">
        <v>0</v>
      </c>
      <c r="QC33">
        <v>0</v>
      </c>
      <c r="QD33">
        <v>0</v>
      </c>
      <c r="QE33">
        <v>0</v>
      </c>
      <c r="QF33">
        <v>0</v>
      </c>
      <c r="QG33">
        <v>0</v>
      </c>
      <c r="QH33">
        <v>0</v>
      </c>
      <c r="QI33">
        <v>0</v>
      </c>
      <c r="QJ33">
        <v>0</v>
      </c>
      <c r="QK33">
        <v>0</v>
      </c>
      <c r="QL33">
        <v>0</v>
      </c>
      <c r="QM33">
        <v>0</v>
      </c>
      <c r="QN33">
        <v>868500.41</v>
      </c>
      <c r="QO33">
        <v>868500.41</v>
      </c>
      <c r="QP33">
        <v>0</v>
      </c>
      <c r="QQ33">
        <v>0</v>
      </c>
      <c r="QR33">
        <v>868500.41</v>
      </c>
      <c r="QS33">
        <v>868500.41</v>
      </c>
      <c r="QT33">
        <v>868500.41</v>
      </c>
      <c r="QU33">
        <v>0</v>
      </c>
      <c r="QV33">
        <v>868500.41</v>
      </c>
      <c r="QW33">
        <v>0</v>
      </c>
      <c r="QX33">
        <v>0</v>
      </c>
      <c r="QY33">
        <v>0</v>
      </c>
      <c r="QZ33">
        <v>0</v>
      </c>
      <c r="RA33">
        <v>0</v>
      </c>
      <c r="RB33">
        <v>0</v>
      </c>
      <c r="RC33">
        <v>0</v>
      </c>
      <c r="RD33">
        <v>0</v>
      </c>
      <c r="RE33">
        <v>0</v>
      </c>
      <c r="RF33">
        <v>0</v>
      </c>
      <c r="RG33">
        <v>0</v>
      </c>
      <c r="RH33">
        <v>0</v>
      </c>
      <c r="RI33">
        <v>0</v>
      </c>
      <c r="RJ33">
        <v>0</v>
      </c>
      <c r="RK33">
        <v>0</v>
      </c>
      <c r="RL33">
        <v>0</v>
      </c>
      <c r="RM33">
        <v>0</v>
      </c>
      <c r="RN33">
        <v>0</v>
      </c>
      <c r="RO33">
        <v>0</v>
      </c>
      <c r="RP33">
        <v>0</v>
      </c>
      <c r="RQ33">
        <v>0</v>
      </c>
      <c r="RR33">
        <v>0</v>
      </c>
      <c r="RS33">
        <v>0</v>
      </c>
      <c r="RT33">
        <v>0</v>
      </c>
      <c r="RU33">
        <v>0</v>
      </c>
      <c r="RV33">
        <v>0</v>
      </c>
      <c r="RW33">
        <v>0</v>
      </c>
      <c r="RX33">
        <v>0</v>
      </c>
      <c r="RY33">
        <v>0</v>
      </c>
      <c r="RZ33">
        <v>0</v>
      </c>
      <c r="SA33">
        <v>0</v>
      </c>
      <c r="SB33">
        <v>0</v>
      </c>
      <c r="SC33">
        <v>0</v>
      </c>
      <c r="SD33">
        <v>0</v>
      </c>
      <c r="SE33">
        <v>0</v>
      </c>
      <c r="SF33">
        <v>0</v>
      </c>
      <c r="SG33">
        <v>0</v>
      </c>
      <c r="SH33">
        <v>0</v>
      </c>
      <c r="SI33">
        <v>0</v>
      </c>
      <c r="SJ33">
        <v>0</v>
      </c>
      <c r="SK33">
        <v>0</v>
      </c>
      <c r="SL33">
        <v>0</v>
      </c>
      <c r="SM33">
        <v>0</v>
      </c>
      <c r="SN33">
        <v>0</v>
      </c>
      <c r="SO33">
        <v>0</v>
      </c>
      <c r="SP33">
        <v>0</v>
      </c>
      <c r="SQ33">
        <v>0</v>
      </c>
      <c r="SR33">
        <v>0</v>
      </c>
      <c r="SS33">
        <v>0</v>
      </c>
      <c r="ST33">
        <v>0</v>
      </c>
      <c r="SU33">
        <v>0</v>
      </c>
      <c r="SV33">
        <v>0</v>
      </c>
      <c r="SW33">
        <v>0</v>
      </c>
      <c r="SX33">
        <v>0</v>
      </c>
      <c r="SY33">
        <v>0</v>
      </c>
      <c r="SZ33">
        <v>0</v>
      </c>
      <c r="TA33">
        <v>0</v>
      </c>
      <c r="TB33">
        <v>0</v>
      </c>
      <c r="TC33">
        <v>0</v>
      </c>
      <c r="TD33">
        <v>0</v>
      </c>
      <c r="TE33">
        <v>0</v>
      </c>
      <c r="TF33">
        <v>0</v>
      </c>
      <c r="TG33">
        <v>0</v>
      </c>
      <c r="TH33">
        <v>0</v>
      </c>
      <c r="TI33">
        <v>0</v>
      </c>
      <c r="TJ33">
        <v>0</v>
      </c>
      <c r="TK33">
        <v>0</v>
      </c>
      <c r="TL33">
        <v>0</v>
      </c>
      <c r="TM33">
        <v>0</v>
      </c>
      <c r="TN33">
        <v>0</v>
      </c>
      <c r="TO33">
        <v>0</v>
      </c>
      <c r="TP33">
        <v>0</v>
      </c>
      <c r="TQ33">
        <v>0</v>
      </c>
      <c r="TR33">
        <v>0</v>
      </c>
      <c r="TS33">
        <v>0</v>
      </c>
      <c r="TT33">
        <v>0</v>
      </c>
      <c r="TU33">
        <v>0</v>
      </c>
      <c r="TV33">
        <v>0</v>
      </c>
      <c r="TW33">
        <v>0</v>
      </c>
      <c r="TX33">
        <v>0</v>
      </c>
      <c r="TY33">
        <v>0</v>
      </c>
      <c r="TZ33">
        <v>0</v>
      </c>
      <c r="UA33">
        <v>0</v>
      </c>
      <c r="UB33">
        <v>0</v>
      </c>
      <c r="UC33">
        <v>0</v>
      </c>
      <c r="UD33">
        <v>0</v>
      </c>
      <c r="UE33">
        <v>0</v>
      </c>
      <c r="UF33">
        <v>0</v>
      </c>
      <c r="UG33">
        <v>0</v>
      </c>
      <c r="UH33">
        <v>0</v>
      </c>
      <c r="UI33">
        <v>0</v>
      </c>
      <c r="UJ33">
        <v>0</v>
      </c>
      <c r="UK33">
        <v>20440888.390000001</v>
      </c>
      <c r="UL33">
        <v>33758244.18</v>
      </c>
      <c r="UM33">
        <v>39044521.039999999</v>
      </c>
      <c r="UN33">
        <v>0</v>
      </c>
      <c r="UO33">
        <v>5286276.8600000003</v>
      </c>
      <c r="UP33">
        <v>37943806.140000001</v>
      </c>
      <c r="UQ33">
        <v>32657529.280000001</v>
      </c>
      <c r="UR33">
        <v>17502917.75</v>
      </c>
      <c r="US33">
        <v>15154611.529999999</v>
      </c>
      <c r="UT33">
        <v>17502917.75</v>
      </c>
      <c r="UU33">
        <v>0</v>
      </c>
      <c r="UV33">
        <v>5286276.8600000003</v>
      </c>
      <c r="UW33">
        <v>0</v>
      </c>
      <c r="UX33">
        <v>1100714.8899999999</v>
      </c>
      <c r="UY33">
        <v>0</v>
      </c>
    </row>
    <row r="34" spans="1:571" x14ac:dyDescent="0.25">
      <c r="A34">
        <v>202212</v>
      </c>
      <c r="B34">
        <v>51778</v>
      </c>
      <c r="C34" t="s">
        <v>673</v>
      </c>
      <c r="D34">
        <v>-25087.67</v>
      </c>
      <c r="E34">
        <v>0</v>
      </c>
      <c r="F34">
        <v>0</v>
      </c>
      <c r="G34">
        <v>5321562.24</v>
      </c>
      <c r="H34">
        <v>4480175.32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-25087.67</v>
      </c>
      <c r="Q34">
        <v>4060900.71</v>
      </c>
      <c r="R34">
        <v>4480175.32</v>
      </c>
      <c r="S34">
        <v>5321562.24</v>
      </c>
      <c r="T34">
        <v>4060900.71</v>
      </c>
      <c r="U34">
        <v>393824.8</v>
      </c>
      <c r="V34">
        <v>0</v>
      </c>
      <c r="W34">
        <v>-422.05</v>
      </c>
      <c r="X34">
        <v>10334479.630000001</v>
      </c>
      <c r="Y34">
        <v>101720988.76000001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393824.8</v>
      </c>
      <c r="AH34">
        <v>94552733.170000002</v>
      </c>
      <c r="AI34">
        <v>101720988.76000001</v>
      </c>
      <c r="AJ34">
        <v>10334057.58</v>
      </c>
      <c r="AK34">
        <v>94552733.170000002</v>
      </c>
      <c r="AL34">
        <v>800678.54</v>
      </c>
      <c r="AM34">
        <v>0</v>
      </c>
      <c r="AN34">
        <v>0</v>
      </c>
      <c r="AO34">
        <v>-1799825.59</v>
      </c>
      <c r="AP34">
        <v>145992865.66</v>
      </c>
      <c r="AQ34">
        <v>0</v>
      </c>
      <c r="AR34">
        <v>-1569057.76</v>
      </c>
      <c r="AS34">
        <v>0</v>
      </c>
      <c r="AT34">
        <v>0</v>
      </c>
      <c r="AU34">
        <v>0</v>
      </c>
      <c r="AV34">
        <v>0</v>
      </c>
      <c r="AW34">
        <v>-1569057.76</v>
      </c>
      <c r="AX34">
        <v>800678.54</v>
      </c>
      <c r="AY34">
        <v>142310133.58000001</v>
      </c>
      <c r="AZ34">
        <v>144423807.91</v>
      </c>
      <c r="BA34">
        <v>-1799825.59</v>
      </c>
      <c r="BB34">
        <v>140741075.81999999</v>
      </c>
      <c r="BC34">
        <v>210899.75</v>
      </c>
      <c r="BD34">
        <v>0</v>
      </c>
      <c r="BE34">
        <v>-10042019.369999999</v>
      </c>
      <c r="BF34">
        <v>90281436.090000004</v>
      </c>
      <c r="BG34">
        <v>94482585.859999999</v>
      </c>
      <c r="BH34">
        <v>0</v>
      </c>
      <c r="BI34">
        <v>10511947.82</v>
      </c>
      <c r="BJ34">
        <v>0</v>
      </c>
      <c r="BK34">
        <v>0</v>
      </c>
      <c r="BL34">
        <v>0</v>
      </c>
      <c r="BM34">
        <v>0</v>
      </c>
      <c r="BN34">
        <v>10511947.82</v>
      </c>
      <c r="BO34">
        <v>210899.75</v>
      </c>
      <c r="BP34">
        <v>93074972.25</v>
      </c>
      <c r="BQ34">
        <v>104994533.69</v>
      </c>
      <c r="BR34">
        <v>80239416.730000004</v>
      </c>
      <c r="BS34">
        <v>103586920.06999999</v>
      </c>
      <c r="BT34">
        <v>-1128.56</v>
      </c>
      <c r="BU34">
        <v>0</v>
      </c>
      <c r="BV34">
        <v>0</v>
      </c>
      <c r="BW34">
        <v>180039033.31</v>
      </c>
      <c r="BX34">
        <v>352805646.33999997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-1128.56</v>
      </c>
      <c r="CG34">
        <v>349042649.25999999</v>
      </c>
      <c r="CH34">
        <v>352805646.33999997</v>
      </c>
      <c r="CI34">
        <v>180039033.31</v>
      </c>
      <c r="CJ34">
        <v>349042649.25999999</v>
      </c>
      <c r="CK34">
        <v>-3196.15</v>
      </c>
      <c r="CL34">
        <v>0</v>
      </c>
      <c r="CM34">
        <v>0</v>
      </c>
      <c r="CN34">
        <v>5826853.0899999999</v>
      </c>
      <c r="CO34">
        <v>5247771.42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-3196.15</v>
      </c>
      <c r="CX34">
        <v>4613727.55</v>
      </c>
      <c r="CY34">
        <v>5247771.42</v>
      </c>
      <c r="CZ34">
        <v>5826853.0899999999</v>
      </c>
      <c r="DA34">
        <v>4613727.55</v>
      </c>
      <c r="DB34">
        <v>497724.25</v>
      </c>
      <c r="DC34">
        <v>0</v>
      </c>
      <c r="DD34">
        <v>395497795.23000002</v>
      </c>
      <c r="DE34">
        <v>447436860.88999999</v>
      </c>
      <c r="DF34">
        <v>557252994.30999994</v>
      </c>
      <c r="DG34">
        <v>0</v>
      </c>
      <c r="DH34">
        <v>85918095.540000007</v>
      </c>
      <c r="DI34">
        <v>0</v>
      </c>
      <c r="DJ34">
        <v>0</v>
      </c>
      <c r="DK34">
        <v>0</v>
      </c>
      <c r="DL34">
        <v>0</v>
      </c>
      <c r="DM34">
        <v>86908998.430000007</v>
      </c>
      <c r="DN34">
        <v>497724.25</v>
      </c>
      <c r="DO34">
        <v>535362721.52999997</v>
      </c>
      <c r="DP34">
        <v>643171089.85000002</v>
      </c>
      <c r="DQ34">
        <v>842934656.12</v>
      </c>
      <c r="DR34">
        <v>622271719.96000004</v>
      </c>
      <c r="DS34">
        <v>38570.879999999997</v>
      </c>
      <c r="DT34">
        <v>0</v>
      </c>
      <c r="DU34">
        <v>-272504.96000000002</v>
      </c>
      <c r="DV34">
        <v>26484205.129999999</v>
      </c>
      <c r="DW34">
        <v>66071238.869999997</v>
      </c>
      <c r="DX34">
        <v>0</v>
      </c>
      <c r="DY34">
        <v>151422</v>
      </c>
      <c r="DZ34">
        <v>0</v>
      </c>
      <c r="EA34">
        <v>0</v>
      </c>
      <c r="EB34">
        <v>0</v>
      </c>
      <c r="EC34">
        <v>0</v>
      </c>
      <c r="ED34">
        <v>170421.97</v>
      </c>
      <c r="EE34">
        <v>38570.879999999997</v>
      </c>
      <c r="EF34">
        <v>60774104.090000004</v>
      </c>
      <c r="EG34">
        <v>66222660.869999997</v>
      </c>
      <c r="EH34">
        <v>26211700.170000002</v>
      </c>
      <c r="EI34">
        <v>60944526.060000002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6340.37</v>
      </c>
      <c r="FB34">
        <v>0</v>
      </c>
      <c r="FC34">
        <v>0</v>
      </c>
      <c r="FD34">
        <v>11735549.27</v>
      </c>
      <c r="FE34">
        <v>11176560.789999999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6340.37</v>
      </c>
      <c r="FN34">
        <v>11002560.109999999</v>
      </c>
      <c r="FO34">
        <v>11176560.789999999</v>
      </c>
      <c r="FP34">
        <v>11735549.27</v>
      </c>
      <c r="FQ34">
        <v>11002560.109999999</v>
      </c>
      <c r="FR34">
        <v>1362.65</v>
      </c>
      <c r="FS34">
        <v>0</v>
      </c>
      <c r="FT34">
        <v>0</v>
      </c>
      <c r="FU34">
        <v>10583430.83</v>
      </c>
      <c r="FV34">
        <v>15966674.710000001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1362.65</v>
      </c>
      <c r="GE34">
        <v>14734116.09</v>
      </c>
      <c r="GF34">
        <v>15966674.710000001</v>
      </c>
      <c r="GG34">
        <v>10583430.83</v>
      </c>
      <c r="GH34">
        <v>14734116.09</v>
      </c>
      <c r="GI34">
        <v>-4.01</v>
      </c>
      <c r="GJ34">
        <v>0</v>
      </c>
      <c r="GK34">
        <v>0</v>
      </c>
      <c r="GL34">
        <v>41190406.649999999</v>
      </c>
      <c r="GM34">
        <v>55150666.07</v>
      </c>
      <c r="GN34">
        <v>0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0</v>
      </c>
      <c r="GU34">
        <v>-4.01</v>
      </c>
      <c r="GV34">
        <v>55254196.340000004</v>
      </c>
      <c r="GW34">
        <v>55150666.07</v>
      </c>
      <c r="GX34">
        <v>41190406.649999999</v>
      </c>
      <c r="GY34">
        <v>55254196.340000004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0</v>
      </c>
      <c r="HG34">
        <v>0</v>
      </c>
      <c r="HH34">
        <v>0</v>
      </c>
      <c r="HI34">
        <v>0</v>
      </c>
      <c r="HJ34">
        <v>0</v>
      </c>
      <c r="HK34">
        <v>0</v>
      </c>
      <c r="HL34">
        <v>0</v>
      </c>
      <c r="HM34">
        <v>0</v>
      </c>
      <c r="HN34">
        <v>0</v>
      </c>
      <c r="HO34">
        <v>0</v>
      </c>
      <c r="HP34">
        <v>0</v>
      </c>
      <c r="HQ34">
        <v>0</v>
      </c>
      <c r="HR34">
        <v>0</v>
      </c>
      <c r="HS34">
        <v>0</v>
      </c>
      <c r="HT34">
        <v>0</v>
      </c>
      <c r="HU34">
        <v>0</v>
      </c>
      <c r="HV34">
        <v>0</v>
      </c>
      <c r="HW34">
        <v>0</v>
      </c>
      <c r="HX34">
        <v>0</v>
      </c>
      <c r="HY34">
        <v>0</v>
      </c>
      <c r="HZ34">
        <v>0</v>
      </c>
      <c r="IA34">
        <v>0</v>
      </c>
      <c r="IB34">
        <v>0</v>
      </c>
      <c r="IC34">
        <v>0</v>
      </c>
      <c r="ID34">
        <v>0</v>
      </c>
      <c r="IE34">
        <v>0</v>
      </c>
      <c r="IF34">
        <v>0</v>
      </c>
      <c r="IG34">
        <v>0</v>
      </c>
      <c r="IH34">
        <v>0</v>
      </c>
      <c r="II34">
        <v>0</v>
      </c>
      <c r="IJ34">
        <v>0</v>
      </c>
      <c r="IK34">
        <v>0</v>
      </c>
      <c r="IL34">
        <v>0</v>
      </c>
      <c r="IM34">
        <v>0</v>
      </c>
      <c r="IN34">
        <v>388.03</v>
      </c>
      <c r="IO34">
        <v>-388.03</v>
      </c>
      <c r="IP34">
        <v>0</v>
      </c>
      <c r="IQ34">
        <v>388.03</v>
      </c>
      <c r="IR34">
        <v>-388.03</v>
      </c>
      <c r="IS34">
        <v>-1516744.44</v>
      </c>
      <c r="IT34">
        <v>118955.04</v>
      </c>
      <c r="IU34">
        <v>-1635699.48</v>
      </c>
      <c r="IV34">
        <v>-9691.7000000000007</v>
      </c>
      <c r="IW34">
        <v>0</v>
      </c>
      <c r="IX34">
        <v>-9691.7000000000007</v>
      </c>
      <c r="IY34">
        <v>0</v>
      </c>
      <c r="IZ34">
        <v>1910293.14</v>
      </c>
      <c r="JA34">
        <v>0</v>
      </c>
      <c r="JB34">
        <v>0</v>
      </c>
      <c r="JC34">
        <v>0</v>
      </c>
      <c r="JD34">
        <v>385301803.89999998</v>
      </c>
      <c r="JE34">
        <v>825798292.05999994</v>
      </c>
      <c r="JF34">
        <v>1410347780.0799999</v>
      </c>
      <c r="JG34">
        <v>0</v>
      </c>
      <c r="JH34">
        <v>95012795.640000001</v>
      </c>
      <c r="JI34">
        <v>-1516744.44</v>
      </c>
      <c r="JJ34">
        <v>0</v>
      </c>
      <c r="JK34">
        <v>0</v>
      </c>
      <c r="JL34">
        <v>0</v>
      </c>
      <c r="JM34">
        <v>-9691.7000000000007</v>
      </c>
      <c r="JN34">
        <v>0</v>
      </c>
      <c r="JO34">
        <v>0</v>
      </c>
      <c r="JP34">
        <v>0</v>
      </c>
      <c r="JQ34">
        <v>96022698.5</v>
      </c>
      <c r="JR34">
        <v>1919984.84</v>
      </c>
      <c r="JS34">
        <v>1364782426.6300001</v>
      </c>
      <c r="JT34">
        <v>1505360575.72</v>
      </c>
      <c r="JU34">
        <v>1212616840.4000001</v>
      </c>
      <c r="JV34">
        <v>1460805125.1400001</v>
      </c>
      <c r="JW34">
        <v>0</v>
      </c>
      <c r="JX34">
        <v>0</v>
      </c>
      <c r="JY34">
        <v>1745933.85</v>
      </c>
      <c r="JZ34">
        <v>2738197.57</v>
      </c>
      <c r="KA34">
        <v>2738197.57</v>
      </c>
      <c r="KB34">
        <v>0</v>
      </c>
      <c r="KC34">
        <v>0</v>
      </c>
      <c r="KD34">
        <v>2671010.9500000002</v>
      </c>
      <c r="KE34">
        <v>2671010.9500000002</v>
      </c>
      <c r="KF34">
        <v>925077.1</v>
      </c>
      <c r="KG34">
        <v>1745933.85</v>
      </c>
      <c r="KH34">
        <v>925077.1</v>
      </c>
      <c r="KI34">
        <v>0</v>
      </c>
      <c r="KJ34">
        <v>0</v>
      </c>
      <c r="KK34">
        <v>0</v>
      </c>
      <c r="KL34">
        <v>67186.62</v>
      </c>
      <c r="KM34">
        <v>0</v>
      </c>
      <c r="KN34">
        <v>0</v>
      </c>
      <c r="KO34">
        <v>0</v>
      </c>
      <c r="KP34">
        <v>73828226.219999999</v>
      </c>
      <c r="KQ34">
        <v>97518650.930000007</v>
      </c>
      <c r="KR34">
        <v>97528029.989999995</v>
      </c>
      <c r="KS34">
        <v>0</v>
      </c>
      <c r="KT34">
        <v>9379.06</v>
      </c>
      <c r="KU34">
        <v>95607611.019999996</v>
      </c>
      <c r="KV34">
        <v>95598231.959999993</v>
      </c>
      <c r="KW34">
        <v>21779384.800000001</v>
      </c>
      <c r="KX34">
        <v>73818847.159999996</v>
      </c>
      <c r="KY34">
        <v>21779384.800000001</v>
      </c>
      <c r="KZ34">
        <v>0</v>
      </c>
      <c r="LA34">
        <v>9379.06</v>
      </c>
      <c r="LB34">
        <v>0</v>
      </c>
      <c r="LC34">
        <v>1920418.97</v>
      </c>
      <c r="LD34">
        <v>0</v>
      </c>
      <c r="LE34">
        <v>0</v>
      </c>
      <c r="LF34">
        <v>0</v>
      </c>
      <c r="LG34">
        <v>308705526.19</v>
      </c>
      <c r="LH34">
        <v>333901424.42000002</v>
      </c>
      <c r="LI34">
        <v>333901424.42000002</v>
      </c>
      <c r="LJ34">
        <v>0</v>
      </c>
      <c r="LK34">
        <v>0</v>
      </c>
      <c r="LL34">
        <v>324490533.44999999</v>
      </c>
      <c r="LM34">
        <v>324490533.44999999</v>
      </c>
      <c r="LN34">
        <v>15785007.27</v>
      </c>
      <c r="LO34">
        <v>308705526.19</v>
      </c>
      <c r="LP34">
        <v>15785007.27</v>
      </c>
      <c r="LQ34">
        <v>0</v>
      </c>
      <c r="LR34">
        <v>0</v>
      </c>
      <c r="LS34">
        <v>0</v>
      </c>
      <c r="LT34">
        <v>9410890.9700000007</v>
      </c>
      <c r="LU34">
        <v>0</v>
      </c>
      <c r="LV34">
        <v>0</v>
      </c>
      <c r="LW34">
        <v>0</v>
      </c>
      <c r="LX34">
        <v>101190046.88</v>
      </c>
      <c r="LY34">
        <v>117546167.48999999</v>
      </c>
      <c r="LZ34">
        <v>125272426.01000001</v>
      </c>
      <c r="MA34">
        <v>0</v>
      </c>
      <c r="MB34">
        <v>7726258.5199999996</v>
      </c>
      <c r="MC34">
        <v>124682660.01000001</v>
      </c>
      <c r="MD34">
        <v>116956401.48999999</v>
      </c>
      <c r="ME34">
        <v>23492613.140000001</v>
      </c>
      <c r="MF34">
        <v>93463788.349999994</v>
      </c>
      <c r="MG34">
        <v>23492613.140000001</v>
      </c>
      <c r="MH34">
        <v>0</v>
      </c>
      <c r="MI34">
        <v>7726258.5199999996</v>
      </c>
      <c r="MJ34">
        <v>0</v>
      </c>
      <c r="MK34">
        <v>589766</v>
      </c>
      <c r="ML34">
        <v>0</v>
      </c>
      <c r="MM34">
        <v>0</v>
      </c>
      <c r="MN34">
        <v>0</v>
      </c>
      <c r="MO34">
        <v>30614758.600000001</v>
      </c>
      <c r="MP34">
        <v>76487213.810000002</v>
      </c>
      <c r="MQ34">
        <v>76487213.810000002</v>
      </c>
      <c r="MR34">
        <v>0</v>
      </c>
      <c r="MS34">
        <v>0</v>
      </c>
      <c r="MT34">
        <v>76486064.129999995</v>
      </c>
      <c r="MU34">
        <v>76486064.129999995</v>
      </c>
      <c r="MV34">
        <v>45871305.530000001</v>
      </c>
      <c r="MW34">
        <v>30614758.600000001</v>
      </c>
      <c r="MX34">
        <v>45871305.530000001</v>
      </c>
      <c r="MY34">
        <v>0</v>
      </c>
      <c r="MZ34">
        <v>0</v>
      </c>
      <c r="NA34">
        <v>0</v>
      </c>
      <c r="NB34">
        <v>1149.68</v>
      </c>
      <c r="NC34">
        <v>0</v>
      </c>
      <c r="ND34">
        <v>0</v>
      </c>
      <c r="NE34">
        <v>0</v>
      </c>
      <c r="NF34">
        <v>1194239.3899999999</v>
      </c>
      <c r="NG34">
        <v>2138280.66</v>
      </c>
      <c r="NH34">
        <v>2138280.66</v>
      </c>
      <c r="NI34">
        <v>0</v>
      </c>
      <c r="NJ34">
        <v>0</v>
      </c>
      <c r="NK34">
        <v>2126373.25</v>
      </c>
      <c r="NL34">
        <v>2126373.25</v>
      </c>
      <c r="NM34">
        <v>932133.85</v>
      </c>
      <c r="NN34">
        <v>1194239.3899999999</v>
      </c>
      <c r="NO34">
        <v>932133.85</v>
      </c>
      <c r="NP34">
        <v>0</v>
      </c>
      <c r="NQ34">
        <v>0</v>
      </c>
      <c r="NR34">
        <v>0</v>
      </c>
      <c r="NS34">
        <v>11907.41</v>
      </c>
      <c r="NT34">
        <v>0</v>
      </c>
      <c r="NU34">
        <v>0</v>
      </c>
      <c r="NV34">
        <v>0</v>
      </c>
      <c r="NW34">
        <v>651399203.67999995</v>
      </c>
      <c r="NX34">
        <v>371052347.75</v>
      </c>
      <c r="NY34">
        <v>798746535.63999999</v>
      </c>
      <c r="NZ34">
        <v>309489.2</v>
      </c>
      <c r="OA34">
        <v>427694187.88</v>
      </c>
      <c r="OB34">
        <v>797519003.19000006</v>
      </c>
      <c r="OC34">
        <v>369824815.31</v>
      </c>
      <c r="OD34">
        <v>146119799.50999999</v>
      </c>
      <c r="OE34">
        <v>224014505</v>
      </c>
      <c r="OF34">
        <v>145810310.31</v>
      </c>
      <c r="OG34">
        <v>0</v>
      </c>
      <c r="OH34">
        <v>427384698.69</v>
      </c>
      <c r="OI34">
        <v>0</v>
      </c>
      <c r="OJ34">
        <v>1227532.44</v>
      </c>
      <c r="OK34">
        <v>0</v>
      </c>
      <c r="OL34">
        <v>0</v>
      </c>
      <c r="OM34">
        <v>0</v>
      </c>
      <c r="ON34">
        <v>50181652.859999999</v>
      </c>
      <c r="OO34">
        <v>55095623</v>
      </c>
      <c r="OP34">
        <v>59566331.890000001</v>
      </c>
      <c r="OQ34">
        <v>10190.67</v>
      </c>
      <c r="OR34">
        <v>4470708.9000000004</v>
      </c>
      <c r="OS34">
        <v>58292521.890000001</v>
      </c>
      <c r="OT34">
        <v>53821813</v>
      </c>
      <c r="OU34">
        <v>8110869.0300000003</v>
      </c>
      <c r="OV34">
        <v>45721134.640000001</v>
      </c>
      <c r="OW34">
        <v>8100678.3600000003</v>
      </c>
      <c r="OX34">
        <v>0</v>
      </c>
      <c r="OY34">
        <v>4460518.22</v>
      </c>
      <c r="OZ34">
        <v>0</v>
      </c>
      <c r="PA34">
        <v>1273810</v>
      </c>
      <c r="PB34">
        <v>0</v>
      </c>
      <c r="PC34">
        <v>0</v>
      </c>
      <c r="PD34">
        <v>0</v>
      </c>
      <c r="PE34">
        <v>0</v>
      </c>
      <c r="PF34">
        <v>0</v>
      </c>
      <c r="PG34">
        <v>0</v>
      </c>
      <c r="PH34">
        <v>0</v>
      </c>
      <c r="PI34">
        <v>0</v>
      </c>
      <c r="PJ34">
        <v>0</v>
      </c>
      <c r="PK34">
        <v>0</v>
      </c>
      <c r="PL34">
        <v>0</v>
      </c>
      <c r="PM34">
        <v>0</v>
      </c>
      <c r="PN34">
        <v>0</v>
      </c>
      <c r="PO34">
        <v>0</v>
      </c>
      <c r="PP34">
        <v>0</v>
      </c>
      <c r="PQ34">
        <v>0</v>
      </c>
      <c r="PR34">
        <v>0</v>
      </c>
      <c r="PS34">
        <v>0</v>
      </c>
      <c r="PT34">
        <v>0</v>
      </c>
      <c r="PU34">
        <v>0</v>
      </c>
      <c r="PV34">
        <v>10545331.91</v>
      </c>
      <c r="PW34">
        <v>11975444.15</v>
      </c>
      <c r="PX34">
        <v>11975444.15</v>
      </c>
      <c r="PY34">
        <v>0</v>
      </c>
      <c r="PZ34">
        <v>0</v>
      </c>
      <c r="QA34">
        <v>11837444.41</v>
      </c>
      <c r="QB34">
        <v>11837444.41</v>
      </c>
      <c r="QC34">
        <v>1292112.5</v>
      </c>
      <c r="QD34">
        <v>10545331.91</v>
      </c>
      <c r="QE34">
        <v>1292112.5</v>
      </c>
      <c r="QF34">
        <v>0</v>
      </c>
      <c r="QG34">
        <v>0</v>
      </c>
      <c r="QH34">
        <v>0</v>
      </c>
      <c r="QI34">
        <v>137999.74</v>
      </c>
      <c r="QJ34">
        <v>0</v>
      </c>
      <c r="QK34">
        <v>0</v>
      </c>
      <c r="QL34">
        <v>0</v>
      </c>
      <c r="QM34">
        <v>100429.05</v>
      </c>
      <c r="QN34">
        <v>3674354.64</v>
      </c>
      <c r="QO34">
        <v>3674354.64</v>
      </c>
      <c r="QP34">
        <v>0</v>
      </c>
      <c r="QQ34">
        <v>0</v>
      </c>
      <c r="QR34">
        <v>3669493.73</v>
      </c>
      <c r="QS34">
        <v>3669493.73</v>
      </c>
      <c r="QT34">
        <v>3569064.68</v>
      </c>
      <c r="QU34">
        <v>100429.05</v>
      </c>
      <c r="QV34">
        <v>3569064.68</v>
      </c>
      <c r="QW34">
        <v>0</v>
      </c>
      <c r="QX34">
        <v>0</v>
      </c>
      <c r="QY34">
        <v>0</v>
      </c>
      <c r="QZ34">
        <v>4860.92</v>
      </c>
      <c r="RA34">
        <v>0</v>
      </c>
      <c r="RB34">
        <v>0</v>
      </c>
      <c r="RC34">
        <v>0</v>
      </c>
      <c r="RD34">
        <v>18844906.57</v>
      </c>
      <c r="RE34">
        <v>30125594.829999998</v>
      </c>
      <c r="RF34">
        <v>30125594.829999998</v>
      </c>
      <c r="RG34">
        <v>0</v>
      </c>
      <c r="RH34">
        <v>0</v>
      </c>
      <c r="RI34">
        <v>30125423.77</v>
      </c>
      <c r="RJ34">
        <v>30125423.77</v>
      </c>
      <c r="RK34">
        <v>11280517.199999999</v>
      </c>
      <c r="RL34">
        <v>18844906.57</v>
      </c>
      <c r="RM34">
        <v>11280517.199999999</v>
      </c>
      <c r="RN34">
        <v>0</v>
      </c>
      <c r="RO34">
        <v>0</v>
      </c>
      <c r="RP34">
        <v>0</v>
      </c>
      <c r="RQ34">
        <v>171.06</v>
      </c>
      <c r="RR34">
        <v>0</v>
      </c>
      <c r="RS34">
        <v>0</v>
      </c>
      <c r="RT34">
        <v>0</v>
      </c>
      <c r="RU34">
        <v>0</v>
      </c>
      <c r="RV34">
        <v>0</v>
      </c>
      <c r="RW34">
        <v>0</v>
      </c>
      <c r="RX34">
        <v>0</v>
      </c>
      <c r="RY34">
        <v>0</v>
      </c>
      <c r="RZ34">
        <v>0</v>
      </c>
      <c r="SA34">
        <v>0</v>
      </c>
      <c r="SB34">
        <v>0</v>
      </c>
      <c r="SC34">
        <v>0</v>
      </c>
      <c r="SD34">
        <v>0</v>
      </c>
      <c r="SE34">
        <v>0</v>
      </c>
      <c r="SF34">
        <v>0</v>
      </c>
      <c r="SG34">
        <v>0</v>
      </c>
      <c r="SH34">
        <v>0</v>
      </c>
      <c r="SI34">
        <v>0</v>
      </c>
      <c r="SJ34">
        <v>0</v>
      </c>
      <c r="SK34">
        <v>0</v>
      </c>
      <c r="SL34">
        <v>0</v>
      </c>
      <c r="SM34">
        <v>0</v>
      </c>
      <c r="SN34">
        <v>0</v>
      </c>
      <c r="SO34">
        <v>0</v>
      </c>
      <c r="SP34">
        <v>0</v>
      </c>
      <c r="SQ34">
        <v>0</v>
      </c>
      <c r="SR34">
        <v>0</v>
      </c>
      <c r="SS34">
        <v>0</v>
      </c>
      <c r="ST34">
        <v>0</v>
      </c>
      <c r="SU34">
        <v>0</v>
      </c>
      <c r="SV34">
        <v>0</v>
      </c>
      <c r="SW34">
        <v>0</v>
      </c>
      <c r="SX34">
        <v>0</v>
      </c>
      <c r="SY34">
        <v>0</v>
      </c>
      <c r="SZ34">
        <v>0</v>
      </c>
      <c r="TA34">
        <v>0</v>
      </c>
      <c r="TB34">
        <v>0</v>
      </c>
      <c r="TC34">
        <v>0</v>
      </c>
      <c r="TD34">
        <v>0</v>
      </c>
      <c r="TE34">
        <v>0</v>
      </c>
      <c r="TF34">
        <v>0</v>
      </c>
      <c r="TG34">
        <v>0</v>
      </c>
      <c r="TH34">
        <v>0</v>
      </c>
      <c r="TI34">
        <v>0</v>
      </c>
      <c r="TJ34">
        <v>0</v>
      </c>
      <c r="TK34">
        <v>0</v>
      </c>
      <c r="TL34">
        <v>0</v>
      </c>
      <c r="TM34">
        <v>0</v>
      </c>
      <c r="TN34">
        <v>0</v>
      </c>
      <c r="TO34">
        <v>0</v>
      </c>
      <c r="TP34">
        <v>0</v>
      </c>
      <c r="TQ34">
        <v>0</v>
      </c>
      <c r="TR34">
        <v>0</v>
      </c>
      <c r="TS34">
        <v>0</v>
      </c>
      <c r="TT34">
        <v>10448747.640000001</v>
      </c>
      <c r="TU34">
        <v>8314076.7999999998</v>
      </c>
      <c r="TV34">
        <v>10751258.460000001</v>
      </c>
      <c r="TW34">
        <v>0</v>
      </c>
      <c r="TX34">
        <v>2437181.66</v>
      </c>
      <c r="TY34">
        <v>10448747.640000001</v>
      </c>
      <c r="TZ34">
        <v>8011565.9800000004</v>
      </c>
      <c r="UA34">
        <v>0</v>
      </c>
      <c r="UB34">
        <v>8011565.9800000004</v>
      </c>
      <c r="UC34">
        <v>0</v>
      </c>
      <c r="UD34">
        <v>0</v>
      </c>
      <c r="UE34">
        <v>2437181.66</v>
      </c>
      <c r="UF34">
        <v>0</v>
      </c>
      <c r="UG34">
        <v>302510.82</v>
      </c>
      <c r="UH34">
        <v>0</v>
      </c>
      <c r="UI34">
        <v>0</v>
      </c>
      <c r="UJ34">
        <v>0</v>
      </c>
      <c r="UK34">
        <v>1258799002.8399999</v>
      </c>
      <c r="UL34">
        <v>1110567376.04</v>
      </c>
      <c r="UM34">
        <v>1552905092.0699999</v>
      </c>
      <c r="UN34">
        <v>319679.87</v>
      </c>
      <c r="UO34">
        <v>442337716.02999997</v>
      </c>
      <c r="UP34">
        <v>1537956887.4400001</v>
      </c>
      <c r="UQ34">
        <v>1095619171.4200001</v>
      </c>
      <c r="UR34">
        <v>279157884.61000001</v>
      </c>
      <c r="US34">
        <v>816780966.67999995</v>
      </c>
      <c r="UT34">
        <v>278838204.74000001</v>
      </c>
      <c r="UU34">
        <v>0</v>
      </c>
      <c r="UV34">
        <v>442018036.16000003</v>
      </c>
      <c r="UW34">
        <v>0</v>
      </c>
      <c r="UX34">
        <v>14948204.630000001</v>
      </c>
      <c r="UY34">
        <v>0</v>
      </c>
    </row>
    <row r="35" spans="1:571" x14ac:dyDescent="0.25">
      <c r="A35">
        <v>202212</v>
      </c>
      <c r="B35">
        <v>50234</v>
      </c>
      <c r="C35" t="s">
        <v>674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1949758</v>
      </c>
      <c r="DU35">
        <v>0</v>
      </c>
      <c r="DV35">
        <v>1403241</v>
      </c>
      <c r="DW35">
        <v>7222139</v>
      </c>
      <c r="DX35">
        <v>0</v>
      </c>
      <c r="DY35">
        <v>634494</v>
      </c>
      <c r="DZ35">
        <v>0</v>
      </c>
      <c r="EA35">
        <v>0</v>
      </c>
      <c r="EB35">
        <v>0</v>
      </c>
      <c r="EC35">
        <v>0</v>
      </c>
      <c r="ED35">
        <v>634494</v>
      </c>
      <c r="EE35">
        <v>0</v>
      </c>
      <c r="EF35">
        <v>7222139</v>
      </c>
      <c r="EG35">
        <v>7856633</v>
      </c>
      <c r="EH35">
        <v>1403241</v>
      </c>
      <c r="EI35">
        <v>7856633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0</v>
      </c>
      <c r="HY35">
        <v>0</v>
      </c>
      <c r="HZ35">
        <v>0</v>
      </c>
      <c r="IA35">
        <v>0</v>
      </c>
      <c r="IB35">
        <v>0</v>
      </c>
      <c r="IC35">
        <v>0</v>
      </c>
      <c r="ID35">
        <v>0</v>
      </c>
      <c r="IE35">
        <v>0</v>
      </c>
      <c r="IF35">
        <v>0</v>
      </c>
      <c r="IG35">
        <v>0</v>
      </c>
      <c r="IH35">
        <v>0</v>
      </c>
      <c r="II35">
        <v>0</v>
      </c>
      <c r="IJ35">
        <v>0</v>
      </c>
      <c r="IK35">
        <v>0</v>
      </c>
      <c r="IL35">
        <v>0</v>
      </c>
      <c r="IM35">
        <v>0</v>
      </c>
      <c r="IN35">
        <v>0</v>
      </c>
      <c r="IO35">
        <v>0</v>
      </c>
      <c r="IP35">
        <v>0</v>
      </c>
      <c r="IQ35">
        <v>0</v>
      </c>
      <c r="IR35">
        <v>0</v>
      </c>
      <c r="IS35">
        <v>0</v>
      </c>
      <c r="IT35">
        <v>0</v>
      </c>
      <c r="IU35">
        <v>0</v>
      </c>
      <c r="IV35">
        <v>0</v>
      </c>
      <c r="IW35">
        <v>0</v>
      </c>
      <c r="IX35">
        <v>0</v>
      </c>
      <c r="IY35">
        <v>0</v>
      </c>
      <c r="IZ35">
        <v>0</v>
      </c>
      <c r="JA35">
        <v>0</v>
      </c>
      <c r="JB35">
        <v>1949758</v>
      </c>
      <c r="JC35">
        <v>0</v>
      </c>
      <c r="JD35">
        <v>0</v>
      </c>
      <c r="JE35">
        <v>1403241</v>
      </c>
      <c r="JF35">
        <v>7222139</v>
      </c>
      <c r="JG35">
        <v>0</v>
      </c>
      <c r="JH35">
        <v>634494</v>
      </c>
      <c r="JI35">
        <v>0</v>
      </c>
      <c r="JJ35">
        <v>1949758</v>
      </c>
      <c r="JK35">
        <v>0</v>
      </c>
      <c r="JL35">
        <v>0</v>
      </c>
      <c r="JM35">
        <v>0</v>
      </c>
      <c r="JN35">
        <v>0</v>
      </c>
      <c r="JO35">
        <v>0</v>
      </c>
      <c r="JP35">
        <v>0</v>
      </c>
      <c r="JQ35">
        <v>634494</v>
      </c>
      <c r="JR35">
        <v>0</v>
      </c>
      <c r="JS35">
        <v>7222139</v>
      </c>
      <c r="JT35">
        <v>7856633</v>
      </c>
      <c r="JU35">
        <v>1403241</v>
      </c>
      <c r="JV35">
        <v>7856633</v>
      </c>
      <c r="JW35">
        <v>0</v>
      </c>
      <c r="JX35">
        <v>0</v>
      </c>
      <c r="JY35">
        <v>0</v>
      </c>
      <c r="JZ35">
        <v>0</v>
      </c>
      <c r="KA35">
        <v>0</v>
      </c>
      <c r="KB35">
        <v>0</v>
      </c>
      <c r="KC35">
        <v>0</v>
      </c>
      <c r="KD35">
        <v>0</v>
      </c>
      <c r="KE35">
        <v>0</v>
      </c>
      <c r="KF35">
        <v>0</v>
      </c>
      <c r="KG35">
        <v>0</v>
      </c>
      <c r="KH35">
        <v>0</v>
      </c>
      <c r="KI35">
        <v>0</v>
      </c>
      <c r="KJ35">
        <v>0</v>
      </c>
      <c r="KK35">
        <v>0</v>
      </c>
      <c r="KL35">
        <v>0</v>
      </c>
      <c r="KM35">
        <v>0</v>
      </c>
      <c r="KN35">
        <v>0</v>
      </c>
      <c r="KO35">
        <v>0</v>
      </c>
      <c r="KP35">
        <v>0</v>
      </c>
      <c r="KQ35">
        <v>0</v>
      </c>
      <c r="KR35">
        <v>0</v>
      </c>
      <c r="KS35">
        <v>0</v>
      </c>
      <c r="KT35">
        <v>0</v>
      </c>
      <c r="KU35">
        <v>0</v>
      </c>
      <c r="KV35">
        <v>0</v>
      </c>
      <c r="KW35">
        <v>0</v>
      </c>
      <c r="KX35">
        <v>0</v>
      </c>
      <c r="KY35">
        <v>0</v>
      </c>
      <c r="KZ35">
        <v>0</v>
      </c>
      <c r="LA35">
        <v>0</v>
      </c>
      <c r="LB35">
        <v>0</v>
      </c>
      <c r="LC35">
        <v>0</v>
      </c>
      <c r="LD35">
        <v>0</v>
      </c>
      <c r="LE35">
        <v>0</v>
      </c>
      <c r="LF35">
        <v>0</v>
      </c>
      <c r="LG35">
        <v>0</v>
      </c>
      <c r="LH35">
        <v>0</v>
      </c>
      <c r="LI35">
        <v>0</v>
      </c>
      <c r="LJ35">
        <v>0</v>
      </c>
      <c r="LK35">
        <v>0</v>
      </c>
      <c r="LL35">
        <v>0</v>
      </c>
      <c r="LM35">
        <v>0</v>
      </c>
      <c r="LN35">
        <v>0</v>
      </c>
      <c r="LO35">
        <v>0</v>
      </c>
      <c r="LP35">
        <v>0</v>
      </c>
      <c r="LQ35">
        <v>0</v>
      </c>
      <c r="LR35">
        <v>0</v>
      </c>
      <c r="LS35">
        <v>0</v>
      </c>
      <c r="LT35">
        <v>0</v>
      </c>
      <c r="LU35">
        <v>0</v>
      </c>
      <c r="LV35">
        <v>0</v>
      </c>
      <c r="LW35">
        <v>0</v>
      </c>
      <c r="LX35">
        <v>0</v>
      </c>
      <c r="LY35">
        <v>0</v>
      </c>
      <c r="LZ35">
        <v>0</v>
      </c>
      <c r="MA35">
        <v>0</v>
      </c>
      <c r="MB35">
        <v>0</v>
      </c>
      <c r="MC35">
        <v>0</v>
      </c>
      <c r="MD35">
        <v>0</v>
      </c>
      <c r="ME35">
        <v>0</v>
      </c>
      <c r="MF35">
        <v>0</v>
      </c>
      <c r="MG35">
        <v>0</v>
      </c>
      <c r="MH35">
        <v>0</v>
      </c>
      <c r="MI35">
        <v>0</v>
      </c>
      <c r="MJ35">
        <v>0</v>
      </c>
      <c r="MK35">
        <v>0</v>
      </c>
      <c r="ML35">
        <v>0</v>
      </c>
      <c r="MM35">
        <v>0</v>
      </c>
      <c r="MN35">
        <v>0</v>
      </c>
      <c r="MO35">
        <v>0</v>
      </c>
      <c r="MP35">
        <v>0</v>
      </c>
      <c r="MQ35">
        <v>0</v>
      </c>
      <c r="MR35">
        <v>0</v>
      </c>
      <c r="MS35">
        <v>0</v>
      </c>
      <c r="MT35">
        <v>0</v>
      </c>
      <c r="MU35">
        <v>0</v>
      </c>
      <c r="MV35">
        <v>0</v>
      </c>
      <c r="MW35">
        <v>0</v>
      </c>
      <c r="MX35">
        <v>0</v>
      </c>
      <c r="MY35">
        <v>0</v>
      </c>
      <c r="MZ35">
        <v>0</v>
      </c>
      <c r="NA35">
        <v>0</v>
      </c>
      <c r="NB35">
        <v>0</v>
      </c>
      <c r="NC35">
        <v>0</v>
      </c>
      <c r="ND35">
        <v>0</v>
      </c>
      <c r="NE35">
        <v>0</v>
      </c>
      <c r="NF35">
        <v>0</v>
      </c>
      <c r="NG35">
        <v>0</v>
      </c>
      <c r="NH35">
        <v>0</v>
      </c>
      <c r="NI35">
        <v>0</v>
      </c>
      <c r="NJ35">
        <v>0</v>
      </c>
      <c r="NK35">
        <v>0</v>
      </c>
      <c r="NL35">
        <v>0</v>
      </c>
      <c r="NM35">
        <v>0</v>
      </c>
      <c r="NN35">
        <v>0</v>
      </c>
      <c r="NO35">
        <v>0</v>
      </c>
      <c r="NP35">
        <v>0</v>
      </c>
      <c r="NQ35">
        <v>0</v>
      </c>
      <c r="NR35">
        <v>0</v>
      </c>
      <c r="NS35">
        <v>0</v>
      </c>
      <c r="NT35">
        <v>0</v>
      </c>
      <c r="NU35">
        <v>0</v>
      </c>
      <c r="NV35">
        <v>0</v>
      </c>
      <c r="NW35">
        <v>0</v>
      </c>
      <c r="NX35">
        <v>0</v>
      </c>
      <c r="NY35">
        <v>0</v>
      </c>
      <c r="NZ35">
        <v>0</v>
      </c>
      <c r="OA35">
        <v>0</v>
      </c>
      <c r="OB35">
        <v>0</v>
      </c>
      <c r="OC35">
        <v>0</v>
      </c>
      <c r="OD35">
        <v>0</v>
      </c>
      <c r="OE35">
        <v>0</v>
      </c>
      <c r="OF35">
        <v>0</v>
      </c>
      <c r="OG35">
        <v>0</v>
      </c>
      <c r="OH35">
        <v>0</v>
      </c>
      <c r="OI35">
        <v>0</v>
      </c>
      <c r="OJ35">
        <v>0</v>
      </c>
      <c r="OK35">
        <v>0</v>
      </c>
      <c r="OL35">
        <v>0</v>
      </c>
      <c r="OM35">
        <v>0</v>
      </c>
      <c r="ON35">
        <v>3749166</v>
      </c>
      <c r="OO35">
        <v>2257725</v>
      </c>
      <c r="OP35">
        <v>2257725</v>
      </c>
      <c r="OQ35">
        <v>0</v>
      </c>
      <c r="OR35">
        <v>0</v>
      </c>
      <c r="OS35">
        <v>1507316</v>
      </c>
      <c r="OT35">
        <v>1507316</v>
      </c>
      <c r="OU35">
        <v>-2241850</v>
      </c>
      <c r="OV35">
        <v>3749166</v>
      </c>
      <c r="OW35">
        <v>-2241850</v>
      </c>
      <c r="OX35">
        <v>0</v>
      </c>
      <c r="OY35">
        <v>0</v>
      </c>
      <c r="OZ35">
        <v>0</v>
      </c>
      <c r="PA35">
        <v>750409</v>
      </c>
      <c r="PB35">
        <v>0</v>
      </c>
      <c r="PC35">
        <v>0</v>
      </c>
      <c r="PD35">
        <v>0</v>
      </c>
      <c r="PE35">
        <v>0</v>
      </c>
      <c r="PF35">
        <v>0</v>
      </c>
      <c r="PG35">
        <v>0</v>
      </c>
      <c r="PH35">
        <v>0</v>
      </c>
      <c r="PI35">
        <v>0</v>
      </c>
      <c r="PJ35">
        <v>0</v>
      </c>
      <c r="PK35">
        <v>0</v>
      </c>
      <c r="PL35">
        <v>0</v>
      </c>
      <c r="PM35">
        <v>0</v>
      </c>
      <c r="PN35">
        <v>0</v>
      </c>
      <c r="PO35">
        <v>0</v>
      </c>
      <c r="PP35">
        <v>0</v>
      </c>
      <c r="PQ35">
        <v>0</v>
      </c>
      <c r="PR35">
        <v>0</v>
      </c>
      <c r="PS35">
        <v>0</v>
      </c>
      <c r="PT35">
        <v>0</v>
      </c>
      <c r="PU35">
        <v>0</v>
      </c>
      <c r="PV35">
        <v>0</v>
      </c>
      <c r="PW35">
        <v>0</v>
      </c>
      <c r="PX35">
        <v>0</v>
      </c>
      <c r="PY35">
        <v>0</v>
      </c>
      <c r="PZ35">
        <v>0</v>
      </c>
      <c r="QA35">
        <v>0</v>
      </c>
      <c r="QB35">
        <v>0</v>
      </c>
      <c r="QC35">
        <v>0</v>
      </c>
      <c r="QD35">
        <v>0</v>
      </c>
      <c r="QE35">
        <v>0</v>
      </c>
      <c r="QF35">
        <v>0</v>
      </c>
      <c r="QG35">
        <v>0</v>
      </c>
      <c r="QH35">
        <v>0</v>
      </c>
      <c r="QI35">
        <v>0</v>
      </c>
      <c r="QJ35">
        <v>0</v>
      </c>
      <c r="QK35">
        <v>0</v>
      </c>
      <c r="QL35">
        <v>0</v>
      </c>
      <c r="QM35">
        <v>0</v>
      </c>
      <c r="QN35">
        <v>0</v>
      </c>
      <c r="QO35">
        <v>0</v>
      </c>
      <c r="QP35">
        <v>0</v>
      </c>
      <c r="QQ35">
        <v>0</v>
      </c>
      <c r="QR35">
        <v>0</v>
      </c>
      <c r="QS35">
        <v>0</v>
      </c>
      <c r="QT35">
        <v>0</v>
      </c>
      <c r="QU35">
        <v>0</v>
      </c>
      <c r="QV35">
        <v>0</v>
      </c>
      <c r="QW35">
        <v>0</v>
      </c>
      <c r="QX35">
        <v>0</v>
      </c>
      <c r="QY35">
        <v>0</v>
      </c>
      <c r="QZ35">
        <v>0</v>
      </c>
      <c r="RA35">
        <v>0</v>
      </c>
      <c r="RB35">
        <v>0</v>
      </c>
      <c r="RC35">
        <v>0</v>
      </c>
      <c r="RD35">
        <v>0</v>
      </c>
      <c r="RE35">
        <v>0</v>
      </c>
      <c r="RF35">
        <v>0</v>
      </c>
      <c r="RG35">
        <v>0</v>
      </c>
      <c r="RH35">
        <v>0</v>
      </c>
      <c r="RI35">
        <v>0</v>
      </c>
      <c r="RJ35">
        <v>0</v>
      </c>
      <c r="RK35">
        <v>0</v>
      </c>
      <c r="RL35">
        <v>0</v>
      </c>
      <c r="RM35">
        <v>0</v>
      </c>
      <c r="RN35">
        <v>0</v>
      </c>
      <c r="RO35">
        <v>0</v>
      </c>
      <c r="RP35">
        <v>0</v>
      </c>
      <c r="RQ35">
        <v>0</v>
      </c>
      <c r="RR35">
        <v>0</v>
      </c>
      <c r="RS35">
        <v>0</v>
      </c>
      <c r="RT35">
        <v>0</v>
      </c>
      <c r="RU35">
        <v>0</v>
      </c>
      <c r="RV35">
        <v>0</v>
      </c>
      <c r="RW35">
        <v>0</v>
      </c>
      <c r="RX35">
        <v>0</v>
      </c>
      <c r="RY35">
        <v>0</v>
      </c>
      <c r="RZ35">
        <v>0</v>
      </c>
      <c r="SA35">
        <v>0</v>
      </c>
      <c r="SB35">
        <v>0</v>
      </c>
      <c r="SC35">
        <v>0</v>
      </c>
      <c r="SD35">
        <v>0</v>
      </c>
      <c r="SE35">
        <v>0</v>
      </c>
      <c r="SF35">
        <v>0</v>
      </c>
      <c r="SG35">
        <v>0</v>
      </c>
      <c r="SH35">
        <v>0</v>
      </c>
      <c r="SI35">
        <v>0</v>
      </c>
      <c r="SJ35">
        <v>0</v>
      </c>
      <c r="SK35">
        <v>0</v>
      </c>
      <c r="SL35">
        <v>0</v>
      </c>
      <c r="SM35">
        <v>0</v>
      </c>
      <c r="SN35">
        <v>0</v>
      </c>
      <c r="SO35">
        <v>0</v>
      </c>
      <c r="SP35">
        <v>0</v>
      </c>
      <c r="SQ35">
        <v>0</v>
      </c>
      <c r="SR35">
        <v>0</v>
      </c>
      <c r="SS35">
        <v>0</v>
      </c>
      <c r="ST35">
        <v>0</v>
      </c>
      <c r="SU35">
        <v>0</v>
      </c>
      <c r="SV35">
        <v>0</v>
      </c>
      <c r="SW35">
        <v>0</v>
      </c>
      <c r="SX35">
        <v>0</v>
      </c>
      <c r="SY35">
        <v>0</v>
      </c>
      <c r="SZ35">
        <v>0</v>
      </c>
      <c r="TA35">
        <v>0</v>
      </c>
      <c r="TB35">
        <v>0</v>
      </c>
      <c r="TC35">
        <v>0</v>
      </c>
      <c r="TD35">
        <v>0</v>
      </c>
      <c r="TE35">
        <v>0</v>
      </c>
      <c r="TF35">
        <v>0</v>
      </c>
      <c r="TG35">
        <v>0</v>
      </c>
      <c r="TH35">
        <v>0</v>
      </c>
      <c r="TI35">
        <v>0</v>
      </c>
      <c r="TJ35">
        <v>0</v>
      </c>
      <c r="TK35">
        <v>0</v>
      </c>
      <c r="TL35">
        <v>0</v>
      </c>
      <c r="TM35">
        <v>0</v>
      </c>
      <c r="TN35">
        <v>0</v>
      </c>
      <c r="TO35">
        <v>0</v>
      </c>
      <c r="TP35">
        <v>0</v>
      </c>
      <c r="TQ35">
        <v>0</v>
      </c>
      <c r="TR35">
        <v>0</v>
      </c>
      <c r="TS35">
        <v>0</v>
      </c>
      <c r="TT35">
        <v>0</v>
      </c>
      <c r="TU35">
        <v>0</v>
      </c>
      <c r="TV35">
        <v>0</v>
      </c>
      <c r="TW35">
        <v>0</v>
      </c>
      <c r="TX35">
        <v>0</v>
      </c>
      <c r="TY35">
        <v>0</v>
      </c>
      <c r="TZ35">
        <v>0</v>
      </c>
      <c r="UA35">
        <v>0</v>
      </c>
      <c r="UB35">
        <v>0</v>
      </c>
      <c r="UC35">
        <v>0</v>
      </c>
      <c r="UD35">
        <v>0</v>
      </c>
      <c r="UE35">
        <v>0</v>
      </c>
      <c r="UF35">
        <v>0</v>
      </c>
      <c r="UG35">
        <v>0</v>
      </c>
      <c r="UH35">
        <v>0</v>
      </c>
      <c r="UI35">
        <v>0</v>
      </c>
      <c r="UJ35">
        <v>0</v>
      </c>
      <c r="UK35">
        <v>3749166</v>
      </c>
      <c r="UL35">
        <v>2257725</v>
      </c>
      <c r="UM35">
        <v>2257725</v>
      </c>
      <c r="UN35">
        <v>0</v>
      </c>
      <c r="UO35">
        <v>0</v>
      </c>
      <c r="UP35">
        <v>1507316</v>
      </c>
      <c r="UQ35">
        <v>1507316</v>
      </c>
      <c r="UR35">
        <v>-2241850</v>
      </c>
      <c r="US35">
        <v>3749166</v>
      </c>
      <c r="UT35">
        <v>-2241850</v>
      </c>
      <c r="UU35">
        <v>0</v>
      </c>
      <c r="UV35">
        <v>0</v>
      </c>
      <c r="UW35">
        <v>0</v>
      </c>
      <c r="UX35">
        <v>750409</v>
      </c>
      <c r="UY35">
        <v>0</v>
      </c>
    </row>
    <row r="36" spans="1:571" x14ac:dyDescent="0.25">
      <c r="A36">
        <v>202212</v>
      </c>
      <c r="B36">
        <v>53040</v>
      </c>
      <c r="C36" t="s">
        <v>2688</v>
      </c>
      <c r="E36">
        <v>40000078.93</v>
      </c>
      <c r="F36">
        <v>453.93</v>
      </c>
      <c r="G36">
        <v>44361896.909999996</v>
      </c>
      <c r="H36">
        <v>117267238.23999999</v>
      </c>
      <c r="Q36">
        <v>113401728.98999999</v>
      </c>
      <c r="R36">
        <v>117267238.23999999</v>
      </c>
      <c r="S36">
        <v>44362350.840000004</v>
      </c>
      <c r="T36">
        <v>113401728.98999999</v>
      </c>
      <c r="V36">
        <v>177853052.27000001</v>
      </c>
      <c r="W36">
        <v>-453.93</v>
      </c>
      <c r="X36">
        <v>365314649</v>
      </c>
      <c r="Y36">
        <v>491984192.26999998</v>
      </c>
      <c r="AA36">
        <v>1826037.97</v>
      </c>
      <c r="AF36">
        <v>1826037.97</v>
      </c>
      <c r="AH36">
        <v>469056668.42000002</v>
      </c>
      <c r="AI36">
        <v>493810230.24000001</v>
      </c>
      <c r="AJ36">
        <v>365314195.06999999</v>
      </c>
      <c r="AK36">
        <v>470882706.38999999</v>
      </c>
      <c r="BD36">
        <v>111300807.81</v>
      </c>
      <c r="BE36">
        <v>-3482353.37</v>
      </c>
      <c r="BF36">
        <v>195891919.44999999</v>
      </c>
      <c r="BG36">
        <v>286665332.54000002</v>
      </c>
      <c r="BI36">
        <v>4757502.9800000004</v>
      </c>
      <c r="BN36">
        <v>4757502.9800000004</v>
      </c>
      <c r="BP36">
        <v>282430215.13999999</v>
      </c>
      <c r="BQ36">
        <v>291422835.51999998</v>
      </c>
      <c r="BR36">
        <v>192409566.08000001</v>
      </c>
      <c r="BS36">
        <v>287187718.12</v>
      </c>
      <c r="BU36">
        <v>198030802.91999999</v>
      </c>
      <c r="BV36">
        <v>181854.1</v>
      </c>
      <c r="BW36">
        <v>518504659.37</v>
      </c>
      <c r="BX36">
        <v>684480531.11000001</v>
      </c>
      <c r="CG36">
        <v>681292416.69000006</v>
      </c>
      <c r="CH36">
        <v>684480531.11000001</v>
      </c>
      <c r="CI36">
        <v>518686513.47000003</v>
      </c>
      <c r="CJ36">
        <v>681292416.69000006</v>
      </c>
      <c r="CL36">
        <v>2190344.56</v>
      </c>
      <c r="CM36">
        <v>1.25</v>
      </c>
      <c r="CN36">
        <v>2617730.38</v>
      </c>
      <c r="CO36">
        <v>6029622.75</v>
      </c>
      <c r="CQ36">
        <v>30208.97</v>
      </c>
      <c r="CV36">
        <v>30208.97</v>
      </c>
      <c r="CX36">
        <v>7162027.8099999996</v>
      </c>
      <c r="CY36">
        <v>6059831.7199999997</v>
      </c>
      <c r="CZ36">
        <v>2617731.63</v>
      </c>
      <c r="DA36">
        <v>7192236.7800000003</v>
      </c>
      <c r="DC36">
        <v>366589878.50999999</v>
      </c>
      <c r="DD36">
        <v>10727439.189999999</v>
      </c>
      <c r="DE36">
        <v>908456677.80999994</v>
      </c>
      <c r="DF36">
        <v>1084737129.0599999</v>
      </c>
      <c r="DH36">
        <v>44530015.990000002</v>
      </c>
      <c r="DM36">
        <v>44530015.990000002</v>
      </c>
      <c r="DO36">
        <v>1070080993.15</v>
      </c>
      <c r="DP36">
        <v>1129267145.05</v>
      </c>
      <c r="DQ36">
        <v>919184117</v>
      </c>
      <c r="DR36">
        <v>1114611009.1400001</v>
      </c>
      <c r="DT36">
        <v>40995171.130000003</v>
      </c>
      <c r="DU36">
        <v>34006.370000000003</v>
      </c>
      <c r="DV36">
        <v>19726835.800000001</v>
      </c>
      <c r="DW36">
        <v>92622887.390000001</v>
      </c>
      <c r="DY36">
        <v>109148.07</v>
      </c>
      <c r="ED36">
        <v>109148.07</v>
      </c>
      <c r="EF36">
        <v>87940525.560000002</v>
      </c>
      <c r="EG36">
        <v>92732035.459999993</v>
      </c>
      <c r="EH36">
        <v>19760842.170000002</v>
      </c>
      <c r="EI36">
        <v>88049673.629999995</v>
      </c>
      <c r="FB36">
        <v>9632210.4499999993</v>
      </c>
      <c r="FC36">
        <v>84799.58</v>
      </c>
      <c r="FD36">
        <v>16530955.91</v>
      </c>
      <c r="FE36">
        <v>35875264.869999997</v>
      </c>
      <c r="FN36">
        <v>34886222.579999998</v>
      </c>
      <c r="FO36">
        <v>35875264.869999997</v>
      </c>
      <c r="FP36">
        <v>16615755.48</v>
      </c>
      <c r="FQ36">
        <v>34886222.579999998</v>
      </c>
      <c r="FS36">
        <v>57820167.18</v>
      </c>
      <c r="FT36">
        <v>-1603354.67</v>
      </c>
      <c r="FU36">
        <v>177982385.44999999</v>
      </c>
      <c r="FV36">
        <v>294095543.20999998</v>
      </c>
      <c r="GE36">
        <v>275520784.19999999</v>
      </c>
      <c r="GF36">
        <v>294095543.20999998</v>
      </c>
      <c r="GG36">
        <v>176379030.78</v>
      </c>
      <c r="GH36">
        <v>275520784.19999999</v>
      </c>
      <c r="GJ36">
        <v>6989119.2699999996</v>
      </c>
      <c r="GK36">
        <v>0.01</v>
      </c>
      <c r="GL36">
        <v>67266372.599999994</v>
      </c>
      <c r="GM36">
        <v>68679842.670000002</v>
      </c>
      <c r="GV36">
        <v>72362008.780000001</v>
      </c>
      <c r="GW36">
        <v>68679842.670000002</v>
      </c>
      <c r="GX36">
        <v>67266372.609999999</v>
      </c>
      <c r="GY36">
        <v>72362008.780000001</v>
      </c>
      <c r="JB36">
        <v>1011401633.02</v>
      </c>
      <c r="JD36">
        <v>5942392.4400000004</v>
      </c>
      <c r="JE36">
        <v>2316654082.6799998</v>
      </c>
      <c r="JF36">
        <v>3162437584.1100001</v>
      </c>
      <c r="JH36">
        <v>51252913.979999997</v>
      </c>
      <c r="JJ36">
        <v>1011401633.02</v>
      </c>
      <c r="JQ36">
        <v>51252913.979999997</v>
      </c>
      <c r="JS36">
        <v>3094133591.3299999</v>
      </c>
      <c r="JT36">
        <v>3213690498.0900002</v>
      </c>
      <c r="JU36">
        <v>2322596475.1199999</v>
      </c>
      <c r="JV36">
        <v>3145386505.3099999</v>
      </c>
      <c r="JY36">
        <v>49746456.630000003</v>
      </c>
      <c r="JZ36">
        <v>101702715.09</v>
      </c>
      <c r="KA36">
        <v>101702715.09</v>
      </c>
      <c r="KD36">
        <v>98017162.920000002</v>
      </c>
      <c r="KE36">
        <v>98017162.920000002</v>
      </c>
      <c r="KF36">
        <v>48270706.289999999</v>
      </c>
      <c r="KG36">
        <v>49746456.630000003</v>
      </c>
      <c r="KH36">
        <v>48270706.289999999</v>
      </c>
      <c r="KL36">
        <v>3685552.17</v>
      </c>
      <c r="KP36">
        <v>727256574.38999999</v>
      </c>
      <c r="KQ36">
        <v>954347418.99000001</v>
      </c>
      <c r="KR36">
        <v>954347418.99000001</v>
      </c>
      <c r="KU36">
        <v>919763315.70000005</v>
      </c>
      <c r="KV36">
        <v>919763315.70000005</v>
      </c>
      <c r="KW36">
        <v>192506741.31</v>
      </c>
      <c r="KX36">
        <v>727256574.38999999</v>
      </c>
      <c r="KY36">
        <v>192506741.31</v>
      </c>
      <c r="LC36">
        <v>34584103.289999999</v>
      </c>
      <c r="LL36">
        <v>0</v>
      </c>
      <c r="LT36">
        <v>0</v>
      </c>
      <c r="LX36">
        <v>371815456.81999999</v>
      </c>
      <c r="LY36">
        <v>508717412.35000002</v>
      </c>
      <c r="LZ36">
        <v>511962213.70999998</v>
      </c>
      <c r="MB36">
        <v>3244801.36</v>
      </c>
      <c r="MC36">
        <v>493527066.11000001</v>
      </c>
      <c r="MD36">
        <v>490282264.75</v>
      </c>
      <c r="ME36">
        <v>121711609.28</v>
      </c>
      <c r="MF36">
        <v>368570655.47000003</v>
      </c>
      <c r="MG36">
        <v>121711609.28</v>
      </c>
      <c r="MI36">
        <v>3244801.36</v>
      </c>
      <c r="MK36">
        <v>18435147.600000001</v>
      </c>
      <c r="MO36">
        <v>35717925.789999999</v>
      </c>
      <c r="MP36">
        <v>344918186.06</v>
      </c>
      <c r="MQ36">
        <v>344918826.62</v>
      </c>
      <c r="MS36">
        <v>640.57000000000005</v>
      </c>
      <c r="MT36">
        <v>332419514.60000002</v>
      </c>
      <c r="MU36">
        <v>332418874.02999997</v>
      </c>
      <c r="MV36">
        <v>296701588.81</v>
      </c>
      <c r="MW36">
        <v>35717285.219999999</v>
      </c>
      <c r="MX36">
        <v>296701588.81</v>
      </c>
      <c r="MZ36">
        <v>640.57000000000005</v>
      </c>
      <c r="NB36">
        <v>12499312.029999999</v>
      </c>
      <c r="NF36">
        <v>505837.69</v>
      </c>
      <c r="NG36">
        <v>3232006.01</v>
      </c>
      <c r="NH36">
        <v>3232006.01</v>
      </c>
      <c r="NK36">
        <v>3114883.01</v>
      </c>
      <c r="NL36">
        <v>3114883.01</v>
      </c>
      <c r="NM36">
        <v>2609045.3199999998</v>
      </c>
      <c r="NN36">
        <v>505837.69</v>
      </c>
      <c r="NO36">
        <v>2609045.3199999998</v>
      </c>
      <c r="NS36">
        <v>117123</v>
      </c>
      <c r="NW36">
        <v>406290029.74000001</v>
      </c>
      <c r="NX36">
        <v>1002273479.77</v>
      </c>
      <c r="NY36">
        <v>1014803266.11</v>
      </c>
      <c r="OA36">
        <v>12529786.34</v>
      </c>
      <c r="OB36">
        <v>978482395.04999995</v>
      </c>
      <c r="OC36">
        <v>965952608.71000004</v>
      </c>
      <c r="OD36">
        <v>572192365.30999994</v>
      </c>
      <c r="OE36">
        <v>393760243.39999998</v>
      </c>
      <c r="OF36">
        <v>572192365.30999994</v>
      </c>
      <c r="OH36">
        <v>12529786.34</v>
      </c>
      <c r="OJ36">
        <v>36320871.060000002</v>
      </c>
      <c r="ON36">
        <v>63307544.159999996</v>
      </c>
      <c r="OO36">
        <v>112033871.45999999</v>
      </c>
      <c r="OP36">
        <v>112033785.81</v>
      </c>
      <c r="OR36">
        <v>-85.65</v>
      </c>
      <c r="OS36">
        <v>107973848.19</v>
      </c>
      <c r="OT36">
        <v>107973933.84999999</v>
      </c>
      <c r="OU36">
        <v>44666304.039999999</v>
      </c>
      <c r="OV36">
        <v>63307629.810000002</v>
      </c>
      <c r="OW36">
        <v>44666304.039999999</v>
      </c>
      <c r="OY36">
        <v>-85.65</v>
      </c>
      <c r="PA36">
        <v>4059937.61</v>
      </c>
      <c r="PJ36">
        <v>0</v>
      </c>
      <c r="PR36">
        <v>0</v>
      </c>
      <c r="PV36">
        <v>44868363.450000003</v>
      </c>
      <c r="PW36">
        <v>63748283.640000001</v>
      </c>
      <c r="PX36">
        <v>63748283.640000001</v>
      </c>
      <c r="QA36">
        <v>61438142.5</v>
      </c>
      <c r="QB36">
        <v>61438142.5</v>
      </c>
      <c r="QC36">
        <v>16569779.060000001</v>
      </c>
      <c r="QD36">
        <v>44868363.450000003</v>
      </c>
      <c r="QE36">
        <v>16569779.060000001</v>
      </c>
      <c r="QI36">
        <v>2310141.13</v>
      </c>
      <c r="QM36">
        <v>46488385.18</v>
      </c>
      <c r="QN36">
        <v>193662553.03999999</v>
      </c>
      <c r="QO36">
        <v>193682934.65000001</v>
      </c>
      <c r="QQ36">
        <v>20381.61</v>
      </c>
      <c r="QR36">
        <v>186664897.40000001</v>
      </c>
      <c r="QS36">
        <v>186644515.78999999</v>
      </c>
      <c r="QT36">
        <v>140176512.22</v>
      </c>
      <c r="QU36">
        <v>46468003.57</v>
      </c>
      <c r="QV36">
        <v>140176512.22</v>
      </c>
      <c r="QX36">
        <v>20381.61</v>
      </c>
      <c r="QZ36">
        <v>7018037.25</v>
      </c>
      <c r="RD36">
        <v>15817254.67</v>
      </c>
      <c r="RE36">
        <v>47064203.369999997</v>
      </c>
      <c r="RF36">
        <v>47064203.369999997</v>
      </c>
      <c r="RI36">
        <v>45358668</v>
      </c>
      <c r="RJ36">
        <v>45358668</v>
      </c>
      <c r="RK36">
        <v>29541413.34</v>
      </c>
      <c r="RL36">
        <v>15817254.67</v>
      </c>
      <c r="RM36">
        <v>29541413.34</v>
      </c>
      <c r="RQ36">
        <v>1705535.36</v>
      </c>
      <c r="RZ36">
        <v>0</v>
      </c>
      <c r="SH36">
        <v>0</v>
      </c>
      <c r="SQ36">
        <v>0</v>
      </c>
      <c r="SY36">
        <v>0</v>
      </c>
      <c r="TH36">
        <v>0</v>
      </c>
      <c r="TP36">
        <v>0</v>
      </c>
      <c r="TY36">
        <v>0</v>
      </c>
      <c r="UG36">
        <v>0</v>
      </c>
      <c r="UK36">
        <v>1761813828.52</v>
      </c>
      <c r="UL36">
        <v>3331700129.77</v>
      </c>
      <c r="UM36">
        <v>3347495653.9899998</v>
      </c>
      <c r="UO36">
        <v>15795524.220000001</v>
      </c>
      <c r="UP36">
        <v>3226759893.4899998</v>
      </c>
      <c r="UQ36">
        <v>3210964369.27</v>
      </c>
      <c r="UR36">
        <v>1464946064.97</v>
      </c>
      <c r="US36">
        <v>1746018304.3</v>
      </c>
      <c r="UT36">
        <v>1464946064.97</v>
      </c>
      <c r="UV36">
        <v>15795524.220000001</v>
      </c>
      <c r="UX36">
        <v>120735760.5</v>
      </c>
    </row>
    <row r="37" spans="1:571" x14ac:dyDescent="0.25">
      <c r="A37">
        <v>202212</v>
      </c>
      <c r="B37">
        <v>50099</v>
      </c>
      <c r="C37" t="s">
        <v>676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17412224.59</v>
      </c>
      <c r="V37">
        <v>16393722</v>
      </c>
      <c r="W37">
        <v>1361894.08</v>
      </c>
      <c r="X37">
        <v>23854737.75</v>
      </c>
      <c r="Y37">
        <v>33414963.370000001</v>
      </c>
      <c r="Z37">
        <v>0</v>
      </c>
      <c r="AA37">
        <v>1372793.78</v>
      </c>
      <c r="AB37">
        <v>0</v>
      </c>
      <c r="AC37">
        <v>0</v>
      </c>
      <c r="AD37">
        <v>0</v>
      </c>
      <c r="AE37">
        <v>0</v>
      </c>
      <c r="AF37">
        <v>1372793.78</v>
      </c>
      <c r="AG37">
        <v>17412224.59</v>
      </c>
      <c r="AH37">
        <v>33653584.369999997</v>
      </c>
      <c r="AI37">
        <v>34787757.149999999</v>
      </c>
      <c r="AJ37">
        <v>25216631.829999998</v>
      </c>
      <c r="AK37">
        <v>35026378.149999999</v>
      </c>
      <c r="AL37">
        <v>17798475.109999999</v>
      </c>
      <c r="AM37">
        <v>2500000</v>
      </c>
      <c r="AN37">
        <v>14279233.4</v>
      </c>
      <c r="AO37">
        <v>-13239409.65</v>
      </c>
      <c r="AP37">
        <v>9225213.0500000007</v>
      </c>
      <c r="AQ37">
        <v>0</v>
      </c>
      <c r="AR37">
        <v>15734607.970000001</v>
      </c>
      <c r="AS37">
        <v>0</v>
      </c>
      <c r="AT37">
        <v>0</v>
      </c>
      <c r="AU37">
        <v>0</v>
      </c>
      <c r="AV37">
        <v>0</v>
      </c>
      <c r="AW37">
        <v>15734607.970000001</v>
      </c>
      <c r="AX37">
        <v>17798475.109999999</v>
      </c>
      <c r="AY37">
        <v>8730715.0500000007</v>
      </c>
      <c r="AZ37">
        <v>24959821.02</v>
      </c>
      <c r="BA37">
        <v>1039823.75</v>
      </c>
      <c r="BB37">
        <v>24465323.02</v>
      </c>
      <c r="BC37">
        <v>7734551.9400000004</v>
      </c>
      <c r="BD37">
        <v>23673745</v>
      </c>
      <c r="BE37">
        <v>-309647.57</v>
      </c>
      <c r="BF37">
        <v>17071760.52</v>
      </c>
      <c r="BG37">
        <v>11098805.949999999</v>
      </c>
      <c r="BH37">
        <v>0</v>
      </c>
      <c r="BI37">
        <v>926240.52</v>
      </c>
      <c r="BJ37">
        <v>0</v>
      </c>
      <c r="BK37">
        <v>0</v>
      </c>
      <c r="BL37">
        <v>0</v>
      </c>
      <c r="BM37">
        <v>0</v>
      </c>
      <c r="BN37">
        <v>926240.52</v>
      </c>
      <c r="BO37">
        <v>7734551.9400000004</v>
      </c>
      <c r="BP37">
        <v>14572162.949999999</v>
      </c>
      <c r="BQ37">
        <v>12025046.470000001</v>
      </c>
      <c r="BR37">
        <v>16762112.949999999</v>
      </c>
      <c r="BS37">
        <v>15498403.470000001</v>
      </c>
      <c r="BT37">
        <v>53140.2</v>
      </c>
      <c r="BU37">
        <v>18273652</v>
      </c>
      <c r="BV37">
        <v>-23123.83</v>
      </c>
      <c r="BW37">
        <v>55112961.140000001</v>
      </c>
      <c r="BX37">
        <v>104771666.81999999</v>
      </c>
      <c r="BY37">
        <v>0</v>
      </c>
      <c r="BZ37">
        <v>926240.52</v>
      </c>
      <c r="CA37">
        <v>0</v>
      </c>
      <c r="CB37">
        <v>0</v>
      </c>
      <c r="CC37">
        <v>0</v>
      </c>
      <c r="CD37">
        <v>0</v>
      </c>
      <c r="CE37">
        <v>926240.52</v>
      </c>
      <c r="CF37">
        <v>53140.2</v>
      </c>
      <c r="CG37">
        <v>102234450.81999999</v>
      </c>
      <c r="CH37">
        <v>105697907.34</v>
      </c>
      <c r="CI37">
        <v>55089837.310000002</v>
      </c>
      <c r="CJ37">
        <v>103160691.34</v>
      </c>
      <c r="CK37">
        <v>180283.26</v>
      </c>
      <c r="CL37">
        <v>415760</v>
      </c>
      <c r="CM37">
        <v>0</v>
      </c>
      <c r="CN37">
        <v>1143520.3500000001</v>
      </c>
      <c r="CO37">
        <v>2051964.71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180283.26</v>
      </c>
      <c r="CX37">
        <v>2029397.71</v>
      </c>
      <c r="CY37">
        <v>2051964.71</v>
      </c>
      <c r="CZ37">
        <v>1143520.3500000001</v>
      </c>
      <c r="DA37">
        <v>2029397.71</v>
      </c>
      <c r="DB37">
        <v>-8300150.9400000004</v>
      </c>
      <c r="DC37">
        <v>26726209</v>
      </c>
      <c r="DD37">
        <v>12526156.970000001</v>
      </c>
      <c r="DE37">
        <v>68679604.689999998</v>
      </c>
      <c r="DF37">
        <v>92323260.489999995</v>
      </c>
      <c r="DG37">
        <v>0</v>
      </c>
      <c r="DH37">
        <v>43001766.630000003</v>
      </c>
      <c r="DI37">
        <v>0</v>
      </c>
      <c r="DJ37">
        <v>0</v>
      </c>
      <c r="DK37">
        <v>0</v>
      </c>
      <c r="DL37">
        <v>0</v>
      </c>
      <c r="DM37">
        <v>43001766.630000003</v>
      </c>
      <c r="DN37">
        <v>-8300150.9400000004</v>
      </c>
      <c r="DO37">
        <v>95698959.489999995</v>
      </c>
      <c r="DP37">
        <v>135325027.12</v>
      </c>
      <c r="DQ37">
        <v>81205761.659999996</v>
      </c>
      <c r="DR37">
        <v>138700726.12</v>
      </c>
      <c r="DS37">
        <v>-916610.87</v>
      </c>
      <c r="DT37">
        <v>22504894</v>
      </c>
      <c r="DU37">
        <v>285282.64</v>
      </c>
      <c r="DV37">
        <v>6445168.3700000001</v>
      </c>
      <c r="DW37">
        <v>22639803.050000001</v>
      </c>
      <c r="DX37">
        <v>0</v>
      </c>
      <c r="DY37">
        <v>604460.79</v>
      </c>
      <c r="DZ37">
        <v>0</v>
      </c>
      <c r="EA37">
        <v>0</v>
      </c>
      <c r="EB37">
        <v>0</v>
      </c>
      <c r="EC37">
        <v>0</v>
      </c>
      <c r="ED37">
        <v>604460.79</v>
      </c>
      <c r="EE37">
        <v>-916610.87</v>
      </c>
      <c r="EF37">
        <v>18904564.050000001</v>
      </c>
      <c r="EG37">
        <v>23244263.84</v>
      </c>
      <c r="EH37">
        <v>6730451.0099999998</v>
      </c>
      <c r="EI37">
        <v>19509024.84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-254598.29</v>
      </c>
      <c r="FB37">
        <v>1501025</v>
      </c>
      <c r="FC37">
        <v>402204.31</v>
      </c>
      <c r="FD37">
        <v>497251.55</v>
      </c>
      <c r="FE37">
        <v>1202934.3</v>
      </c>
      <c r="FF37">
        <v>0</v>
      </c>
      <c r="FG37">
        <v>495629.89</v>
      </c>
      <c r="FH37">
        <v>0</v>
      </c>
      <c r="FI37">
        <v>0</v>
      </c>
      <c r="FJ37">
        <v>0</v>
      </c>
      <c r="FK37">
        <v>0</v>
      </c>
      <c r="FL37">
        <v>495629.89</v>
      </c>
      <c r="FM37">
        <v>-254598.29</v>
      </c>
      <c r="FN37">
        <v>1212030.3</v>
      </c>
      <c r="FO37">
        <v>1698564.19</v>
      </c>
      <c r="FP37">
        <v>899455.86</v>
      </c>
      <c r="FQ37">
        <v>1707660.19</v>
      </c>
      <c r="FR37">
        <v>1183139.2</v>
      </c>
      <c r="FS37">
        <v>5249880</v>
      </c>
      <c r="FT37">
        <v>0</v>
      </c>
      <c r="FU37">
        <v>3027054.19</v>
      </c>
      <c r="FV37">
        <v>6923244.8700000001</v>
      </c>
      <c r="FW37">
        <v>0</v>
      </c>
      <c r="FX37">
        <v>107259.91</v>
      </c>
      <c r="FY37">
        <v>0</v>
      </c>
      <c r="FZ37">
        <v>0</v>
      </c>
      <c r="GA37">
        <v>0</v>
      </c>
      <c r="GB37">
        <v>0</v>
      </c>
      <c r="GC37">
        <v>107259.91</v>
      </c>
      <c r="GD37">
        <v>1183139.2</v>
      </c>
      <c r="GE37">
        <v>6908134.8700000001</v>
      </c>
      <c r="GF37">
        <v>7030504.7800000003</v>
      </c>
      <c r="GG37">
        <v>3027054.19</v>
      </c>
      <c r="GH37">
        <v>7015394.7800000003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</v>
      </c>
      <c r="HZ37">
        <v>0</v>
      </c>
      <c r="IA37">
        <v>0</v>
      </c>
      <c r="IB37">
        <v>0</v>
      </c>
      <c r="IC37">
        <v>0</v>
      </c>
      <c r="ID37">
        <v>0</v>
      </c>
      <c r="IE37">
        <v>0</v>
      </c>
      <c r="IF37">
        <v>0</v>
      </c>
      <c r="IG37">
        <v>0</v>
      </c>
      <c r="IH37">
        <v>0</v>
      </c>
      <c r="II37">
        <v>0</v>
      </c>
      <c r="IJ37">
        <v>0</v>
      </c>
      <c r="IK37">
        <v>0</v>
      </c>
      <c r="IL37">
        <v>0</v>
      </c>
      <c r="IM37">
        <v>0</v>
      </c>
      <c r="IN37">
        <v>0</v>
      </c>
      <c r="IO37">
        <v>0</v>
      </c>
      <c r="IP37">
        <v>0</v>
      </c>
      <c r="IQ37">
        <v>0</v>
      </c>
      <c r="IR37">
        <v>0</v>
      </c>
      <c r="IS37">
        <v>0</v>
      </c>
      <c r="IT37">
        <v>0</v>
      </c>
      <c r="IU37">
        <v>0</v>
      </c>
      <c r="IV37">
        <v>0</v>
      </c>
      <c r="IW37">
        <v>0</v>
      </c>
      <c r="IX37">
        <v>0</v>
      </c>
      <c r="IY37">
        <v>0</v>
      </c>
      <c r="IZ37">
        <v>34890454.200000003</v>
      </c>
      <c r="JA37">
        <v>0</v>
      </c>
      <c r="JB37">
        <v>117238887</v>
      </c>
      <c r="JC37">
        <v>0</v>
      </c>
      <c r="JD37">
        <v>28522000</v>
      </c>
      <c r="JE37">
        <v>162592648.91</v>
      </c>
      <c r="JF37">
        <v>283651856.62</v>
      </c>
      <c r="JG37">
        <v>0</v>
      </c>
      <c r="JH37">
        <v>63169000</v>
      </c>
      <c r="JI37">
        <v>0</v>
      </c>
      <c r="JJ37">
        <v>117238887</v>
      </c>
      <c r="JK37">
        <v>0</v>
      </c>
      <c r="JL37">
        <v>0</v>
      </c>
      <c r="JM37">
        <v>0</v>
      </c>
      <c r="JN37">
        <v>0</v>
      </c>
      <c r="JO37">
        <v>0</v>
      </c>
      <c r="JP37">
        <v>0</v>
      </c>
      <c r="JQ37">
        <v>63169000</v>
      </c>
      <c r="JR37">
        <v>34890454.200000003</v>
      </c>
      <c r="JS37">
        <v>283943999.62</v>
      </c>
      <c r="JT37">
        <v>346820856.62</v>
      </c>
      <c r="JU37">
        <v>191114648.91</v>
      </c>
      <c r="JV37">
        <v>347112999.62</v>
      </c>
      <c r="JW37">
        <v>0</v>
      </c>
      <c r="JX37">
        <v>0</v>
      </c>
      <c r="JY37">
        <v>0</v>
      </c>
      <c r="JZ37">
        <v>0</v>
      </c>
      <c r="KA37">
        <v>0</v>
      </c>
      <c r="KB37">
        <v>0</v>
      </c>
      <c r="KC37">
        <v>0</v>
      </c>
      <c r="KD37">
        <v>0</v>
      </c>
      <c r="KE37">
        <v>0</v>
      </c>
      <c r="KF37">
        <v>0</v>
      </c>
      <c r="KG37">
        <v>0</v>
      </c>
      <c r="KH37">
        <v>0</v>
      </c>
      <c r="KI37">
        <v>0</v>
      </c>
      <c r="KJ37">
        <v>0</v>
      </c>
      <c r="KK37">
        <v>0</v>
      </c>
      <c r="KL37">
        <v>0</v>
      </c>
      <c r="KM37">
        <v>0</v>
      </c>
      <c r="KN37">
        <v>0</v>
      </c>
      <c r="KO37">
        <v>0</v>
      </c>
      <c r="KP37">
        <v>61795691.090000004</v>
      </c>
      <c r="KQ37">
        <v>73665411.219999999</v>
      </c>
      <c r="KR37">
        <v>74510708.219999999</v>
      </c>
      <c r="KS37">
        <v>0</v>
      </c>
      <c r="KT37">
        <v>845297</v>
      </c>
      <c r="KU37">
        <v>71922393.090000004</v>
      </c>
      <c r="KV37">
        <v>71077096.090000004</v>
      </c>
      <c r="KW37">
        <v>10126702</v>
      </c>
      <c r="KX37">
        <v>60950394.090000004</v>
      </c>
      <c r="KY37">
        <v>10126702</v>
      </c>
      <c r="KZ37">
        <v>0</v>
      </c>
      <c r="LA37">
        <v>845297</v>
      </c>
      <c r="LB37">
        <v>0</v>
      </c>
      <c r="LC37">
        <v>2588315.13</v>
      </c>
      <c r="LD37">
        <v>0</v>
      </c>
      <c r="LE37">
        <v>0</v>
      </c>
      <c r="LF37">
        <v>0</v>
      </c>
      <c r="LG37">
        <v>47529805.409999996</v>
      </c>
      <c r="LH37">
        <v>15690042.75</v>
      </c>
      <c r="LI37">
        <v>53713886.619999997</v>
      </c>
      <c r="LJ37">
        <v>0</v>
      </c>
      <c r="LK37">
        <v>38023843.869999997</v>
      </c>
      <c r="LL37">
        <v>52791494.409999996</v>
      </c>
      <c r="LM37">
        <v>14767650.539999999</v>
      </c>
      <c r="LN37">
        <v>5261689</v>
      </c>
      <c r="LO37">
        <v>9505961.5399999991</v>
      </c>
      <c r="LP37">
        <v>5261689</v>
      </c>
      <c r="LQ37">
        <v>0</v>
      </c>
      <c r="LR37">
        <v>38023843.869999997</v>
      </c>
      <c r="LS37">
        <v>0</v>
      </c>
      <c r="LT37">
        <v>922392.2</v>
      </c>
      <c r="LU37">
        <v>0</v>
      </c>
      <c r="LV37">
        <v>0</v>
      </c>
      <c r="LW37">
        <v>0</v>
      </c>
      <c r="LX37">
        <v>34389718.960000001</v>
      </c>
      <c r="LY37">
        <v>37711462.880000003</v>
      </c>
      <c r="LZ37">
        <v>38354040.289999999</v>
      </c>
      <c r="MA37">
        <v>0</v>
      </c>
      <c r="MB37">
        <v>642577.41</v>
      </c>
      <c r="MC37">
        <v>36175810.960000001</v>
      </c>
      <c r="MD37">
        <v>35533233.549999997</v>
      </c>
      <c r="ME37">
        <v>1786092</v>
      </c>
      <c r="MF37">
        <v>33747141.549999997</v>
      </c>
      <c r="MG37">
        <v>1786092</v>
      </c>
      <c r="MH37">
        <v>0</v>
      </c>
      <c r="MI37">
        <v>642577.41</v>
      </c>
      <c r="MJ37">
        <v>0</v>
      </c>
      <c r="MK37">
        <v>2178229.34</v>
      </c>
      <c r="ML37">
        <v>0</v>
      </c>
      <c r="MM37">
        <v>0</v>
      </c>
      <c r="MN37">
        <v>0</v>
      </c>
      <c r="MO37">
        <v>8823604.4299999997</v>
      </c>
      <c r="MP37">
        <v>44858787.780000001</v>
      </c>
      <c r="MQ37">
        <v>44858787.780000001</v>
      </c>
      <c r="MR37">
        <v>0</v>
      </c>
      <c r="MS37">
        <v>0</v>
      </c>
      <c r="MT37">
        <v>44461340.43</v>
      </c>
      <c r="MU37">
        <v>44461340.43</v>
      </c>
      <c r="MV37">
        <v>35637736</v>
      </c>
      <c r="MW37">
        <v>8823604.4299999997</v>
      </c>
      <c r="MX37">
        <v>35637736</v>
      </c>
      <c r="MY37">
        <v>0</v>
      </c>
      <c r="MZ37">
        <v>0</v>
      </c>
      <c r="NA37">
        <v>0</v>
      </c>
      <c r="NB37">
        <v>397447.34</v>
      </c>
      <c r="NC37">
        <v>0</v>
      </c>
      <c r="ND37">
        <v>0</v>
      </c>
      <c r="NE37">
        <v>0</v>
      </c>
      <c r="NF37">
        <v>340955.05</v>
      </c>
      <c r="NG37">
        <v>836150.34</v>
      </c>
      <c r="NH37">
        <v>836150.34</v>
      </c>
      <c r="NI37">
        <v>0</v>
      </c>
      <c r="NJ37">
        <v>0</v>
      </c>
      <c r="NK37">
        <v>811577.05</v>
      </c>
      <c r="NL37">
        <v>811577.05</v>
      </c>
      <c r="NM37">
        <v>470622</v>
      </c>
      <c r="NN37">
        <v>340955.05</v>
      </c>
      <c r="NO37">
        <v>470622</v>
      </c>
      <c r="NP37">
        <v>0</v>
      </c>
      <c r="NQ37">
        <v>0</v>
      </c>
      <c r="NR37">
        <v>0</v>
      </c>
      <c r="NS37">
        <v>24573.29</v>
      </c>
      <c r="NT37">
        <v>0</v>
      </c>
      <c r="NU37">
        <v>0</v>
      </c>
      <c r="NV37">
        <v>0</v>
      </c>
      <c r="NW37">
        <v>34797668.43</v>
      </c>
      <c r="NX37">
        <v>66934782.43</v>
      </c>
      <c r="NY37">
        <v>75680315.430000007</v>
      </c>
      <c r="NZ37">
        <v>0</v>
      </c>
      <c r="OA37">
        <v>8745533</v>
      </c>
      <c r="OB37">
        <v>72828585.430000007</v>
      </c>
      <c r="OC37">
        <v>64083052.43</v>
      </c>
      <c r="OD37">
        <v>38030917</v>
      </c>
      <c r="OE37">
        <v>26052135.43</v>
      </c>
      <c r="OF37">
        <v>38030917</v>
      </c>
      <c r="OG37">
        <v>0</v>
      </c>
      <c r="OH37">
        <v>8745533</v>
      </c>
      <c r="OI37">
        <v>0</v>
      </c>
      <c r="OJ37">
        <v>2851730</v>
      </c>
      <c r="OK37">
        <v>0</v>
      </c>
      <c r="OL37">
        <v>0</v>
      </c>
      <c r="OM37">
        <v>0</v>
      </c>
      <c r="ON37">
        <v>7982717.5300000003</v>
      </c>
      <c r="OO37">
        <v>16977693.809999999</v>
      </c>
      <c r="OP37">
        <v>18556257.460000001</v>
      </c>
      <c r="OQ37">
        <v>0</v>
      </c>
      <c r="OR37">
        <v>1578563.65</v>
      </c>
      <c r="OS37">
        <v>18030574.530000001</v>
      </c>
      <c r="OT37">
        <v>16452010.880000001</v>
      </c>
      <c r="OU37">
        <v>10047857</v>
      </c>
      <c r="OV37">
        <v>6404153.8799999999</v>
      </c>
      <c r="OW37">
        <v>10047857</v>
      </c>
      <c r="OX37">
        <v>0</v>
      </c>
      <c r="OY37">
        <v>1578563.65</v>
      </c>
      <c r="OZ37">
        <v>0</v>
      </c>
      <c r="PA37">
        <v>525682.93999999994</v>
      </c>
      <c r="PB37">
        <v>0</v>
      </c>
      <c r="PC37">
        <v>0</v>
      </c>
      <c r="PD37">
        <v>0</v>
      </c>
      <c r="PE37">
        <v>0</v>
      </c>
      <c r="PF37">
        <v>0</v>
      </c>
      <c r="PG37">
        <v>0</v>
      </c>
      <c r="PH37">
        <v>0</v>
      </c>
      <c r="PI37">
        <v>0</v>
      </c>
      <c r="PJ37">
        <v>0</v>
      </c>
      <c r="PK37">
        <v>0</v>
      </c>
      <c r="PL37">
        <v>0</v>
      </c>
      <c r="PM37">
        <v>0</v>
      </c>
      <c r="PN37">
        <v>0</v>
      </c>
      <c r="PO37">
        <v>0</v>
      </c>
      <c r="PP37">
        <v>0</v>
      </c>
      <c r="PQ37">
        <v>0</v>
      </c>
      <c r="PR37">
        <v>0</v>
      </c>
      <c r="PS37">
        <v>0</v>
      </c>
      <c r="PT37">
        <v>0</v>
      </c>
      <c r="PU37">
        <v>0</v>
      </c>
      <c r="PV37">
        <v>1155511.46</v>
      </c>
      <c r="PW37">
        <v>1688333.86</v>
      </c>
      <c r="PX37">
        <v>1688333.86</v>
      </c>
      <c r="PY37">
        <v>0</v>
      </c>
      <c r="PZ37">
        <v>0</v>
      </c>
      <c r="QA37">
        <v>1595794.46</v>
      </c>
      <c r="QB37">
        <v>1595794.46</v>
      </c>
      <c r="QC37">
        <v>440283</v>
      </c>
      <c r="QD37">
        <v>1155511.46</v>
      </c>
      <c r="QE37">
        <v>440283</v>
      </c>
      <c r="QF37">
        <v>0</v>
      </c>
      <c r="QG37">
        <v>0</v>
      </c>
      <c r="QH37">
        <v>0</v>
      </c>
      <c r="QI37">
        <v>92539.4</v>
      </c>
      <c r="QJ37">
        <v>0</v>
      </c>
      <c r="QK37">
        <v>0</v>
      </c>
      <c r="QL37">
        <v>0</v>
      </c>
      <c r="QM37">
        <v>1972081.97</v>
      </c>
      <c r="QN37">
        <v>4161013.25</v>
      </c>
      <c r="QO37">
        <v>4161013.25</v>
      </c>
      <c r="QP37">
        <v>0</v>
      </c>
      <c r="QQ37">
        <v>0</v>
      </c>
      <c r="QR37">
        <v>4115671.97</v>
      </c>
      <c r="QS37">
        <v>4115671.97</v>
      </c>
      <c r="QT37">
        <v>2143590</v>
      </c>
      <c r="QU37">
        <v>1972081.97</v>
      </c>
      <c r="QV37">
        <v>2143590</v>
      </c>
      <c r="QW37">
        <v>0</v>
      </c>
      <c r="QX37">
        <v>0</v>
      </c>
      <c r="QY37">
        <v>0</v>
      </c>
      <c r="QZ37">
        <v>45341.29</v>
      </c>
      <c r="RA37">
        <v>0</v>
      </c>
      <c r="RB37">
        <v>0</v>
      </c>
      <c r="RC37">
        <v>0</v>
      </c>
      <c r="RD37">
        <v>0</v>
      </c>
      <c r="RE37">
        <v>0</v>
      </c>
      <c r="RF37">
        <v>0</v>
      </c>
      <c r="RG37">
        <v>0</v>
      </c>
      <c r="RH37">
        <v>0</v>
      </c>
      <c r="RI37">
        <v>0</v>
      </c>
      <c r="RJ37">
        <v>0</v>
      </c>
      <c r="RK37">
        <v>0</v>
      </c>
      <c r="RL37">
        <v>0</v>
      </c>
      <c r="RM37">
        <v>0</v>
      </c>
      <c r="RN37">
        <v>0</v>
      </c>
      <c r="RO37">
        <v>0</v>
      </c>
      <c r="RP37">
        <v>0</v>
      </c>
      <c r="RQ37">
        <v>0</v>
      </c>
      <c r="RR37">
        <v>0</v>
      </c>
      <c r="RS37">
        <v>0</v>
      </c>
      <c r="RT37">
        <v>0</v>
      </c>
      <c r="RU37">
        <v>0</v>
      </c>
      <c r="RV37">
        <v>0</v>
      </c>
      <c r="RW37">
        <v>0</v>
      </c>
      <c r="RX37">
        <v>0</v>
      </c>
      <c r="RY37">
        <v>0</v>
      </c>
      <c r="RZ37">
        <v>0</v>
      </c>
      <c r="SA37">
        <v>0</v>
      </c>
      <c r="SB37">
        <v>0</v>
      </c>
      <c r="SC37">
        <v>0</v>
      </c>
      <c r="SD37">
        <v>0</v>
      </c>
      <c r="SE37">
        <v>0</v>
      </c>
      <c r="SF37">
        <v>0</v>
      </c>
      <c r="SG37">
        <v>0</v>
      </c>
      <c r="SH37">
        <v>0</v>
      </c>
      <c r="SI37">
        <v>0</v>
      </c>
      <c r="SJ37">
        <v>0</v>
      </c>
      <c r="SK37">
        <v>0</v>
      </c>
      <c r="SL37">
        <v>0</v>
      </c>
      <c r="SM37">
        <v>0</v>
      </c>
      <c r="SN37">
        <v>0</v>
      </c>
      <c r="SO37">
        <v>0</v>
      </c>
      <c r="SP37">
        <v>0</v>
      </c>
      <c r="SQ37">
        <v>0</v>
      </c>
      <c r="SR37">
        <v>0</v>
      </c>
      <c r="SS37">
        <v>0</v>
      </c>
      <c r="ST37">
        <v>0</v>
      </c>
      <c r="SU37">
        <v>0</v>
      </c>
      <c r="SV37">
        <v>0</v>
      </c>
      <c r="SW37">
        <v>0</v>
      </c>
      <c r="SX37">
        <v>0</v>
      </c>
      <c r="SY37">
        <v>0</v>
      </c>
      <c r="SZ37">
        <v>0</v>
      </c>
      <c r="TA37">
        <v>0</v>
      </c>
      <c r="TB37">
        <v>0</v>
      </c>
      <c r="TC37">
        <v>0</v>
      </c>
      <c r="TD37">
        <v>0</v>
      </c>
      <c r="TE37">
        <v>0</v>
      </c>
      <c r="TF37">
        <v>0</v>
      </c>
      <c r="TG37">
        <v>0</v>
      </c>
      <c r="TH37">
        <v>0</v>
      </c>
      <c r="TI37">
        <v>0</v>
      </c>
      <c r="TJ37">
        <v>0</v>
      </c>
      <c r="TK37">
        <v>0</v>
      </c>
      <c r="TL37">
        <v>0</v>
      </c>
      <c r="TM37">
        <v>0</v>
      </c>
      <c r="TN37">
        <v>0</v>
      </c>
      <c r="TO37">
        <v>0</v>
      </c>
      <c r="TP37">
        <v>0</v>
      </c>
      <c r="TQ37">
        <v>0</v>
      </c>
      <c r="TR37">
        <v>0</v>
      </c>
      <c r="TS37">
        <v>0</v>
      </c>
      <c r="TT37">
        <v>0</v>
      </c>
      <c r="TU37">
        <v>0</v>
      </c>
      <c r="TV37">
        <v>0</v>
      </c>
      <c r="TW37">
        <v>0</v>
      </c>
      <c r="TX37">
        <v>0</v>
      </c>
      <c r="TY37">
        <v>0</v>
      </c>
      <c r="TZ37">
        <v>0</v>
      </c>
      <c r="UA37">
        <v>0</v>
      </c>
      <c r="UB37">
        <v>0</v>
      </c>
      <c r="UC37">
        <v>0</v>
      </c>
      <c r="UD37">
        <v>0</v>
      </c>
      <c r="UE37">
        <v>0</v>
      </c>
      <c r="UF37">
        <v>0</v>
      </c>
      <c r="UG37">
        <v>0</v>
      </c>
      <c r="UH37">
        <v>0</v>
      </c>
      <c r="UI37">
        <v>0</v>
      </c>
      <c r="UJ37">
        <v>0</v>
      </c>
      <c r="UK37">
        <v>198787754.33000001</v>
      </c>
      <c r="UL37">
        <v>262523678.31999999</v>
      </c>
      <c r="UM37">
        <v>312359493.25999999</v>
      </c>
      <c r="UN37">
        <v>0</v>
      </c>
      <c r="UO37">
        <v>49835814.93</v>
      </c>
      <c r="UP37">
        <v>302733242.32999998</v>
      </c>
      <c r="UQ37">
        <v>252897427.40000001</v>
      </c>
      <c r="UR37">
        <v>103945488</v>
      </c>
      <c r="US37">
        <v>148951939.40000001</v>
      </c>
      <c r="UT37">
        <v>103945488</v>
      </c>
      <c r="UU37">
        <v>0</v>
      </c>
      <c r="UV37">
        <v>49835814.93</v>
      </c>
      <c r="UW37">
        <v>0</v>
      </c>
      <c r="UX37">
        <v>9626250.9299999997</v>
      </c>
      <c r="UY37">
        <v>0</v>
      </c>
    </row>
    <row r="38" spans="1:571" x14ac:dyDescent="0.25">
      <c r="A38">
        <v>202212</v>
      </c>
      <c r="B38">
        <v>53113</v>
      </c>
      <c r="C38" t="s">
        <v>2706</v>
      </c>
      <c r="D38">
        <v>0</v>
      </c>
      <c r="E38">
        <v>9682713.9600000009</v>
      </c>
      <c r="F38">
        <v>0</v>
      </c>
      <c r="G38">
        <v>131334483.73999999</v>
      </c>
      <c r="H38">
        <v>155688221.15000001</v>
      </c>
      <c r="I38">
        <v>131334483.73999999</v>
      </c>
      <c r="J38">
        <v>2607585.9700000002</v>
      </c>
      <c r="K38">
        <v>0</v>
      </c>
      <c r="L38">
        <v>158295807.12</v>
      </c>
      <c r="M38">
        <v>0</v>
      </c>
      <c r="N38">
        <v>142148296.13999999</v>
      </c>
      <c r="O38">
        <v>2607585.9700000002</v>
      </c>
      <c r="P38">
        <v>0</v>
      </c>
      <c r="Q38">
        <v>139540710.16999999</v>
      </c>
      <c r="R38">
        <v>0</v>
      </c>
      <c r="S38">
        <v>0</v>
      </c>
      <c r="T38">
        <v>0</v>
      </c>
      <c r="U38">
        <v>0</v>
      </c>
      <c r="V38">
        <v>2228369.17</v>
      </c>
      <c r="W38">
        <v>0</v>
      </c>
      <c r="X38">
        <v>33431483.23</v>
      </c>
      <c r="Y38">
        <v>32343827.050000001</v>
      </c>
      <c r="Z38">
        <v>33431483.23</v>
      </c>
      <c r="AA38">
        <v>0</v>
      </c>
      <c r="AB38">
        <v>0</v>
      </c>
      <c r="AC38">
        <v>32343827.050000001</v>
      </c>
      <c r="AD38">
        <v>0</v>
      </c>
      <c r="AE38">
        <v>32113745.93</v>
      </c>
      <c r="AF38">
        <v>0</v>
      </c>
      <c r="AG38">
        <v>0</v>
      </c>
      <c r="AH38">
        <v>32113745.93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5393277.3799999999</v>
      </c>
      <c r="CM38">
        <v>-27972285.859999999</v>
      </c>
      <c r="CN38">
        <v>236167806.31999999</v>
      </c>
      <c r="CO38">
        <v>354359777.88</v>
      </c>
      <c r="CP38">
        <v>208195520.46000001</v>
      </c>
      <c r="CQ38">
        <v>250558334.24000001</v>
      </c>
      <c r="CR38">
        <v>0</v>
      </c>
      <c r="CS38">
        <v>604918112.11000001</v>
      </c>
      <c r="CT38">
        <v>0</v>
      </c>
      <c r="CU38">
        <v>604918112.11000001</v>
      </c>
      <c r="CV38">
        <v>252050375.41</v>
      </c>
      <c r="CW38">
        <v>0</v>
      </c>
      <c r="CX38">
        <v>352867736.70999998</v>
      </c>
      <c r="CY38">
        <v>0</v>
      </c>
      <c r="CZ38">
        <v>0</v>
      </c>
      <c r="DA38">
        <v>0</v>
      </c>
      <c r="DB38">
        <v>0</v>
      </c>
      <c r="DC38">
        <v>3602264.4</v>
      </c>
      <c r="DD38">
        <v>-11462222.82</v>
      </c>
      <c r="DE38">
        <v>-2133479.4300000002</v>
      </c>
      <c r="DF38">
        <v>128134264.59</v>
      </c>
      <c r="DG38">
        <v>-13595702.25</v>
      </c>
      <c r="DH38">
        <v>87458712.319999993</v>
      </c>
      <c r="DI38">
        <v>0</v>
      </c>
      <c r="DJ38">
        <v>215592976.91</v>
      </c>
      <c r="DK38">
        <v>0</v>
      </c>
      <c r="DL38">
        <v>215523255.36000001</v>
      </c>
      <c r="DM38">
        <v>87458712.319999993</v>
      </c>
      <c r="DN38">
        <v>0</v>
      </c>
      <c r="DO38">
        <v>128064543.04000001</v>
      </c>
      <c r="DP38">
        <v>0</v>
      </c>
      <c r="DQ38">
        <v>0</v>
      </c>
      <c r="DR38">
        <v>0</v>
      </c>
      <c r="DS38">
        <v>0</v>
      </c>
      <c r="DT38">
        <v>-4959129.99</v>
      </c>
      <c r="DU38">
        <v>1750010.91</v>
      </c>
      <c r="DV38">
        <v>149831610.94999999</v>
      </c>
      <c r="DW38">
        <v>235407841.41999999</v>
      </c>
      <c r="DX38">
        <v>144546717.46000001</v>
      </c>
      <c r="DY38">
        <v>125205959.48999999</v>
      </c>
      <c r="DZ38">
        <v>0</v>
      </c>
      <c r="EA38">
        <v>98404995.670000002</v>
      </c>
      <c r="EB38">
        <v>0</v>
      </c>
      <c r="EC38">
        <v>98404995.670000002</v>
      </c>
      <c r="ED38">
        <v>125205959.48999999</v>
      </c>
      <c r="EE38">
        <v>0</v>
      </c>
      <c r="EF38">
        <v>235407841.41999999</v>
      </c>
      <c r="EG38">
        <v>262208805.24000001</v>
      </c>
      <c r="EH38">
        <v>7034904.4000000004</v>
      </c>
      <c r="EI38">
        <v>262208805.24000001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  <c r="GJ38">
        <v>1748123.5</v>
      </c>
      <c r="GK38">
        <v>0</v>
      </c>
      <c r="GL38">
        <v>-969129.55</v>
      </c>
      <c r="GM38">
        <v>8945274.8699999992</v>
      </c>
      <c r="GN38">
        <v>-1094628.3400000001</v>
      </c>
      <c r="GO38">
        <v>60985439.789999999</v>
      </c>
      <c r="GP38">
        <v>0</v>
      </c>
      <c r="GQ38">
        <v>69930714.650000006</v>
      </c>
      <c r="GR38">
        <v>0</v>
      </c>
      <c r="GS38">
        <v>69791271.549999997</v>
      </c>
      <c r="GT38">
        <v>60985439.789999999</v>
      </c>
      <c r="GU38">
        <v>0</v>
      </c>
      <c r="GV38">
        <v>9384520.6300000008</v>
      </c>
      <c r="GW38">
        <v>0</v>
      </c>
      <c r="GX38">
        <v>125498.79</v>
      </c>
      <c r="GY38">
        <v>578688.87</v>
      </c>
      <c r="GZ38">
        <v>0</v>
      </c>
      <c r="HA38">
        <v>0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0</v>
      </c>
      <c r="HN38">
        <v>0</v>
      </c>
      <c r="HO38">
        <v>0</v>
      </c>
      <c r="HP38">
        <v>0</v>
      </c>
      <c r="HQ38">
        <v>0</v>
      </c>
      <c r="HR38">
        <v>0</v>
      </c>
      <c r="HS38">
        <v>0</v>
      </c>
      <c r="HT38">
        <v>0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0</v>
      </c>
      <c r="IA38">
        <v>0</v>
      </c>
      <c r="IB38">
        <v>0</v>
      </c>
      <c r="IC38">
        <v>0</v>
      </c>
      <c r="ID38">
        <v>0</v>
      </c>
      <c r="IE38">
        <v>0</v>
      </c>
      <c r="IF38">
        <v>0</v>
      </c>
      <c r="IG38">
        <v>0</v>
      </c>
      <c r="IH38">
        <v>0</v>
      </c>
      <c r="II38">
        <v>0</v>
      </c>
      <c r="IJ38">
        <v>0</v>
      </c>
      <c r="IK38">
        <v>0</v>
      </c>
      <c r="IL38">
        <v>0</v>
      </c>
      <c r="IM38">
        <v>0</v>
      </c>
      <c r="IN38">
        <v>0</v>
      </c>
      <c r="IO38">
        <v>0</v>
      </c>
      <c r="IP38">
        <v>0</v>
      </c>
      <c r="IQ38">
        <v>0</v>
      </c>
      <c r="IR38">
        <v>0</v>
      </c>
      <c r="IS38">
        <v>0</v>
      </c>
      <c r="IT38">
        <v>0</v>
      </c>
      <c r="IU38">
        <v>0</v>
      </c>
      <c r="IV38">
        <v>0</v>
      </c>
      <c r="IW38">
        <v>0</v>
      </c>
      <c r="IX38">
        <v>0</v>
      </c>
      <c r="IY38">
        <v>0</v>
      </c>
      <c r="IZ38">
        <v>0</v>
      </c>
      <c r="JA38">
        <v>0</v>
      </c>
      <c r="JB38">
        <v>17695618.43</v>
      </c>
      <c r="JC38">
        <v>0</v>
      </c>
      <c r="JD38">
        <v>-37684497.780000001</v>
      </c>
      <c r="JE38">
        <v>547662775.25</v>
      </c>
      <c r="JF38">
        <v>914879206.95000005</v>
      </c>
      <c r="JG38">
        <v>502817874.29000002</v>
      </c>
      <c r="JH38">
        <v>526816031.80000001</v>
      </c>
      <c r="JI38">
        <v>0</v>
      </c>
      <c r="JJ38">
        <v>17695618.43</v>
      </c>
      <c r="JK38">
        <v>0</v>
      </c>
      <c r="JL38">
        <v>1179486433.51</v>
      </c>
      <c r="JM38">
        <v>0</v>
      </c>
      <c r="JN38">
        <v>0</v>
      </c>
      <c r="JO38">
        <v>0</v>
      </c>
      <c r="JP38">
        <v>1162899676.76</v>
      </c>
      <c r="JQ38">
        <v>528308072.97000003</v>
      </c>
      <c r="JR38">
        <v>0</v>
      </c>
      <c r="JS38">
        <v>897379097.89999998</v>
      </c>
      <c r="JT38">
        <v>262208805.24000001</v>
      </c>
      <c r="JU38">
        <v>7160403.1900000004</v>
      </c>
      <c r="JV38">
        <v>262787494.11000001</v>
      </c>
      <c r="JW38">
        <v>0</v>
      </c>
      <c r="JX38">
        <v>0</v>
      </c>
      <c r="JY38">
        <v>58746102.090000004</v>
      </c>
      <c r="JZ38">
        <v>99161517.459999993</v>
      </c>
      <c r="KA38">
        <v>99161517.459999993</v>
      </c>
      <c r="KB38">
        <v>0</v>
      </c>
      <c r="KC38">
        <v>0</v>
      </c>
      <c r="KD38">
        <v>86320289.620000005</v>
      </c>
      <c r="KE38">
        <v>86320289.620000005</v>
      </c>
      <c r="KF38">
        <v>27574187.530000001</v>
      </c>
      <c r="KG38">
        <v>58746102.090000004</v>
      </c>
      <c r="KH38">
        <v>27574187.530000001</v>
      </c>
      <c r="KI38">
        <v>0</v>
      </c>
      <c r="KJ38">
        <v>0</v>
      </c>
      <c r="KK38">
        <v>0</v>
      </c>
      <c r="KL38">
        <v>12841227.84</v>
      </c>
      <c r="KM38">
        <v>0</v>
      </c>
      <c r="KN38">
        <v>0</v>
      </c>
      <c r="KO38">
        <v>0</v>
      </c>
      <c r="KP38">
        <v>47367975.890000001</v>
      </c>
      <c r="KQ38">
        <v>54775828.030000001</v>
      </c>
      <c r="KR38">
        <v>54775828.030000001</v>
      </c>
      <c r="KS38">
        <v>0</v>
      </c>
      <c r="KT38">
        <v>0</v>
      </c>
      <c r="KU38">
        <v>47682462.520000003</v>
      </c>
      <c r="KV38">
        <v>47682462.520000003</v>
      </c>
      <c r="KW38">
        <v>314486.63</v>
      </c>
      <c r="KX38">
        <v>47367975.890000001</v>
      </c>
      <c r="KY38">
        <v>314486.63</v>
      </c>
      <c r="KZ38">
        <v>0</v>
      </c>
      <c r="LA38">
        <v>0</v>
      </c>
      <c r="LB38">
        <v>0</v>
      </c>
      <c r="LC38">
        <v>7093365.5099999998</v>
      </c>
      <c r="LD38">
        <v>0</v>
      </c>
      <c r="LE38">
        <v>0</v>
      </c>
      <c r="LF38">
        <v>0</v>
      </c>
      <c r="LG38">
        <v>0</v>
      </c>
      <c r="LH38">
        <v>0</v>
      </c>
      <c r="LI38">
        <v>0</v>
      </c>
      <c r="LJ38">
        <v>0</v>
      </c>
      <c r="LK38">
        <v>0</v>
      </c>
      <c r="LL38">
        <v>0</v>
      </c>
      <c r="LM38">
        <v>0</v>
      </c>
      <c r="LN38">
        <v>0</v>
      </c>
      <c r="LO38">
        <v>0</v>
      </c>
      <c r="LP38">
        <v>0</v>
      </c>
      <c r="LQ38">
        <v>0</v>
      </c>
      <c r="LR38">
        <v>0</v>
      </c>
      <c r="LS38">
        <v>0</v>
      </c>
      <c r="LT38">
        <v>0</v>
      </c>
      <c r="LU38">
        <v>0</v>
      </c>
      <c r="LV38">
        <v>0</v>
      </c>
      <c r="LW38">
        <v>0</v>
      </c>
      <c r="LX38">
        <v>0</v>
      </c>
      <c r="LY38">
        <v>0</v>
      </c>
      <c r="LZ38">
        <v>0</v>
      </c>
      <c r="MA38">
        <v>0</v>
      </c>
      <c r="MB38">
        <v>0</v>
      </c>
      <c r="MC38">
        <v>0</v>
      </c>
      <c r="MD38">
        <v>0</v>
      </c>
      <c r="ME38">
        <v>0</v>
      </c>
      <c r="MF38">
        <v>0</v>
      </c>
      <c r="MG38">
        <v>0</v>
      </c>
      <c r="MH38">
        <v>0</v>
      </c>
      <c r="MI38">
        <v>0</v>
      </c>
      <c r="MJ38">
        <v>0</v>
      </c>
      <c r="MK38">
        <v>0</v>
      </c>
      <c r="ML38">
        <v>0</v>
      </c>
      <c r="MM38">
        <v>0</v>
      </c>
      <c r="MN38">
        <v>0</v>
      </c>
      <c r="MO38">
        <v>0</v>
      </c>
      <c r="MP38">
        <v>0</v>
      </c>
      <c r="MQ38">
        <v>0</v>
      </c>
      <c r="MR38">
        <v>0</v>
      </c>
      <c r="MS38">
        <v>0</v>
      </c>
      <c r="MT38">
        <v>0</v>
      </c>
      <c r="MU38">
        <v>0</v>
      </c>
      <c r="MV38">
        <v>0</v>
      </c>
      <c r="MW38">
        <v>0</v>
      </c>
      <c r="MX38">
        <v>0</v>
      </c>
      <c r="MY38">
        <v>0</v>
      </c>
      <c r="MZ38">
        <v>0</v>
      </c>
      <c r="NA38">
        <v>0</v>
      </c>
      <c r="NB38">
        <v>0</v>
      </c>
      <c r="NC38">
        <v>0</v>
      </c>
      <c r="ND38">
        <v>0</v>
      </c>
      <c r="NE38">
        <v>0</v>
      </c>
      <c r="NF38">
        <v>521947166.56999999</v>
      </c>
      <c r="NG38">
        <v>366285145.99000001</v>
      </c>
      <c r="NH38">
        <v>551410844.37</v>
      </c>
      <c r="NI38">
        <v>7302379.5</v>
      </c>
      <c r="NJ38">
        <v>185125698.37</v>
      </c>
      <c r="NK38">
        <v>521947166.56999999</v>
      </c>
      <c r="NL38">
        <v>336821468.19999999</v>
      </c>
      <c r="NM38">
        <v>0</v>
      </c>
      <c r="NN38">
        <v>344123847.69999999</v>
      </c>
      <c r="NO38">
        <v>-7302379.5</v>
      </c>
      <c r="NP38">
        <v>0</v>
      </c>
      <c r="NQ38">
        <v>177823318.87</v>
      </c>
      <c r="NR38">
        <v>0</v>
      </c>
      <c r="NS38">
        <v>29463677.789999999</v>
      </c>
      <c r="NT38">
        <v>0</v>
      </c>
      <c r="NU38">
        <v>0</v>
      </c>
      <c r="NV38">
        <v>0</v>
      </c>
      <c r="NW38">
        <v>156732949.38</v>
      </c>
      <c r="NX38">
        <v>139054596.71000001</v>
      </c>
      <c r="NY38">
        <v>169413823.44</v>
      </c>
      <c r="NZ38">
        <v>0</v>
      </c>
      <c r="OA38">
        <v>30359226.73</v>
      </c>
      <c r="OB38">
        <v>158228385.31999999</v>
      </c>
      <c r="OC38">
        <v>127869158.59</v>
      </c>
      <c r="OD38">
        <v>1495435.94</v>
      </c>
      <c r="OE38">
        <v>126373722.65000001</v>
      </c>
      <c r="OF38">
        <v>1495435.94</v>
      </c>
      <c r="OG38">
        <v>0</v>
      </c>
      <c r="OH38">
        <v>30359226.73</v>
      </c>
      <c r="OI38">
        <v>0</v>
      </c>
      <c r="OJ38">
        <v>11185438.119999999</v>
      </c>
      <c r="OK38">
        <v>0</v>
      </c>
      <c r="OL38">
        <v>0</v>
      </c>
      <c r="OM38">
        <v>0</v>
      </c>
      <c r="ON38">
        <v>191173785.56999999</v>
      </c>
      <c r="OO38">
        <v>204869684.18000001</v>
      </c>
      <c r="OP38">
        <v>207653335.53</v>
      </c>
      <c r="OQ38">
        <v>0</v>
      </c>
      <c r="OR38">
        <v>2783651.35</v>
      </c>
      <c r="OS38">
        <v>191173785.56999999</v>
      </c>
      <c r="OT38">
        <v>188390134.22</v>
      </c>
      <c r="OU38">
        <v>0</v>
      </c>
      <c r="OV38">
        <v>188390134.22</v>
      </c>
      <c r="OW38">
        <v>0</v>
      </c>
      <c r="OX38">
        <v>0</v>
      </c>
      <c r="OY38">
        <v>2783651.35</v>
      </c>
      <c r="OZ38">
        <v>0</v>
      </c>
      <c r="PA38">
        <v>16479549.960000001</v>
      </c>
      <c r="PB38">
        <v>0</v>
      </c>
      <c r="PC38">
        <v>0</v>
      </c>
      <c r="PD38">
        <v>0</v>
      </c>
      <c r="PE38">
        <v>0</v>
      </c>
      <c r="PF38">
        <v>0</v>
      </c>
      <c r="PG38">
        <v>0</v>
      </c>
      <c r="PH38">
        <v>0</v>
      </c>
      <c r="PI38">
        <v>0</v>
      </c>
      <c r="PJ38">
        <v>0</v>
      </c>
      <c r="PK38">
        <v>0</v>
      </c>
      <c r="PL38">
        <v>0</v>
      </c>
      <c r="PM38">
        <v>0</v>
      </c>
      <c r="PN38">
        <v>0</v>
      </c>
      <c r="PO38">
        <v>0</v>
      </c>
      <c r="PP38">
        <v>0</v>
      </c>
      <c r="PQ38">
        <v>0</v>
      </c>
      <c r="PR38">
        <v>0</v>
      </c>
      <c r="PS38">
        <v>0</v>
      </c>
      <c r="PT38">
        <v>0</v>
      </c>
      <c r="PU38">
        <v>0</v>
      </c>
      <c r="PV38">
        <v>0</v>
      </c>
      <c r="PW38">
        <v>0</v>
      </c>
      <c r="PX38">
        <v>0</v>
      </c>
      <c r="PY38">
        <v>0</v>
      </c>
      <c r="PZ38">
        <v>0</v>
      </c>
      <c r="QA38">
        <v>0</v>
      </c>
      <c r="QB38">
        <v>0</v>
      </c>
      <c r="QC38">
        <v>0</v>
      </c>
      <c r="QD38">
        <v>0</v>
      </c>
      <c r="QE38">
        <v>0</v>
      </c>
      <c r="QF38">
        <v>0</v>
      </c>
      <c r="QG38">
        <v>0</v>
      </c>
      <c r="QH38">
        <v>0</v>
      </c>
      <c r="QI38">
        <v>0</v>
      </c>
      <c r="QJ38">
        <v>0</v>
      </c>
      <c r="QK38">
        <v>0</v>
      </c>
      <c r="QL38">
        <v>0</v>
      </c>
      <c r="QM38">
        <v>0</v>
      </c>
      <c r="QN38">
        <v>0</v>
      </c>
      <c r="QO38">
        <v>0</v>
      </c>
      <c r="QP38">
        <v>0</v>
      </c>
      <c r="QQ38">
        <v>0</v>
      </c>
      <c r="QR38">
        <v>0</v>
      </c>
      <c r="QS38">
        <v>0</v>
      </c>
      <c r="QT38">
        <v>0</v>
      </c>
      <c r="QU38">
        <v>0</v>
      </c>
      <c r="QV38">
        <v>0</v>
      </c>
      <c r="QW38">
        <v>0</v>
      </c>
      <c r="QX38">
        <v>0</v>
      </c>
      <c r="QY38">
        <v>0</v>
      </c>
      <c r="QZ38">
        <v>0</v>
      </c>
      <c r="RA38">
        <v>0</v>
      </c>
      <c r="RB38">
        <v>0</v>
      </c>
      <c r="RC38">
        <v>0</v>
      </c>
      <c r="RD38">
        <v>5974977.04</v>
      </c>
      <c r="RE38">
        <v>8063172.0199999996</v>
      </c>
      <c r="RF38">
        <v>8063172.0199999996</v>
      </c>
      <c r="RG38">
        <v>0</v>
      </c>
      <c r="RH38">
        <v>0</v>
      </c>
      <c r="RI38">
        <v>7414577.0499999998</v>
      </c>
      <c r="RJ38">
        <v>7414577.0499999998</v>
      </c>
      <c r="RK38">
        <v>1439600.01</v>
      </c>
      <c r="RL38">
        <v>5974977.04</v>
      </c>
      <c r="RM38">
        <v>1439600.01</v>
      </c>
      <c r="RN38">
        <v>0</v>
      </c>
      <c r="RO38">
        <v>0</v>
      </c>
      <c r="RP38">
        <v>0</v>
      </c>
      <c r="RQ38">
        <v>648594.97</v>
      </c>
      <c r="RR38">
        <v>0</v>
      </c>
      <c r="RS38">
        <v>0</v>
      </c>
      <c r="RT38">
        <v>0</v>
      </c>
      <c r="RU38">
        <v>0</v>
      </c>
      <c r="RV38">
        <v>0</v>
      </c>
      <c r="RW38">
        <v>0</v>
      </c>
      <c r="RX38">
        <v>0</v>
      </c>
      <c r="RY38">
        <v>0</v>
      </c>
      <c r="RZ38">
        <v>0</v>
      </c>
      <c r="SA38">
        <v>0</v>
      </c>
      <c r="SB38">
        <v>0</v>
      </c>
      <c r="SC38">
        <v>0</v>
      </c>
      <c r="SD38">
        <v>0</v>
      </c>
      <c r="SE38">
        <v>0</v>
      </c>
      <c r="SF38">
        <v>0</v>
      </c>
      <c r="SG38">
        <v>0</v>
      </c>
      <c r="SH38">
        <v>0</v>
      </c>
      <c r="SI38">
        <v>0</v>
      </c>
      <c r="SJ38">
        <v>0</v>
      </c>
      <c r="SK38">
        <v>0</v>
      </c>
      <c r="SL38">
        <v>0</v>
      </c>
      <c r="SM38">
        <v>0</v>
      </c>
      <c r="SN38">
        <v>0</v>
      </c>
      <c r="SO38">
        <v>0</v>
      </c>
      <c r="SP38">
        <v>0</v>
      </c>
      <c r="SQ38">
        <v>0</v>
      </c>
      <c r="SR38">
        <v>0</v>
      </c>
      <c r="SS38">
        <v>0</v>
      </c>
      <c r="ST38">
        <v>0</v>
      </c>
      <c r="SU38">
        <v>0</v>
      </c>
      <c r="SV38">
        <v>0</v>
      </c>
      <c r="SW38">
        <v>0</v>
      </c>
      <c r="SX38">
        <v>0</v>
      </c>
      <c r="SY38">
        <v>0</v>
      </c>
      <c r="SZ38">
        <v>0</v>
      </c>
      <c r="TA38">
        <v>0</v>
      </c>
      <c r="TB38">
        <v>0</v>
      </c>
      <c r="TC38">
        <v>0</v>
      </c>
      <c r="TD38">
        <v>0</v>
      </c>
      <c r="TE38">
        <v>0</v>
      </c>
      <c r="TF38">
        <v>0</v>
      </c>
      <c r="TG38">
        <v>0</v>
      </c>
      <c r="TH38">
        <v>0</v>
      </c>
      <c r="TI38">
        <v>0</v>
      </c>
      <c r="TJ38">
        <v>0</v>
      </c>
      <c r="TK38">
        <v>0</v>
      </c>
      <c r="TL38">
        <v>0</v>
      </c>
      <c r="TM38">
        <v>0</v>
      </c>
      <c r="TN38">
        <v>0</v>
      </c>
      <c r="TO38">
        <v>0</v>
      </c>
      <c r="TP38">
        <v>0</v>
      </c>
      <c r="TQ38">
        <v>0</v>
      </c>
      <c r="TR38">
        <v>0</v>
      </c>
      <c r="TS38">
        <v>0</v>
      </c>
      <c r="TT38">
        <v>0</v>
      </c>
      <c r="TU38">
        <v>0</v>
      </c>
      <c r="TV38">
        <v>0</v>
      </c>
      <c r="TW38">
        <v>0</v>
      </c>
      <c r="TX38">
        <v>0</v>
      </c>
      <c r="TY38">
        <v>0</v>
      </c>
      <c r="TZ38">
        <v>0</v>
      </c>
      <c r="UA38">
        <v>0</v>
      </c>
      <c r="UB38">
        <v>0</v>
      </c>
      <c r="UC38">
        <v>0</v>
      </c>
      <c r="UD38">
        <v>0</v>
      </c>
      <c r="UE38">
        <v>0</v>
      </c>
      <c r="UF38">
        <v>0</v>
      </c>
      <c r="UG38">
        <v>0</v>
      </c>
      <c r="UH38">
        <v>0</v>
      </c>
      <c r="UI38">
        <v>0</v>
      </c>
      <c r="UJ38">
        <v>0</v>
      </c>
      <c r="UK38">
        <v>981942956.53999996</v>
      </c>
      <c r="UL38">
        <v>872209944.38999999</v>
      </c>
      <c r="UM38">
        <v>1090478520.8399999</v>
      </c>
      <c r="UN38">
        <v>7302379.5</v>
      </c>
      <c r="UO38">
        <v>218268576.44999999</v>
      </c>
      <c r="UP38">
        <v>1012766666.66</v>
      </c>
      <c r="UQ38">
        <v>794498090.20000005</v>
      </c>
      <c r="UR38">
        <v>30823710.109999999</v>
      </c>
      <c r="US38">
        <v>770976759.59000003</v>
      </c>
      <c r="UT38">
        <v>23521330.609999999</v>
      </c>
      <c r="UU38">
        <v>0</v>
      </c>
      <c r="UV38">
        <v>210966196.94999999</v>
      </c>
      <c r="UW38">
        <v>0</v>
      </c>
      <c r="UX38">
        <v>77711854.189999998</v>
      </c>
      <c r="UY38">
        <v>0</v>
      </c>
    </row>
    <row r="39" spans="1:571" x14ac:dyDescent="0.25">
      <c r="A39">
        <v>202212</v>
      </c>
      <c r="B39">
        <v>53099</v>
      </c>
      <c r="C39" t="s">
        <v>2623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-4267658.62</v>
      </c>
      <c r="CL39">
        <v>5316738.3099999996</v>
      </c>
      <c r="CM39">
        <v>0</v>
      </c>
      <c r="CN39">
        <v>38948386.159999996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2454045</v>
      </c>
      <c r="CW39">
        <v>-4267658.62</v>
      </c>
      <c r="CX39">
        <v>45830331.490000002</v>
      </c>
      <c r="CY39">
        <v>0</v>
      </c>
      <c r="CZ39">
        <v>38948386.159999996</v>
      </c>
      <c r="DA39">
        <v>48284376.490000002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2753497.98</v>
      </c>
      <c r="DT39">
        <v>3117568.55</v>
      </c>
      <c r="DU39">
        <v>0</v>
      </c>
      <c r="DV39">
        <v>19990315.93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1702958.5</v>
      </c>
      <c r="EE39">
        <v>2753497.98</v>
      </c>
      <c r="EF39">
        <v>26609485.09</v>
      </c>
      <c r="EG39">
        <v>0</v>
      </c>
      <c r="EH39">
        <v>19990315.93</v>
      </c>
      <c r="EI39">
        <v>28312443.59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0</v>
      </c>
      <c r="HO39">
        <v>0</v>
      </c>
      <c r="HP39">
        <v>10733531.77</v>
      </c>
      <c r="HQ39">
        <v>0</v>
      </c>
      <c r="HR39">
        <v>10733531.77</v>
      </c>
      <c r="HS39">
        <v>903259.6</v>
      </c>
      <c r="HT39">
        <v>0</v>
      </c>
      <c r="HU39">
        <v>903259.6</v>
      </c>
      <c r="HV39">
        <v>8802599.9199999999</v>
      </c>
      <c r="HW39">
        <v>0</v>
      </c>
      <c r="HX39">
        <v>8802599.9199999999</v>
      </c>
      <c r="HY39">
        <v>1181901.55</v>
      </c>
      <c r="HZ39">
        <v>0</v>
      </c>
      <c r="IA39">
        <v>0</v>
      </c>
      <c r="IB39">
        <v>0</v>
      </c>
      <c r="IC39">
        <v>10098268.75</v>
      </c>
      <c r="ID39">
        <v>0</v>
      </c>
      <c r="IE39">
        <v>10098268.75</v>
      </c>
      <c r="IF39">
        <v>2574493.9900000002</v>
      </c>
      <c r="IG39">
        <v>0</v>
      </c>
      <c r="IH39">
        <v>2574493.9900000002</v>
      </c>
      <c r="II39">
        <v>7495538.3700000001</v>
      </c>
      <c r="IJ39">
        <v>0</v>
      </c>
      <c r="IK39">
        <v>7495538.3700000001</v>
      </c>
      <c r="IL39">
        <v>1111950.83</v>
      </c>
      <c r="IM39">
        <v>0</v>
      </c>
      <c r="IN39">
        <v>0</v>
      </c>
      <c r="IO39">
        <v>0</v>
      </c>
      <c r="IP39">
        <v>4899166.2</v>
      </c>
      <c r="IQ39">
        <v>0</v>
      </c>
      <c r="IR39">
        <v>4899166.2</v>
      </c>
      <c r="IS39">
        <v>2661820.81</v>
      </c>
      <c r="IT39">
        <v>0</v>
      </c>
      <c r="IU39">
        <v>2661820.81</v>
      </c>
      <c r="IV39">
        <v>3122831.75</v>
      </c>
      <c r="IW39">
        <v>0</v>
      </c>
      <c r="IX39">
        <v>3122831.75</v>
      </c>
      <c r="IY39">
        <v>539461.96</v>
      </c>
      <c r="IZ39">
        <v>17906809.41</v>
      </c>
      <c r="JA39">
        <v>25730966.719999999</v>
      </c>
      <c r="JB39">
        <v>11267621.199999999</v>
      </c>
      <c r="JC39">
        <v>0</v>
      </c>
      <c r="JD39">
        <v>0</v>
      </c>
      <c r="JE39">
        <v>65078276.490000002</v>
      </c>
      <c r="JF39">
        <v>0</v>
      </c>
      <c r="JG39">
        <v>0</v>
      </c>
      <c r="JH39">
        <v>0</v>
      </c>
      <c r="JI39">
        <v>6139574.4000000004</v>
      </c>
      <c r="JJ39">
        <v>11267621.199999999</v>
      </c>
      <c r="JK39">
        <v>0</v>
      </c>
      <c r="JL39">
        <v>0</v>
      </c>
      <c r="JM39">
        <v>19420970.050000001</v>
      </c>
      <c r="JN39">
        <v>0</v>
      </c>
      <c r="JO39">
        <v>0</v>
      </c>
      <c r="JP39">
        <v>0</v>
      </c>
      <c r="JQ39">
        <v>4157003.5</v>
      </c>
      <c r="JR39">
        <v>-1514160.64</v>
      </c>
      <c r="JS39">
        <v>98170783.290000007</v>
      </c>
      <c r="JT39">
        <v>0</v>
      </c>
      <c r="JU39">
        <v>58938702.090000004</v>
      </c>
      <c r="JV39">
        <v>76596820.069999993</v>
      </c>
      <c r="JW39">
        <v>0</v>
      </c>
      <c r="JX39">
        <v>0</v>
      </c>
      <c r="JY39">
        <v>0</v>
      </c>
      <c r="JZ39">
        <v>0</v>
      </c>
      <c r="KA39">
        <v>0</v>
      </c>
      <c r="KB39">
        <v>0</v>
      </c>
      <c r="KC39">
        <v>0</v>
      </c>
      <c r="KD39">
        <v>0</v>
      </c>
      <c r="KE39">
        <v>0</v>
      </c>
      <c r="KF39">
        <v>0</v>
      </c>
      <c r="KG39">
        <v>0</v>
      </c>
      <c r="KH39">
        <v>0</v>
      </c>
      <c r="KI39">
        <v>0</v>
      </c>
      <c r="KJ39">
        <v>0</v>
      </c>
      <c r="KK39">
        <v>0</v>
      </c>
      <c r="KL39">
        <v>0</v>
      </c>
      <c r="KM39">
        <v>0</v>
      </c>
      <c r="KN39">
        <v>0</v>
      </c>
      <c r="KO39">
        <v>0</v>
      </c>
      <c r="KP39">
        <v>0</v>
      </c>
      <c r="KQ39">
        <v>0</v>
      </c>
      <c r="KR39">
        <v>0</v>
      </c>
      <c r="KS39">
        <v>0</v>
      </c>
      <c r="KT39">
        <v>0</v>
      </c>
      <c r="KU39">
        <v>0</v>
      </c>
      <c r="KV39">
        <v>0</v>
      </c>
      <c r="KW39">
        <v>0</v>
      </c>
      <c r="KX39">
        <v>0</v>
      </c>
      <c r="KY39">
        <v>0</v>
      </c>
      <c r="KZ39">
        <v>0</v>
      </c>
      <c r="LA39">
        <v>0</v>
      </c>
      <c r="LB39">
        <v>0</v>
      </c>
      <c r="LC39">
        <v>0</v>
      </c>
      <c r="LD39">
        <v>0</v>
      </c>
      <c r="LE39">
        <v>0</v>
      </c>
      <c r="LF39">
        <v>0</v>
      </c>
      <c r="LG39">
        <v>0</v>
      </c>
      <c r="LH39">
        <v>0</v>
      </c>
      <c r="LI39">
        <v>0</v>
      </c>
      <c r="LJ39">
        <v>0</v>
      </c>
      <c r="LK39">
        <v>0</v>
      </c>
      <c r="LL39">
        <v>0</v>
      </c>
      <c r="LM39">
        <v>0</v>
      </c>
      <c r="LN39">
        <v>0</v>
      </c>
      <c r="LO39">
        <v>0</v>
      </c>
      <c r="LP39">
        <v>0</v>
      </c>
      <c r="LQ39">
        <v>0</v>
      </c>
      <c r="LR39">
        <v>0</v>
      </c>
      <c r="LS39">
        <v>0</v>
      </c>
      <c r="LT39">
        <v>0</v>
      </c>
      <c r="LU39">
        <v>0</v>
      </c>
      <c r="LV39">
        <v>0</v>
      </c>
      <c r="LW39">
        <v>0</v>
      </c>
      <c r="LX39">
        <v>0</v>
      </c>
      <c r="LY39">
        <v>0</v>
      </c>
      <c r="LZ39">
        <v>0</v>
      </c>
      <c r="MA39">
        <v>0</v>
      </c>
      <c r="MB39">
        <v>0</v>
      </c>
      <c r="MC39">
        <v>0</v>
      </c>
      <c r="MD39">
        <v>0</v>
      </c>
      <c r="ME39">
        <v>0</v>
      </c>
      <c r="MF39">
        <v>0</v>
      </c>
      <c r="MG39">
        <v>0</v>
      </c>
      <c r="MH39">
        <v>0</v>
      </c>
      <c r="MI39">
        <v>0</v>
      </c>
      <c r="MJ39">
        <v>0</v>
      </c>
      <c r="MK39">
        <v>0</v>
      </c>
      <c r="ML39">
        <v>0</v>
      </c>
      <c r="MM39">
        <v>0</v>
      </c>
      <c r="MN39">
        <v>0</v>
      </c>
      <c r="MO39">
        <v>0</v>
      </c>
      <c r="MP39">
        <v>0</v>
      </c>
      <c r="MQ39">
        <v>0</v>
      </c>
      <c r="MR39">
        <v>0</v>
      </c>
      <c r="MS39">
        <v>0</v>
      </c>
      <c r="MT39">
        <v>0</v>
      </c>
      <c r="MU39">
        <v>0</v>
      </c>
      <c r="MV39">
        <v>0</v>
      </c>
      <c r="MW39">
        <v>0</v>
      </c>
      <c r="MX39">
        <v>0</v>
      </c>
      <c r="MY39">
        <v>0</v>
      </c>
      <c r="MZ39">
        <v>0</v>
      </c>
      <c r="NA39">
        <v>0</v>
      </c>
      <c r="NB39">
        <v>0</v>
      </c>
      <c r="NC39">
        <v>0</v>
      </c>
      <c r="ND39">
        <v>0</v>
      </c>
      <c r="NE39">
        <v>0</v>
      </c>
      <c r="NF39">
        <v>9450793.7400000002</v>
      </c>
      <c r="NG39">
        <v>9450793.7400000002</v>
      </c>
      <c r="NH39">
        <v>9450793.7400000002</v>
      </c>
      <c r="NI39">
        <v>0</v>
      </c>
      <c r="NJ39">
        <v>0</v>
      </c>
      <c r="NK39">
        <v>9450793.7400000002</v>
      </c>
      <c r="NL39">
        <v>9450793.7400000002</v>
      </c>
      <c r="NM39">
        <v>0</v>
      </c>
      <c r="NN39">
        <v>9450793.7400000002</v>
      </c>
      <c r="NO39">
        <v>0</v>
      </c>
      <c r="NP39">
        <v>0</v>
      </c>
      <c r="NQ39">
        <v>0</v>
      </c>
      <c r="NR39">
        <v>0</v>
      </c>
      <c r="NS39">
        <v>0</v>
      </c>
      <c r="NT39">
        <v>0</v>
      </c>
      <c r="NU39">
        <v>0</v>
      </c>
      <c r="NV39">
        <v>0</v>
      </c>
      <c r="NW39">
        <v>0</v>
      </c>
      <c r="NX39">
        <v>0</v>
      </c>
      <c r="NY39">
        <v>0</v>
      </c>
      <c r="NZ39">
        <v>0</v>
      </c>
      <c r="OA39">
        <v>0</v>
      </c>
      <c r="OB39">
        <v>0</v>
      </c>
      <c r="OC39">
        <v>0</v>
      </c>
      <c r="OD39">
        <v>0</v>
      </c>
      <c r="OE39">
        <v>0</v>
      </c>
      <c r="OF39">
        <v>0</v>
      </c>
      <c r="OG39">
        <v>0</v>
      </c>
      <c r="OH39">
        <v>0</v>
      </c>
      <c r="OI39">
        <v>0</v>
      </c>
      <c r="OJ39">
        <v>0</v>
      </c>
      <c r="OK39">
        <v>0</v>
      </c>
      <c r="OL39">
        <v>0</v>
      </c>
      <c r="OM39">
        <v>0</v>
      </c>
      <c r="ON39">
        <v>44615344.369999997</v>
      </c>
      <c r="OO39">
        <v>47716825.93</v>
      </c>
      <c r="OP39">
        <v>47716825.93</v>
      </c>
      <c r="OQ39">
        <v>0</v>
      </c>
      <c r="OR39">
        <v>0</v>
      </c>
      <c r="OS39">
        <v>44615344.369999997</v>
      </c>
      <c r="OT39">
        <v>44615344.369999997</v>
      </c>
      <c r="OU39">
        <v>0</v>
      </c>
      <c r="OV39">
        <v>44615344.369999997</v>
      </c>
      <c r="OW39">
        <v>0</v>
      </c>
      <c r="OX39">
        <v>0</v>
      </c>
      <c r="OY39">
        <v>0</v>
      </c>
      <c r="OZ39">
        <v>0</v>
      </c>
      <c r="PA39">
        <v>3101481.56</v>
      </c>
      <c r="PB39">
        <v>0</v>
      </c>
      <c r="PC39">
        <v>0</v>
      </c>
      <c r="PD39">
        <v>0</v>
      </c>
      <c r="PE39">
        <v>0</v>
      </c>
      <c r="PF39">
        <v>0</v>
      </c>
      <c r="PG39">
        <v>0</v>
      </c>
      <c r="PH39">
        <v>0</v>
      </c>
      <c r="PI39">
        <v>0</v>
      </c>
      <c r="PJ39">
        <v>0</v>
      </c>
      <c r="PK39">
        <v>0</v>
      </c>
      <c r="PL39">
        <v>0</v>
      </c>
      <c r="PM39">
        <v>0</v>
      </c>
      <c r="PN39">
        <v>0</v>
      </c>
      <c r="PO39">
        <v>0</v>
      </c>
      <c r="PP39">
        <v>0</v>
      </c>
      <c r="PQ39">
        <v>0</v>
      </c>
      <c r="PR39">
        <v>0</v>
      </c>
      <c r="PS39">
        <v>0</v>
      </c>
      <c r="PT39">
        <v>0</v>
      </c>
      <c r="PU39">
        <v>0</v>
      </c>
      <c r="PV39">
        <v>0</v>
      </c>
      <c r="PW39">
        <v>0</v>
      </c>
      <c r="PX39">
        <v>0</v>
      </c>
      <c r="PY39">
        <v>0</v>
      </c>
      <c r="PZ39">
        <v>0</v>
      </c>
      <c r="QA39">
        <v>0</v>
      </c>
      <c r="QB39">
        <v>0</v>
      </c>
      <c r="QC39">
        <v>0</v>
      </c>
      <c r="QD39">
        <v>0</v>
      </c>
      <c r="QE39">
        <v>0</v>
      </c>
      <c r="QF39">
        <v>0</v>
      </c>
      <c r="QG39">
        <v>0</v>
      </c>
      <c r="QH39">
        <v>0</v>
      </c>
      <c r="QI39">
        <v>0</v>
      </c>
      <c r="QJ39">
        <v>0</v>
      </c>
      <c r="QK39">
        <v>0</v>
      </c>
      <c r="QL39">
        <v>0</v>
      </c>
      <c r="QM39">
        <v>0</v>
      </c>
      <c r="QN39">
        <v>0</v>
      </c>
      <c r="QO39">
        <v>0</v>
      </c>
      <c r="QP39">
        <v>0</v>
      </c>
      <c r="QQ39">
        <v>0</v>
      </c>
      <c r="QR39">
        <v>0</v>
      </c>
      <c r="QS39">
        <v>0</v>
      </c>
      <c r="QT39">
        <v>0</v>
      </c>
      <c r="QU39">
        <v>0</v>
      </c>
      <c r="QV39">
        <v>0</v>
      </c>
      <c r="QW39">
        <v>0</v>
      </c>
      <c r="QX39">
        <v>0</v>
      </c>
      <c r="QY39">
        <v>0</v>
      </c>
      <c r="QZ39">
        <v>0</v>
      </c>
      <c r="RA39">
        <v>0</v>
      </c>
      <c r="RB39">
        <v>0</v>
      </c>
      <c r="RC39">
        <v>0</v>
      </c>
      <c r="RD39">
        <v>0</v>
      </c>
      <c r="RE39">
        <v>0</v>
      </c>
      <c r="RF39">
        <v>0</v>
      </c>
      <c r="RG39">
        <v>0</v>
      </c>
      <c r="RH39">
        <v>0</v>
      </c>
      <c r="RI39">
        <v>0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>
        <v>0</v>
      </c>
      <c r="RT39">
        <v>0</v>
      </c>
      <c r="RU39">
        <v>0</v>
      </c>
      <c r="RV39">
        <v>0</v>
      </c>
      <c r="RW39">
        <v>0</v>
      </c>
      <c r="RX39">
        <v>0</v>
      </c>
      <c r="RY39">
        <v>0</v>
      </c>
      <c r="RZ39">
        <v>0</v>
      </c>
      <c r="SA39">
        <v>0</v>
      </c>
      <c r="SB39">
        <v>0</v>
      </c>
      <c r="SC39">
        <v>0</v>
      </c>
      <c r="SD39">
        <v>0</v>
      </c>
      <c r="SE39">
        <v>0</v>
      </c>
      <c r="SF39">
        <v>0</v>
      </c>
      <c r="SG39">
        <v>0</v>
      </c>
      <c r="SH39">
        <v>0</v>
      </c>
      <c r="SI39">
        <v>0</v>
      </c>
      <c r="SJ39">
        <v>0</v>
      </c>
      <c r="SK39">
        <v>0</v>
      </c>
      <c r="SL39">
        <v>12417713.1</v>
      </c>
      <c r="SM39">
        <v>12417713.1</v>
      </c>
      <c r="SN39">
        <v>12417713.1</v>
      </c>
      <c r="SO39">
        <v>0</v>
      </c>
      <c r="SP39">
        <v>0</v>
      </c>
      <c r="SQ39">
        <v>12417713.1</v>
      </c>
      <c r="SR39">
        <v>12417713.1</v>
      </c>
      <c r="SS39">
        <v>0</v>
      </c>
      <c r="ST39">
        <v>12417713.1</v>
      </c>
      <c r="SU39">
        <v>0</v>
      </c>
      <c r="SV39">
        <v>0</v>
      </c>
      <c r="SW39">
        <v>0</v>
      </c>
      <c r="SX39">
        <v>0</v>
      </c>
      <c r="SY39">
        <v>0</v>
      </c>
      <c r="SZ39">
        <v>0</v>
      </c>
      <c r="TA39">
        <v>0</v>
      </c>
      <c r="TB39">
        <v>0</v>
      </c>
      <c r="TC39">
        <v>0</v>
      </c>
      <c r="TD39">
        <v>0</v>
      </c>
      <c r="TE39">
        <v>0</v>
      </c>
      <c r="TF39">
        <v>0</v>
      </c>
      <c r="TG39">
        <v>0</v>
      </c>
      <c r="TH39">
        <v>0</v>
      </c>
      <c r="TI39">
        <v>0</v>
      </c>
      <c r="TJ39">
        <v>0</v>
      </c>
      <c r="TK39">
        <v>0</v>
      </c>
      <c r="TL39">
        <v>0</v>
      </c>
      <c r="TM39">
        <v>0</v>
      </c>
      <c r="TN39">
        <v>0</v>
      </c>
      <c r="TO39">
        <v>0</v>
      </c>
      <c r="TP39">
        <v>0</v>
      </c>
      <c r="TQ39">
        <v>0</v>
      </c>
      <c r="TR39">
        <v>0</v>
      </c>
      <c r="TS39">
        <v>0</v>
      </c>
      <c r="TT39">
        <v>4589054.71</v>
      </c>
      <c r="TU39">
        <v>4589054.71</v>
      </c>
      <c r="TV39">
        <v>4589054.71</v>
      </c>
      <c r="TW39">
        <v>0</v>
      </c>
      <c r="TX39">
        <v>0</v>
      </c>
      <c r="TY39">
        <v>4589054.71</v>
      </c>
      <c r="TZ39">
        <v>4589054.71</v>
      </c>
      <c r="UA39">
        <v>0</v>
      </c>
      <c r="UB39">
        <v>4589054.71</v>
      </c>
      <c r="UC39">
        <v>0</v>
      </c>
      <c r="UD39">
        <v>0</v>
      </c>
      <c r="UE39">
        <v>0</v>
      </c>
      <c r="UF39">
        <v>0</v>
      </c>
      <c r="UG39">
        <v>0</v>
      </c>
      <c r="UH39">
        <v>0</v>
      </c>
      <c r="UI39">
        <v>0</v>
      </c>
      <c r="UJ39">
        <v>0</v>
      </c>
      <c r="UK39">
        <v>71072905.920000002</v>
      </c>
      <c r="UL39">
        <v>74174387.480000004</v>
      </c>
      <c r="UM39">
        <v>74174387.480000004</v>
      </c>
      <c r="UN39">
        <v>0</v>
      </c>
      <c r="UO39">
        <v>0</v>
      </c>
      <c r="UP39">
        <v>71072905.920000002</v>
      </c>
      <c r="UQ39">
        <v>71072905.920000002</v>
      </c>
      <c r="UR39">
        <v>0</v>
      </c>
      <c r="US39">
        <v>71072905.920000002</v>
      </c>
      <c r="UT39">
        <v>0</v>
      </c>
      <c r="UU39">
        <v>0</v>
      </c>
      <c r="UV39">
        <v>0</v>
      </c>
      <c r="UW39">
        <v>0</v>
      </c>
      <c r="UX39">
        <v>3101481.56</v>
      </c>
      <c r="UY39">
        <v>0</v>
      </c>
    </row>
    <row r="40" spans="1:571" x14ac:dyDescent="0.25">
      <c r="A40">
        <v>202212</v>
      </c>
      <c r="B40">
        <v>50052</v>
      </c>
      <c r="C40" t="s">
        <v>2675</v>
      </c>
      <c r="D40">
        <v>-5573.47</v>
      </c>
      <c r="E40">
        <v>328387.67</v>
      </c>
      <c r="F40">
        <v>222250.86</v>
      </c>
      <c r="G40">
        <v>1495987.23</v>
      </c>
      <c r="H40">
        <v>1531520.23</v>
      </c>
      <c r="I40">
        <v>0</v>
      </c>
      <c r="J40">
        <v>123251.4</v>
      </c>
      <c r="K40">
        <v>0</v>
      </c>
      <c r="L40">
        <v>0</v>
      </c>
      <c r="M40">
        <v>0</v>
      </c>
      <c r="N40">
        <v>0</v>
      </c>
      <c r="O40">
        <v>103879.5</v>
      </c>
      <c r="P40">
        <v>-5573.47</v>
      </c>
      <c r="Q40">
        <v>1551807.01</v>
      </c>
      <c r="R40">
        <v>1654771.63</v>
      </c>
      <c r="S40">
        <v>1718238.08</v>
      </c>
      <c r="T40">
        <v>1655686.51</v>
      </c>
      <c r="U40">
        <v>-66938.62</v>
      </c>
      <c r="V40">
        <v>3104986.6</v>
      </c>
      <c r="W40">
        <v>358773.68</v>
      </c>
      <c r="X40">
        <v>2635684.02</v>
      </c>
      <c r="Y40">
        <v>16614824.33</v>
      </c>
      <c r="Z40">
        <v>0</v>
      </c>
      <c r="AA40">
        <v>3259345.41</v>
      </c>
      <c r="AB40">
        <v>0</v>
      </c>
      <c r="AC40">
        <v>0</v>
      </c>
      <c r="AD40">
        <v>0</v>
      </c>
      <c r="AE40">
        <v>0</v>
      </c>
      <c r="AF40">
        <v>2747061.5</v>
      </c>
      <c r="AG40">
        <v>-66938.62</v>
      </c>
      <c r="AH40">
        <v>17138096.210000001</v>
      </c>
      <c r="AI40">
        <v>19874169.73</v>
      </c>
      <c r="AJ40">
        <v>2994457.7</v>
      </c>
      <c r="AK40">
        <v>19885157.710000001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-62116.77</v>
      </c>
      <c r="BD40">
        <v>3206785.27</v>
      </c>
      <c r="BE40">
        <v>6491787.1799999997</v>
      </c>
      <c r="BF40">
        <v>10542548.98</v>
      </c>
      <c r="BG40">
        <v>12235906.390000001</v>
      </c>
      <c r="BH40">
        <v>0</v>
      </c>
      <c r="BI40">
        <v>6206648.79</v>
      </c>
      <c r="BJ40">
        <v>0</v>
      </c>
      <c r="BK40">
        <v>0</v>
      </c>
      <c r="BL40">
        <v>0</v>
      </c>
      <c r="BM40">
        <v>0</v>
      </c>
      <c r="BN40">
        <v>5231125.82</v>
      </c>
      <c r="BO40">
        <v>-62116.77</v>
      </c>
      <c r="BP40">
        <v>13221625.83</v>
      </c>
      <c r="BQ40">
        <v>18442555.18</v>
      </c>
      <c r="BR40">
        <v>17034336.16</v>
      </c>
      <c r="BS40">
        <v>18452751.649999999</v>
      </c>
      <c r="BT40">
        <v>-105432.16</v>
      </c>
      <c r="BU40">
        <v>5163174.05</v>
      </c>
      <c r="BV40">
        <v>4633951.9400000004</v>
      </c>
      <c r="BW40">
        <v>18369366.98</v>
      </c>
      <c r="BX40">
        <v>23625476.960000001</v>
      </c>
      <c r="BY40">
        <v>0</v>
      </c>
      <c r="BZ40">
        <v>7677479.04</v>
      </c>
      <c r="CA40">
        <v>0</v>
      </c>
      <c r="CB40">
        <v>0</v>
      </c>
      <c r="CC40">
        <v>0</v>
      </c>
      <c r="CD40">
        <v>0</v>
      </c>
      <c r="CE40">
        <v>6470780</v>
      </c>
      <c r="CF40">
        <v>-105432.16</v>
      </c>
      <c r="CG40">
        <v>24849482.690000001</v>
      </c>
      <c r="CH40">
        <v>31302956</v>
      </c>
      <c r="CI40">
        <v>23003318.920000002</v>
      </c>
      <c r="CJ40">
        <v>31320262.690000001</v>
      </c>
      <c r="CK40">
        <v>-553.59</v>
      </c>
      <c r="CL40">
        <v>31437.07</v>
      </c>
      <c r="CM40">
        <v>0</v>
      </c>
      <c r="CN40">
        <v>23433.41</v>
      </c>
      <c r="CO40">
        <v>164360.99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-553.59</v>
      </c>
      <c r="CX40">
        <v>164451.85999999999</v>
      </c>
      <c r="CY40">
        <v>164360.99</v>
      </c>
      <c r="CZ40">
        <v>23433.41</v>
      </c>
      <c r="DA40">
        <v>164451.85999999999</v>
      </c>
      <c r="DB40">
        <v>-156612.37</v>
      </c>
      <c r="DC40">
        <v>8312044.7199999997</v>
      </c>
      <c r="DD40">
        <v>1029464.41</v>
      </c>
      <c r="DE40">
        <v>21004773.890000001</v>
      </c>
      <c r="DF40">
        <v>36205278.899999999</v>
      </c>
      <c r="DG40">
        <v>0</v>
      </c>
      <c r="DH40">
        <v>10293151.949999999</v>
      </c>
      <c r="DI40">
        <v>0</v>
      </c>
      <c r="DJ40">
        <v>0</v>
      </c>
      <c r="DK40">
        <v>0</v>
      </c>
      <c r="DL40">
        <v>0</v>
      </c>
      <c r="DM40">
        <v>8675337.5</v>
      </c>
      <c r="DN40">
        <v>-156612.37</v>
      </c>
      <c r="DO40">
        <v>37848801.280000001</v>
      </c>
      <c r="DP40">
        <v>46498430.850000001</v>
      </c>
      <c r="DQ40">
        <v>22034238.300000001</v>
      </c>
      <c r="DR40">
        <v>46524138.780000001</v>
      </c>
      <c r="DS40">
        <v>-16616.98</v>
      </c>
      <c r="DT40">
        <v>883881.79</v>
      </c>
      <c r="DU40">
        <v>-18399.009999999998</v>
      </c>
      <c r="DV40">
        <v>401960.72</v>
      </c>
      <c r="DW40">
        <v>4604728.43</v>
      </c>
      <c r="DX40">
        <v>0</v>
      </c>
      <c r="DY40">
        <v>328877.5</v>
      </c>
      <c r="DZ40">
        <v>0</v>
      </c>
      <c r="EA40">
        <v>0</v>
      </c>
      <c r="EB40">
        <v>0</v>
      </c>
      <c r="EC40">
        <v>0</v>
      </c>
      <c r="ED40">
        <v>277186.55</v>
      </c>
      <c r="EE40">
        <v>-16616.98</v>
      </c>
      <c r="EF40">
        <v>4659147.05</v>
      </c>
      <c r="EG40">
        <v>4933605.93</v>
      </c>
      <c r="EH40">
        <v>383561.72</v>
      </c>
      <c r="EI40">
        <v>4936333.6100000003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-1084.54</v>
      </c>
      <c r="FB40">
        <v>186852.27</v>
      </c>
      <c r="FC40">
        <v>85500</v>
      </c>
      <c r="FD40">
        <v>2054601.04</v>
      </c>
      <c r="FE40">
        <v>322000.01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-1084.54</v>
      </c>
      <c r="FN40">
        <v>322178.03000000003</v>
      </c>
      <c r="FO40">
        <v>322000.01</v>
      </c>
      <c r="FP40">
        <v>2140101.04</v>
      </c>
      <c r="FQ40">
        <v>322178.03000000003</v>
      </c>
      <c r="FR40">
        <v>-9944.3700000000008</v>
      </c>
      <c r="FS40">
        <v>418841.45</v>
      </c>
      <c r="FT40">
        <v>11399.23</v>
      </c>
      <c r="FU40">
        <v>120140.12</v>
      </c>
      <c r="FV40">
        <v>2406282</v>
      </c>
      <c r="FW40">
        <v>0</v>
      </c>
      <c r="FX40">
        <v>546216.44999999995</v>
      </c>
      <c r="FY40">
        <v>0</v>
      </c>
      <c r="FZ40">
        <v>0</v>
      </c>
      <c r="GA40">
        <v>0</v>
      </c>
      <c r="GB40">
        <v>0</v>
      </c>
      <c r="GC40">
        <v>460365.5</v>
      </c>
      <c r="GD40">
        <v>-9944.3700000000008</v>
      </c>
      <c r="GE40">
        <v>2493765.3199999998</v>
      </c>
      <c r="GF40">
        <v>2952498.45</v>
      </c>
      <c r="GG40">
        <v>131539.35</v>
      </c>
      <c r="GH40">
        <v>2954130.82</v>
      </c>
      <c r="GI40">
        <v>-1223.1300000000001</v>
      </c>
      <c r="GJ40">
        <v>59336.15</v>
      </c>
      <c r="GK40">
        <v>1194.3699999999999</v>
      </c>
      <c r="GL40">
        <v>-53513.67</v>
      </c>
      <c r="GM40">
        <v>276353.11</v>
      </c>
      <c r="GN40">
        <v>0</v>
      </c>
      <c r="GO40">
        <v>86794.6</v>
      </c>
      <c r="GP40">
        <v>0</v>
      </c>
      <c r="GQ40">
        <v>0</v>
      </c>
      <c r="GR40">
        <v>0</v>
      </c>
      <c r="GS40">
        <v>0</v>
      </c>
      <c r="GT40">
        <v>73152.759999999995</v>
      </c>
      <c r="GU40">
        <v>-1223.1300000000001</v>
      </c>
      <c r="GV40">
        <v>290195.73</v>
      </c>
      <c r="GW40">
        <v>363147.71</v>
      </c>
      <c r="GX40">
        <v>-52319.3</v>
      </c>
      <c r="GY40">
        <v>363348.47999999998</v>
      </c>
      <c r="GZ40">
        <v>0</v>
      </c>
      <c r="HA40">
        <v>0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0</v>
      </c>
      <c r="HI40">
        <v>0</v>
      </c>
      <c r="HJ40">
        <v>0</v>
      </c>
      <c r="HK40">
        <v>0</v>
      </c>
      <c r="HL40">
        <v>0</v>
      </c>
      <c r="HM40">
        <v>0</v>
      </c>
      <c r="HN40">
        <v>0</v>
      </c>
      <c r="HO40">
        <v>0</v>
      </c>
      <c r="HP40">
        <v>0</v>
      </c>
      <c r="HQ40">
        <v>0</v>
      </c>
      <c r="HR40">
        <v>0</v>
      </c>
      <c r="HS40">
        <v>0</v>
      </c>
      <c r="HT40">
        <v>0</v>
      </c>
      <c r="HU40">
        <v>0</v>
      </c>
      <c r="HV40">
        <v>0</v>
      </c>
      <c r="HW40">
        <v>0</v>
      </c>
      <c r="HX40">
        <v>0</v>
      </c>
      <c r="HY40">
        <v>0</v>
      </c>
      <c r="HZ40">
        <v>0</v>
      </c>
      <c r="IA40">
        <v>0</v>
      </c>
      <c r="IB40">
        <v>0</v>
      </c>
      <c r="IC40">
        <v>0</v>
      </c>
      <c r="ID40">
        <v>0</v>
      </c>
      <c r="IE40">
        <v>0</v>
      </c>
      <c r="IF40">
        <v>0</v>
      </c>
      <c r="IG40">
        <v>0</v>
      </c>
      <c r="IH40">
        <v>0</v>
      </c>
      <c r="II40">
        <v>0</v>
      </c>
      <c r="IJ40">
        <v>0</v>
      </c>
      <c r="IK40">
        <v>0</v>
      </c>
      <c r="IL40">
        <v>0</v>
      </c>
      <c r="IM40">
        <v>0</v>
      </c>
      <c r="IN40">
        <v>0</v>
      </c>
      <c r="IO40">
        <v>0</v>
      </c>
      <c r="IP40">
        <v>0</v>
      </c>
      <c r="IQ40">
        <v>0</v>
      </c>
      <c r="IR40">
        <v>0</v>
      </c>
      <c r="IS40">
        <v>0</v>
      </c>
      <c r="IT40">
        <v>0</v>
      </c>
      <c r="IU40">
        <v>0</v>
      </c>
      <c r="IV40">
        <v>0</v>
      </c>
      <c r="IW40">
        <v>0</v>
      </c>
      <c r="IX40">
        <v>0</v>
      </c>
      <c r="IY40">
        <v>0</v>
      </c>
      <c r="IZ40">
        <v>-426096</v>
      </c>
      <c r="JA40">
        <v>0</v>
      </c>
      <c r="JB40">
        <v>21695727.039999999</v>
      </c>
      <c r="JC40">
        <v>0</v>
      </c>
      <c r="JD40">
        <v>12815922.66</v>
      </c>
      <c r="JE40">
        <v>56594982.710000001</v>
      </c>
      <c r="JF40">
        <v>97986731.349999994</v>
      </c>
      <c r="JG40">
        <v>0</v>
      </c>
      <c r="JH40">
        <v>28521765.129999999</v>
      </c>
      <c r="JI40">
        <v>0</v>
      </c>
      <c r="JJ40">
        <v>21695727.039999999</v>
      </c>
      <c r="JK40">
        <v>0</v>
      </c>
      <c r="JL40">
        <v>0</v>
      </c>
      <c r="JM40">
        <v>0</v>
      </c>
      <c r="JN40">
        <v>0</v>
      </c>
      <c r="JO40">
        <v>0</v>
      </c>
      <c r="JP40">
        <v>0</v>
      </c>
      <c r="JQ40">
        <v>24038889.129999999</v>
      </c>
      <c r="JR40">
        <v>-426096</v>
      </c>
      <c r="JS40">
        <v>102539551.02</v>
      </c>
      <c r="JT40">
        <v>126508496.48</v>
      </c>
      <c r="JU40">
        <v>69410905.370000005</v>
      </c>
      <c r="JV40">
        <v>126578440.15000001</v>
      </c>
      <c r="JW40">
        <v>0</v>
      </c>
      <c r="JX40">
        <v>0</v>
      </c>
      <c r="JY40">
        <v>0</v>
      </c>
      <c r="JZ40">
        <v>867579.04</v>
      </c>
      <c r="KA40">
        <v>867579.04</v>
      </c>
      <c r="KB40">
        <v>0</v>
      </c>
      <c r="KC40">
        <v>0</v>
      </c>
      <c r="KD40">
        <v>867579.04</v>
      </c>
      <c r="KE40">
        <v>867579.04</v>
      </c>
      <c r="KF40">
        <v>867579.04</v>
      </c>
      <c r="KG40">
        <v>0</v>
      </c>
      <c r="KH40">
        <v>867579.04</v>
      </c>
      <c r="KI40">
        <v>0</v>
      </c>
      <c r="KJ40">
        <v>0</v>
      </c>
      <c r="KK40">
        <v>0</v>
      </c>
      <c r="KL40">
        <v>0</v>
      </c>
      <c r="KM40">
        <v>0</v>
      </c>
      <c r="KN40">
        <v>0</v>
      </c>
      <c r="KO40">
        <v>0</v>
      </c>
      <c r="KP40">
        <v>52267331.149999999</v>
      </c>
      <c r="KQ40">
        <v>59959423.329999998</v>
      </c>
      <c r="KR40">
        <v>65608818.539999999</v>
      </c>
      <c r="KS40">
        <v>0</v>
      </c>
      <c r="KT40">
        <v>5649395.2000000002</v>
      </c>
      <c r="KU40">
        <v>62924793.920000002</v>
      </c>
      <c r="KV40">
        <v>57275398.719999999</v>
      </c>
      <c r="KW40">
        <v>10657462.77</v>
      </c>
      <c r="KX40">
        <v>46617935.950000003</v>
      </c>
      <c r="KY40">
        <v>10657462.77</v>
      </c>
      <c r="KZ40">
        <v>0</v>
      </c>
      <c r="LA40">
        <v>5649395.2000000002</v>
      </c>
      <c r="LB40">
        <v>0</v>
      </c>
      <c r="LC40">
        <v>2684024.61</v>
      </c>
      <c r="LD40">
        <v>0</v>
      </c>
      <c r="LE40">
        <v>0</v>
      </c>
      <c r="LF40">
        <v>0</v>
      </c>
      <c r="LG40">
        <v>0</v>
      </c>
      <c r="LH40">
        <v>0</v>
      </c>
      <c r="LI40">
        <v>0</v>
      </c>
      <c r="LJ40">
        <v>0</v>
      </c>
      <c r="LK40">
        <v>0</v>
      </c>
      <c r="LL40">
        <v>0</v>
      </c>
      <c r="LM40">
        <v>0</v>
      </c>
      <c r="LN40">
        <v>0</v>
      </c>
      <c r="LO40">
        <v>0</v>
      </c>
      <c r="LP40">
        <v>0</v>
      </c>
      <c r="LQ40">
        <v>0</v>
      </c>
      <c r="LR40">
        <v>0</v>
      </c>
      <c r="LS40">
        <v>0</v>
      </c>
      <c r="LT40">
        <v>0</v>
      </c>
      <c r="LU40">
        <v>0</v>
      </c>
      <c r="LV40">
        <v>0</v>
      </c>
      <c r="LW40">
        <v>0</v>
      </c>
      <c r="LX40">
        <v>48245325.670000002</v>
      </c>
      <c r="LY40">
        <v>43997649.329999998</v>
      </c>
      <c r="LZ40">
        <v>58466307.899999999</v>
      </c>
      <c r="MA40">
        <v>0</v>
      </c>
      <c r="MB40">
        <v>14468658.58</v>
      </c>
      <c r="MC40">
        <v>55988820.75</v>
      </c>
      <c r="MD40">
        <v>41520162.18</v>
      </c>
      <c r="ME40">
        <v>7743495.0899999999</v>
      </c>
      <c r="MF40">
        <v>33776667.090000004</v>
      </c>
      <c r="MG40">
        <v>7743495.0899999999</v>
      </c>
      <c r="MH40">
        <v>0</v>
      </c>
      <c r="MI40">
        <v>14468658.58</v>
      </c>
      <c r="MJ40">
        <v>0</v>
      </c>
      <c r="MK40">
        <v>2477487.15</v>
      </c>
      <c r="ML40">
        <v>0</v>
      </c>
      <c r="MM40">
        <v>0</v>
      </c>
      <c r="MN40">
        <v>0</v>
      </c>
      <c r="MO40">
        <v>657339.06000000006</v>
      </c>
      <c r="MP40">
        <v>13798561.93</v>
      </c>
      <c r="MQ40">
        <v>13798561.93</v>
      </c>
      <c r="MR40">
        <v>0</v>
      </c>
      <c r="MS40">
        <v>0</v>
      </c>
      <c r="MT40">
        <v>13764806.34</v>
      </c>
      <c r="MU40">
        <v>13764806.34</v>
      </c>
      <c r="MV40">
        <v>13107467.279999999</v>
      </c>
      <c r="MW40">
        <v>657339.06000000006</v>
      </c>
      <c r="MX40">
        <v>13107467.279999999</v>
      </c>
      <c r="MY40">
        <v>0</v>
      </c>
      <c r="MZ40">
        <v>0</v>
      </c>
      <c r="NA40">
        <v>0</v>
      </c>
      <c r="NB40">
        <v>33755.58</v>
      </c>
      <c r="NC40">
        <v>0</v>
      </c>
      <c r="ND40">
        <v>0</v>
      </c>
      <c r="NE40">
        <v>0</v>
      </c>
      <c r="NF40">
        <v>8785.89</v>
      </c>
      <c r="NG40">
        <v>81155.39</v>
      </c>
      <c r="NH40">
        <v>81155.39</v>
      </c>
      <c r="NI40">
        <v>0</v>
      </c>
      <c r="NJ40">
        <v>0</v>
      </c>
      <c r="NK40">
        <v>80704.22</v>
      </c>
      <c r="NL40">
        <v>80704.22</v>
      </c>
      <c r="NM40">
        <v>71918.33</v>
      </c>
      <c r="NN40">
        <v>8785.89</v>
      </c>
      <c r="NO40">
        <v>71918.33</v>
      </c>
      <c r="NP40">
        <v>0</v>
      </c>
      <c r="NQ40">
        <v>0</v>
      </c>
      <c r="NR40">
        <v>0</v>
      </c>
      <c r="NS40">
        <v>451.17</v>
      </c>
      <c r="NT40">
        <v>0</v>
      </c>
      <c r="NU40">
        <v>0</v>
      </c>
      <c r="NV40">
        <v>0</v>
      </c>
      <c r="NW40">
        <v>13681248.720000001</v>
      </c>
      <c r="NX40">
        <v>37587822.649999999</v>
      </c>
      <c r="NY40">
        <v>40575096.670000002</v>
      </c>
      <c r="NZ40">
        <v>0</v>
      </c>
      <c r="OA40">
        <v>2987274.02</v>
      </c>
      <c r="OB40">
        <v>39872539.119999997</v>
      </c>
      <c r="OC40">
        <v>36885265.100000001</v>
      </c>
      <c r="OD40">
        <v>26191290.399999999</v>
      </c>
      <c r="OE40">
        <v>10693974.689999999</v>
      </c>
      <c r="OF40">
        <v>26191290.399999999</v>
      </c>
      <c r="OG40">
        <v>0</v>
      </c>
      <c r="OH40">
        <v>2987274.02</v>
      </c>
      <c r="OI40">
        <v>0</v>
      </c>
      <c r="OJ40">
        <v>702557.55</v>
      </c>
      <c r="OK40">
        <v>0</v>
      </c>
      <c r="OL40">
        <v>0</v>
      </c>
      <c r="OM40">
        <v>0</v>
      </c>
      <c r="ON40">
        <v>8141611.9500000002</v>
      </c>
      <c r="OO40">
        <v>18163859.43</v>
      </c>
      <c r="OP40">
        <v>19185884.629999999</v>
      </c>
      <c r="OQ40">
        <v>0</v>
      </c>
      <c r="OR40">
        <v>1022025.2</v>
      </c>
      <c r="OS40">
        <v>18767797.719999999</v>
      </c>
      <c r="OT40">
        <v>17745772.52</v>
      </c>
      <c r="OU40">
        <v>10626185.77</v>
      </c>
      <c r="OV40">
        <v>7119586.75</v>
      </c>
      <c r="OW40">
        <v>10626185.77</v>
      </c>
      <c r="OX40">
        <v>0</v>
      </c>
      <c r="OY40">
        <v>1022025.2</v>
      </c>
      <c r="OZ40">
        <v>0</v>
      </c>
      <c r="PA40">
        <v>418086.91</v>
      </c>
      <c r="PB40">
        <v>0</v>
      </c>
      <c r="PC40">
        <v>0</v>
      </c>
      <c r="PD40">
        <v>0</v>
      </c>
      <c r="PE40">
        <v>0</v>
      </c>
      <c r="PF40">
        <v>0</v>
      </c>
      <c r="PG40">
        <v>0</v>
      </c>
      <c r="PH40">
        <v>0</v>
      </c>
      <c r="PI40">
        <v>0</v>
      </c>
      <c r="PJ40">
        <v>0</v>
      </c>
      <c r="PK40">
        <v>0</v>
      </c>
      <c r="PL40">
        <v>0</v>
      </c>
      <c r="PM40">
        <v>0</v>
      </c>
      <c r="PN40">
        <v>0</v>
      </c>
      <c r="PO40">
        <v>0</v>
      </c>
      <c r="PP40">
        <v>0</v>
      </c>
      <c r="PQ40">
        <v>0</v>
      </c>
      <c r="PR40">
        <v>0</v>
      </c>
      <c r="PS40">
        <v>0</v>
      </c>
      <c r="PT40">
        <v>0</v>
      </c>
      <c r="PU40">
        <v>0</v>
      </c>
      <c r="PV40">
        <v>5075523.13</v>
      </c>
      <c r="PW40">
        <v>5336160.68</v>
      </c>
      <c r="PX40">
        <v>5336160.68</v>
      </c>
      <c r="PY40">
        <v>0</v>
      </c>
      <c r="PZ40">
        <v>0</v>
      </c>
      <c r="QA40">
        <v>5075523.13</v>
      </c>
      <c r="QB40">
        <v>5075523.13</v>
      </c>
      <c r="QC40">
        <v>0</v>
      </c>
      <c r="QD40">
        <v>5075523.13</v>
      </c>
      <c r="QE40">
        <v>0</v>
      </c>
      <c r="QF40">
        <v>0</v>
      </c>
      <c r="QG40">
        <v>0</v>
      </c>
      <c r="QH40">
        <v>0</v>
      </c>
      <c r="QI40">
        <v>260637.55</v>
      </c>
      <c r="QJ40">
        <v>0</v>
      </c>
      <c r="QK40">
        <v>0</v>
      </c>
      <c r="QL40">
        <v>0</v>
      </c>
      <c r="QM40">
        <v>70287.09</v>
      </c>
      <c r="QN40">
        <v>1617786.75</v>
      </c>
      <c r="QO40">
        <v>1617786.75</v>
      </c>
      <c r="QP40">
        <v>0</v>
      </c>
      <c r="QQ40">
        <v>0</v>
      </c>
      <c r="QR40">
        <v>1614177.38</v>
      </c>
      <c r="QS40">
        <v>1614177.38</v>
      </c>
      <c r="QT40">
        <v>1543890.3</v>
      </c>
      <c r="QU40">
        <v>70287.09</v>
      </c>
      <c r="QV40">
        <v>1543890.3</v>
      </c>
      <c r="QW40">
        <v>0</v>
      </c>
      <c r="QX40">
        <v>0</v>
      </c>
      <c r="QY40">
        <v>0</v>
      </c>
      <c r="QZ40">
        <v>3609.37</v>
      </c>
      <c r="RA40">
        <v>0</v>
      </c>
      <c r="RB40">
        <v>0</v>
      </c>
      <c r="RC40">
        <v>0</v>
      </c>
      <c r="RD40">
        <v>25960.18</v>
      </c>
      <c r="RE40">
        <v>185648.59</v>
      </c>
      <c r="RF40">
        <v>185648.59</v>
      </c>
      <c r="RG40">
        <v>0</v>
      </c>
      <c r="RH40">
        <v>0</v>
      </c>
      <c r="RI40">
        <v>184315.49</v>
      </c>
      <c r="RJ40">
        <v>184315.49</v>
      </c>
      <c r="RK40">
        <v>158355.29999999999</v>
      </c>
      <c r="RL40">
        <v>25960.18</v>
      </c>
      <c r="RM40">
        <v>158355.29999999999</v>
      </c>
      <c r="RN40">
        <v>0</v>
      </c>
      <c r="RO40">
        <v>0</v>
      </c>
      <c r="RP40">
        <v>0</v>
      </c>
      <c r="RQ40">
        <v>1333.1</v>
      </c>
      <c r="RR40">
        <v>0</v>
      </c>
      <c r="RS40">
        <v>0</v>
      </c>
      <c r="RT40">
        <v>0</v>
      </c>
      <c r="RU40">
        <v>0</v>
      </c>
      <c r="RV40">
        <v>0</v>
      </c>
      <c r="RW40">
        <v>0</v>
      </c>
      <c r="RX40">
        <v>0</v>
      </c>
      <c r="RY40">
        <v>0</v>
      </c>
      <c r="RZ40">
        <v>0</v>
      </c>
      <c r="SA40">
        <v>0</v>
      </c>
      <c r="SB40">
        <v>0</v>
      </c>
      <c r="SC40">
        <v>0</v>
      </c>
      <c r="SD40">
        <v>0</v>
      </c>
      <c r="SE40">
        <v>0</v>
      </c>
      <c r="SF40">
        <v>0</v>
      </c>
      <c r="SG40">
        <v>0</v>
      </c>
      <c r="SH40">
        <v>0</v>
      </c>
      <c r="SI40">
        <v>0</v>
      </c>
      <c r="SJ40">
        <v>0</v>
      </c>
      <c r="SK40">
        <v>0</v>
      </c>
      <c r="SL40">
        <v>0</v>
      </c>
      <c r="SM40">
        <v>0</v>
      </c>
      <c r="SN40">
        <v>0</v>
      </c>
      <c r="SO40">
        <v>0</v>
      </c>
      <c r="SP40">
        <v>0</v>
      </c>
      <c r="SQ40">
        <v>0</v>
      </c>
      <c r="SR40">
        <v>0</v>
      </c>
      <c r="SS40">
        <v>0</v>
      </c>
      <c r="ST40">
        <v>0</v>
      </c>
      <c r="SU40">
        <v>0</v>
      </c>
      <c r="SV40">
        <v>0</v>
      </c>
      <c r="SW40">
        <v>0</v>
      </c>
      <c r="SX40">
        <v>0</v>
      </c>
      <c r="SY40">
        <v>0</v>
      </c>
      <c r="SZ40">
        <v>0</v>
      </c>
      <c r="TA40">
        <v>0</v>
      </c>
      <c r="TB40">
        <v>0</v>
      </c>
      <c r="TC40">
        <v>0</v>
      </c>
      <c r="TD40">
        <v>0</v>
      </c>
      <c r="TE40">
        <v>0</v>
      </c>
      <c r="TF40">
        <v>0</v>
      </c>
      <c r="TG40">
        <v>0</v>
      </c>
      <c r="TH40">
        <v>0</v>
      </c>
      <c r="TI40">
        <v>0</v>
      </c>
      <c r="TJ40">
        <v>0</v>
      </c>
      <c r="TK40">
        <v>0</v>
      </c>
      <c r="TL40">
        <v>0</v>
      </c>
      <c r="TM40">
        <v>0</v>
      </c>
      <c r="TN40">
        <v>0</v>
      </c>
      <c r="TO40">
        <v>0</v>
      </c>
      <c r="TP40">
        <v>0</v>
      </c>
      <c r="TQ40">
        <v>0</v>
      </c>
      <c r="TR40">
        <v>0</v>
      </c>
      <c r="TS40">
        <v>0</v>
      </c>
      <c r="TT40">
        <v>0</v>
      </c>
      <c r="TU40">
        <v>0</v>
      </c>
      <c r="TV40">
        <v>0</v>
      </c>
      <c r="TW40">
        <v>0</v>
      </c>
      <c r="TX40">
        <v>0</v>
      </c>
      <c r="TY40">
        <v>0</v>
      </c>
      <c r="TZ40">
        <v>0</v>
      </c>
      <c r="UA40">
        <v>0</v>
      </c>
      <c r="UB40">
        <v>0</v>
      </c>
      <c r="UC40">
        <v>0</v>
      </c>
      <c r="UD40">
        <v>0</v>
      </c>
      <c r="UE40">
        <v>0</v>
      </c>
      <c r="UF40">
        <v>0</v>
      </c>
      <c r="UG40">
        <v>0</v>
      </c>
      <c r="UH40">
        <v>0</v>
      </c>
      <c r="UI40">
        <v>0</v>
      </c>
      <c r="UJ40">
        <v>0</v>
      </c>
      <c r="UK40">
        <v>128173412.83</v>
      </c>
      <c r="UL40">
        <v>181595647.12</v>
      </c>
      <c r="UM40">
        <v>205723000.12</v>
      </c>
      <c r="UN40">
        <v>0</v>
      </c>
      <c r="UO40">
        <v>24127353</v>
      </c>
      <c r="UP40">
        <v>199141057.12</v>
      </c>
      <c r="UQ40">
        <v>175013704.12</v>
      </c>
      <c r="UR40">
        <v>70967644.290000007</v>
      </c>
      <c r="US40">
        <v>104046059.83</v>
      </c>
      <c r="UT40">
        <v>70967644.290000007</v>
      </c>
      <c r="UU40">
        <v>0</v>
      </c>
      <c r="UV40">
        <v>24127353</v>
      </c>
      <c r="UW40">
        <v>0</v>
      </c>
      <c r="UX40">
        <v>6581943</v>
      </c>
      <c r="UY40">
        <v>0</v>
      </c>
    </row>
    <row r="41" spans="1:571" x14ac:dyDescent="0.25">
      <c r="A41">
        <v>202212</v>
      </c>
      <c r="B41">
        <v>51519</v>
      </c>
      <c r="C41" t="s">
        <v>682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5693991.5099999998</v>
      </c>
      <c r="W41">
        <v>0</v>
      </c>
      <c r="X41">
        <v>34050596.75</v>
      </c>
      <c r="Y41">
        <v>41322107.18</v>
      </c>
      <c r="Z41">
        <v>0</v>
      </c>
      <c r="AA41">
        <v>823928.31999999995</v>
      </c>
      <c r="AB41">
        <v>0</v>
      </c>
      <c r="AC41">
        <v>0</v>
      </c>
      <c r="AD41">
        <v>0</v>
      </c>
      <c r="AE41">
        <v>0</v>
      </c>
      <c r="AF41">
        <v>823928.31999999995</v>
      </c>
      <c r="AG41">
        <v>0</v>
      </c>
      <c r="AH41">
        <v>41322107.18</v>
      </c>
      <c r="AI41">
        <v>42146035.5</v>
      </c>
      <c r="AJ41">
        <v>34050596.75</v>
      </c>
      <c r="AK41">
        <v>42146035.5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4974637.33</v>
      </c>
      <c r="BE41">
        <v>0</v>
      </c>
      <c r="BF41">
        <v>29748792.109999999</v>
      </c>
      <c r="BG41">
        <v>38061705.200000003</v>
      </c>
      <c r="BH41">
        <v>0</v>
      </c>
      <c r="BI41">
        <v>1336038.8</v>
      </c>
      <c r="BJ41">
        <v>0</v>
      </c>
      <c r="BK41">
        <v>0</v>
      </c>
      <c r="BL41">
        <v>0</v>
      </c>
      <c r="BM41">
        <v>0</v>
      </c>
      <c r="BN41">
        <v>1336038.8</v>
      </c>
      <c r="BO41">
        <v>0</v>
      </c>
      <c r="BP41">
        <v>38061705.200000003</v>
      </c>
      <c r="BQ41">
        <v>39397744</v>
      </c>
      <c r="BR41">
        <v>29748792.109999999</v>
      </c>
      <c r="BS41">
        <v>39397744</v>
      </c>
      <c r="BT41">
        <v>0</v>
      </c>
      <c r="BU41">
        <v>9176402.8200000003</v>
      </c>
      <c r="BV41">
        <v>0</v>
      </c>
      <c r="BW41">
        <v>54875739.049999997</v>
      </c>
      <c r="BX41">
        <v>56480583.189999998</v>
      </c>
      <c r="BY41">
        <v>0</v>
      </c>
      <c r="BZ41">
        <v>1984660.76</v>
      </c>
      <c r="CA41">
        <v>0</v>
      </c>
      <c r="CB41">
        <v>0</v>
      </c>
      <c r="CC41">
        <v>0</v>
      </c>
      <c r="CD41">
        <v>0</v>
      </c>
      <c r="CE41">
        <v>1984660.76</v>
      </c>
      <c r="CF41">
        <v>0</v>
      </c>
      <c r="CG41">
        <v>56480583.189999998</v>
      </c>
      <c r="CH41">
        <v>58465243.950000003</v>
      </c>
      <c r="CI41">
        <v>54875739.049999997</v>
      </c>
      <c r="CJ41">
        <v>58465243.950000003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15334752.68</v>
      </c>
      <c r="DD41">
        <v>0</v>
      </c>
      <c r="DE41">
        <v>91703241.75</v>
      </c>
      <c r="DF41">
        <v>109296923.44</v>
      </c>
      <c r="DG41">
        <v>0</v>
      </c>
      <c r="DH41">
        <v>5257654.12</v>
      </c>
      <c r="DI41">
        <v>0</v>
      </c>
      <c r="DJ41">
        <v>0</v>
      </c>
      <c r="DK41">
        <v>0</v>
      </c>
      <c r="DL41">
        <v>0</v>
      </c>
      <c r="DM41">
        <v>5257654.12</v>
      </c>
      <c r="DN41">
        <v>0</v>
      </c>
      <c r="DO41">
        <v>109296923.44</v>
      </c>
      <c r="DP41">
        <v>114554577.56</v>
      </c>
      <c r="DQ41">
        <v>91703241.75</v>
      </c>
      <c r="DR41">
        <v>114554577.56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0</v>
      </c>
      <c r="HF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0</v>
      </c>
      <c r="HP41">
        <v>0</v>
      </c>
      <c r="HQ41">
        <v>0</v>
      </c>
      <c r="HR41">
        <v>0</v>
      </c>
      <c r="HS41">
        <v>0</v>
      </c>
      <c r="HT41">
        <v>0</v>
      </c>
      <c r="HU41">
        <v>0</v>
      </c>
      <c r="HV41">
        <v>0</v>
      </c>
      <c r="HW41">
        <v>0</v>
      </c>
      <c r="HX41">
        <v>0</v>
      </c>
      <c r="HY41">
        <v>0</v>
      </c>
      <c r="HZ41">
        <v>0</v>
      </c>
      <c r="IA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G41">
        <v>0</v>
      </c>
      <c r="IH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N41">
        <v>0</v>
      </c>
      <c r="IO41">
        <v>0</v>
      </c>
      <c r="IP41">
        <v>0</v>
      </c>
      <c r="IQ41">
        <v>0</v>
      </c>
      <c r="IR41">
        <v>0</v>
      </c>
      <c r="IS41">
        <v>0</v>
      </c>
      <c r="IT41">
        <v>0</v>
      </c>
      <c r="IU41">
        <v>0</v>
      </c>
      <c r="IV41">
        <v>0</v>
      </c>
      <c r="IW41">
        <v>0</v>
      </c>
      <c r="IX41">
        <v>0</v>
      </c>
      <c r="IY41">
        <v>0</v>
      </c>
      <c r="IZ41">
        <v>0</v>
      </c>
      <c r="JA41">
        <v>0</v>
      </c>
      <c r="JB41">
        <v>35179784.329999998</v>
      </c>
      <c r="JC41">
        <v>0</v>
      </c>
      <c r="JD41">
        <v>0</v>
      </c>
      <c r="JE41">
        <v>210378369.66</v>
      </c>
      <c r="JF41">
        <v>245161319.00999999</v>
      </c>
      <c r="JG41">
        <v>0</v>
      </c>
      <c r="JH41">
        <v>9402282</v>
      </c>
      <c r="JI41">
        <v>0</v>
      </c>
      <c r="JJ41">
        <v>35179784.329999998</v>
      </c>
      <c r="JK41">
        <v>0</v>
      </c>
      <c r="JL41">
        <v>0</v>
      </c>
      <c r="JM41">
        <v>0</v>
      </c>
      <c r="JN41">
        <v>0</v>
      </c>
      <c r="JO41">
        <v>0</v>
      </c>
      <c r="JP41">
        <v>0</v>
      </c>
      <c r="JQ41">
        <v>9402282</v>
      </c>
      <c r="JR41">
        <v>0</v>
      </c>
      <c r="JS41">
        <v>245161319.00999999</v>
      </c>
      <c r="JT41">
        <v>254563601.00999999</v>
      </c>
      <c r="JU41">
        <v>210378369.66</v>
      </c>
      <c r="JV41">
        <v>254563601.00999999</v>
      </c>
      <c r="JW41">
        <v>0</v>
      </c>
      <c r="JX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D41">
        <v>0</v>
      </c>
      <c r="KE41">
        <v>0</v>
      </c>
      <c r="KF41">
        <v>0</v>
      </c>
      <c r="KG41">
        <v>0</v>
      </c>
      <c r="KH41">
        <v>0</v>
      </c>
      <c r="KI41">
        <v>0</v>
      </c>
      <c r="KJ41">
        <v>0</v>
      </c>
      <c r="KK41">
        <v>0</v>
      </c>
      <c r="KL41">
        <v>0</v>
      </c>
      <c r="KM41">
        <v>0</v>
      </c>
      <c r="KN41">
        <v>0</v>
      </c>
      <c r="KO41">
        <v>0</v>
      </c>
      <c r="KP41">
        <v>60750439.840000004</v>
      </c>
      <c r="KQ41">
        <v>65208139.469999999</v>
      </c>
      <c r="KR41">
        <v>65208139.469999999</v>
      </c>
      <c r="KS41">
        <v>0</v>
      </c>
      <c r="KT41">
        <v>0</v>
      </c>
      <c r="KU41">
        <v>61723648.340000004</v>
      </c>
      <c r="KV41">
        <v>61723648.340000004</v>
      </c>
      <c r="KW41">
        <v>973208.5</v>
      </c>
      <c r="KX41">
        <v>60750439.840000004</v>
      </c>
      <c r="KY41">
        <v>973208.5</v>
      </c>
      <c r="KZ41">
        <v>0</v>
      </c>
      <c r="LA41">
        <v>0</v>
      </c>
      <c r="LB41">
        <v>0</v>
      </c>
      <c r="LC41">
        <v>3484491.13</v>
      </c>
      <c r="LD41">
        <v>0</v>
      </c>
      <c r="LE41">
        <v>0</v>
      </c>
      <c r="LF41">
        <v>0</v>
      </c>
      <c r="LG41">
        <v>0</v>
      </c>
      <c r="LH41">
        <v>0</v>
      </c>
      <c r="LI41">
        <v>0</v>
      </c>
      <c r="LJ41">
        <v>0</v>
      </c>
      <c r="LK41">
        <v>0</v>
      </c>
      <c r="LL41">
        <v>0</v>
      </c>
      <c r="LM41">
        <v>0</v>
      </c>
      <c r="LN41">
        <v>0</v>
      </c>
      <c r="LO41">
        <v>0</v>
      </c>
      <c r="LP41">
        <v>0</v>
      </c>
      <c r="LQ41">
        <v>0</v>
      </c>
      <c r="LR41">
        <v>0</v>
      </c>
      <c r="LS41">
        <v>0</v>
      </c>
      <c r="LT41">
        <v>0</v>
      </c>
      <c r="LU41">
        <v>0</v>
      </c>
      <c r="LV41">
        <v>0</v>
      </c>
      <c r="LW41">
        <v>0</v>
      </c>
      <c r="LX41">
        <v>22559383.57</v>
      </c>
      <c r="LY41">
        <v>22284608.719999999</v>
      </c>
      <c r="LZ41">
        <v>24428529.399999999</v>
      </c>
      <c r="MA41">
        <v>0</v>
      </c>
      <c r="MB41">
        <v>2143920.6800000002</v>
      </c>
      <c r="MC41">
        <v>23011610.530000001</v>
      </c>
      <c r="MD41">
        <v>20867689.850000001</v>
      </c>
      <c r="ME41">
        <v>452226.95</v>
      </c>
      <c r="MF41">
        <v>20415462.899999999</v>
      </c>
      <c r="MG41">
        <v>452226.95</v>
      </c>
      <c r="MH41">
        <v>0</v>
      </c>
      <c r="MI41">
        <v>2143920.6800000002</v>
      </c>
      <c r="MJ41">
        <v>0</v>
      </c>
      <c r="MK41">
        <v>1416918.87</v>
      </c>
      <c r="ML41">
        <v>0</v>
      </c>
      <c r="MM41">
        <v>0</v>
      </c>
      <c r="MN41">
        <v>0</v>
      </c>
      <c r="MO41">
        <v>7925752.8700000001</v>
      </c>
      <c r="MP41">
        <v>8984102.0399999991</v>
      </c>
      <c r="MQ41">
        <v>8984102.0399999991</v>
      </c>
      <c r="MR41">
        <v>0</v>
      </c>
      <c r="MS41">
        <v>0</v>
      </c>
      <c r="MT41">
        <v>8529500.9600000009</v>
      </c>
      <c r="MU41">
        <v>8529500.9600000009</v>
      </c>
      <c r="MV41">
        <v>603748.1</v>
      </c>
      <c r="MW41">
        <v>7925752.8700000001</v>
      </c>
      <c r="MX41">
        <v>603748.1</v>
      </c>
      <c r="MY41">
        <v>0</v>
      </c>
      <c r="MZ41">
        <v>0</v>
      </c>
      <c r="NA41">
        <v>0</v>
      </c>
      <c r="NB41">
        <v>454601.08</v>
      </c>
      <c r="NC41">
        <v>0</v>
      </c>
      <c r="ND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J41">
        <v>0</v>
      </c>
      <c r="NK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Q41">
        <v>0</v>
      </c>
      <c r="NR41">
        <v>0</v>
      </c>
      <c r="NS41">
        <v>0</v>
      </c>
      <c r="NT41">
        <v>0</v>
      </c>
      <c r="NU41">
        <v>0</v>
      </c>
      <c r="NV41">
        <v>0</v>
      </c>
      <c r="NW41">
        <v>40193411.899999999</v>
      </c>
      <c r="NX41">
        <v>42462117.189999998</v>
      </c>
      <c r="NY41">
        <v>44836782.25</v>
      </c>
      <c r="NZ41">
        <v>0</v>
      </c>
      <c r="OA41">
        <v>2374665.0699999998</v>
      </c>
      <c r="OB41">
        <v>42395185.340000004</v>
      </c>
      <c r="OC41">
        <v>40020520.270000003</v>
      </c>
      <c r="OD41">
        <v>2201773.44</v>
      </c>
      <c r="OE41">
        <v>37818746.829999998</v>
      </c>
      <c r="OF41">
        <v>2201773.44</v>
      </c>
      <c r="OG41">
        <v>0</v>
      </c>
      <c r="OH41">
        <v>2374665.0699999998</v>
      </c>
      <c r="OI41">
        <v>0</v>
      </c>
      <c r="OJ41">
        <v>2441596.92</v>
      </c>
      <c r="OK41">
        <v>0</v>
      </c>
      <c r="OL41">
        <v>0</v>
      </c>
      <c r="OM41">
        <v>0</v>
      </c>
      <c r="ON41">
        <v>0</v>
      </c>
      <c r="OO41">
        <v>0</v>
      </c>
      <c r="OP41">
        <v>0</v>
      </c>
      <c r="OQ41">
        <v>0</v>
      </c>
      <c r="OR41">
        <v>0</v>
      </c>
      <c r="OS41">
        <v>0</v>
      </c>
      <c r="OT41">
        <v>0</v>
      </c>
      <c r="OU41">
        <v>0</v>
      </c>
      <c r="OV41">
        <v>0</v>
      </c>
      <c r="OW41">
        <v>0</v>
      </c>
      <c r="OX41">
        <v>0</v>
      </c>
      <c r="OY41">
        <v>0</v>
      </c>
      <c r="OZ41">
        <v>0</v>
      </c>
      <c r="PA41">
        <v>0</v>
      </c>
      <c r="PB41">
        <v>0</v>
      </c>
      <c r="PC41">
        <v>0</v>
      </c>
      <c r="PD41">
        <v>0</v>
      </c>
      <c r="PE41">
        <v>0</v>
      </c>
      <c r="PF41">
        <v>0</v>
      </c>
      <c r="PG41">
        <v>0</v>
      </c>
      <c r="PH41">
        <v>0</v>
      </c>
      <c r="PI41">
        <v>0</v>
      </c>
      <c r="PJ41">
        <v>0</v>
      </c>
      <c r="PK41">
        <v>0</v>
      </c>
      <c r="PL41">
        <v>0</v>
      </c>
      <c r="PM41">
        <v>0</v>
      </c>
      <c r="PN41">
        <v>0</v>
      </c>
      <c r="PO41">
        <v>0</v>
      </c>
      <c r="PP41">
        <v>0</v>
      </c>
      <c r="PQ41">
        <v>0</v>
      </c>
      <c r="PR41">
        <v>0</v>
      </c>
      <c r="PS41">
        <v>0</v>
      </c>
      <c r="PT41">
        <v>0</v>
      </c>
      <c r="PU41">
        <v>0</v>
      </c>
      <c r="PV41">
        <v>0</v>
      </c>
      <c r="PW41">
        <v>0</v>
      </c>
      <c r="PX41">
        <v>0</v>
      </c>
      <c r="PY41">
        <v>0</v>
      </c>
      <c r="PZ41">
        <v>0</v>
      </c>
      <c r="QA41">
        <v>0</v>
      </c>
      <c r="QB41">
        <v>0</v>
      </c>
      <c r="QC41">
        <v>0</v>
      </c>
      <c r="QD41">
        <v>0</v>
      </c>
      <c r="QE41">
        <v>0</v>
      </c>
      <c r="QF41">
        <v>0</v>
      </c>
      <c r="QG41">
        <v>0</v>
      </c>
      <c r="QH41">
        <v>0</v>
      </c>
      <c r="QI41">
        <v>0</v>
      </c>
      <c r="QJ41">
        <v>0</v>
      </c>
      <c r="QK41">
        <v>0</v>
      </c>
      <c r="QL41">
        <v>0</v>
      </c>
      <c r="QM41">
        <v>0</v>
      </c>
      <c r="QN41">
        <v>0</v>
      </c>
      <c r="QO41">
        <v>0</v>
      </c>
      <c r="QP41">
        <v>0</v>
      </c>
      <c r="QQ41">
        <v>0</v>
      </c>
      <c r="QR41">
        <v>0</v>
      </c>
      <c r="QS41">
        <v>0</v>
      </c>
      <c r="QT41">
        <v>0</v>
      </c>
      <c r="QU41">
        <v>0</v>
      </c>
      <c r="QV41">
        <v>0</v>
      </c>
      <c r="QW41">
        <v>0</v>
      </c>
      <c r="QX41">
        <v>0</v>
      </c>
      <c r="QY41">
        <v>0</v>
      </c>
      <c r="QZ41">
        <v>0</v>
      </c>
      <c r="RA41">
        <v>0</v>
      </c>
      <c r="RB41">
        <v>0</v>
      </c>
      <c r="RC41">
        <v>0</v>
      </c>
      <c r="RD41">
        <v>0</v>
      </c>
      <c r="RE41">
        <v>0</v>
      </c>
      <c r="RF41">
        <v>0</v>
      </c>
      <c r="RG41">
        <v>0</v>
      </c>
      <c r="RH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>
        <v>0</v>
      </c>
      <c r="RT41">
        <v>0</v>
      </c>
      <c r="RU41">
        <v>0</v>
      </c>
      <c r="RV41">
        <v>0</v>
      </c>
      <c r="RW41">
        <v>0</v>
      </c>
      <c r="RX41">
        <v>0</v>
      </c>
      <c r="RY41">
        <v>0</v>
      </c>
      <c r="RZ41">
        <v>0</v>
      </c>
      <c r="SA41">
        <v>0</v>
      </c>
      <c r="SB41">
        <v>0</v>
      </c>
      <c r="SC41">
        <v>0</v>
      </c>
      <c r="SD41">
        <v>0</v>
      </c>
      <c r="SE41">
        <v>0</v>
      </c>
      <c r="SF41">
        <v>0</v>
      </c>
      <c r="SG41">
        <v>0</v>
      </c>
      <c r="SH41">
        <v>0</v>
      </c>
      <c r="SI41">
        <v>0</v>
      </c>
      <c r="SJ41">
        <v>0</v>
      </c>
      <c r="SK41">
        <v>0</v>
      </c>
      <c r="SL41">
        <v>0</v>
      </c>
      <c r="SM41">
        <v>0</v>
      </c>
      <c r="SN41">
        <v>0</v>
      </c>
      <c r="SO41">
        <v>0</v>
      </c>
      <c r="SP41">
        <v>0</v>
      </c>
      <c r="SQ41">
        <v>0</v>
      </c>
      <c r="SR41">
        <v>0</v>
      </c>
      <c r="SS41">
        <v>0</v>
      </c>
      <c r="ST41">
        <v>0</v>
      </c>
      <c r="SU41">
        <v>0</v>
      </c>
      <c r="SV41">
        <v>0</v>
      </c>
      <c r="SW41">
        <v>0</v>
      </c>
      <c r="SX41">
        <v>0</v>
      </c>
      <c r="SY41">
        <v>0</v>
      </c>
      <c r="SZ41">
        <v>0</v>
      </c>
      <c r="TA41">
        <v>0</v>
      </c>
      <c r="TB41">
        <v>0</v>
      </c>
      <c r="TC41">
        <v>0</v>
      </c>
      <c r="TD41">
        <v>0</v>
      </c>
      <c r="TE41">
        <v>0</v>
      </c>
      <c r="TF41">
        <v>0</v>
      </c>
      <c r="TG41">
        <v>0</v>
      </c>
      <c r="TH41">
        <v>0</v>
      </c>
      <c r="TI41">
        <v>0</v>
      </c>
      <c r="TJ41">
        <v>0</v>
      </c>
      <c r="TK41">
        <v>0</v>
      </c>
      <c r="TL41">
        <v>0</v>
      </c>
      <c r="TM41">
        <v>0</v>
      </c>
      <c r="TN41">
        <v>0</v>
      </c>
      <c r="TO41">
        <v>0</v>
      </c>
      <c r="TP41">
        <v>0</v>
      </c>
      <c r="TQ41">
        <v>0</v>
      </c>
      <c r="TR41">
        <v>0</v>
      </c>
      <c r="TS41">
        <v>0</v>
      </c>
      <c r="TT41">
        <v>0</v>
      </c>
      <c r="TU41">
        <v>0</v>
      </c>
      <c r="TV41">
        <v>0</v>
      </c>
      <c r="TW41">
        <v>0</v>
      </c>
      <c r="TX41">
        <v>0</v>
      </c>
      <c r="TY41">
        <v>0</v>
      </c>
      <c r="TZ41">
        <v>0</v>
      </c>
      <c r="UA41">
        <v>0</v>
      </c>
      <c r="UB41">
        <v>0</v>
      </c>
      <c r="UC41">
        <v>0</v>
      </c>
      <c r="UD41">
        <v>0</v>
      </c>
      <c r="UE41">
        <v>0</v>
      </c>
      <c r="UF41">
        <v>0</v>
      </c>
      <c r="UG41">
        <v>0</v>
      </c>
      <c r="UH41">
        <v>0</v>
      </c>
      <c r="UI41">
        <v>0</v>
      </c>
      <c r="UJ41">
        <v>0</v>
      </c>
      <c r="UK41">
        <v>131428988.17</v>
      </c>
      <c r="UL41">
        <v>138938967.41999999</v>
      </c>
      <c r="UM41">
        <v>143457553.16</v>
      </c>
      <c r="UN41">
        <v>0</v>
      </c>
      <c r="UO41">
        <v>4518585.74</v>
      </c>
      <c r="UP41">
        <v>135659945.16</v>
      </c>
      <c r="UQ41">
        <v>131141359.42</v>
      </c>
      <c r="UR41">
        <v>4230956.99</v>
      </c>
      <c r="US41">
        <v>126910402.43000001</v>
      </c>
      <c r="UT41">
        <v>4230956.99</v>
      </c>
      <c r="UU41">
        <v>0</v>
      </c>
      <c r="UV41">
        <v>4518585.74</v>
      </c>
      <c r="UW41">
        <v>0</v>
      </c>
      <c r="UX41">
        <v>7797608</v>
      </c>
      <c r="UY41">
        <v>0</v>
      </c>
    </row>
    <row r="42" spans="1:571" x14ac:dyDescent="0.25">
      <c r="A42">
        <v>202212</v>
      </c>
      <c r="B42">
        <v>53112</v>
      </c>
      <c r="C42" t="s">
        <v>2705</v>
      </c>
    </row>
    <row r="43" spans="1:571" x14ac:dyDescent="0.25">
      <c r="A43">
        <v>202212</v>
      </c>
      <c r="B43">
        <v>53101</v>
      </c>
      <c r="C43" t="s">
        <v>2699</v>
      </c>
      <c r="AL43">
        <v>0</v>
      </c>
      <c r="AM43">
        <v>1294645.1200000001</v>
      </c>
      <c r="AN43">
        <v>-2536877</v>
      </c>
      <c r="AO43">
        <v>3362216.74</v>
      </c>
      <c r="AP43">
        <v>19264500</v>
      </c>
      <c r="AQ43">
        <v>825339.74</v>
      </c>
      <c r="AR43">
        <v>0</v>
      </c>
      <c r="AT43">
        <v>19264500</v>
      </c>
      <c r="AV43">
        <v>19264500</v>
      </c>
      <c r="AW43">
        <v>0</v>
      </c>
      <c r="AY43">
        <v>19264500</v>
      </c>
      <c r="HM43">
        <v>7305836</v>
      </c>
      <c r="HN43">
        <v>0</v>
      </c>
      <c r="HO43">
        <v>7305836</v>
      </c>
      <c r="HP43">
        <v>7305836</v>
      </c>
      <c r="HQ43">
        <v>0</v>
      </c>
      <c r="HR43">
        <v>7305836</v>
      </c>
      <c r="HS43">
        <v>-3770287.33</v>
      </c>
      <c r="HT43">
        <v>0</v>
      </c>
      <c r="HU43">
        <v>-3770287.33</v>
      </c>
      <c r="HX43">
        <v>0</v>
      </c>
      <c r="HY43">
        <v>2163056</v>
      </c>
      <c r="HZ43">
        <v>0</v>
      </c>
      <c r="IA43">
        <v>0</v>
      </c>
      <c r="IB43">
        <v>0</v>
      </c>
      <c r="IC43">
        <v>0</v>
      </c>
      <c r="ID43">
        <v>0</v>
      </c>
      <c r="IE43">
        <v>0</v>
      </c>
      <c r="IF43">
        <v>0</v>
      </c>
      <c r="IG43">
        <v>0</v>
      </c>
      <c r="IH43">
        <v>0</v>
      </c>
      <c r="II43">
        <v>0</v>
      </c>
      <c r="IJ43">
        <v>0</v>
      </c>
      <c r="IK43">
        <v>0</v>
      </c>
      <c r="IL43">
        <v>0</v>
      </c>
      <c r="IM43">
        <v>22452987</v>
      </c>
      <c r="IN43">
        <v>0</v>
      </c>
      <c r="IO43">
        <v>22452987</v>
      </c>
      <c r="IP43">
        <v>22452987</v>
      </c>
      <c r="IQ43">
        <v>0</v>
      </c>
      <c r="IR43">
        <v>22452987</v>
      </c>
      <c r="IS43">
        <v>16650000</v>
      </c>
      <c r="IT43">
        <v>0</v>
      </c>
      <c r="IU43">
        <v>16650000</v>
      </c>
      <c r="IX43">
        <v>0</v>
      </c>
      <c r="IY43">
        <v>2226805.16</v>
      </c>
      <c r="IZ43">
        <v>0</v>
      </c>
      <c r="JA43">
        <v>29758823</v>
      </c>
      <c r="JB43">
        <v>5684506.2800000003</v>
      </c>
      <c r="JC43">
        <v>29758823</v>
      </c>
      <c r="JD43">
        <v>-2536877</v>
      </c>
      <c r="JE43">
        <v>16241929.4</v>
      </c>
      <c r="JF43">
        <v>49023323</v>
      </c>
      <c r="JG43">
        <v>825339.74</v>
      </c>
      <c r="JH43">
        <v>0</v>
      </c>
      <c r="JI43">
        <v>12879712.67</v>
      </c>
      <c r="JJ43">
        <v>11538267.109999999</v>
      </c>
      <c r="JK43">
        <v>0</v>
      </c>
      <c r="JL43">
        <v>19264500</v>
      </c>
      <c r="JM43">
        <v>0</v>
      </c>
      <c r="JN43">
        <v>5853760.8300000001</v>
      </c>
      <c r="JO43">
        <v>0</v>
      </c>
      <c r="JP43">
        <v>19264500</v>
      </c>
      <c r="JQ43">
        <v>0</v>
      </c>
      <c r="JR43">
        <v>0</v>
      </c>
      <c r="JS43">
        <v>49023323</v>
      </c>
      <c r="JT43">
        <v>0</v>
      </c>
      <c r="JU43">
        <v>0</v>
      </c>
      <c r="JV43">
        <v>0</v>
      </c>
      <c r="LG43">
        <v>38586022.640000001</v>
      </c>
      <c r="LH43">
        <v>40095624.439999998</v>
      </c>
      <c r="LI43">
        <v>40531479.719999999</v>
      </c>
      <c r="LJ43">
        <v>0</v>
      </c>
      <c r="LK43">
        <v>435855.29</v>
      </c>
      <c r="LL43">
        <v>38586022.640000001</v>
      </c>
      <c r="LM43">
        <v>38150167.350000001</v>
      </c>
      <c r="LN43">
        <v>0</v>
      </c>
      <c r="LO43">
        <v>38150167.350000001</v>
      </c>
      <c r="LP43">
        <v>0</v>
      </c>
      <c r="LR43">
        <v>435855.29</v>
      </c>
      <c r="LT43">
        <v>1945457.09</v>
      </c>
      <c r="NF43">
        <v>0</v>
      </c>
      <c r="NG43">
        <v>0</v>
      </c>
      <c r="NH43">
        <v>0</v>
      </c>
      <c r="NI43">
        <v>0</v>
      </c>
      <c r="NJ43">
        <v>0</v>
      </c>
      <c r="NK43">
        <v>0</v>
      </c>
      <c r="NL43">
        <v>0</v>
      </c>
      <c r="NM43">
        <v>0</v>
      </c>
      <c r="NN43">
        <v>0</v>
      </c>
      <c r="NO43">
        <v>0</v>
      </c>
      <c r="NQ43">
        <v>0</v>
      </c>
      <c r="NS43">
        <v>0</v>
      </c>
      <c r="SL43">
        <v>11455065</v>
      </c>
      <c r="SM43">
        <v>13024977.02</v>
      </c>
      <c r="SN43">
        <v>13024977.02</v>
      </c>
      <c r="SO43">
        <v>0</v>
      </c>
      <c r="SP43">
        <v>0</v>
      </c>
      <c r="SQ43">
        <v>11455065</v>
      </c>
      <c r="SR43">
        <v>11455065</v>
      </c>
      <c r="SS43">
        <v>0</v>
      </c>
      <c r="ST43">
        <v>11455065</v>
      </c>
      <c r="SU43">
        <v>0</v>
      </c>
      <c r="SW43">
        <v>0</v>
      </c>
      <c r="SY43">
        <v>1569912.02</v>
      </c>
      <c r="TD43">
        <v>0</v>
      </c>
      <c r="TE43">
        <v>0</v>
      </c>
      <c r="TG43">
        <v>0</v>
      </c>
      <c r="TT43">
        <v>31205195</v>
      </c>
      <c r="TU43">
        <v>35481854.420000002</v>
      </c>
      <c r="TV43">
        <v>35481854.420000002</v>
      </c>
      <c r="TW43">
        <v>0</v>
      </c>
      <c r="TX43">
        <v>0</v>
      </c>
      <c r="TY43">
        <v>31205195</v>
      </c>
      <c r="TZ43">
        <v>31205195</v>
      </c>
      <c r="UA43">
        <v>0</v>
      </c>
      <c r="UB43">
        <v>31205195</v>
      </c>
      <c r="UC43">
        <v>0</v>
      </c>
      <c r="UE43">
        <v>0</v>
      </c>
      <c r="UG43">
        <v>4276659.42</v>
      </c>
      <c r="UK43">
        <v>81246282.640000001</v>
      </c>
      <c r="UL43">
        <v>88602455.879999995</v>
      </c>
      <c r="UM43">
        <v>89038311.159999996</v>
      </c>
      <c r="UN43">
        <v>0</v>
      </c>
      <c r="UO43">
        <v>435855.29</v>
      </c>
      <c r="UP43">
        <v>81246282.640000001</v>
      </c>
      <c r="UQ43">
        <v>80810427.349999994</v>
      </c>
      <c r="UR43">
        <v>0</v>
      </c>
      <c r="US43">
        <v>80810427.349999994</v>
      </c>
      <c r="UT43">
        <v>0</v>
      </c>
      <c r="UV43">
        <v>435855.29</v>
      </c>
      <c r="UX43">
        <v>7792028.5300000003</v>
      </c>
    </row>
    <row r="44" spans="1:571" x14ac:dyDescent="0.25">
      <c r="A44">
        <v>202212</v>
      </c>
      <c r="B44">
        <v>50479</v>
      </c>
      <c r="C44" t="s">
        <v>683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670471</v>
      </c>
      <c r="CM44">
        <v>918302</v>
      </c>
      <c r="CN44">
        <v>2396807</v>
      </c>
      <c r="CO44">
        <v>2557196</v>
      </c>
      <c r="CP44">
        <v>0</v>
      </c>
      <c r="CQ44">
        <v>1316805</v>
      </c>
      <c r="CR44">
        <v>0</v>
      </c>
      <c r="CS44">
        <v>0</v>
      </c>
      <c r="CT44">
        <v>0</v>
      </c>
      <c r="CU44">
        <v>0</v>
      </c>
      <c r="CV44">
        <v>1316805</v>
      </c>
      <c r="CW44">
        <v>0</v>
      </c>
      <c r="CX44">
        <v>2557196</v>
      </c>
      <c r="CY44">
        <v>3874001</v>
      </c>
      <c r="CZ44">
        <v>3315109</v>
      </c>
      <c r="DA44">
        <v>3874001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0</v>
      </c>
      <c r="GZ44">
        <v>0</v>
      </c>
      <c r="HA44">
        <v>0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  <c r="HZ44">
        <v>0</v>
      </c>
      <c r="IA44">
        <v>0</v>
      </c>
      <c r="IB44">
        <v>0</v>
      </c>
      <c r="IC44">
        <v>0</v>
      </c>
      <c r="ID44">
        <v>0</v>
      </c>
      <c r="IE44">
        <v>0</v>
      </c>
      <c r="IF44">
        <v>0</v>
      </c>
      <c r="IG44">
        <v>0</v>
      </c>
      <c r="IH44">
        <v>0</v>
      </c>
      <c r="II44">
        <v>0</v>
      </c>
      <c r="IJ44">
        <v>0</v>
      </c>
      <c r="IK44">
        <v>0</v>
      </c>
      <c r="IL44">
        <v>0</v>
      </c>
      <c r="IM44">
        <v>0</v>
      </c>
      <c r="IN44">
        <v>0</v>
      </c>
      <c r="IO44">
        <v>0</v>
      </c>
      <c r="IP44">
        <v>0</v>
      </c>
      <c r="IQ44">
        <v>0</v>
      </c>
      <c r="IR44">
        <v>0</v>
      </c>
      <c r="IS44">
        <v>0</v>
      </c>
      <c r="IT44">
        <v>0</v>
      </c>
      <c r="IU44">
        <v>0</v>
      </c>
      <c r="IV44">
        <v>0</v>
      </c>
      <c r="IW44">
        <v>0</v>
      </c>
      <c r="IX44">
        <v>0</v>
      </c>
      <c r="IY44">
        <v>0</v>
      </c>
      <c r="IZ44">
        <v>0</v>
      </c>
      <c r="JA44">
        <v>0</v>
      </c>
      <c r="JB44">
        <v>670471</v>
      </c>
      <c r="JC44">
        <v>0</v>
      </c>
      <c r="JD44">
        <v>918302</v>
      </c>
      <c r="JE44">
        <v>2396807</v>
      </c>
      <c r="JF44">
        <v>2557196</v>
      </c>
      <c r="JG44">
        <v>0</v>
      </c>
      <c r="JH44">
        <v>1316805</v>
      </c>
      <c r="JI44">
        <v>0</v>
      </c>
      <c r="JJ44">
        <v>670471</v>
      </c>
      <c r="JK44">
        <v>0</v>
      </c>
      <c r="JL44">
        <v>0</v>
      </c>
      <c r="JM44">
        <v>0</v>
      </c>
      <c r="JN44">
        <v>0</v>
      </c>
      <c r="JO44">
        <v>0</v>
      </c>
      <c r="JP44">
        <v>0</v>
      </c>
      <c r="JQ44">
        <v>1316805</v>
      </c>
      <c r="JR44">
        <v>0</v>
      </c>
      <c r="JS44">
        <v>2557196</v>
      </c>
      <c r="JT44">
        <v>3874001</v>
      </c>
      <c r="JU44">
        <v>3315109</v>
      </c>
      <c r="JV44">
        <v>3874001</v>
      </c>
      <c r="JW44">
        <v>0</v>
      </c>
      <c r="JX44">
        <v>0</v>
      </c>
      <c r="JY44">
        <v>0</v>
      </c>
      <c r="JZ44">
        <v>0</v>
      </c>
      <c r="KA44">
        <v>0</v>
      </c>
      <c r="KB44">
        <v>0</v>
      </c>
      <c r="KC44">
        <v>0</v>
      </c>
      <c r="KD44">
        <v>0</v>
      </c>
      <c r="KE44">
        <v>0</v>
      </c>
      <c r="KF44">
        <v>0</v>
      </c>
      <c r="KG44">
        <v>0</v>
      </c>
      <c r="KH44">
        <v>0</v>
      </c>
      <c r="KI44">
        <v>0</v>
      </c>
      <c r="KJ44">
        <v>0</v>
      </c>
      <c r="KK44">
        <v>0</v>
      </c>
      <c r="KL44">
        <v>0</v>
      </c>
      <c r="KM44">
        <v>0</v>
      </c>
      <c r="KN44">
        <v>0</v>
      </c>
      <c r="KO44">
        <v>0</v>
      </c>
      <c r="KP44">
        <v>0</v>
      </c>
      <c r="KQ44">
        <v>0</v>
      </c>
      <c r="KR44">
        <v>0</v>
      </c>
      <c r="KS44">
        <v>0</v>
      </c>
      <c r="KT44">
        <v>0</v>
      </c>
      <c r="KU44">
        <v>0</v>
      </c>
      <c r="KV44">
        <v>0</v>
      </c>
      <c r="KW44">
        <v>0</v>
      </c>
      <c r="KX44">
        <v>0</v>
      </c>
      <c r="KY44">
        <v>0</v>
      </c>
      <c r="KZ44">
        <v>0</v>
      </c>
      <c r="LA44">
        <v>0</v>
      </c>
      <c r="LB44">
        <v>0</v>
      </c>
      <c r="LC44">
        <v>0</v>
      </c>
      <c r="LD44">
        <v>0</v>
      </c>
      <c r="LE44">
        <v>0</v>
      </c>
      <c r="LF44">
        <v>0</v>
      </c>
      <c r="LG44">
        <v>0</v>
      </c>
      <c r="LH44">
        <v>0</v>
      </c>
      <c r="LI44">
        <v>0</v>
      </c>
      <c r="LJ44">
        <v>0</v>
      </c>
      <c r="LK44">
        <v>0</v>
      </c>
      <c r="LL44">
        <v>0</v>
      </c>
      <c r="LM44">
        <v>0</v>
      </c>
      <c r="LN44">
        <v>0</v>
      </c>
      <c r="LO44">
        <v>0</v>
      </c>
      <c r="LP44">
        <v>0</v>
      </c>
      <c r="LQ44">
        <v>0</v>
      </c>
      <c r="LR44">
        <v>0</v>
      </c>
      <c r="LS44">
        <v>0</v>
      </c>
      <c r="LT44">
        <v>0</v>
      </c>
      <c r="LU44">
        <v>0</v>
      </c>
      <c r="LV44">
        <v>0</v>
      </c>
      <c r="LW44">
        <v>0</v>
      </c>
      <c r="LX44">
        <v>0</v>
      </c>
      <c r="LY44">
        <v>0</v>
      </c>
      <c r="LZ44">
        <v>0</v>
      </c>
      <c r="MA44">
        <v>0</v>
      </c>
      <c r="MB44">
        <v>0</v>
      </c>
      <c r="MC44">
        <v>0</v>
      </c>
      <c r="MD44">
        <v>0</v>
      </c>
      <c r="ME44">
        <v>0</v>
      </c>
      <c r="MF44">
        <v>0</v>
      </c>
      <c r="MG44">
        <v>0</v>
      </c>
      <c r="MH44">
        <v>0</v>
      </c>
      <c r="MI44">
        <v>0</v>
      </c>
      <c r="MJ44">
        <v>0</v>
      </c>
      <c r="MK44">
        <v>0</v>
      </c>
      <c r="ML44">
        <v>0</v>
      </c>
      <c r="MM44">
        <v>0</v>
      </c>
      <c r="MN44">
        <v>0</v>
      </c>
      <c r="MO44">
        <v>0</v>
      </c>
      <c r="MP44">
        <v>0</v>
      </c>
      <c r="MQ44">
        <v>0</v>
      </c>
      <c r="MR44">
        <v>0</v>
      </c>
      <c r="MS44">
        <v>0</v>
      </c>
      <c r="MT44">
        <v>0</v>
      </c>
      <c r="MU44">
        <v>0</v>
      </c>
      <c r="MV44">
        <v>0</v>
      </c>
      <c r="MW44">
        <v>0</v>
      </c>
      <c r="MX44">
        <v>0</v>
      </c>
      <c r="MY44">
        <v>0</v>
      </c>
      <c r="MZ44">
        <v>0</v>
      </c>
      <c r="NA44">
        <v>0</v>
      </c>
      <c r="NB44">
        <v>0</v>
      </c>
      <c r="NC44">
        <v>0</v>
      </c>
      <c r="ND44">
        <v>0</v>
      </c>
      <c r="NE44">
        <v>0</v>
      </c>
      <c r="NF44">
        <v>2643618</v>
      </c>
      <c r="NG44">
        <v>2207196</v>
      </c>
      <c r="NH44">
        <v>3093539</v>
      </c>
      <c r="NI44">
        <v>0</v>
      </c>
      <c r="NJ44">
        <v>886343</v>
      </c>
      <c r="NK44">
        <v>2643618</v>
      </c>
      <c r="NL44">
        <v>1757275</v>
      </c>
      <c r="NM44">
        <v>0</v>
      </c>
      <c r="NN44">
        <v>1757275</v>
      </c>
      <c r="NO44">
        <v>0</v>
      </c>
      <c r="NP44">
        <v>0</v>
      </c>
      <c r="NQ44">
        <v>886343</v>
      </c>
      <c r="NR44">
        <v>0</v>
      </c>
      <c r="NS44">
        <v>449921</v>
      </c>
      <c r="NT44">
        <v>0</v>
      </c>
      <c r="NU44">
        <v>0</v>
      </c>
      <c r="NV44">
        <v>0</v>
      </c>
      <c r="NW44">
        <v>0</v>
      </c>
      <c r="NX44">
        <v>0</v>
      </c>
      <c r="NY44">
        <v>0</v>
      </c>
      <c r="NZ44">
        <v>0</v>
      </c>
      <c r="OA44">
        <v>0</v>
      </c>
      <c r="OB44">
        <v>0</v>
      </c>
      <c r="OC44">
        <v>0</v>
      </c>
      <c r="OD44">
        <v>0</v>
      </c>
      <c r="OE44">
        <v>0</v>
      </c>
      <c r="OF44">
        <v>0</v>
      </c>
      <c r="OG44">
        <v>0</v>
      </c>
      <c r="OH44">
        <v>0</v>
      </c>
      <c r="OI44">
        <v>0</v>
      </c>
      <c r="OJ44">
        <v>0</v>
      </c>
      <c r="OK44">
        <v>0</v>
      </c>
      <c r="OL44">
        <v>0</v>
      </c>
      <c r="OM44">
        <v>0</v>
      </c>
      <c r="ON44">
        <v>0</v>
      </c>
      <c r="OO44">
        <v>0</v>
      </c>
      <c r="OP44">
        <v>0</v>
      </c>
      <c r="OQ44">
        <v>0</v>
      </c>
      <c r="OR44">
        <v>0</v>
      </c>
      <c r="OS44">
        <v>0</v>
      </c>
      <c r="OT44">
        <v>0</v>
      </c>
      <c r="OU44">
        <v>0</v>
      </c>
      <c r="OV44">
        <v>0</v>
      </c>
      <c r="OW44">
        <v>0</v>
      </c>
      <c r="OX44">
        <v>0</v>
      </c>
      <c r="OY44">
        <v>0</v>
      </c>
      <c r="OZ44">
        <v>0</v>
      </c>
      <c r="PA44">
        <v>0</v>
      </c>
      <c r="PB44">
        <v>0</v>
      </c>
      <c r="PC44">
        <v>0</v>
      </c>
      <c r="PD44">
        <v>0</v>
      </c>
      <c r="PE44">
        <v>0</v>
      </c>
      <c r="PF44">
        <v>0</v>
      </c>
      <c r="PG44">
        <v>0</v>
      </c>
      <c r="PH44">
        <v>0</v>
      </c>
      <c r="PI44">
        <v>0</v>
      </c>
      <c r="PJ44">
        <v>0</v>
      </c>
      <c r="PK44">
        <v>0</v>
      </c>
      <c r="PL44">
        <v>0</v>
      </c>
      <c r="PM44">
        <v>0</v>
      </c>
      <c r="PN44">
        <v>0</v>
      </c>
      <c r="PO44">
        <v>0</v>
      </c>
      <c r="PP44">
        <v>0</v>
      </c>
      <c r="PQ44">
        <v>0</v>
      </c>
      <c r="PR44">
        <v>0</v>
      </c>
      <c r="PS44">
        <v>0</v>
      </c>
      <c r="PT44">
        <v>0</v>
      </c>
      <c r="PU44">
        <v>0</v>
      </c>
      <c r="PV44">
        <v>0</v>
      </c>
      <c r="PW44">
        <v>0</v>
      </c>
      <c r="PX44">
        <v>0</v>
      </c>
      <c r="PY44">
        <v>0</v>
      </c>
      <c r="PZ44">
        <v>0</v>
      </c>
      <c r="QA44">
        <v>0</v>
      </c>
      <c r="QB44">
        <v>0</v>
      </c>
      <c r="QC44">
        <v>0</v>
      </c>
      <c r="QD44">
        <v>0</v>
      </c>
      <c r="QE44">
        <v>0</v>
      </c>
      <c r="QF44">
        <v>0</v>
      </c>
      <c r="QG44">
        <v>0</v>
      </c>
      <c r="QH44">
        <v>0</v>
      </c>
      <c r="QI44">
        <v>0</v>
      </c>
      <c r="QJ44">
        <v>0</v>
      </c>
      <c r="QK44">
        <v>0</v>
      </c>
      <c r="QL44">
        <v>0</v>
      </c>
      <c r="QM44">
        <v>0</v>
      </c>
      <c r="QN44">
        <v>0</v>
      </c>
      <c r="QO44">
        <v>0</v>
      </c>
      <c r="QP44">
        <v>0</v>
      </c>
      <c r="QQ44">
        <v>0</v>
      </c>
      <c r="QR44">
        <v>0</v>
      </c>
      <c r="QS44">
        <v>0</v>
      </c>
      <c r="QT44">
        <v>0</v>
      </c>
      <c r="QU44">
        <v>0</v>
      </c>
      <c r="QV44">
        <v>0</v>
      </c>
      <c r="QW44">
        <v>0</v>
      </c>
      <c r="QX44">
        <v>0</v>
      </c>
      <c r="QY44">
        <v>0</v>
      </c>
      <c r="QZ44">
        <v>0</v>
      </c>
      <c r="RA44">
        <v>0</v>
      </c>
      <c r="RB44">
        <v>0</v>
      </c>
      <c r="RC44">
        <v>0</v>
      </c>
      <c r="RD44">
        <v>0</v>
      </c>
      <c r="RE44">
        <v>0</v>
      </c>
      <c r="RF44">
        <v>0</v>
      </c>
      <c r="RG44">
        <v>0</v>
      </c>
      <c r="RH44">
        <v>0</v>
      </c>
      <c r="RI44">
        <v>0</v>
      </c>
      <c r="RJ44">
        <v>0</v>
      </c>
      <c r="RK44">
        <v>0</v>
      </c>
      <c r="RL44">
        <v>0</v>
      </c>
      <c r="RM44">
        <v>0</v>
      </c>
      <c r="RN44">
        <v>0</v>
      </c>
      <c r="RO44">
        <v>0</v>
      </c>
      <c r="RP44">
        <v>0</v>
      </c>
      <c r="RQ44">
        <v>0</v>
      </c>
      <c r="RR44">
        <v>0</v>
      </c>
      <c r="RS44">
        <v>0</v>
      </c>
      <c r="RT44">
        <v>0</v>
      </c>
      <c r="RU44">
        <v>0</v>
      </c>
      <c r="RV44">
        <v>0</v>
      </c>
      <c r="RW44">
        <v>0</v>
      </c>
      <c r="RX44">
        <v>0</v>
      </c>
      <c r="RY44">
        <v>0</v>
      </c>
      <c r="RZ44">
        <v>0</v>
      </c>
      <c r="SA44">
        <v>0</v>
      </c>
      <c r="SB44">
        <v>0</v>
      </c>
      <c r="SC44">
        <v>0</v>
      </c>
      <c r="SD44">
        <v>0</v>
      </c>
      <c r="SE44">
        <v>0</v>
      </c>
      <c r="SF44">
        <v>0</v>
      </c>
      <c r="SG44">
        <v>0</v>
      </c>
      <c r="SH44">
        <v>0</v>
      </c>
      <c r="SI44">
        <v>0</v>
      </c>
      <c r="SJ44">
        <v>0</v>
      </c>
      <c r="SK44">
        <v>0</v>
      </c>
      <c r="SL44">
        <v>0</v>
      </c>
      <c r="SM44">
        <v>0</v>
      </c>
      <c r="SN44">
        <v>0</v>
      </c>
      <c r="SO44">
        <v>0</v>
      </c>
      <c r="SP44">
        <v>0</v>
      </c>
      <c r="SQ44">
        <v>0</v>
      </c>
      <c r="SR44">
        <v>0</v>
      </c>
      <c r="SS44">
        <v>0</v>
      </c>
      <c r="ST44">
        <v>0</v>
      </c>
      <c r="SU44">
        <v>0</v>
      </c>
      <c r="SV44">
        <v>0</v>
      </c>
      <c r="SW44">
        <v>0</v>
      </c>
      <c r="SX44">
        <v>0</v>
      </c>
      <c r="SY44">
        <v>0</v>
      </c>
      <c r="SZ44">
        <v>0</v>
      </c>
      <c r="TA44">
        <v>0</v>
      </c>
      <c r="TB44">
        <v>0</v>
      </c>
      <c r="TC44">
        <v>0</v>
      </c>
      <c r="TD44">
        <v>0</v>
      </c>
      <c r="TE44">
        <v>0</v>
      </c>
      <c r="TF44">
        <v>0</v>
      </c>
      <c r="TG44">
        <v>0</v>
      </c>
      <c r="TH44">
        <v>0</v>
      </c>
      <c r="TI44">
        <v>0</v>
      </c>
      <c r="TJ44">
        <v>0</v>
      </c>
      <c r="TK44">
        <v>0</v>
      </c>
      <c r="TL44">
        <v>0</v>
      </c>
      <c r="TM44">
        <v>0</v>
      </c>
      <c r="TN44">
        <v>0</v>
      </c>
      <c r="TO44">
        <v>0</v>
      </c>
      <c r="TP44">
        <v>0</v>
      </c>
      <c r="TQ44">
        <v>0</v>
      </c>
      <c r="TR44">
        <v>0</v>
      </c>
      <c r="TS44">
        <v>0</v>
      </c>
      <c r="TT44">
        <v>0</v>
      </c>
      <c r="TU44">
        <v>0</v>
      </c>
      <c r="TV44">
        <v>0</v>
      </c>
      <c r="TW44">
        <v>0</v>
      </c>
      <c r="TX44">
        <v>0</v>
      </c>
      <c r="TY44">
        <v>0</v>
      </c>
      <c r="TZ44">
        <v>0</v>
      </c>
      <c r="UA44">
        <v>0</v>
      </c>
      <c r="UB44">
        <v>0</v>
      </c>
      <c r="UC44">
        <v>0</v>
      </c>
      <c r="UD44">
        <v>0</v>
      </c>
      <c r="UE44">
        <v>0</v>
      </c>
      <c r="UF44">
        <v>0</v>
      </c>
      <c r="UG44">
        <v>0</v>
      </c>
      <c r="UH44">
        <v>0</v>
      </c>
      <c r="UI44">
        <v>0</v>
      </c>
      <c r="UJ44">
        <v>0</v>
      </c>
      <c r="UK44">
        <v>2643618</v>
      </c>
      <c r="UL44">
        <v>2207196</v>
      </c>
      <c r="UM44">
        <v>3093539</v>
      </c>
      <c r="UN44">
        <v>0</v>
      </c>
      <c r="UO44">
        <v>886343</v>
      </c>
      <c r="UP44">
        <v>2643618</v>
      </c>
      <c r="UQ44">
        <v>1757275</v>
      </c>
      <c r="UR44">
        <v>0</v>
      </c>
      <c r="US44">
        <v>1757275</v>
      </c>
      <c r="UT44">
        <v>0</v>
      </c>
      <c r="UU44">
        <v>0</v>
      </c>
      <c r="UV44">
        <v>886343</v>
      </c>
      <c r="UW44">
        <v>0</v>
      </c>
      <c r="UX44">
        <v>449921</v>
      </c>
      <c r="UY44">
        <v>0</v>
      </c>
    </row>
    <row r="45" spans="1:571" x14ac:dyDescent="0.25">
      <c r="A45">
        <v>202212</v>
      </c>
      <c r="B45">
        <v>50167</v>
      </c>
      <c r="C45" t="s">
        <v>2678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1598615</v>
      </c>
      <c r="V45">
        <v>5889043</v>
      </c>
      <c r="W45">
        <v>0</v>
      </c>
      <c r="X45">
        <v>7588834</v>
      </c>
      <c r="Y45">
        <v>14442393</v>
      </c>
      <c r="Z45">
        <v>0</v>
      </c>
      <c r="AA45">
        <v>1384877</v>
      </c>
      <c r="AB45">
        <v>0</v>
      </c>
      <c r="AC45">
        <v>0</v>
      </c>
      <c r="AD45">
        <v>0</v>
      </c>
      <c r="AE45">
        <v>0</v>
      </c>
      <c r="AF45">
        <v>1384877</v>
      </c>
      <c r="AG45">
        <v>1598615</v>
      </c>
      <c r="AH45">
        <v>14131010</v>
      </c>
      <c r="AI45">
        <v>15827270</v>
      </c>
      <c r="AJ45">
        <v>7588834</v>
      </c>
      <c r="AK45">
        <v>15515887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1490340</v>
      </c>
      <c r="BD45">
        <v>5490174</v>
      </c>
      <c r="BE45">
        <v>0</v>
      </c>
      <c r="BF45">
        <v>6533505</v>
      </c>
      <c r="BG45">
        <v>13464203</v>
      </c>
      <c r="BH45">
        <v>0</v>
      </c>
      <c r="BI45">
        <v>1291079</v>
      </c>
      <c r="BJ45">
        <v>0</v>
      </c>
      <c r="BK45">
        <v>0</v>
      </c>
      <c r="BL45">
        <v>0</v>
      </c>
      <c r="BM45">
        <v>0</v>
      </c>
      <c r="BN45">
        <v>1291079</v>
      </c>
      <c r="BO45">
        <v>1490340</v>
      </c>
      <c r="BP45">
        <v>13173910</v>
      </c>
      <c r="BQ45">
        <v>14755282</v>
      </c>
      <c r="BR45">
        <v>6533505</v>
      </c>
      <c r="BS45">
        <v>14464989</v>
      </c>
      <c r="BT45">
        <v>3043578</v>
      </c>
      <c r="BU45">
        <v>11212057</v>
      </c>
      <c r="BV45">
        <v>0</v>
      </c>
      <c r="BW45">
        <v>25196237</v>
      </c>
      <c r="BX45">
        <v>27496650</v>
      </c>
      <c r="BY45">
        <v>0</v>
      </c>
      <c r="BZ45">
        <v>2636646</v>
      </c>
      <c r="CA45">
        <v>0</v>
      </c>
      <c r="CB45">
        <v>0</v>
      </c>
      <c r="CC45">
        <v>0</v>
      </c>
      <c r="CD45">
        <v>0</v>
      </c>
      <c r="CE45">
        <v>2636646</v>
      </c>
      <c r="CF45">
        <v>3043578</v>
      </c>
      <c r="CG45">
        <v>26903812</v>
      </c>
      <c r="CH45">
        <v>30133296</v>
      </c>
      <c r="CI45">
        <v>25196237</v>
      </c>
      <c r="CJ45">
        <v>29540458</v>
      </c>
      <c r="CK45">
        <v>19781</v>
      </c>
      <c r="CL45">
        <v>72872</v>
      </c>
      <c r="CM45">
        <v>0</v>
      </c>
      <c r="CN45">
        <v>135625</v>
      </c>
      <c r="CO45">
        <v>178712</v>
      </c>
      <c r="CP45">
        <v>0</v>
      </c>
      <c r="CQ45">
        <v>17137</v>
      </c>
      <c r="CR45">
        <v>0</v>
      </c>
      <c r="CS45">
        <v>0</v>
      </c>
      <c r="CT45">
        <v>0</v>
      </c>
      <c r="CU45">
        <v>0</v>
      </c>
      <c r="CV45">
        <v>17137</v>
      </c>
      <c r="CW45">
        <v>19781</v>
      </c>
      <c r="CX45">
        <v>174859</v>
      </c>
      <c r="CY45">
        <v>195849</v>
      </c>
      <c r="CZ45">
        <v>135625</v>
      </c>
      <c r="DA45">
        <v>191996</v>
      </c>
      <c r="DB45">
        <v>3576751</v>
      </c>
      <c r="DC45">
        <v>13176182</v>
      </c>
      <c r="DD45">
        <v>0</v>
      </c>
      <c r="DE45">
        <v>21493190</v>
      </c>
      <c r="DF45">
        <v>32313505</v>
      </c>
      <c r="DG45">
        <v>0</v>
      </c>
      <c r="DH45">
        <v>3098533</v>
      </c>
      <c r="DI45">
        <v>0</v>
      </c>
      <c r="DJ45">
        <v>0</v>
      </c>
      <c r="DK45">
        <v>0</v>
      </c>
      <c r="DL45">
        <v>0</v>
      </c>
      <c r="DM45">
        <v>3098533</v>
      </c>
      <c r="DN45">
        <v>3576751</v>
      </c>
      <c r="DO45">
        <v>31616815</v>
      </c>
      <c r="DP45">
        <v>35412038</v>
      </c>
      <c r="DQ45">
        <v>21493190</v>
      </c>
      <c r="DR45">
        <v>34715348</v>
      </c>
      <c r="DS45">
        <v>1904455</v>
      </c>
      <c r="DT45">
        <v>7015711</v>
      </c>
      <c r="DU45">
        <v>0</v>
      </c>
      <c r="DV45">
        <v>7563014</v>
      </c>
      <c r="DW45">
        <v>17205457</v>
      </c>
      <c r="DX45">
        <v>0</v>
      </c>
      <c r="DY45">
        <v>1649826</v>
      </c>
      <c r="DZ45">
        <v>0</v>
      </c>
      <c r="EA45">
        <v>0</v>
      </c>
      <c r="EB45">
        <v>0</v>
      </c>
      <c r="EC45">
        <v>0</v>
      </c>
      <c r="ED45">
        <v>1649826</v>
      </c>
      <c r="EE45">
        <v>1904455</v>
      </c>
      <c r="EF45">
        <v>16834502</v>
      </c>
      <c r="EG45">
        <v>18855283</v>
      </c>
      <c r="EH45">
        <v>7563014</v>
      </c>
      <c r="EI45">
        <v>18484328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14861</v>
      </c>
      <c r="FB45">
        <v>54744</v>
      </c>
      <c r="FC45">
        <v>0</v>
      </c>
      <c r="FD45">
        <v>63742</v>
      </c>
      <c r="FE45">
        <v>134256</v>
      </c>
      <c r="FF45">
        <v>0</v>
      </c>
      <c r="FG45">
        <v>12874</v>
      </c>
      <c r="FH45">
        <v>0</v>
      </c>
      <c r="FI45">
        <v>0</v>
      </c>
      <c r="FJ45">
        <v>0</v>
      </c>
      <c r="FK45">
        <v>0</v>
      </c>
      <c r="FL45">
        <v>12874</v>
      </c>
      <c r="FM45">
        <v>14861</v>
      </c>
      <c r="FN45">
        <v>131361</v>
      </c>
      <c r="FO45">
        <v>147130</v>
      </c>
      <c r="FP45">
        <v>63742</v>
      </c>
      <c r="FQ45">
        <v>144235</v>
      </c>
      <c r="FR45">
        <v>676441</v>
      </c>
      <c r="FS45">
        <v>2491903</v>
      </c>
      <c r="FT45">
        <v>0</v>
      </c>
      <c r="FU45">
        <v>3601</v>
      </c>
      <c r="FV45">
        <v>6111187</v>
      </c>
      <c r="FW45">
        <v>0</v>
      </c>
      <c r="FX45">
        <v>586000</v>
      </c>
      <c r="FY45">
        <v>0</v>
      </c>
      <c r="FZ45">
        <v>0</v>
      </c>
      <c r="GA45">
        <v>0</v>
      </c>
      <c r="GB45">
        <v>0</v>
      </c>
      <c r="GC45">
        <v>586000</v>
      </c>
      <c r="GD45">
        <v>676441</v>
      </c>
      <c r="GE45">
        <v>5979428</v>
      </c>
      <c r="GF45">
        <v>6697187</v>
      </c>
      <c r="GG45">
        <v>3601</v>
      </c>
      <c r="GH45">
        <v>6565428</v>
      </c>
      <c r="GI45">
        <v>0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0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0</v>
      </c>
      <c r="HF45">
        <v>0</v>
      </c>
      <c r="HG45">
        <v>0</v>
      </c>
      <c r="HH45">
        <v>0</v>
      </c>
      <c r="HI45">
        <v>0</v>
      </c>
      <c r="HJ45">
        <v>0</v>
      </c>
      <c r="HK45">
        <v>0</v>
      </c>
      <c r="HL45">
        <v>0</v>
      </c>
      <c r="HM45">
        <v>0</v>
      </c>
      <c r="HN45">
        <v>0</v>
      </c>
      <c r="HO45">
        <v>0</v>
      </c>
      <c r="HP45">
        <v>0</v>
      </c>
      <c r="HQ45">
        <v>0</v>
      </c>
      <c r="HR45">
        <v>0</v>
      </c>
      <c r="HS45">
        <v>0</v>
      </c>
      <c r="HT45">
        <v>0</v>
      </c>
      <c r="HU45">
        <v>0</v>
      </c>
      <c r="HV45">
        <v>0</v>
      </c>
      <c r="HW45">
        <v>0</v>
      </c>
      <c r="HX45">
        <v>0</v>
      </c>
      <c r="HY45">
        <v>0</v>
      </c>
      <c r="HZ45">
        <v>0</v>
      </c>
      <c r="IA45">
        <v>0</v>
      </c>
      <c r="IB45">
        <v>0</v>
      </c>
      <c r="IC45">
        <v>0</v>
      </c>
      <c r="ID45">
        <v>0</v>
      </c>
      <c r="IE45">
        <v>0</v>
      </c>
      <c r="IF45">
        <v>0</v>
      </c>
      <c r="IG45">
        <v>0</v>
      </c>
      <c r="IH45">
        <v>0</v>
      </c>
      <c r="II45">
        <v>0</v>
      </c>
      <c r="IJ45">
        <v>0</v>
      </c>
      <c r="IK45">
        <v>0</v>
      </c>
      <c r="IL45">
        <v>0</v>
      </c>
      <c r="IM45">
        <v>0</v>
      </c>
      <c r="IN45">
        <v>0</v>
      </c>
      <c r="IO45">
        <v>0</v>
      </c>
      <c r="IP45">
        <v>0</v>
      </c>
      <c r="IQ45">
        <v>0</v>
      </c>
      <c r="IR45">
        <v>0</v>
      </c>
      <c r="IS45">
        <v>0</v>
      </c>
      <c r="IT45">
        <v>0</v>
      </c>
      <c r="IU45">
        <v>0</v>
      </c>
      <c r="IV45">
        <v>0</v>
      </c>
      <c r="IW45">
        <v>0</v>
      </c>
      <c r="IX45">
        <v>0</v>
      </c>
      <c r="IY45">
        <v>0</v>
      </c>
      <c r="IZ45">
        <v>12324822</v>
      </c>
      <c r="JA45">
        <v>0</v>
      </c>
      <c r="JB45">
        <v>45402686</v>
      </c>
      <c r="JC45">
        <v>0</v>
      </c>
      <c r="JD45">
        <v>0</v>
      </c>
      <c r="JE45">
        <v>68577748</v>
      </c>
      <c r="JF45">
        <v>111346363</v>
      </c>
      <c r="JG45">
        <v>0</v>
      </c>
      <c r="JH45">
        <v>10676972</v>
      </c>
      <c r="JI45">
        <v>0</v>
      </c>
      <c r="JJ45">
        <v>45402686</v>
      </c>
      <c r="JK45">
        <v>0</v>
      </c>
      <c r="JL45">
        <v>0</v>
      </c>
      <c r="JM45">
        <v>0</v>
      </c>
      <c r="JN45">
        <v>0</v>
      </c>
      <c r="JO45">
        <v>0</v>
      </c>
      <c r="JP45">
        <v>0</v>
      </c>
      <c r="JQ45">
        <v>10676972</v>
      </c>
      <c r="JR45">
        <v>12324822</v>
      </c>
      <c r="JS45">
        <v>108945697</v>
      </c>
      <c r="JT45">
        <v>122023335</v>
      </c>
      <c r="JU45">
        <v>68577748</v>
      </c>
      <c r="JV45">
        <v>119622669</v>
      </c>
      <c r="JW45">
        <v>0</v>
      </c>
      <c r="JX45">
        <v>0</v>
      </c>
      <c r="JY45">
        <v>0</v>
      </c>
      <c r="JZ45">
        <v>0</v>
      </c>
      <c r="KA45">
        <v>0</v>
      </c>
      <c r="KB45">
        <v>0</v>
      </c>
      <c r="KC45">
        <v>0</v>
      </c>
      <c r="KD45">
        <v>0</v>
      </c>
      <c r="KE45">
        <v>0</v>
      </c>
      <c r="KF45">
        <v>0</v>
      </c>
      <c r="KG45">
        <v>0</v>
      </c>
      <c r="KH45">
        <v>0</v>
      </c>
      <c r="KI45">
        <v>0</v>
      </c>
      <c r="KJ45">
        <v>0</v>
      </c>
      <c r="KK45">
        <v>0</v>
      </c>
      <c r="KL45">
        <v>0</v>
      </c>
      <c r="KM45">
        <v>0</v>
      </c>
      <c r="KN45">
        <v>0</v>
      </c>
      <c r="KO45">
        <v>0</v>
      </c>
      <c r="KP45">
        <v>12169933</v>
      </c>
      <c r="KQ45">
        <v>16785000</v>
      </c>
      <c r="KR45">
        <v>16785000</v>
      </c>
      <c r="KS45">
        <v>0</v>
      </c>
      <c r="KT45">
        <v>0</v>
      </c>
      <c r="KU45">
        <v>15986639</v>
      </c>
      <c r="KV45">
        <v>15986639</v>
      </c>
      <c r="KW45">
        <v>3816706</v>
      </c>
      <c r="KX45">
        <v>12169933</v>
      </c>
      <c r="KY45">
        <v>3816706</v>
      </c>
      <c r="KZ45">
        <v>0</v>
      </c>
      <c r="LA45">
        <v>0</v>
      </c>
      <c r="LB45">
        <v>0</v>
      </c>
      <c r="LC45">
        <v>798361</v>
      </c>
      <c r="LD45">
        <v>0</v>
      </c>
      <c r="LE45">
        <v>0</v>
      </c>
      <c r="LF45">
        <v>0</v>
      </c>
      <c r="LG45">
        <v>0</v>
      </c>
      <c r="LH45">
        <v>0</v>
      </c>
      <c r="LI45">
        <v>0</v>
      </c>
      <c r="LJ45">
        <v>0</v>
      </c>
      <c r="LK45">
        <v>0</v>
      </c>
      <c r="LL45">
        <v>0</v>
      </c>
      <c r="LM45">
        <v>0</v>
      </c>
      <c r="LN45">
        <v>0</v>
      </c>
      <c r="LO45">
        <v>0</v>
      </c>
      <c r="LP45">
        <v>0</v>
      </c>
      <c r="LQ45">
        <v>0</v>
      </c>
      <c r="LR45">
        <v>0</v>
      </c>
      <c r="LS45">
        <v>0</v>
      </c>
      <c r="LT45">
        <v>0</v>
      </c>
      <c r="LU45">
        <v>0</v>
      </c>
      <c r="LV45">
        <v>0</v>
      </c>
      <c r="LW45">
        <v>0</v>
      </c>
      <c r="LX45">
        <v>3002352</v>
      </c>
      <c r="LY45">
        <v>12995103</v>
      </c>
      <c r="LZ45">
        <v>14070695</v>
      </c>
      <c r="MA45">
        <v>0</v>
      </c>
      <c r="MB45">
        <v>1075592</v>
      </c>
      <c r="MC45">
        <v>13873737</v>
      </c>
      <c r="MD45">
        <v>12798145</v>
      </c>
      <c r="ME45">
        <v>10871385</v>
      </c>
      <c r="MF45">
        <v>1926760</v>
      </c>
      <c r="MG45">
        <v>10871385</v>
      </c>
      <c r="MH45">
        <v>0</v>
      </c>
      <c r="MI45">
        <v>1075592</v>
      </c>
      <c r="MJ45">
        <v>0</v>
      </c>
      <c r="MK45">
        <v>196958</v>
      </c>
      <c r="ML45">
        <v>0</v>
      </c>
      <c r="MM45">
        <v>0</v>
      </c>
      <c r="MN45">
        <v>0</v>
      </c>
      <c r="MO45">
        <v>1500927</v>
      </c>
      <c r="MP45">
        <v>3139522</v>
      </c>
      <c r="MQ45">
        <v>3139522</v>
      </c>
      <c r="MR45">
        <v>0</v>
      </c>
      <c r="MS45">
        <v>0</v>
      </c>
      <c r="MT45">
        <v>3041060</v>
      </c>
      <c r="MU45">
        <v>3041060</v>
      </c>
      <c r="MV45">
        <v>1540133</v>
      </c>
      <c r="MW45">
        <v>1500927</v>
      </c>
      <c r="MX45">
        <v>1540133</v>
      </c>
      <c r="MY45">
        <v>0</v>
      </c>
      <c r="MZ45">
        <v>0</v>
      </c>
      <c r="NA45">
        <v>0</v>
      </c>
      <c r="NB45">
        <v>98462</v>
      </c>
      <c r="NC45">
        <v>0</v>
      </c>
      <c r="ND45">
        <v>0</v>
      </c>
      <c r="NE45">
        <v>0</v>
      </c>
      <c r="NF45">
        <v>43537</v>
      </c>
      <c r="NG45">
        <v>46393</v>
      </c>
      <c r="NH45">
        <v>46393</v>
      </c>
      <c r="NI45">
        <v>0</v>
      </c>
      <c r="NJ45">
        <v>0</v>
      </c>
      <c r="NK45">
        <v>43537</v>
      </c>
      <c r="NL45">
        <v>43537</v>
      </c>
      <c r="NM45">
        <v>0</v>
      </c>
      <c r="NN45">
        <v>43537</v>
      </c>
      <c r="NO45">
        <v>0</v>
      </c>
      <c r="NP45">
        <v>0</v>
      </c>
      <c r="NQ45">
        <v>0</v>
      </c>
      <c r="NR45">
        <v>0</v>
      </c>
      <c r="NS45">
        <v>2856</v>
      </c>
      <c r="NT45">
        <v>0</v>
      </c>
      <c r="NU45">
        <v>0</v>
      </c>
      <c r="NV45">
        <v>0</v>
      </c>
      <c r="NW45">
        <v>21758722</v>
      </c>
      <c r="NX45">
        <v>24997563</v>
      </c>
      <c r="NY45">
        <v>34137506</v>
      </c>
      <c r="NZ45">
        <v>0</v>
      </c>
      <c r="OA45">
        <v>9139943</v>
      </c>
      <c r="OB45">
        <v>32710110</v>
      </c>
      <c r="OC45">
        <v>23570167</v>
      </c>
      <c r="OD45">
        <v>10951388</v>
      </c>
      <c r="OE45">
        <v>12618779</v>
      </c>
      <c r="OF45">
        <v>10951388</v>
      </c>
      <c r="OG45">
        <v>0</v>
      </c>
      <c r="OH45">
        <v>9139943</v>
      </c>
      <c r="OI45">
        <v>0</v>
      </c>
      <c r="OJ45">
        <v>1427396</v>
      </c>
      <c r="OK45">
        <v>0</v>
      </c>
      <c r="OL45">
        <v>0</v>
      </c>
      <c r="OM45">
        <v>0</v>
      </c>
      <c r="ON45">
        <v>5404355</v>
      </c>
      <c r="OO45">
        <v>11272350</v>
      </c>
      <c r="OP45">
        <v>11272350</v>
      </c>
      <c r="OQ45">
        <v>0</v>
      </c>
      <c r="OR45">
        <v>0</v>
      </c>
      <c r="OS45">
        <v>10917818</v>
      </c>
      <c r="OT45">
        <v>10917818</v>
      </c>
      <c r="OU45">
        <v>5513463</v>
      </c>
      <c r="OV45">
        <v>5404355</v>
      </c>
      <c r="OW45">
        <v>5513463</v>
      </c>
      <c r="OX45">
        <v>0</v>
      </c>
      <c r="OY45">
        <v>0</v>
      </c>
      <c r="OZ45">
        <v>0</v>
      </c>
      <c r="PA45">
        <v>354532</v>
      </c>
      <c r="PB45">
        <v>0</v>
      </c>
      <c r="PC45">
        <v>0</v>
      </c>
      <c r="PD45">
        <v>0</v>
      </c>
      <c r="PE45">
        <v>0</v>
      </c>
      <c r="PF45">
        <v>0</v>
      </c>
      <c r="PG45">
        <v>0</v>
      </c>
      <c r="PH45">
        <v>0</v>
      </c>
      <c r="PI45">
        <v>0</v>
      </c>
      <c r="PJ45">
        <v>0</v>
      </c>
      <c r="PK45">
        <v>0</v>
      </c>
      <c r="PL45">
        <v>0</v>
      </c>
      <c r="PM45">
        <v>0</v>
      </c>
      <c r="PN45">
        <v>0</v>
      </c>
      <c r="PO45">
        <v>0</v>
      </c>
      <c r="PP45">
        <v>0</v>
      </c>
      <c r="PQ45">
        <v>0</v>
      </c>
      <c r="PR45">
        <v>0</v>
      </c>
      <c r="PS45">
        <v>0</v>
      </c>
      <c r="PT45">
        <v>0</v>
      </c>
      <c r="PU45">
        <v>0</v>
      </c>
      <c r="PV45">
        <v>135061</v>
      </c>
      <c r="PW45">
        <v>143921</v>
      </c>
      <c r="PX45">
        <v>143921</v>
      </c>
      <c r="PY45">
        <v>0</v>
      </c>
      <c r="PZ45">
        <v>0</v>
      </c>
      <c r="QA45">
        <v>135061</v>
      </c>
      <c r="QB45">
        <v>135061</v>
      </c>
      <c r="QC45">
        <v>0</v>
      </c>
      <c r="QD45">
        <v>135061</v>
      </c>
      <c r="QE45">
        <v>0</v>
      </c>
      <c r="QF45">
        <v>0</v>
      </c>
      <c r="QG45">
        <v>0</v>
      </c>
      <c r="QH45">
        <v>0</v>
      </c>
      <c r="QI45">
        <v>8860</v>
      </c>
      <c r="QJ45">
        <v>0</v>
      </c>
      <c r="QK45">
        <v>0</v>
      </c>
      <c r="QL45">
        <v>0</v>
      </c>
      <c r="QM45">
        <v>0</v>
      </c>
      <c r="QN45">
        <v>0</v>
      </c>
      <c r="QO45">
        <v>0</v>
      </c>
      <c r="QP45">
        <v>0</v>
      </c>
      <c r="QQ45">
        <v>0</v>
      </c>
      <c r="QR45">
        <v>0</v>
      </c>
      <c r="QS45">
        <v>0</v>
      </c>
      <c r="QT45">
        <v>0</v>
      </c>
      <c r="QU45">
        <v>0</v>
      </c>
      <c r="QV45">
        <v>0</v>
      </c>
      <c r="QW45">
        <v>0</v>
      </c>
      <c r="QX45">
        <v>0</v>
      </c>
      <c r="QY45">
        <v>0</v>
      </c>
      <c r="QZ45">
        <v>0</v>
      </c>
      <c r="RA45">
        <v>0</v>
      </c>
      <c r="RB45">
        <v>0</v>
      </c>
      <c r="RC45">
        <v>0</v>
      </c>
      <c r="RD45">
        <v>0</v>
      </c>
      <c r="RE45">
        <v>0</v>
      </c>
      <c r="RF45">
        <v>0</v>
      </c>
      <c r="RG45">
        <v>0</v>
      </c>
      <c r="RH45">
        <v>0</v>
      </c>
      <c r="RI45">
        <v>0</v>
      </c>
      <c r="RJ45">
        <v>0</v>
      </c>
      <c r="RK45">
        <v>0</v>
      </c>
      <c r="RL45">
        <v>0</v>
      </c>
      <c r="RM45">
        <v>0</v>
      </c>
      <c r="RN45">
        <v>0</v>
      </c>
      <c r="RO45">
        <v>0</v>
      </c>
      <c r="RP45">
        <v>0</v>
      </c>
      <c r="RQ45">
        <v>0</v>
      </c>
      <c r="RR45">
        <v>0</v>
      </c>
      <c r="RS45">
        <v>0</v>
      </c>
      <c r="RT45">
        <v>0</v>
      </c>
      <c r="RU45">
        <v>0</v>
      </c>
      <c r="RV45">
        <v>0</v>
      </c>
      <c r="RW45">
        <v>0</v>
      </c>
      <c r="RX45">
        <v>0</v>
      </c>
      <c r="RY45">
        <v>0</v>
      </c>
      <c r="RZ45">
        <v>0</v>
      </c>
      <c r="SA45">
        <v>0</v>
      </c>
      <c r="SB45">
        <v>0</v>
      </c>
      <c r="SC45">
        <v>0</v>
      </c>
      <c r="SD45">
        <v>0</v>
      </c>
      <c r="SE45">
        <v>0</v>
      </c>
      <c r="SF45">
        <v>0</v>
      </c>
      <c r="SG45">
        <v>0</v>
      </c>
      <c r="SH45">
        <v>0</v>
      </c>
      <c r="SI45">
        <v>0</v>
      </c>
      <c r="SJ45">
        <v>0</v>
      </c>
      <c r="SK45">
        <v>0</v>
      </c>
      <c r="SL45">
        <v>0</v>
      </c>
      <c r="SM45">
        <v>0</v>
      </c>
      <c r="SN45">
        <v>0</v>
      </c>
      <c r="SO45">
        <v>0</v>
      </c>
      <c r="SP45">
        <v>0</v>
      </c>
      <c r="SQ45">
        <v>0</v>
      </c>
      <c r="SR45">
        <v>0</v>
      </c>
      <c r="SS45">
        <v>0</v>
      </c>
      <c r="ST45">
        <v>0</v>
      </c>
      <c r="SU45">
        <v>0</v>
      </c>
      <c r="SV45">
        <v>0</v>
      </c>
      <c r="SW45">
        <v>0</v>
      </c>
      <c r="SX45">
        <v>0</v>
      </c>
      <c r="SY45">
        <v>0</v>
      </c>
      <c r="SZ45">
        <v>0</v>
      </c>
      <c r="TA45">
        <v>0</v>
      </c>
      <c r="TB45">
        <v>0</v>
      </c>
      <c r="TC45">
        <v>0</v>
      </c>
      <c r="TD45">
        <v>0</v>
      </c>
      <c r="TE45">
        <v>0</v>
      </c>
      <c r="TF45">
        <v>0</v>
      </c>
      <c r="TG45">
        <v>0</v>
      </c>
      <c r="TH45">
        <v>0</v>
      </c>
      <c r="TI45">
        <v>0</v>
      </c>
      <c r="TJ45">
        <v>0</v>
      </c>
      <c r="TK45">
        <v>0</v>
      </c>
      <c r="TL45">
        <v>0</v>
      </c>
      <c r="TM45">
        <v>0</v>
      </c>
      <c r="TN45">
        <v>0</v>
      </c>
      <c r="TO45">
        <v>0</v>
      </c>
      <c r="TP45">
        <v>0</v>
      </c>
      <c r="TQ45">
        <v>0</v>
      </c>
      <c r="TR45">
        <v>0</v>
      </c>
      <c r="TS45">
        <v>0</v>
      </c>
      <c r="TT45">
        <v>0</v>
      </c>
      <c r="TU45">
        <v>0</v>
      </c>
      <c r="TV45">
        <v>0</v>
      </c>
      <c r="TW45">
        <v>0</v>
      </c>
      <c r="TX45">
        <v>0</v>
      </c>
      <c r="TY45">
        <v>0</v>
      </c>
      <c r="TZ45">
        <v>0</v>
      </c>
      <c r="UA45">
        <v>0</v>
      </c>
      <c r="UB45">
        <v>0</v>
      </c>
      <c r="UC45">
        <v>0</v>
      </c>
      <c r="UD45">
        <v>0</v>
      </c>
      <c r="UE45">
        <v>0</v>
      </c>
      <c r="UF45">
        <v>0</v>
      </c>
      <c r="UG45">
        <v>0</v>
      </c>
      <c r="UH45">
        <v>0</v>
      </c>
      <c r="UI45">
        <v>0</v>
      </c>
      <c r="UJ45">
        <v>0</v>
      </c>
      <c r="UK45">
        <v>44014887</v>
      </c>
      <c r="UL45">
        <v>69379852</v>
      </c>
      <c r="UM45">
        <v>79595387</v>
      </c>
      <c r="UN45">
        <v>0</v>
      </c>
      <c r="UO45">
        <v>10215535</v>
      </c>
      <c r="UP45">
        <v>76707962</v>
      </c>
      <c r="UQ45">
        <v>66492427</v>
      </c>
      <c r="UR45">
        <v>32693075</v>
      </c>
      <c r="US45">
        <v>33799352</v>
      </c>
      <c r="UT45">
        <v>32693075</v>
      </c>
      <c r="UU45">
        <v>0</v>
      </c>
      <c r="UV45">
        <v>10215535</v>
      </c>
      <c r="UW45">
        <v>0</v>
      </c>
      <c r="UX45">
        <v>2887425</v>
      </c>
      <c r="UY45">
        <v>0</v>
      </c>
    </row>
    <row r="46" spans="1:571" x14ac:dyDescent="0.25">
      <c r="A46">
        <v>202212</v>
      </c>
      <c r="B46">
        <v>51706</v>
      </c>
      <c r="C46" t="s">
        <v>2682</v>
      </c>
      <c r="D46">
        <v>0</v>
      </c>
      <c r="E46">
        <v>119473000</v>
      </c>
      <c r="F46">
        <v>0</v>
      </c>
      <c r="G46">
        <v>3516849000</v>
      </c>
      <c r="H46">
        <v>3592996000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3592999000</v>
      </c>
      <c r="R46">
        <v>3592996000</v>
      </c>
      <c r="S46">
        <v>3516849000</v>
      </c>
      <c r="T46">
        <v>3592999000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0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0</v>
      </c>
      <c r="HF46">
        <v>0</v>
      </c>
      <c r="HG46">
        <v>0</v>
      </c>
      <c r="HH46">
        <v>0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0</v>
      </c>
      <c r="HO46">
        <v>0</v>
      </c>
      <c r="HP46">
        <v>0</v>
      </c>
      <c r="HQ46">
        <v>0</v>
      </c>
      <c r="HR46">
        <v>0</v>
      </c>
      <c r="HS46">
        <v>0</v>
      </c>
      <c r="HT46">
        <v>0</v>
      </c>
      <c r="HU46">
        <v>0</v>
      </c>
      <c r="HV46">
        <v>0</v>
      </c>
      <c r="HW46">
        <v>0</v>
      </c>
      <c r="HX46">
        <v>0</v>
      </c>
      <c r="HY46">
        <v>0</v>
      </c>
      <c r="HZ46">
        <v>0</v>
      </c>
      <c r="IA46">
        <v>0</v>
      </c>
      <c r="IB46">
        <v>0</v>
      </c>
      <c r="IC46">
        <v>0</v>
      </c>
      <c r="ID46">
        <v>0</v>
      </c>
      <c r="IE46">
        <v>0</v>
      </c>
      <c r="IF46">
        <v>0</v>
      </c>
      <c r="IG46">
        <v>0</v>
      </c>
      <c r="IH46">
        <v>0</v>
      </c>
      <c r="II46">
        <v>0</v>
      </c>
      <c r="IJ46">
        <v>0</v>
      </c>
      <c r="IK46">
        <v>0</v>
      </c>
      <c r="IL46">
        <v>0</v>
      </c>
      <c r="IM46">
        <v>0</v>
      </c>
      <c r="IN46">
        <v>0</v>
      </c>
      <c r="IO46">
        <v>0</v>
      </c>
      <c r="IP46">
        <v>0</v>
      </c>
      <c r="IQ46">
        <v>0</v>
      </c>
      <c r="IR46">
        <v>0</v>
      </c>
      <c r="IS46">
        <v>0</v>
      </c>
      <c r="IT46">
        <v>0</v>
      </c>
      <c r="IU46">
        <v>0</v>
      </c>
      <c r="IV46">
        <v>0</v>
      </c>
      <c r="IW46">
        <v>0</v>
      </c>
      <c r="IX46">
        <v>0</v>
      </c>
      <c r="IY46">
        <v>0</v>
      </c>
      <c r="IZ46">
        <v>0</v>
      </c>
      <c r="JA46">
        <v>0</v>
      </c>
      <c r="JB46">
        <v>119473000</v>
      </c>
      <c r="JC46">
        <v>0</v>
      </c>
      <c r="JD46">
        <v>0</v>
      </c>
      <c r="JE46">
        <v>3516849000</v>
      </c>
      <c r="JF46">
        <v>3592996000</v>
      </c>
      <c r="JG46">
        <v>0</v>
      </c>
      <c r="JH46">
        <v>0</v>
      </c>
      <c r="JI46">
        <v>0</v>
      </c>
      <c r="JJ46">
        <v>119473000</v>
      </c>
      <c r="JK46">
        <v>0</v>
      </c>
      <c r="JL46">
        <v>0</v>
      </c>
      <c r="JM46">
        <v>0</v>
      </c>
      <c r="JN46">
        <v>0</v>
      </c>
      <c r="JO46">
        <v>0</v>
      </c>
      <c r="JP46">
        <v>0</v>
      </c>
      <c r="JQ46">
        <v>0</v>
      </c>
      <c r="JR46">
        <v>0</v>
      </c>
      <c r="JS46">
        <v>3592999000</v>
      </c>
      <c r="JT46">
        <v>3592996000</v>
      </c>
      <c r="JU46">
        <v>3516849000</v>
      </c>
      <c r="JV46">
        <v>3592999000</v>
      </c>
      <c r="JW46">
        <v>0</v>
      </c>
      <c r="JX46">
        <v>0</v>
      </c>
      <c r="JY46">
        <v>448566000</v>
      </c>
      <c r="JZ46">
        <v>468057000</v>
      </c>
      <c r="KA46">
        <v>468057000</v>
      </c>
      <c r="KB46">
        <v>0</v>
      </c>
      <c r="KC46">
        <v>0</v>
      </c>
      <c r="KD46">
        <v>450714000</v>
      </c>
      <c r="KE46">
        <v>450714000</v>
      </c>
      <c r="KF46">
        <v>2148000</v>
      </c>
      <c r="KG46">
        <v>448566000</v>
      </c>
      <c r="KH46">
        <v>2148000</v>
      </c>
      <c r="KI46">
        <v>0</v>
      </c>
      <c r="KJ46">
        <v>0</v>
      </c>
      <c r="KK46">
        <v>0</v>
      </c>
      <c r="KL46">
        <v>17343000</v>
      </c>
      <c r="KM46">
        <v>0</v>
      </c>
      <c r="KN46">
        <v>0</v>
      </c>
      <c r="KO46">
        <v>0</v>
      </c>
      <c r="KP46">
        <v>0</v>
      </c>
      <c r="KQ46">
        <v>0</v>
      </c>
      <c r="KR46">
        <v>0</v>
      </c>
      <c r="KS46">
        <v>0</v>
      </c>
      <c r="KT46">
        <v>0</v>
      </c>
      <c r="KU46">
        <v>0</v>
      </c>
      <c r="KV46">
        <v>0</v>
      </c>
      <c r="KW46">
        <v>0</v>
      </c>
      <c r="KX46">
        <v>0</v>
      </c>
      <c r="KY46">
        <v>0</v>
      </c>
      <c r="KZ46">
        <v>0</v>
      </c>
      <c r="LA46">
        <v>0</v>
      </c>
      <c r="LB46">
        <v>0</v>
      </c>
      <c r="LC46">
        <v>0</v>
      </c>
      <c r="LD46">
        <v>0</v>
      </c>
      <c r="LE46">
        <v>0</v>
      </c>
      <c r="LF46">
        <v>0</v>
      </c>
      <c r="LG46">
        <v>0</v>
      </c>
      <c r="LH46">
        <v>0</v>
      </c>
      <c r="LI46">
        <v>0</v>
      </c>
      <c r="LJ46">
        <v>0</v>
      </c>
      <c r="LK46">
        <v>0</v>
      </c>
      <c r="LL46">
        <v>0</v>
      </c>
      <c r="LM46">
        <v>0</v>
      </c>
      <c r="LN46">
        <v>0</v>
      </c>
      <c r="LO46">
        <v>0</v>
      </c>
      <c r="LP46">
        <v>0</v>
      </c>
      <c r="LQ46">
        <v>0</v>
      </c>
      <c r="LR46">
        <v>0</v>
      </c>
      <c r="LS46">
        <v>0</v>
      </c>
      <c r="LT46">
        <v>0</v>
      </c>
      <c r="LU46">
        <v>0</v>
      </c>
      <c r="LV46">
        <v>0</v>
      </c>
      <c r="LW46">
        <v>0</v>
      </c>
      <c r="LX46">
        <v>0</v>
      </c>
      <c r="LY46">
        <v>0</v>
      </c>
      <c r="LZ46">
        <v>0</v>
      </c>
      <c r="MA46">
        <v>0</v>
      </c>
      <c r="MB46">
        <v>0</v>
      </c>
      <c r="MC46">
        <v>0</v>
      </c>
      <c r="MD46">
        <v>0</v>
      </c>
      <c r="ME46">
        <v>0</v>
      </c>
      <c r="MF46">
        <v>0</v>
      </c>
      <c r="MG46">
        <v>0</v>
      </c>
      <c r="MH46">
        <v>0</v>
      </c>
      <c r="MI46">
        <v>0</v>
      </c>
      <c r="MJ46">
        <v>0</v>
      </c>
      <c r="MK46">
        <v>0</v>
      </c>
      <c r="ML46">
        <v>0</v>
      </c>
      <c r="MM46">
        <v>0</v>
      </c>
      <c r="MN46">
        <v>0</v>
      </c>
      <c r="MO46">
        <v>0</v>
      </c>
      <c r="MP46">
        <v>0</v>
      </c>
      <c r="MQ46">
        <v>0</v>
      </c>
      <c r="MR46">
        <v>0</v>
      </c>
      <c r="MS46">
        <v>0</v>
      </c>
      <c r="MT46">
        <v>0</v>
      </c>
      <c r="MU46">
        <v>0</v>
      </c>
      <c r="MV46">
        <v>0</v>
      </c>
      <c r="MW46">
        <v>0</v>
      </c>
      <c r="MX46">
        <v>0</v>
      </c>
      <c r="MY46">
        <v>0</v>
      </c>
      <c r="MZ46">
        <v>0</v>
      </c>
      <c r="NA46">
        <v>0</v>
      </c>
      <c r="NB46">
        <v>0</v>
      </c>
      <c r="NC46">
        <v>0</v>
      </c>
      <c r="ND46">
        <v>0</v>
      </c>
      <c r="NE46">
        <v>0</v>
      </c>
      <c r="NF46">
        <v>0</v>
      </c>
      <c r="NG46">
        <v>0</v>
      </c>
      <c r="NH46">
        <v>0</v>
      </c>
      <c r="NI46">
        <v>0</v>
      </c>
      <c r="NJ46">
        <v>0</v>
      </c>
      <c r="NK46">
        <v>0</v>
      </c>
      <c r="NL46">
        <v>0</v>
      </c>
      <c r="NM46">
        <v>0</v>
      </c>
      <c r="NN46">
        <v>0</v>
      </c>
      <c r="NO46">
        <v>0</v>
      </c>
      <c r="NP46">
        <v>0</v>
      </c>
      <c r="NQ46">
        <v>0</v>
      </c>
      <c r="NR46">
        <v>0</v>
      </c>
      <c r="NS46">
        <v>0</v>
      </c>
      <c r="NT46">
        <v>0</v>
      </c>
      <c r="NU46">
        <v>0</v>
      </c>
      <c r="NV46">
        <v>0</v>
      </c>
      <c r="NW46">
        <v>0</v>
      </c>
      <c r="NX46">
        <v>0</v>
      </c>
      <c r="NY46">
        <v>0</v>
      </c>
      <c r="NZ46">
        <v>0</v>
      </c>
      <c r="OA46">
        <v>0</v>
      </c>
      <c r="OB46">
        <v>0</v>
      </c>
      <c r="OC46">
        <v>0</v>
      </c>
      <c r="OD46">
        <v>0</v>
      </c>
      <c r="OE46">
        <v>0</v>
      </c>
      <c r="OF46">
        <v>0</v>
      </c>
      <c r="OG46">
        <v>0</v>
      </c>
      <c r="OH46">
        <v>0</v>
      </c>
      <c r="OI46">
        <v>0</v>
      </c>
      <c r="OJ46">
        <v>0</v>
      </c>
      <c r="OK46">
        <v>0</v>
      </c>
      <c r="OL46">
        <v>0</v>
      </c>
      <c r="OM46">
        <v>0</v>
      </c>
      <c r="ON46">
        <v>0</v>
      </c>
      <c r="OO46">
        <v>0</v>
      </c>
      <c r="OP46">
        <v>0</v>
      </c>
      <c r="OQ46">
        <v>0</v>
      </c>
      <c r="OR46">
        <v>0</v>
      </c>
      <c r="OS46">
        <v>0</v>
      </c>
      <c r="OT46">
        <v>0</v>
      </c>
      <c r="OU46">
        <v>0</v>
      </c>
      <c r="OV46">
        <v>0</v>
      </c>
      <c r="OW46">
        <v>0</v>
      </c>
      <c r="OX46">
        <v>0</v>
      </c>
      <c r="OY46">
        <v>0</v>
      </c>
      <c r="OZ46">
        <v>0</v>
      </c>
      <c r="PA46">
        <v>0</v>
      </c>
      <c r="PB46">
        <v>0</v>
      </c>
      <c r="PC46">
        <v>0</v>
      </c>
      <c r="PD46">
        <v>0</v>
      </c>
      <c r="PE46">
        <v>0</v>
      </c>
      <c r="PF46">
        <v>0</v>
      </c>
      <c r="PG46">
        <v>0</v>
      </c>
      <c r="PH46">
        <v>0</v>
      </c>
      <c r="PI46">
        <v>0</v>
      </c>
      <c r="PJ46">
        <v>0</v>
      </c>
      <c r="PK46">
        <v>0</v>
      </c>
      <c r="PL46">
        <v>0</v>
      </c>
      <c r="PM46">
        <v>0</v>
      </c>
      <c r="PN46">
        <v>0</v>
      </c>
      <c r="PO46">
        <v>0</v>
      </c>
      <c r="PP46">
        <v>0</v>
      </c>
      <c r="PQ46">
        <v>0</v>
      </c>
      <c r="PR46">
        <v>0</v>
      </c>
      <c r="PS46">
        <v>0</v>
      </c>
      <c r="PT46">
        <v>0</v>
      </c>
      <c r="PU46">
        <v>0</v>
      </c>
      <c r="PV46">
        <v>0</v>
      </c>
      <c r="PW46">
        <v>0</v>
      </c>
      <c r="PX46">
        <v>0</v>
      </c>
      <c r="PY46">
        <v>0</v>
      </c>
      <c r="PZ46">
        <v>0</v>
      </c>
      <c r="QA46">
        <v>0</v>
      </c>
      <c r="QB46">
        <v>0</v>
      </c>
      <c r="QC46">
        <v>0</v>
      </c>
      <c r="QD46">
        <v>0</v>
      </c>
      <c r="QE46">
        <v>0</v>
      </c>
      <c r="QF46">
        <v>0</v>
      </c>
      <c r="QG46">
        <v>0</v>
      </c>
      <c r="QH46">
        <v>0</v>
      </c>
      <c r="QI46">
        <v>0</v>
      </c>
      <c r="QJ46">
        <v>0</v>
      </c>
      <c r="QK46">
        <v>0</v>
      </c>
      <c r="QL46">
        <v>0</v>
      </c>
      <c r="QM46">
        <v>0</v>
      </c>
      <c r="QN46">
        <v>0</v>
      </c>
      <c r="QO46">
        <v>0</v>
      </c>
      <c r="QP46">
        <v>0</v>
      </c>
      <c r="QQ46">
        <v>0</v>
      </c>
      <c r="QR46">
        <v>0</v>
      </c>
      <c r="QS46">
        <v>0</v>
      </c>
      <c r="QT46">
        <v>0</v>
      </c>
      <c r="QU46">
        <v>0</v>
      </c>
      <c r="QV46">
        <v>0</v>
      </c>
      <c r="QW46">
        <v>0</v>
      </c>
      <c r="QX46">
        <v>0</v>
      </c>
      <c r="QY46">
        <v>0</v>
      </c>
      <c r="QZ46">
        <v>0</v>
      </c>
      <c r="RA46">
        <v>0</v>
      </c>
      <c r="RB46">
        <v>0</v>
      </c>
      <c r="RC46">
        <v>0</v>
      </c>
      <c r="RD46">
        <v>0</v>
      </c>
      <c r="RE46">
        <v>0</v>
      </c>
      <c r="RF46">
        <v>0</v>
      </c>
      <c r="RG46">
        <v>0</v>
      </c>
      <c r="RH46">
        <v>0</v>
      </c>
      <c r="RI46">
        <v>0</v>
      </c>
      <c r="RJ46">
        <v>0</v>
      </c>
      <c r="RK46">
        <v>0</v>
      </c>
      <c r="RL46">
        <v>0</v>
      </c>
      <c r="RM46">
        <v>0</v>
      </c>
      <c r="RN46">
        <v>0</v>
      </c>
      <c r="RO46">
        <v>0</v>
      </c>
      <c r="RP46">
        <v>0</v>
      </c>
      <c r="RQ46">
        <v>0</v>
      </c>
      <c r="RR46">
        <v>0</v>
      </c>
      <c r="RS46">
        <v>0</v>
      </c>
      <c r="RT46">
        <v>0</v>
      </c>
      <c r="RU46">
        <v>0</v>
      </c>
      <c r="RV46">
        <v>0</v>
      </c>
      <c r="RW46">
        <v>0</v>
      </c>
      <c r="RX46">
        <v>0</v>
      </c>
      <c r="RY46">
        <v>0</v>
      </c>
      <c r="RZ46">
        <v>0</v>
      </c>
      <c r="SA46">
        <v>0</v>
      </c>
      <c r="SB46">
        <v>0</v>
      </c>
      <c r="SC46">
        <v>0</v>
      </c>
      <c r="SD46">
        <v>0</v>
      </c>
      <c r="SE46">
        <v>0</v>
      </c>
      <c r="SF46">
        <v>0</v>
      </c>
      <c r="SG46">
        <v>0</v>
      </c>
      <c r="SH46">
        <v>0</v>
      </c>
      <c r="SI46">
        <v>0</v>
      </c>
      <c r="SJ46">
        <v>0</v>
      </c>
      <c r="SK46">
        <v>0</v>
      </c>
      <c r="SL46">
        <v>0</v>
      </c>
      <c r="SM46">
        <v>0</v>
      </c>
      <c r="SN46">
        <v>0</v>
      </c>
      <c r="SO46">
        <v>0</v>
      </c>
      <c r="SP46">
        <v>0</v>
      </c>
      <c r="SQ46">
        <v>0</v>
      </c>
      <c r="SR46">
        <v>0</v>
      </c>
      <c r="SS46">
        <v>0</v>
      </c>
      <c r="ST46">
        <v>0</v>
      </c>
      <c r="SU46">
        <v>0</v>
      </c>
      <c r="SV46">
        <v>0</v>
      </c>
      <c r="SW46">
        <v>0</v>
      </c>
      <c r="SX46">
        <v>0</v>
      </c>
      <c r="SY46">
        <v>0</v>
      </c>
      <c r="SZ46">
        <v>0</v>
      </c>
      <c r="TA46">
        <v>0</v>
      </c>
      <c r="TB46">
        <v>0</v>
      </c>
      <c r="TC46">
        <v>0</v>
      </c>
      <c r="TD46">
        <v>0</v>
      </c>
      <c r="TE46">
        <v>0</v>
      </c>
      <c r="TF46">
        <v>0</v>
      </c>
      <c r="TG46">
        <v>0</v>
      </c>
      <c r="TH46">
        <v>0</v>
      </c>
      <c r="TI46">
        <v>0</v>
      </c>
      <c r="TJ46">
        <v>0</v>
      </c>
      <c r="TK46">
        <v>0</v>
      </c>
      <c r="TL46">
        <v>0</v>
      </c>
      <c r="TM46">
        <v>0</v>
      </c>
      <c r="TN46">
        <v>0</v>
      </c>
      <c r="TO46">
        <v>0</v>
      </c>
      <c r="TP46">
        <v>0</v>
      </c>
      <c r="TQ46">
        <v>0</v>
      </c>
      <c r="TR46">
        <v>0</v>
      </c>
      <c r="TS46">
        <v>0</v>
      </c>
      <c r="TT46">
        <v>0</v>
      </c>
      <c r="TU46">
        <v>0</v>
      </c>
      <c r="TV46">
        <v>0</v>
      </c>
      <c r="TW46">
        <v>0</v>
      </c>
      <c r="TX46">
        <v>0</v>
      </c>
      <c r="TY46">
        <v>0</v>
      </c>
      <c r="TZ46">
        <v>0</v>
      </c>
      <c r="UA46">
        <v>0</v>
      </c>
      <c r="UB46">
        <v>0</v>
      </c>
      <c r="UC46">
        <v>0</v>
      </c>
      <c r="UD46">
        <v>0</v>
      </c>
      <c r="UE46">
        <v>0</v>
      </c>
      <c r="UF46">
        <v>0</v>
      </c>
      <c r="UG46">
        <v>0</v>
      </c>
      <c r="UH46">
        <v>0</v>
      </c>
      <c r="UI46">
        <v>0</v>
      </c>
      <c r="UJ46">
        <v>0</v>
      </c>
      <c r="UK46">
        <v>448566000</v>
      </c>
      <c r="UL46">
        <v>468057000</v>
      </c>
      <c r="UM46">
        <v>468057000</v>
      </c>
      <c r="UN46">
        <v>0</v>
      </c>
      <c r="UO46">
        <v>0</v>
      </c>
      <c r="UP46">
        <v>450714000</v>
      </c>
      <c r="UQ46">
        <v>450714000</v>
      </c>
      <c r="UR46">
        <v>2148000</v>
      </c>
      <c r="US46">
        <v>448566000</v>
      </c>
      <c r="UT46">
        <v>2148000</v>
      </c>
      <c r="UU46">
        <v>0</v>
      </c>
      <c r="UV46">
        <v>0</v>
      </c>
      <c r="UW46">
        <v>0</v>
      </c>
      <c r="UX46">
        <v>17343000</v>
      </c>
      <c r="UY46">
        <v>0</v>
      </c>
    </row>
    <row r="47" spans="1:571" x14ac:dyDescent="0.25">
      <c r="A47">
        <v>202212</v>
      </c>
      <c r="B47">
        <v>50240</v>
      </c>
      <c r="C47" t="s">
        <v>686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9319189.6300000008</v>
      </c>
      <c r="V47">
        <v>35046083.880000003</v>
      </c>
      <c r="W47">
        <v>1472881</v>
      </c>
      <c r="X47">
        <v>31443204.800000001</v>
      </c>
      <c r="Y47">
        <v>94808116.739999995</v>
      </c>
      <c r="Z47">
        <v>0</v>
      </c>
      <c r="AA47">
        <v>2628417</v>
      </c>
      <c r="AB47">
        <v>-1678663</v>
      </c>
      <c r="AC47">
        <v>0</v>
      </c>
      <c r="AD47">
        <v>0</v>
      </c>
      <c r="AE47">
        <v>0</v>
      </c>
      <c r="AF47">
        <v>2628417</v>
      </c>
      <c r="AG47">
        <v>7640526.6299999999</v>
      </c>
      <c r="AH47">
        <v>89259402.819999993</v>
      </c>
      <c r="AI47">
        <v>97436533.739999995</v>
      </c>
      <c r="AJ47">
        <v>32916085.800000001</v>
      </c>
      <c r="AK47">
        <v>91887819.819999993</v>
      </c>
      <c r="AL47">
        <v>2996648.46</v>
      </c>
      <c r="AM47">
        <v>6677580.5800000001</v>
      </c>
      <c r="AN47">
        <v>2039005</v>
      </c>
      <c r="AO47">
        <v>5148842.4800000004</v>
      </c>
      <c r="AP47">
        <v>22844393.52</v>
      </c>
      <c r="AQ47">
        <v>0</v>
      </c>
      <c r="AR47">
        <v>26278806</v>
      </c>
      <c r="AS47">
        <v>11009897</v>
      </c>
      <c r="AT47">
        <v>0</v>
      </c>
      <c r="AU47">
        <v>0</v>
      </c>
      <c r="AV47">
        <v>0</v>
      </c>
      <c r="AW47">
        <v>26278806</v>
      </c>
      <c r="AX47">
        <v>14006545.460000001</v>
      </c>
      <c r="AY47">
        <v>21021968.870000001</v>
      </c>
      <c r="AZ47">
        <v>49123199.520000003</v>
      </c>
      <c r="BA47">
        <v>7187847.4800000004</v>
      </c>
      <c r="BB47">
        <v>47300774.869999997</v>
      </c>
      <c r="BC47">
        <v>1605345.1</v>
      </c>
      <c r="BD47">
        <v>39603634.729999997</v>
      </c>
      <c r="BE47">
        <v>2352</v>
      </c>
      <c r="BF47">
        <v>53141294.640000001</v>
      </c>
      <c r="BG47">
        <v>103396057.25</v>
      </c>
      <c r="BH47">
        <v>0</v>
      </c>
      <c r="BI47">
        <v>4054958</v>
      </c>
      <c r="BJ47">
        <v>582859</v>
      </c>
      <c r="BK47">
        <v>0</v>
      </c>
      <c r="BL47">
        <v>0</v>
      </c>
      <c r="BM47">
        <v>0</v>
      </c>
      <c r="BN47">
        <v>4054958</v>
      </c>
      <c r="BO47">
        <v>2188204.1</v>
      </c>
      <c r="BP47">
        <v>94699454.590000004</v>
      </c>
      <c r="BQ47">
        <v>107451015.25</v>
      </c>
      <c r="BR47">
        <v>53143646.640000001</v>
      </c>
      <c r="BS47">
        <v>98754412.590000004</v>
      </c>
      <c r="BT47">
        <v>8231601.1100000003</v>
      </c>
      <c r="BU47">
        <v>84891410.930000007</v>
      </c>
      <c r="BV47">
        <v>145492</v>
      </c>
      <c r="BW47">
        <v>150614446.00999999</v>
      </c>
      <c r="BX47">
        <v>252012456.81</v>
      </c>
      <c r="BY47">
        <v>0</v>
      </c>
      <c r="BZ47">
        <v>1737839</v>
      </c>
      <c r="CA47">
        <v>388156</v>
      </c>
      <c r="CB47">
        <v>0</v>
      </c>
      <c r="CC47">
        <v>0</v>
      </c>
      <c r="CD47">
        <v>0</v>
      </c>
      <c r="CE47">
        <v>1737839</v>
      </c>
      <c r="CF47">
        <v>8619757.1099999994</v>
      </c>
      <c r="CG47">
        <v>230473034.71000001</v>
      </c>
      <c r="CH47">
        <v>253750295.81</v>
      </c>
      <c r="CI47">
        <v>150759938.00999999</v>
      </c>
      <c r="CJ47">
        <v>232210873.71000001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-15203163.92</v>
      </c>
      <c r="DC47">
        <v>81235260.079999998</v>
      </c>
      <c r="DD47">
        <v>4199724</v>
      </c>
      <c r="DE47">
        <v>123582192.76000001</v>
      </c>
      <c r="DF47">
        <v>228389752.34</v>
      </c>
      <c r="DG47">
        <v>0</v>
      </c>
      <c r="DH47">
        <v>26916358</v>
      </c>
      <c r="DI47">
        <v>-4478833</v>
      </c>
      <c r="DJ47">
        <v>0</v>
      </c>
      <c r="DK47">
        <v>0</v>
      </c>
      <c r="DL47">
        <v>0</v>
      </c>
      <c r="DM47">
        <v>26916358</v>
      </c>
      <c r="DN47">
        <v>-19681996.920000002</v>
      </c>
      <c r="DO47">
        <v>217152594.02000001</v>
      </c>
      <c r="DP47">
        <v>255306110.34</v>
      </c>
      <c r="DQ47">
        <v>127781916.76000001</v>
      </c>
      <c r="DR47">
        <v>244068952.02000001</v>
      </c>
      <c r="DS47">
        <v>2647614.5099999998</v>
      </c>
      <c r="DT47">
        <v>10355447.91</v>
      </c>
      <c r="DU47">
        <v>35995</v>
      </c>
      <c r="DV47">
        <v>4087637.57</v>
      </c>
      <c r="DW47">
        <v>20863161.829999998</v>
      </c>
      <c r="DX47">
        <v>0</v>
      </c>
      <c r="DY47">
        <v>2498060</v>
      </c>
      <c r="DZ47">
        <v>-399826</v>
      </c>
      <c r="EA47">
        <v>0</v>
      </c>
      <c r="EB47">
        <v>0</v>
      </c>
      <c r="EC47">
        <v>0</v>
      </c>
      <c r="ED47">
        <v>2498060</v>
      </c>
      <c r="EE47">
        <v>2247788.5099999998</v>
      </c>
      <c r="EF47">
        <v>20316351</v>
      </c>
      <c r="EG47">
        <v>23361221.829999998</v>
      </c>
      <c r="EH47">
        <v>4123632.57</v>
      </c>
      <c r="EI47">
        <v>22814411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1026846.91</v>
      </c>
      <c r="FB47">
        <v>3269342.01</v>
      </c>
      <c r="FC47">
        <v>0</v>
      </c>
      <c r="FD47">
        <v>2549688.2400000002</v>
      </c>
      <c r="FE47">
        <v>6747282.5999999996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1026846.91</v>
      </c>
      <c r="FN47">
        <v>6475244.2199999997</v>
      </c>
      <c r="FO47">
        <v>6747282.5999999996</v>
      </c>
      <c r="FP47">
        <v>2549688.2400000002</v>
      </c>
      <c r="FQ47">
        <v>6475244.2199999997</v>
      </c>
      <c r="FR47">
        <v>0</v>
      </c>
      <c r="FS47">
        <v>0</v>
      </c>
      <c r="FT47">
        <v>0</v>
      </c>
      <c r="FU47">
        <v>0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  <c r="GG47">
        <v>0</v>
      </c>
      <c r="GH47">
        <v>0</v>
      </c>
      <c r="GI47">
        <v>1576995.3</v>
      </c>
      <c r="GJ47">
        <v>3237249.71</v>
      </c>
      <c r="GK47">
        <v>3152499</v>
      </c>
      <c r="GL47">
        <v>4238602</v>
      </c>
      <c r="GM47">
        <v>25305031.030000001</v>
      </c>
      <c r="GN47">
        <v>0</v>
      </c>
      <c r="GO47">
        <v>13612930</v>
      </c>
      <c r="GP47">
        <v>360833</v>
      </c>
      <c r="GQ47">
        <v>0</v>
      </c>
      <c r="GR47">
        <v>0</v>
      </c>
      <c r="GS47">
        <v>0</v>
      </c>
      <c r="GT47">
        <v>13612930</v>
      </c>
      <c r="GU47">
        <v>1937828.3</v>
      </c>
      <c r="GV47">
        <v>25335358.280000001</v>
      </c>
      <c r="GW47">
        <v>38917961.030000001</v>
      </c>
      <c r="GX47">
        <v>7391101</v>
      </c>
      <c r="GY47">
        <v>38948288.280000001</v>
      </c>
      <c r="GZ47">
        <v>0</v>
      </c>
      <c r="HA47">
        <v>0</v>
      </c>
      <c r="HB47">
        <v>0</v>
      </c>
      <c r="HC47">
        <v>0</v>
      </c>
      <c r="HD47">
        <v>0</v>
      </c>
      <c r="HE47">
        <v>0</v>
      </c>
      <c r="HF47">
        <v>0</v>
      </c>
      <c r="HG47">
        <v>0</v>
      </c>
      <c r="HH47">
        <v>0</v>
      </c>
      <c r="HI47">
        <v>0</v>
      </c>
      <c r="HJ47">
        <v>0</v>
      </c>
      <c r="HK47">
        <v>0</v>
      </c>
      <c r="HL47">
        <v>0</v>
      </c>
      <c r="HM47">
        <v>0</v>
      </c>
      <c r="HN47">
        <v>0</v>
      </c>
      <c r="HO47">
        <v>0</v>
      </c>
      <c r="HP47">
        <v>0</v>
      </c>
      <c r="HQ47">
        <v>0</v>
      </c>
      <c r="HR47">
        <v>0</v>
      </c>
      <c r="HS47">
        <v>0</v>
      </c>
      <c r="HT47">
        <v>0</v>
      </c>
      <c r="HU47">
        <v>0</v>
      </c>
      <c r="HV47">
        <v>0</v>
      </c>
      <c r="HW47">
        <v>0</v>
      </c>
      <c r="HX47">
        <v>0</v>
      </c>
      <c r="HY47">
        <v>0</v>
      </c>
      <c r="HZ47">
        <v>0</v>
      </c>
      <c r="IA47">
        <v>0</v>
      </c>
      <c r="IB47">
        <v>0</v>
      </c>
      <c r="IC47">
        <v>0</v>
      </c>
      <c r="ID47">
        <v>0</v>
      </c>
      <c r="IE47">
        <v>0</v>
      </c>
      <c r="IF47">
        <v>0</v>
      </c>
      <c r="IG47">
        <v>0</v>
      </c>
      <c r="IH47">
        <v>0</v>
      </c>
      <c r="II47">
        <v>0</v>
      </c>
      <c r="IJ47">
        <v>0</v>
      </c>
      <c r="IK47">
        <v>0</v>
      </c>
      <c r="IL47">
        <v>0</v>
      </c>
      <c r="IM47">
        <v>0</v>
      </c>
      <c r="IN47">
        <v>0</v>
      </c>
      <c r="IO47">
        <v>0</v>
      </c>
      <c r="IP47">
        <v>0</v>
      </c>
      <c r="IQ47">
        <v>0</v>
      </c>
      <c r="IR47">
        <v>0</v>
      </c>
      <c r="IS47">
        <v>0</v>
      </c>
      <c r="IT47">
        <v>0</v>
      </c>
      <c r="IU47">
        <v>0</v>
      </c>
      <c r="IV47">
        <v>0</v>
      </c>
      <c r="IW47">
        <v>0</v>
      </c>
      <c r="IX47">
        <v>0</v>
      </c>
      <c r="IY47">
        <v>0</v>
      </c>
      <c r="IZ47">
        <v>12201077.109999999</v>
      </c>
      <c r="JA47">
        <v>0</v>
      </c>
      <c r="JB47">
        <v>264316009.84</v>
      </c>
      <c r="JC47">
        <v>0</v>
      </c>
      <c r="JD47">
        <v>11047948</v>
      </c>
      <c r="JE47">
        <v>374805908.5</v>
      </c>
      <c r="JF47">
        <v>754366252.13</v>
      </c>
      <c r="JG47">
        <v>0</v>
      </c>
      <c r="JH47">
        <v>77727368</v>
      </c>
      <c r="JI47">
        <v>0</v>
      </c>
      <c r="JJ47">
        <v>264316009.84</v>
      </c>
      <c r="JK47">
        <v>5784423</v>
      </c>
      <c r="JL47">
        <v>0</v>
      </c>
      <c r="JM47">
        <v>0</v>
      </c>
      <c r="JN47">
        <v>0</v>
      </c>
      <c r="JO47">
        <v>0</v>
      </c>
      <c r="JP47">
        <v>0</v>
      </c>
      <c r="JQ47">
        <v>77727368</v>
      </c>
      <c r="JR47">
        <v>17985500.109999999</v>
      </c>
      <c r="JS47">
        <v>704733408.50999999</v>
      </c>
      <c r="JT47">
        <v>832093620.13</v>
      </c>
      <c r="JU47">
        <v>385853856.5</v>
      </c>
      <c r="JV47">
        <v>782460776.50999999</v>
      </c>
      <c r="JW47">
        <v>0</v>
      </c>
      <c r="JX47">
        <v>0</v>
      </c>
      <c r="JY47">
        <v>0</v>
      </c>
      <c r="JZ47">
        <v>0</v>
      </c>
      <c r="KA47">
        <v>0</v>
      </c>
      <c r="KB47">
        <v>0</v>
      </c>
      <c r="KC47">
        <v>0</v>
      </c>
      <c r="KD47">
        <v>0</v>
      </c>
      <c r="KE47">
        <v>0</v>
      </c>
      <c r="KF47">
        <v>0</v>
      </c>
      <c r="KG47">
        <v>0</v>
      </c>
      <c r="KH47">
        <v>0</v>
      </c>
      <c r="KI47">
        <v>0</v>
      </c>
      <c r="KJ47">
        <v>0</v>
      </c>
      <c r="KK47">
        <v>0</v>
      </c>
      <c r="KL47">
        <v>0</v>
      </c>
      <c r="KM47">
        <v>0</v>
      </c>
      <c r="KN47">
        <v>0</v>
      </c>
      <c r="KO47">
        <v>0</v>
      </c>
      <c r="KP47">
        <v>66694203.890000001</v>
      </c>
      <c r="KQ47">
        <v>76275013.890000001</v>
      </c>
      <c r="KR47">
        <v>76323738.890000001</v>
      </c>
      <c r="KS47">
        <v>0</v>
      </c>
      <c r="KT47">
        <v>48725</v>
      </c>
      <c r="KU47">
        <v>72710376.890000001</v>
      </c>
      <c r="KV47">
        <v>72661651.890000001</v>
      </c>
      <c r="KW47">
        <v>6016173</v>
      </c>
      <c r="KX47">
        <v>66645478.890000001</v>
      </c>
      <c r="KY47">
        <v>6016173</v>
      </c>
      <c r="KZ47">
        <v>0</v>
      </c>
      <c r="LA47">
        <v>48725</v>
      </c>
      <c r="LB47">
        <v>0</v>
      </c>
      <c r="LC47">
        <v>3613362</v>
      </c>
      <c r="LD47">
        <v>0</v>
      </c>
      <c r="LE47">
        <v>0</v>
      </c>
      <c r="LF47">
        <v>0</v>
      </c>
      <c r="LG47">
        <v>72483317.780000001</v>
      </c>
      <c r="LH47">
        <v>42358543.780000001</v>
      </c>
      <c r="LI47">
        <v>79232448.780000001</v>
      </c>
      <c r="LJ47">
        <v>0</v>
      </c>
      <c r="LK47">
        <v>36873905</v>
      </c>
      <c r="LL47">
        <v>77225805.780000001</v>
      </c>
      <c r="LM47">
        <v>40351900.780000001</v>
      </c>
      <c r="LN47">
        <v>4742488</v>
      </c>
      <c r="LO47">
        <v>35609412.780000001</v>
      </c>
      <c r="LP47">
        <v>4742488</v>
      </c>
      <c r="LQ47">
        <v>0</v>
      </c>
      <c r="LR47">
        <v>36873905</v>
      </c>
      <c r="LS47">
        <v>0</v>
      </c>
      <c r="LT47">
        <v>2006643</v>
      </c>
      <c r="LU47">
        <v>0</v>
      </c>
      <c r="LV47">
        <v>0</v>
      </c>
      <c r="LW47">
        <v>0</v>
      </c>
      <c r="LX47">
        <v>50223514.560000002</v>
      </c>
      <c r="LY47">
        <v>79182388.560000002</v>
      </c>
      <c r="LZ47">
        <v>83112921.560000002</v>
      </c>
      <c r="MA47">
        <v>0</v>
      </c>
      <c r="MB47">
        <v>3930533</v>
      </c>
      <c r="MC47">
        <v>77455339.560000002</v>
      </c>
      <c r="MD47">
        <v>73524806.560000002</v>
      </c>
      <c r="ME47">
        <v>27231825</v>
      </c>
      <c r="MF47">
        <v>46292981.560000002</v>
      </c>
      <c r="MG47">
        <v>27231825</v>
      </c>
      <c r="MH47">
        <v>0</v>
      </c>
      <c r="MI47">
        <v>3930533</v>
      </c>
      <c r="MJ47">
        <v>0</v>
      </c>
      <c r="MK47">
        <v>5657582</v>
      </c>
      <c r="ML47">
        <v>0</v>
      </c>
      <c r="MM47">
        <v>0</v>
      </c>
      <c r="MN47">
        <v>0</v>
      </c>
      <c r="MO47">
        <v>12434060.939999999</v>
      </c>
      <c r="MP47">
        <v>59519775.939999998</v>
      </c>
      <c r="MQ47">
        <v>59946921.939999998</v>
      </c>
      <c r="MR47">
        <v>0</v>
      </c>
      <c r="MS47">
        <v>427146</v>
      </c>
      <c r="MT47">
        <v>55694233.939999998</v>
      </c>
      <c r="MU47">
        <v>55267087.939999998</v>
      </c>
      <c r="MV47">
        <v>43260173</v>
      </c>
      <c r="MW47">
        <v>12006914.939999999</v>
      </c>
      <c r="MX47">
        <v>43260173</v>
      </c>
      <c r="MY47">
        <v>0</v>
      </c>
      <c r="MZ47">
        <v>427146</v>
      </c>
      <c r="NA47">
        <v>0</v>
      </c>
      <c r="NB47">
        <v>4252688</v>
      </c>
      <c r="NC47">
        <v>0</v>
      </c>
      <c r="ND47">
        <v>0</v>
      </c>
      <c r="NE47">
        <v>0</v>
      </c>
      <c r="NF47">
        <v>0</v>
      </c>
      <c r="NG47">
        <v>0</v>
      </c>
      <c r="NH47">
        <v>0</v>
      </c>
      <c r="NI47">
        <v>0</v>
      </c>
      <c r="NJ47">
        <v>0</v>
      </c>
      <c r="NK47">
        <v>0</v>
      </c>
      <c r="NL47">
        <v>0</v>
      </c>
      <c r="NM47">
        <v>0</v>
      </c>
      <c r="NN47">
        <v>0</v>
      </c>
      <c r="NO47">
        <v>0</v>
      </c>
      <c r="NP47">
        <v>0</v>
      </c>
      <c r="NQ47">
        <v>0</v>
      </c>
      <c r="NR47">
        <v>0</v>
      </c>
      <c r="NS47">
        <v>0</v>
      </c>
      <c r="NT47">
        <v>0</v>
      </c>
      <c r="NU47">
        <v>0</v>
      </c>
      <c r="NV47">
        <v>0</v>
      </c>
      <c r="NW47">
        <v>47273019.210000001</v>
      </c>
      <c r="NX47">
        <v>80178613.209999993</v>
      </c>
      <c r="NY47">
        <v>81104793.209999993</v>
      </c>
      <c r="NZ47">
        <v>0</v>
      </c>
      <c r="OA47">
        <v>926180</v>
      </c>
      <c r="OB47">
        <v>75376031.209999993</v>
      </c>
      <c r="OC47">
        <v>74449851.209999993</v>
      </c>
      <c r="OD47">
        <v>28103012</v>
      </c>
      <c r="OE47">
        <v>46346839.210000001</v>
      </c>
      <c r="OF47">
        <v>28103012</v>
      </c>
      <c r="OG47">
        <v>0</v>
      </c>
      <c r="OH47">
        <v>926180</v>
      </c>
      <c r="OI47">
        <v>0</v>
      </c>
      <c r="OJ47">
        <v>5728762</v>
      </c>
      <c r="OK47">
        <v>0</v>
      </c>
      <c r="OL47">
        <v>0</v>
      </c>
      <c r="OM47">
        <v>0</v>
      </c>
      <c r="ON47">
        <v>11088708.710000001</v>
      </c>
      <c r="OO47">
        <v>9766534.7100000009</v>
      </c>
      <c r="OP47">
        <v>10954653.710000001</v>
      </c>
      <c r="OQ47">
        <v>0</v>
      </c>
      <c r="OR47">
        <v>1188119</v>
      </c>
      <c r="OS47">
        <v>10256834.710000001</v>
      </c>
      <c r="OT47">
        <v>9068715.7100000009</v>
      </c>
      <c r="OU47">
        <v>-831874</v>
      </c>
      <c r="OV47">
        <v>9900589.7100000009</v>
      </c>
      <c r="OW47">
        <v>-831874</v>
      </c>
      <c r="OX47">
        <v>0</v>
      </c>
      <c r="OY47">
        <v>1188119</v>
      </c>
      <c r="OZ47">
        <v>0</v>
      </c>
      <c r="PA47">
        <v>697819</v>
      </c>
      <c r="PB47">
        <v>0</v>
      </c>
      <c r="PC47">
        <v>0</v>
      </c>
      <c r="PD47">
        <v>0</v>
      </c>
      <c r="PE47">
        <v>0</v>
      </c>
      <c r="PF47">
        <v>0</v>
      </c>
      <c r="PG47">
        <v>0</v>
      </c>
      <c r="PH47">
        <v>0</v>
      </c>
      <c r="PI47">
        <v>0</v>
      </c>
      <c r="PJ47">
        <v>0</v>
      </c>
      <c r="PK47">
        <v>0</v>
      </c>
      <c r="PL47">
        <v>0</v>
      </c>
      <c r="PM47">
        <v>0</v>
      </c>
      <c r="PN47">
        <v>0</v>
      </c>
      <c r="PO47">
        <v>0</v>
      </c>
      <c r="PP47">
        <v>0</v>
      </c>
      <c r="PQ47">
        <v>0</v>
      </c>
      <c r="PR47">
        <v>0</v>
      </c>
      <c r="PS47">
        <v>0</v>
      </c>
      <c r="PT47">
        <v>0</v>
      </c>
      <c r="PU47">
        <v>0</v>
      </c>
      <c r="PV47">
        <v>7063479.6200000001</v>
      </c>
      <c r="PW47">
        <v>9066971.6199999992</v>
      </c>
      <c r="PX47">
        <v>9066971.6199999992</v>
      </c>
      <c r="PY47">
        <v>0</v>
      </c>
      <c r="PZ47">
        <v>0</v>
      </c>
      <c r="QA47">
        <v>8419136.6199999992</v>
      </c>
      <c r="QB47">
        <v>8419136.6199999992</v>
      </c>
      <c r="QC47">
        <v>1355657</v>
      </c>
      <c r="QD47">
        <v>7063479.6200000001</v>
      </c>
      <c r="QE47">
        <v>1355657</v>
      </c>
      <c r="QF47">
        <v>0</v>
      </c>
      <c r="QG47">
        <v>0</v>
      </c>
      <c r="QH47">
        <v>0</v>
      </c>
      <c r="QI47">
        <v>647835</v>
      </c>
      <c r="QJ47">
        <v>0</v>
      </c>
      <c r="QK47">
        <v>0</v>
      </c>
      <c r="QL47">
        <v>0</v>
      </c>
      <c r="QM47">
        <v>0</v>
      </c>
      <c r="QN47">
        <v>0</v>
      </c>
      <c r="QO47">
        <v>0</v>
      </c>
      <c r="QP47">
        <v>0</v>
      </c>
      <c r="QQ47">
        <v>0</v>
      </c>
      <c r="QR47">
        <v>0</v>
      </c>
      <c r="QS47">
        <v>0</v>
      </c>
      <c r="QT47">
        <v>0</v>
      </c>
      <c r="QU47">
        <v>0</v>
      </c>
      <c r="QV47">
        <v>0</v>
      </c>
      <c r="QW47">
        <v>0</v>
      </c>
      <c r="QX47">
        <v>0</v>
      </c>
      <c r="QY47">
        <v>0</v>
      </c>
      <c r="QZ47">
        <v>0</v>
      </c>
      <c r="RA47">
        <v>0</v>
      </c>
      <c r="RB47">
        <v>0</v>
      </c>
      <c r="RC47">
        <v>0</v>
      </c>
      <c r="RD47">
        <v>4282985.01</v>
      </c>
      <c r="RE47">
        <v>-1488107.99</v>
      </c>
      <c r="RF47">
        <v>-67970.990000000005</v>
      </c>
      <c r="RG47">
        <v>0</v>
      </c>
      <c r="RH47">
        <v>1420137</v>
      </c>
      <c r="RI47">
        <v>-67970.990000000005</v>
      </c>
      <c r="RJ47">
        <v>-1488107.99</v>
      </c>
      <c r="RK47">
        <v>-4350956</v>
      </c>
      <c r="RL47">
        <v>2862848.01</v>
      </c>
      <c r="RM47">
        <v>-4350956</v>
      </c>
      <c r="RN47">
        <v>0</v>
      </c>
      <c r="RO47">
        <v>1420137</v>
      </c>
      <c r="RP47">
        <v>0</v>
      </c>
      <c r="RQ47">
        <v>0</v>
      </c>
      <c r="RR47">
        <v>0</v>
      </c>
      <c r="RS47">
        <v>0</v>
      </c>
      <c r="RT47">
        <v>0</v>
      </c>
      <c r="RU47">
        <v>0</v>
      </c>
      <c r="RV47">
        <v>0</v>
      </c>
      <c r="RW47">
        <v>0</v>
      </c>
      <c r="RX47">
        <v>0</v>
      </c>
      <c r="RY47">
        <v>0</v>
      </c>
      <c r="RZ47">
        <v>0</v>
      </c>
      <c r="SA47">
        <v>0</v>
      </c>
      <c r="SB47">
        <v>0</v>
      </c>
      <c r="SC47">
        <v>0</v>
      </c>
      <c r="SD47">
        <v>0</v>
      </c>
      <c r="SE47">
        <v>0</v>
      </c>
      <c r="SF47">
        <v>0</v>
      </c>
      <c r="SG47">
        <v>0</v>
      </c>
      <c r="SH47">
        <v>0</v>
      </c>
      <c r="SI47">
        <v>0</v>
      </c>
      <c r="SJ47">
        <v>0</v>
      </c>
      <c r="SK47">
        <v>0</v>
      </c>
      <c r="SL47">
        <v>0</v>
      </c>
      <c r="SM47">
        <v>0</v>
      </c>
      <c r="SN47">
        <v>0</v>
      </c>
      <c r="SO47">
        <v>0</v>
      </c>
      <c r="SP47">
        <v>0</v>
      </c>
      <c r="SQ47">
        <v>0</v>
      </c>
      <c r="SR47">
        <v>0</v>
      </c>
      <c r="SS47">
        <v>0</v>
      </c>
      <c r="ST47">
        <v>0</v>
      </c>
      <c r="SU47">
        <v>0</v>
      </c>
      <c r="SV47">
        <v>0</v>
      </c>
      <c r="SW47">
        <v>0</v>
      </c>
      <c r="SX47">
        <v>0</v>
      </c>
      <c r="SY47">
        <v>0</v>
      </c>
      <c r="SZ47">
        <v>0</v>
      </c>
      <c r="TA47">
        <v>0</v>
      </c>
      <c r="TB47">
        <v>0</v>
      </c>
      <c r="TC47">
        <v>0</v>
      </c>
      <c r="TD47">
        <v>0</v>
      </c>
      <c r="TE47">
        <v>0</v>
      </c>
      <c r="TF47">
        <v>0</v>
      </c>
      <c r="TG47">
        <v>0</v>
      </c>
      <c r="TH47">
        <v>0</v>
      </c>
      <c r="TI47">
        <v>0</v>
      </c>
      <c r="TJ47">
        <v>0</v>
      </c>
      <c r="TK47">
        <v>0</v>
      </c>
      <c r="TL47">
        <v>0</v>
      </c>
      <c r="TM47">
        <v>0</v>
      </c>
      <c r="TN47">
        <v>0</v>
      </c>
      <c r="TO47">
        <v>0</v>
      </c>
      <c r="TP47">
        <v>0</v>
      </c>
      <c r="TQ47">
        <v>0</v>
      </c>
      <c r="TR47">
        <v>0</v>
      </c>
      <c r="TS47">
        <v>0</v>
      </c>
      <c r="TT47">
        <v>0</v>
      </c>
      <c r="TU47">
        <v>0</v>
      </c>
      <c r="TV47">
        <v>0</v>
      </c>
      <c r="TW47">
        <v>0</v>
      </c>
      <c r="TX47">
        <v>0</v>
      </c>
      <c r="TY47">
        <v>0</v>
      </c>
      <c r="TZ47">
        <v>0</v>
      </c>
      <c r="UA47">
        <v>0</v>
      </c>
      <c r="UB47">
        <v>0</v>
      </c>
      <c r="UC47">
        <v>0</v>
      </c>
      <c r="UD47">
        <v>0</v>
      </c>
      <c r="UE47">
        <v>0</v>
      </c>
      <c r="UF47">
        <v>0</v>
      </c>
      <c r="UG47">
        <v>0</v>
      </c>
      <c r="UH47">
        <v>0</v>
      </c>
      <c r="UI47">
        <v>0</v>
      </c>
      <c r="UJ47">
        <v>0</v>
      </c>
      <c r="UK47">
        <v>271543289.73000002</v>
      </c>
      <c r="UL47">
        <v>354859733.73000002</v>
      </c>
      <c r="UM47">
        <v>399674478.73000002</v>
      </c>
      <c r="UN47">
        <v>0</v>
      </c>
      <c r="UO47">
        <v>44814745</v>
      </c>
      <c r="UP47">
        <v>377069787.73000002</v>
      </c>
      <c r="UQ47">
        <v>332255042.73000002</v>
      </c>
      <c r="UR47">
        <v>105526498</v>
      </c>
      <c r="US47">
        <v>226728544.72999999</v>
      </c>
      <c r="UT47">
        <v>105526498</v>
      </c>
      <c r="UU47">
        <v>0</v>
      </c>
      <c r="UV47">
        <v>44814745</v>
      </c>
      <c r="UW47">
        <v>0</v>
      </c>
      <c r="UX47">
        <v>22604691</v>
      </c>
      <c r="UY47">
        <v>0</v>
      </c>
    </row>
    <row r="48" spans="1:571" x14ac:dyDescent="0.25">
      <c r="A48">
        <v>202212</v>
      </c>
      <c r="B48">
        <v>51777</v>
      </c>
      <c r="C48" t="s">
        <v>2683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-345000</v>
      </c>
      <c r="V48">
        <v>15107000</v>
      </c>
      <c r="W48">
        <v>2693000</v>
      </c>
      <c r="X48">
        <v>31724000</v>
      </c>
      <c r="Y48">
        <v>58737000</v>
      </c>
      <c r="Z48">
        <v>0</v>
      </c>
      <c r="AA48">
        <v>1315000</v>
      </c>
      <c r="AB48">
        <v>0</v>
      </c>
      <c r="AC48">
        <v>0</v>
      </c>
      <c r="AD48">
        <v>0</v>
      </c>
      <c r="AE48">
        <v>0</v>
      </c>
      <c r="AF48">
        <v>1315000</v>
      </c>
      <c r="AG48">
        <v>-345000</v>
      </c>
      <c r="AH48">
        <v>57883000</v>
      </c>
      <c r="AI48">
        <v>60052000</v>
      </c>
      <c r="AJ48">
        <v>34417000</v>
      </c>
      <c r="AK48">
        <v>59198000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140000</v>
      </c>
      <c r="BD48">
        <v>13607000</v>
      </c>
      <c r="BE48">
        <v>8701000</v>
      </c>
      <c r="BF48">
        <v>27539000</v>
      </c>
      <c r="BG48">
        <v>39222000</v>
      </c>
      <c r="BH48">
        <v>0</v>
      </c>
      <c r="BI48">
        <v>3498000</v>
      </c>
      <c r="BJ48">
        <v>0</v>
      </c>
      <c r="BK48">
        <v>0</v>
      </c>
      <c r="BL48">
        <v>0</v>
      </c>
      <c r="BM48">
        <v>0</v>
      </c>
      <c r="BN48">
        <v>3498000</v>
      </c>
      <c r="BO48">
        <v>140000</v>
      </c>
      <c r="BP48">
        <v>39249000</v>
      </c>
      <c r="BQ48">
        <v>42720000</v>
      </c>
      <c r="BR48">
        <v>36240000</v>
      </c>
      <c r="BS48">
        <v>42747000</v>
      </c>
      <c r="BT48">
        <v>-173000</v>
      </c>
      <c r="BU48">
        <v>35852000</v>
      </c>
      <c r="BV48">
        <v>502000</v>
      </c>
      <c r="BW48">
        <v>72012000</v>
      </c>
      <c r="BX48">
        <v>130075000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-173000</v>
      </c>
      <c r="CG48">
        <v>128879000</v>
      </c>
      <c r="CH48">
        <v>130075000</v>
      </c>
      <c r="CI48">
        <v>72514000</v>
      </c>
      <c r="CJ48">
        <v>128879000</v>
      </c>
      <c r="CK48">
        <v>2000</v>
      </c>
      <c r="CL48">
        <v>310000</v>
      </c>
      <c r="CM48">
        <v>0</v>
      </c>
      <c r="CN48">
        <v>285000</v>
      </c>
      <c r="CO48">
        <v>1440000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2000</v>
      </c>
      <c r="CX48">
        <v>1394000</v>
      </c>
      <c r="CY48">
        <v>1440000</v>
      </c>
      <c r="CZ48">
        <v>285000</v>
      </c>
      <c r="DA48">
        <v>1394000</v>
      </c>
      <c r="DB48">
        <v>171000</v>
      </c>
      <c r="DC48">
        <v>56923000</v>
      </c>
      <c r="DD48">
        <v>50168000</v>
      </c>
      <c r="DE48">
        <v>106016000</v>
      </c>
      <c r="DF48">
        <v>182502000</v>
      </c>
      <c r="DG48">
        <v>0</v>
      </c>
      <c r="DH48">
        <v>32544000</v>
      </c>
      <c r="DI48">
        <v>0</v>
      </c>
      <c r="DJ48">
        <v>0</v>
      </c>
      <c r="DK48">
        <v>0</v>
      </c>
      <c r="DL48">
        <v>0</v>
      </c>
      <c r="DM48">
        <v>32544000</v>
      </c>
      <c r="DN48">
        <v>171000</v>
      </c>
      <c r="DO48">
        <v>179639000</v>
      </c>
      <c r="DP48">
        <v>215046000</v>
      </c>
      <c r="DQ48">
        <v>156184000</v>
      </c>
      <c r="DR48">
        <v>212183000</v>
      </c>
      <c r="DS48">
        <v>-184000</v>
      </c>
      <c r="DT48">
        <v>3573000</v>
      </c>
      <c r="DU48">
        <v>40000</v>
      </c>
      <c r="DV48">
        <v>-77000</v>
      </c>
      <c r="DW48">
        <v>15566000</v>
      </c>
      <c r="DX48">
        <v>0</v>
      </c>
      <c r="DY48">
        <v>925000</v>
      </c>
      <c r="DZ48">
        <v>0</v>
      </c>
      <c r="EA48">
        <v>0</v>
      </c>
      <c r="EB48">
        <v>0</v>
      </c>
      <c r="EC48">
        <v>0</v>
      </c>
      <c r="ED48">
        <v>925000</v>
      </c>
      <c r="EE48">
        <v>-184000</v>
      </c>
      <c r="EF48">
        <v>15361000</v>
      </c>
      <c r="EG48">
        <v>16491000</v>
      </c>
      <c r="EH48">
        <v>-37000</v>
      </c>
      <c r="EI48">
        <v>16286000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-17000</v>
      </c>
      <c r="FB48">
        <v>379000</v>
      </c>
      <c r="FC48">
        <v>0</v>
      </c>
      <c r="FD48">
        <v>2174000</v>
      </c>
      <c r="FE48">
        <v>798000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-17000</v>
      </c>
      <c r="FN48">
        <v>771000</v>
      </c>
      <c r="FO48">
        <v>798000</v>
      </c>
      <c r="FP48">
        <v>2174000</v>
      </c>
      <c r="FQ48">
        <v>771000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0</v>
      </c>
      <c r="HA48">
        <v>0</v>
      </c>
      <c r="HB48">
        <v>0</v>
      </c>
      <c r="HC48">
        <v>0</v>
      </c>
      <c r="HD48">
        <v>0</v>
      </c>
      <c r="HE48">
        <v>0</v>
      </c>
      <c r="HF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L48">
        <v>0</v>
      </c>
      <c r="HM48">
        <v>0</v>
      </c>
      <c r="HN48">
        <v>0</v>
      </c>
      <c r="HO48">
        <v>0</v>
      </c>
      <c r="HP48">
        <v>0</v>
      </c>
      <c r="HQ48">
        <v>0</v>
      </c>
      <c r="HR48">
        <v>0</v>
      </c>
      <c r="HS48">
        <v>0</v>
      </c>
      <c r="HT48">
        <v>0</v>
      </c>
      <c r="HU48">
        <v>0</v>
      </c>
      <c r="HV48">
        <v>0</v>
      </c>
      <c r="HW48">
        <v>0</v>
      </c>
      <c r="HX48">
        <v>0</v>
      </c>
      <c r="HY48">
        <v>0</v>
      </c>
      <c r="HZ48">
        <v>0</v>
      </c>
      <c r="IA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G48">
        <v>0</v>
      </c>
      <c r="IH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N48">
        <v>0</v>
      </c>
      <c r="IO48">
        <v>0</v>
      </c>
      <c r="IP48">
        <v>0</v>
      </c>
      <c r="IQ48">
        <v>0</v>
      </c>
      <c r="IR48">
        <v>0</v>
      </c>
      <c r="IS48">
        <v>0</v>
      </c>
      <c r="IT48">
        <v>0</v>
      </c>
      <c r="IU48">
        <v>0</v>
      </c>
      <c r="IV48">
        <v>0</v>
      </c>
      <c r="IW48">
        <v>0</v>
      </c>
      <c r="IX48">
        <v>0</v>
      </c>
      <c r="IY48">
        <v>0</v>
      </c>
      <c r="IZ48">
        <v>-406000</v>
      </c>
      <c r="JA48">
        <v>0</v>
      </c>
      <c r="JB48">
        <v>125751000</v>
      </c>
      <c r="JC48">
        <v>0</v>
      </c>
      <c r="JD48">
        <v>62104000</v>
      </c>
      <c r="JE48">
        <v>239673000</v>
      </c>
      <c r="JF48">
        <v>428340000</v>
      </c>
      <c r="JG48">
        <v>0</v>
      </c>
      <c r="JH48">
        <v>38282000</v>
      </c>
      <c r="JI48">
        <v>0</v>
      </c>
      <c r="JJ48">
        <v>125751000</v>
      </c>
      <c r="JK48">
        <v>0</v>
      </c>
      <c r="JL48">
        <v>0</v>
      </c>
      <c r="JM48">
        <v>0</v>
      </c>
      <c r="JN48">
        <v>0</v>
      </c>
      <c r="JO48">
        <v>0</v>
      </c>
      <c r="JP48">
        <v>0</v>
      </c>
      <c r="JQ48">
        <v>38282000</v>
      </c>
      <c r="JR48">
        <v>-406000</v>
      </c>
      <c r="JS48">
        <v>423176000</v>
      </c>
      <c r="JT48">
        <v>466622000</v>
      </c>
      <c r="JU48">
        <v>301777000</v>
      </c>
      <c r="JV48">
        <v>461458000</v>
      </c>
      <c r="JW48">
        <v>0</v>
      </c>
      <c r="JX48">
        <v>0</v>
      </c>
      <c r="JY48">
        <v>0</v>
      </c>
      <c r="JZ48">
        <v>0</v>
      </c>
      <c r="KA48">
        <v>0</v>
      </c>
      <c r="KB48">
        <v>0</v>
      </c>
      <c r="KC48">
        <v>0</v>
      </c>
      <c r="KD48">
        <v>0</v>
      </c>
      <c r="KE48">
        <v>0</v>
      </c>
      <c r="KF48">
        <v>0</v>
      </c>
      <c r="KG48">
        <v>0</v>
      </c>
      <c r="KH48">
        <v>0</v>
      </c>
      <c r="KI48">
        <v>0</v>
      </c>
      <c r="KJ48">
        <v>0</v>
      </c>
      <c r="KK48">
        <v>0</v>
      </c>
      <c r="KL48">
        <v>0</v>
      </c>
      <c r="KM48">
        <v>0</v>
      </c>
      <c r="KN48">
        <v>0</v>
      </c>
      <c r="KO48">
        <v>0</v>
      </c>
      <c r="KP48">
        <v>75950000</v>
      </c>
      <c r="KQ48">
        <v>98982075.760000005</v>
      </c>
      <c r="KR48">
        <v>101984075.76000001</v>
      </c>
      <c r="KS48">
        <v>0</v>
      </c>
      <c r="KT48">
        <v>3002000</v>
      </c>
      <c r="KU48">
        <v>98198000</v>
      </c>
      <c r="KV48">
        <v>95196000</v>
      </c>
      <c r="KW48">
        <v>22248000</v>
      </c>
      <c r="KX48">
        <v>72948000</v>
      </c>
      <c r="KY48">
        <v>22248000</v>
      </c>
      <c r="KZ48">
        <v>0</v>
      </c>
      <c r="LA48">
        <v>3002000</v>
      </c>
      <c r="LB48">
        <v>0</v>
      </c>
      <c r="LC48">
        <v>3786075.76</v>
      </c>
      <c r="LD48">
        <v>0</v>
      </c>
      <c r="LE48">
        <v>0</v>
      </c>
      <c r="LF48">
        <v>0</v>
      </c>
      <c r="LG48">
        <v>0</v>
      </c>
      <c r="LH48">
        <v>0</v>
      </c>
      <c r="LI48">
        <v>0</v>
      </c>
      <c r="LJ48">
        <v>0</v>
      </c>
      <c r="LK48">
        <v>0</v>
      </c>
      <c r="LL48">
        <v>0</v>
      </c>
      <c r="LM48">
        <v>0</v>
      </c>
      <c r="LN48">
        <v>0</v>
      </c>
      <c r="LO48">
        <v>0</v>
      </c>
      <c r="LP48">
        <v>0</v>
      </c>
      <c r="LQ48">
        <v>0</v>
      </c>
      <c r="LR48">
        <v>0</v>
      </c>
      <c r="LS48">
        <v>0</v>
      </c>
      <c r="LT48">
        <v>0</v>
      </c>
      <c r="LU48">
        <v>0</v>
      </c>
      <c r="LV48">
        <v>0</v>
      </c>
      <c r="LW48">
        <v>0</v>
      </c>
      <c r="LX48">
        <v>54541000</v>
      </c>
      <c r="LY48">
        <v>63766059.079999998</v>
      </c>
      <c r="LZ48">
        <v>72903059.079999998</v>
      </c>
      <c r="MA48">
        <v>0</v>
      </c>
      <c r="MB48">
        <v>9137000</v>
      </c>
      <c r="MC48">
        <v>70464000</v>
      </c>
      <c r="MD48">
        <v>61327000</v>
      </c>
      <c r="ME48">
        <v>15923000</v>
      </c>
      <c r="MF48">
        <v>45404000</v>
      </c>
      <c r="MG48">
        <v>15923000</v>
      </c>
      <c r="MH48">
        <v>0</v>
      </c>
      <c r="MI48">
        <v>9137000</v>
      </c>
      <c r="MJ48">
        <v>0</v>
      </c>
      <c r="MK48">
        <v>2439059.08</v>
      </c>
      <c r="ML48">
        <v>0</v>
      </c>
      <c r="MM48">
        <v>0</v>
      </c>
      <c r="MN48">
        <v>0</v>
      </c>
      <c r="MO48">
        <v>9914000</v>
      </c>
      <c r="MP48">
        <v>61940220.539999999</v>
      </c>
      <c r="MQ48">
        <v>62080220.539999999</v>
      </c>
      <c r="MR48">
        <v>0</v>
      </c>
      <c r="MS48">
        <v>140000</v>
      </c>
      <c r="MT48">
        <v>59711000</v>
      </c>
      <c r="MU48">
        <v>59571000</v>
      </c>
      <c r="MV48">
        <v>49797000</v>
      </c>
      <c r="MW48">
        <v>9774000</v>
      </c>
      <c r="MX48">
        <v>49797000</v>
      </c>
      <c r="MY48">
        <v>0</v>
      </c>
      <c r="MZ48">
        <v>140000</v>
      </c>
      <c r="NA48">
        <v>0</v>
      </c>
      <c r="NB48">
        <v>2369220.54</v>
      </c>
      <c r="NC48">
        <v>0</v>
      </c>
      <c r="ND48">
        <v>0</v>
      </c>
      <c r="NE48">
        <v>0</v>
      </c>
      <c r="NF48">
        <v>123000</v>
      </c>
      <c r="NG48">
        <v>576033.34</v>
      </c>
      <c r="NH48">
        <v>576033.34</v>
      </c>
      <c r="NI48">
        <v>0</v>
      </c>
      <c r="NJ48">
        <v>0</v>
      </c>
      <c r="NK48">
        <v>554000</v>
      </c>
      <c r="NL48">
        <v>554000</v>
      </c>
      <c r="NM48">
        <v>431000</v>
      </c>
      <c r="NN48">
        <v>123000</v>
      </c>
      <c r="NO48">
        <v>431000</v>
      </c>
      <c r="NP48">
        <v>0</v>
      </c>
      <c r="NQ48">
        <v>0</v>
      </c>
      <c r="NR48">
        <v>0</v>
      </c>
      <c r="NS48">
        <v>22033.34</v>
      </c>
      <c r="NT48">
        <v>0</v>
      </c>
      <c r="NU48">
        <v>0</v>
      </c>
      <c r="NV48">
        <v>0</v>
      </c>
      <c r="NW48">
        <v>78372000</v>
      </c>
      <c r="NX48">
        <v>128788161.98</v>
      </c>
      <c r="NY48">
        <v>160490161.97999999</v>
      </c>
      <c r="NZ48">
        <v>0</v>
      </c>
      <c r="OA48">
        <v>31702000</v>
      </c>
      <c r="OB48">
        <v>155564000</v>
      </c>
      <c r="OC48">
        <v>123862000</v>
      </c>
      <c r="OD48">
        <v>77192000</v>
      </c>
      <c r="OE48">
        <v>46670000</v>
      </c>
      <c r="OF48">
        <v>77192000</v>
      </c>
      <c r="OG48">
        <v>0</v>
      </c>
      <c r="OH48">
        <v>31702000</v>
      </c>
      <c r="OI48">
        <v>0</v>
      </c>
      <c r="OJ48">
        <v>4926161.9800000004</v>
      </c>
      <c r="OK48">
        <v>0</v>
      </c>
      <c r="OL48">
        <v>0</v>
      </c>
      <c r="OM48">
        <v>0</v>
      </c>
      <c r="ON48">
        <v>13792000</v>
      </c>
      <c r="OO48">
        <v>18328050.02</v>
      </c>
      <c r="OP48">
        <v>20342050.02</v>
      </c>
      <c r="OQ48">
        <v>0</v>
      </c>
      <c r="OR48">
        <v>2014000</v>
      </c>
      <c r="OS48">
        <v>19641000</v>
      </c>
      <c r="OT48">
        <v>17627000</v>
      </c>
      <c r="OU48">
        <v>5849000</v>
      </c>
      <c r="OV48">
        <v>11778000</v>
      </c>
      <c r="OW48">
        <v>5849000</v>
      </c>
      <c r="OX48">
        <v>0</v>
      </c>
      <c r="OY48">
        <v>2014000</v>
      </c>
      <c r="OZ48">
        <v>0</v>
      </c>
      <c r="PA48">
        <v>701050.02</v>
      </c>
      <c r="PB48">
        <v>0</v>
      </c>
      <c r="PC48">
        <v>0</v>
      </c>
      <c r="PD48">
        <v>0</v>
      </c>
      <c r="PE48">
        <v>0</v>
      </c>
      <c r="PF48">
        <v>0</v>
      </c>
      <c r="PG48">
        <v>0</v>
      </c>
      <c r="PH48">
        <v>0</v>
      </c>
      <c r="PI48">
        <v>0</v>
      </c>
      <c r="PJ48">
        <v>0</v>
      </c>
      <c r="PK48">
        <v>0</v>
      </c>
      <c r="PL48">
        <v>0</v>
      </c>
      <c r="PM48">
        <v>0</v>
      </c>
      <c r="PN48">
        <v>0</v>
      </c>
      <c r="PO48">
        <v>0</v>
      </c>
      <c r="PP48">
        <v>0</v>
      </c>
      <c r="PQ48">
        <v>0</v>
      </c>
      <c r="PR48">
        <v>0</v>
      </c>
      <c r="PS48">
        <v>0</v>
      </c>
      <c r="PT48">
        <v>0</v>
      </c>
      <c r="PU48">
        <v>0</v>
      </c>
      <c r="PV48">
        <v>2534000</v>
      </c>
      <c r="PW48">
        <v>2873928.08</v>
      </c>
      <c r="PX48">
        <v>2873928.08</v>
      </c>
      <c r="PY48">
        <v>0</v>
      </c>
      <c r="PZ48">
        <v>0</v>
      </c>
      <c r="QA48">
        <v>2764000</v>
      </c>
      <c r="QB48">
        <v>2764000</v>
      </c>
      <c r="QC48">
        <v>230000</v>
      </c>
      <c r="QD48">
        <v>2534000</v>
      </c>
      <c r="QE48">
        <v>230000</v>
      </c>
      <c r="QF48">
        <v>0</v>
      </c>
      <c r="QG48">
        <v>0</v>
      </c>
      <c r="QH48">
        <v>0</v>
      </c>
      <c r="QI48">
        <v>109928.08</v>
      </c>
      <c r="QJ48">
        <v>0</v>
      </c>
      <c r="QK48">
        <v>0</v>
      </c>
      <c r="QL48">
        <v>0</v>
      </c>
      <c r="QM48">
        <v>0</v>
      </c>
      <c r="QN48">
        <v>0</v>
      </c>
      <c r="QO48">
        <v>0</v>
      </c>
      <c r="QP48">
        <v>0</v>
      </c>
      <c r="QQ48">
        <v>0</v>
      </c>
      <c r="QR48">
        <v>0</v>
      </c>
      <c r="QS48">
        <v>0</v>
      </c>
      <c r="QT48">
        <v>0</v>
      </c>
      <c r="QU48">
        <v>0</v>
      </c>
      <c r="QV48">
        <v>0</v>
      </c>
      <c r="QW48">
        <v>0</v>
      </c>
      <c r="QX48">
        <v>0</v>
      </c>
      <c r="QY48">
        <v>0</v>
      </c>
      <c r="QZ48">
        <v>0</v>
      </c>
      <c r="RA48">
        <v>0</v>
      </c>
      <c r="RB48">
        <v>0</v>
      </c>
      <c r="RC48">
        <v>0</v>
      </c>
      <c r="RD48">
        <v>0</v>
      </c>
      <c r="RE48">
        <v>0</v>
      </c>
      <c r="RF48">
        <v>0</v>
      </c>
      <c r="RG48">
        <v>0</v>
      </c>
      <c r="RH48">
        <v>0</v>
      </c>
      <c r="RI48">
        <v>0</v>
      </c>
      <c r="RJ48">
        <v>0</v>
      </c>
      <c r="RK48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>
        <v>0</v>
      </c>
      <c r="RT48">
        <v>0</v>
      </c>
      <c r="RU48">
        <v>0</v>
      </c>
      <c r="RV48">
        <v>0</v>
      </c>
      <c r="RW48">
        <v>0</v>
      </c>
      <c r="RX48">
        <v>0</v>
      </c>
      <c r="RY48">
        <v>0</v>
      </c>
      <c r="RZ48">
        <v>0</v>
      </c>
      <c r="SA48">
        <v>0</v>
      </c>
      <c r="SB48">
        <v>0</v>
      </c>
      <c r="SC48">
        <v>0</v>
      </c>
      <c r="SD48">
        <v>0</v>
      </c>
      <c r="SE48">
        <v>0</v>
      </c>
      <c r="SF48">
        <v>0</v>
      </c>
      <c r="SG48">
        <v>0</v>
      </c>
      <c r="SH48">
        <v>0</v>
      </c>
      <c r="SI48">
        <v>0</v>
      </c>
      <c r="SJ48">
        <v>0</v>
      </c>
      <c r="SK48">
        <v>0</v>
      </c>
      <c r="SL48">
        <v>0</v>
      </c>
      <c r="SM48">
        <v>0</v>
      </c>
      <c r="SN48">
        <v>0</v>
      </c>
      <c r="SO48">
        <v>0</v>
      </c>
      <c r="SP48">
        <v>0</v>
      </c>
      <c r="SQ48">
        <v>0</v>
      </c>
      <c r="SR48">
        <v>0</v>
      </c>
      <c r="SS48">
        <v>0</v>
      </c>
      <c r="ST48">
        <v>0</v>
      </c>
      <c r="SU48">
        <v>0</v>
      </c>
      <c r="SV48">
        <v>0</v>
      </c>
      <c r="SW48">
        <v>0</v>
      </c>
      <c r="SX48">
        <v>0</v>
      </c>
      <c r="SY48">
        <v>0</v>
      </c>
      <c r="SZ48">
        <v>0</v>
      </c>
      <c r="TA48">
        <v>0</v>
      </c>
      <c r="TB48">
        <v>0</v>
      </c>
      <c r="TC48">
        <v>0</v>
      </c>
      <c r="TD48">
        <v>0</v>
      </c>
      <c r="TE48">
        <v>0</v>
      </c>
      <c r="TF48">
        <v>0</v>
      </c>
      <c r="TG48">
        <v>0</v>
      </c>
      <c r="TH48">
        <v>0</v>
      </c>
      <c r="TI48">
        <v>0</v>
      </c>
      <c r="TJ48">
        <v>0</v>
      </c>
      <c r="TK48">
        <v>0</v>
      </c>
      <c r="TL48">
        <v>0</v>
      </c>
      <c r="TM48">
        <v>0</v>
      </c>
      <c r="TN48">
        <v>0</v>
      </c>
      <c r="TO48">
        <v>0</v>
      </c>
      <c r="TP48">
        <v>0</v>
      </c>
      <c r="TQ48">
        <v>0</v>
      </c>
      <c r="TR48">
        <v>0</v>
      </c>
      <c r="TS48">
        <v>0</v>
      </c>
      <c r="TT48">
        <v>0</v>
      </c>
      <c r="TU48">
        <v>0</v>
      </c>
      <c r="TV48">
        <v>0</v>
      </c>
      <c r="TW48">
        <v>0</v>
      </c>
      <c r="TX48">
        <v>0</v>
      </c>
      <c r="TY48">
        <v>0</v>
      </c>
      <c r="TZ48">
        <v>0</v>
      </c>
      <c r="UA48">
        <v>0</v>
      </c>
      <c r="UB48">
        <v>0</v>
      </c>
      <c r="UC48">
        <v>0</v>
      </c>
      <c r="UD48">
        <v>0</v>
      </c>
      <c r="UE48">
        <v>0</v>
      </c>
      <c r="UF48">
        <v>0</v>
      </c>
      <c r="UG48">
        <v>0</v>
      </c>
      <c r="UH48">
        <v>0</v>
      </c>
      <c r="UI48">
        <v>0</v>
      </c>
      <c r="UJ48">
        <v>0</v>
      </c>
      <c r="UK48">
        <v>235226000</v>
      </c>
      <c r="UL48">
        <v>375254528.79000002</v>
      </c>
      <c r="UM48">
        <v>421249528.79000002</v>
      </c>
      <c r="UN48">
        <v>0</v>
      </c>
      <c r="UO48">
        <v>45995000</v>
      </c>
      <c r="UP48">
        <v>406896000</v>
      </c>
      <c r="UQ48">
        <v>360901000</v>
      </c>
      <c r="UR48">
        <v>171670000</v>
      </c>
      <c r="US48">
        <v>189231000</v>
      </c>
      <c r="UT48">
        <v>171670000</v>
      </c>
      <c r="UU48">
        <v>0</v>
      </c>
      <c r="UV48">
        <v>45995000</v>
      </c>
      <c r="UW48">
        <v>0</v>
      </c>
      <c r="UX48">
        <v>14353528.789999999</v>
      </c>
      <c r="UY48">
        <v>0</v>
      </c>
    </row>
    <row r="49" spans="1:571" x14ac:dyDescent="0.25">
      <c r="A49">
        <v>202212</v>
      </c>
      <c r="B49">
        <v>52009</v>
      </c>
      <c r="C49" t="s">
        <v>2685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305156413.81</v>
      </c>
      <c r="W49">
        <v>-127192.12</v>
      </c>
      <c r="X49">
        <v>633507550.07000005</v>
      </c>
      <c r="Y49">
        <v>1091469406.8399999</v>
      </c>
      <c r="Z49">
        <v>0</v>
      </c>
      <c r="AA49">
        <v>3576992.34</v>
      </c>
      <c r="AB49">
        <v>0</v>
      </c>
      <c r="AC49">
        <v>0</v>
      </c>
      <c r="AD49">
        <v>0</v>
      </c>
      <c r="AE49">
        <v>0</v>
      </c>
      <c r="AF49">
        <v>3620265.19</v>
      </c>
      <c r="AG49">
        <v>0</v>
      </c>
      <c r="AH49">
        <v>1117495474.27</v>
      </c>
      <c r="AI49">
        <v>1095046399.1800001</v>
      </c>
      <c r="AJ49">
        <v>633380357.95000005</v>
      </c>
      <c r="AK49">
        <v>1121115739.46</v>
      </c>
      <c r="AL49">
        <v>0</v>
      </c>
      <c r="AM49">
        <v>179543391.63999999</v>
      </c>
      <c r="AN49">
        <v>0</v>
      </c>
      <c r="AO49">
        <v>452030519.44</v>
      </c>
      <c r="AP49">
        <v>878735420.09000003</v>
      </c>
      <c r="AQ49">
        <v>0</v>
      </c>
      <c r="AR49">
        <v>1765647.2</v>
      </c>
      <c r="AS49">
        <v>0</v>
      </c>
      <c r="AT49">
        <v>0</v>
      </c>
      <c r="AU49">
        <v>0</v>
      </c>
      <c r="AV49">
        <v>0</v>
      </c>
      <c r="AW49">
        <v>1781453.67</v>
      </c>
      <c r="AX49">
        <v>0</v>
      </c>
      <c r="AY49">
        <v>906954952.10000002</v>
      </c>
      <c r="AZ49">
        <v>880501067.28999996</v>
      </c>
      <c r="BA49">
        <v>452030519.44</v>
      </c>
      <c r="BB49">
        <v>908736405.76999998</v>
      </c>
      <c r="BC49">
        <v>0</v>
      </c>
      <c r="BD49">
        <v>153572885.28</v>
      </c>
      <c r="BE49">
        <v>0</v>
      </c>
      <c r="BF49">
        <v>517326325.00999999</v>
      </c>
      <c r="BG49">
        <v>452487396.31</v>
      </c>
      <c r="BH49">
        <v>0</v>
      </c>
      <c r="BI49">
        <v>3088731.84</v>
      </c>
      <c r="BJ49">
        <v>0</v>
      </c>
      <c r="BK49">
        <v>0</v>
      </c>
      <c r="BL49">
        <v>0</v>
      </c>
      <c r="BM49">
        <v>0</v>
      </c>
      <c r="BN49">
        <v>3115897</v>
      </c>
      <c r="BO49">
        <v>0</v>
      </c>
      <c r="BP49">
        <v>444607326.39999998</v>
      </c>
      <c r="BQ49">
        <v>455576128.14999998</v>
      </c>
      <c r="BR49">
        <v>517326325.00999999</v>
      </c>
      <c r="BS49">
        <v>447723223.39999998</v>
      </c>
      <c r="BT49">
        <v>0</v>
      </c>
      <c r="BU49">
        <v>465901501.55000001</v>
      </c>
      <c r="BV49">
        <v>1233414.52</v>
      </c>
      <c r="BW49">
        <v>855412542.30999994</v>
      </c>
      <c r="BX49">
        <v>1913665934.0699999</v>
      </c>
      <c r="BY49">
        <v>0</v>
      </c>
      <c r="BZ49">
        <v>4389370.53</v>
      </c>
      <c r="CA49">
        <v>0</v>
      </c>
      <c r="CB49">
        <v>0</v>
      </c>
      <c r="CC49">
        <v>0</v>
      </c>
      <c r="CD49">
        <v>0</v>
      </c>
      <c r="CE49">
        <v>4415072.22</v>
      </c>
      <c r="CF49">
        <v>0</v>
      </c>
      <c r="CG49">
        <v>1987125600.51</v>
      </c>
      <c r="CH49">
        <v>1918055304.5999999</v>
      </c>
      <c r="CI49">
        <v>856645956.83000004</v>
      </c>
      <c r="CJ49">
        <v>1991540672.73</v>
      </c>
      <c r="CK49">
        <v>0</v>
      </c>
      <c r="CL49">
        <v>18410671.559999999</v>
      </c>
      <c r="CM49">
        <v>0</v>
      </c>
      <c r="CN49">
        <v>28015679.890000001</v>
      </c>
      <c r="CO49">
        <v>65045617.969999999</v>
      </c>
      <c r="CP49">
        <v>0</v>
      </c>
      <c r="CQ49">
        <v>156073</v>
      </c>
      <c r="CR49">
        <v>0</v>
      </c>
      <c r="CS49">
        <v>0</v>
      </c>
      <c r="CT49">
        <v>0</v>
      </c>
      <c r="CU49">
        <v>0</v>
      </c>
      <c r="CV49">
        <v>144954.31</v>
      </c>
      <c r="CW49">
        <v>0</v>
      </c>
      <c r="CX49">
        <v>65825729.270000003</v>
      </c>
      <c r="CY49">
        <v>65201690.969999999</v>
      </c>
      <c r="CZ49">
        <v>28015679.890000001</v>
      </c>
      <c r="DA49">
        <v>65970683.579999998</v>
      </c>
      <c r="DB49">
        <v>0</v>
      </c>
      <c r="DC49">
        <v>1107632423.8699999</v>
      </c>
      <c r="DD49">
        <v>275056085.16000003</v>
      </c>
      <c r="DE49">
        <v>2015430660.2</v>
      </c>
      <c r="DF49">
        <v>3764952300.6799998</v>
      </c>
      <c r="DG49">
        <v>0</v>
      </c>
      <c r="DH49">
        <v>587729680.01999998</v>
      </c>
      <c r="DI49">
        <v>0</v>
      </c>
      <c r="DJ49">
        <v>0</v>
      </c>
      <c r="DK49">
        <v>0</v>
      </c>
      <c r="DL49">
        <v>0</v>
      </c>
      <c r="DM49">
        <v>591639951.86000001</v>
      </c>
      <c r="DN49">
        <v>0</v>
      </c>
      <c r="DO49">
        <v>3869268582.7199998</v>
      </c>
      <c r="DP49">
        <v>4352681980.6999998</v>
      </c>
      <c r="DQ49">
        <v>2290486745.3600001</v>
      </c>
      <c r="DR49">
        <v>4460908534.5799999</v>
      </c>
      <c r="DS49">
        <v>0</v>
      </c>
      <c r="DT49">
        <v>148148798.97999999</v>
      </c>
      <c r="DU49">
        <v>23961704.440000001</v>
      </c>
      <c r="DV49">
        <v>363152100.69999999</v>
      </c>
      <c r="DW49">
        <v>558471191.62</v>
      </c>
      <c r="DX49">
        <v>0</v>
      </c>
      <c r="DY49">
        <v>56698825.149999999</v>
      </c>
      <c r="DZ49">
        <v>0</v>
      </c>
      <c r="EA49">
        <v>0</v>
      </c>
      <c r="EB49">
        <v>0</v>
      </c>
      <c r="EC49">
        <v>0</v>
      </c>
      <c r="ED49">
        <v>58236481.619999997</v>
      </c>
      <c r="EE49">
        <v>0</v>
      </c>
      <c r="EF49">
        <v>586652319.66999996</v>
      </c>
      <c r="EG49">
        <v>615170016.76999998</v>
      </c>
      <c r="EH49">
        <v>387113805.13999999</v>
      </c>
      <c r="EI49">
        <v>644888801.28999996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53694740.130000003</v>
      </c>
      <c r="FT49">
        <v>0</v>
      </c>
      <c r="FU49">
        <v>136353990.97999999</v>
      </c>
      <c r="FV49">
        <v>233948372.84999999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236256514.88</v>
      </c>
      <c r="GF49">
        <v>233948372.84999999</v>
      </c>
      <c r="GG49">
        <v>136353990.97999999</v>
      </c>
      <c r="GH49">
        <v>236256514.88</v>
      </c>
      <c r="GI49">
        <v>0</v>
      </c>
      <c r="GJ49">
        <v>17335212.809999999</v>
      </c>
      <c r="GK49">
        <v>0</v>
      </c>
      <c r="GL49">
        <v>41933201.350000001</v>
      </c>
      <c r="GM49">
        <v>113557891.01000001</v>
      </c>
      <c r="GN49">
        <v>0</v>
      </c>
      <c r="GO49">
        <v>0</v>
      </c>
      <c r="GP49">
        <v>0</v>
      </c>
      <c r="GQ49">
        <v>0</v>
      </c>
      <c r="GR49">
        <v>0</v>
      </c>
      <c r="GS49">
        <v>0</v>
      </c>
      <c r="GT49">
        <v>0</v>
      </c>
      <c r="GU49">
        <v>0</v>
      </c>
      <c r="GV49">
        <v>117613660.45</v>
      </c>
      <c r="GW49">
        <v>113557891.01000001</v>
      </c>
      <c r="GX49">
        <v>41933201.350000001</v>
      </c>
      <c r="GY49">
        <v>117613660.45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0</v>
      </c>
      <c r="HF49">
        <v>0</v>
      </c>
      <c r="HG49">
        <v>0</v>
      </c>
      <c r="HH49">
        <v>0</v>
      </c>
      <c r="HI49">
        <v>0</v>
      </c>
      <c r="HJ49">
        <v>0</v>
      </c>
      <c r="HK49">
        <v>0</v>
      </c>
      <c r="HL49">
        <v>0</v>
      </c>
      <c r="HM49">
        <v>0</v>
      </c>
      <c r="HN49">
        <v>0</v>
      </c>
      <c r="HO49">
        <v>0</v>
      </c>
      <c r="HP49">
        <v>0</v>
      </c>
      <c r="HQ49">
        <v>0</v>
      </c>
      <c r="HR49">
        <v>0</v>
      </c>
      <c r="HS49">
        <v>0</v>
      </c>
      <c r="HT49">
        <v>0</v>
      </c>
      <c r="HU49">
        <v>0</v>
      </c>
      <c r="HV49">
        <v>0</v>
      </c>
      <c r="HW49">
        <v>0</v>
      </c>
      <c r="HX49">
        <v>0</v>
      </c>
      <c r="HY49">
        <v>0</v>
      </c>
      <c r="HZ49">
        <v>0</v>
      </c>
      <c r="IA49">
        <v>0</v>
      </c>
      <c r="IB49">
        <v>0</v>
      </c>
      <c r="IC49">
        <v>0</v>
      </c>
      <c r="ID49">
        <v>0</v>
      </c>
      <c r="IE49">
        <v>0</v>
      </c>
      <c r="IF49">
        <v>0</v>
      </c>
      <c r="IG49">
        <v>0</v>
      </c>
      <c r="IH49">
        <v>0</v>
      </c>
      <c r="II49">
        <v>0</v>
      </c>
      <c r="IJ49">
        <v>0</v>
      </c>
      <c r="IK49">
        <v>0</v>
      </c>
      <c r="IL49">
        <v>0</v>
      </c>
      <c r="IM49">
        <v>0</v>
      </c>
      <c r="IN49">
        <v>0</v>
      </c>
      <c r="IO49">
        <v>0</v>
      </c>
      <c r="IP49">
        <v>0</v>
      </c>
      <c r="IQ49">
        <v>0</v>
      </c>
      <c r="IR49">
        <v>0</v>
      </c>
      <c r="IS49">
        <v>0</v>
      </c>
      <c r="IT49">
        <v>0</v>
      </c>
      <c r="IU49">
        <v>0</v>
      </c>
      <c r="IV49">
        <v>0</v>
      </c>
      <c r="IW49">
        <v>0</v>
      </c>
      <c r="IX49">
        <v>0</v>
      </c>
      <c r="IY49">
        <v>0</v>
      </c>
      <c r="IZ49">
        <v>0</v>
      </c>
      <c r="JA49">
        <v>0</v>
      </c>
      <c r="JB49">
        <v>2449396039.6300001</v>
      </c>
      <c r="JC49">
        <v>0</v>
      </c>
      <c r="JD49">
        <v>300124012</v>
      </c>
      <c r="JE49">
        <v>5043162569.9499998</v>
      </c>
      <c r="JF49">
        <v>9072333531.4400005</v>
      </c>
      <c r="JG49">
        <v>0</v>
      </c>
      <c r="JH49">
        <v>657405320.08000004</v>
      </c>
      <c r="JI49">
        <v>0</v>
      </c>
      <c r="JJ49">
        <v>2449396039.6300001</v>
      </c>
      <c r="JK49">
        <v>0</v>
      </c>
      <c r="JL49">
        <v>0</v>
      </c>
      <c r="JM49">
        <v>0</v>
      </c>
      <c r="JN49">
        <v>0</v>
      </c>
      <c r="JO49">
        <v>0</v>
      </c>
      <c r="JP49">
        <v>0</v>
      </c>
      <c r="JQ49">
        <v>662954075.87</v>
      </c>
      <c r="JR49">
        <v>0</v>
      </c>
      <c r="JS49">
        <v>9331800160.2700005</v>
      </c>
      <c r="JT49">
        <v>9729738851.5200005</v>
      </c>
      <c r="JU49">
        <v>5343286581.9499998</v>
      </c>
      <c r="JV49">
        <v>9994754236.1399994</v>
      </c>
      <c r="JW49">
        <v>0</v>
      </c>
      <c r="JX49">
        <v>0</v>
      </c>
      <c r="JY49">
        <v>0</v>
      </c>
      <c r="JZ49">
        <v>0</v>
      </c>
      <c r="KA49">
        <v>0</v>
      </c>
      <c r="KB49">
        <v>0</v>
      </c>
      <c r="KC49">
        <v>0</v>
      </c>
      <c r="KD49">
        <v>0</v>
      </c>
      <c r="KE49">
        <v>0</v>
      </c>
      <c r="KF49">
        <v>0</v>
      </c>
      <c r="KG49">
        <v>0</v>
      </c>
      <c r="KH49">
        <v>0</v>
      </c>
      <c r="KI49">
        <v>0</v>
      </c>
      <c r="KJ49">
        <v>0</v>
      </c>
      <c r="KK49">
        <v>0</v>
      </c>
      <c r="KL49">
        <v>0</v>
      </c>
      <c r="KM49">
        <v>0</v>
      </c>
      <c r="KN49">
        <v>0</v>
      </c>
      <c r="KO49">
        <v>0</v>
      </c>
      <c r="KP49">
        <v>1190893816.5699999</v>
      </c>
      <c r="KQ49">
        <v>1349468966.45</v>
      </c>
      <c r="KR49">
        <v>1348001670.6700001</v>
      </c>
      <c r="KS49">
        <v>-1536494.78</v>
      </c>
      <c r="KT49">
        <v>-1467295.78</v>
      </c>
      <c r="KU49">
        <v>1342494505.5899999</v>
      </c>
      <c r="KV49">
        <v>1343961801.3699999</v>
      </c>
      <c r="KW49">
        <v>151600689.02000001</v>
      </c>
      <c r="KX49">
        <v>1190824617.5699999</v>
      </c>
      <c r="KY49">
        <v>153137183.80000001</v>
      </c>
      <c r="KZ49">
        <v>0</v>
      </c>
      <c r="LA49">
        <v>69199</v>
      </c>
      <c r="LB49">
        <v>0</v>
      </c>
      <c r="LC49">
        <v>5507165.0800000001</v>
      </c>
      <c r="LD49">
        <v>0</v>
      </c>
      <c r="LE49">
        <v>0</v>
      </c>
      <c r="LF49">
        <v>0</v>
      </c>
      <c r="LG49">
        <v>3037536850.6799998</v>
      </c>
      <c r="LH49">
        <v>2972240695.9699998</v>
      </c>
      <c r="LI49">
        <v>2970706770.5799999</v>
      </c>
      <c r="LJ49">
        <v>-1533925.39</v>
      </c>
      <c r="LK49">
        <v>-1533925.39</v>
      </c>
      <c r="LL49">
        <v>2910428506.2600002</v>
      </c>
      <c r="LM49">
        <v>2911962431.6500001</v>
      </c>
      <c r="LN49">
        <v>-127108344.42</v>
      </c>
      <c r="LO49">
        <v>3037536850.6799998</v>
      </c>
      <c r="LP49">
        <v>-125574419.03</v>
      </c>
      <c r="LQ49">
        <v>0</v>
      </c>
      <c r="LR49">
        <v>0</v>
      </c>
      <c r="LS49">
        <v>0</v>
      </c>
      <c r="LT49">
        <v>60278264.32</v>
      </c>
      <c r="LU49">
        <v>0</v>
      </c>
      <c r="LV49">
        <v>0</v>
      </c>
      <c r="LW49">
        <v>0</v>
      </c>
      <c r="LX49">
        <v>958253088.13</v>
      </c>
      <c r="LY49">
        <v>1150998679.1700001</v>
      </c>
      <c r="LZ49">
        <v>1148812762.28</v>
      </c>
      <c r="MA49">
        <v>-2185916.89</v>
      </c>
      <c r="MB49">
        <v>-2185916.89</v>
      </c>
      <c r="MC49">
        <v>1127553612.9200001</v>
      </c>
      <c r="MD49">
        <v>1129739529.8099999</v>
      </c>
      <c r="ME49">
        <v>169300524.78999999</v>
      </c>
      <c r="MF49">
        <v>958253088.13</v>
      </c>
      <c r="MG49">
        <v>171486441.68000001</v>
      </c>
      <c r="MH49">
        <v>0</v>
      </c>
      <c r="MI49">
        <v>0</v>
      </c>
      <c r="MJ49">
        <v>0</v>
      </c>
      <c r="MK49">
        <v>21259149.359999999</v>
      </c>
      <c r="ML49">
        <v>0</v>
      </c>
      <c r="MM49">
        <v>0</v>
      </c>
      <c r="MN49">
        <v>0</v>
      </c>
      <c r="MO49">
        <v>168968623.96000001</v>
      </c>
      <c r="MP49">
        <v>409421869.93000001</v>
      </c>
      <c r="MQ49">
        <v>410057439.11000001</v>
      </c>
      <c r="MR49">
        <v>30734.18</v>
      </c>
      <c r="MS49">
        <v>635569.18000000005</v>
      </c>
      <c r="MT49">
        <v>430638731.35000002</v>
      </c>
      <c r="MU49">
        <v>430003162.17000002</v>
      </c>
      <c r="MV49">
        <v>261670107.38999999</v>
      </c>
      <c r="MW49">
        <v>168363788.96000001</v>
      </c>
      <c r="MX49">
        <v>261639373.21000001</v>
      </c>
      <c r="MY49">
        <v>0</v>
      </c>
      <c r="MZ49">
        <v>604835</v>
      </c>
      <c r="NA49">
        <v>0</v>
      </c>
      <c r="NB49">
        <v>-20581292.239999998</v>
      </c>
      <c r="NC49">
        <v>0</v>
      </c>
      <c r="ND49">
        <v>0</v>
      </c>
      <c r="NE49">
        <v>0</v>
      </c>
      <c r="NF49">
        <v>10972849.51</v>
      </c>
      <c r="NG49">
        <v>11235823.42</v>
      </c>
      <c r="NH49">
        <v>11140202.789999999</v>
      </c>
      <c r="NI49">
        <v>-95620.63</v>
      </c>
      <c r="NJ49">
        <v>-95620.63</v>
      </c>
      <c r="NK49">
        <v>11054280.310000001</v>
      </c>
      <c r="NL49">
        <v>11149900.939999999</v>
      </c>
      <c r="NM49">
        <v>81430.8</v>
      </c>
      <c r="NN49">
        <v>10972849.51</v>
      </c>
      <c r="NO49">
        <v>177051.43</v>
      </c>
      <c r="NP49">
        <v>0</v>
      </c>
      <c r="NQ49">
        <v>0</v>
      </c>
      <c r="NR49">
        <v>0</v>
      </c>
      <c r="NS49">
        <v>85922.48</v>
      </c>
      <c r="NT49">
        <v>0</v>
      </c>
      <c r="NU49">
        <v>0</v>
      </c>
      <c r="NV49">
        <v>0</v>
      </c>
      <c r="NW49">
        <v>1667733322.8599999</v>
      </c>
      <c r="NX49">
        <v>1696709441.74</v>
      </c>
      <c r="NY49">
        <v>2013440570.3499999</v>
      </c>
      <c r="NZ49">
        <v>-15088146.390000001</v>
      </c>
      <c r="OA49">
        <v>316731128.61000001</v>
      </c>
      <c r="OB49">
        <v>1991594523.9100001</v>
      </c>
      <c r="OC49">
        <v>1674863395.3</v>
      </c>
      <c r="OD49">
        <v>323861201.05000001</v>
      </c>
      <c r="OE49">
        <v>1335914047.8599999</v>
      </c>
      <c r="OF49">
        <v>338949347.44</v>
      </c>
      <c r="OG49">
        <v>0</v>
      </c>
      <c r="OH49">
        <v>331819275</v>
      </c>
      <c r="OI49">
        <v>0</v>
      </c>
      <c r="OJ49">
        <v>21846046.440000001</v>
      </c>
      <c r="OK49">
        <v>0</v>
      </c>
      <c r="OL49">
        <v>0</v>
      </c>
      <c r="OM49">
        <v>0</v>
      </c>
      <c r="ON49">
        <v>862055854.39999998</v>
      </c>
      <c r="OO49">
        <v>969757112.49000001</v>
      </c>
      <c r="OP49">
        <v>1077678648.03</v>
      </c>
      <c r="OQ49">
        <v>13480586.539999999</v>
      </c>
      <c r="OR49">
        <v>107921535.54000001</v>
      </c>
      <c r="OS49">
        <v>1056987774.67</v>
      </c>
      <c r="OT49">
        <v>949066239.13</v>
      </c>
      <c r="OU49">
        <v>194931920.27000001</v>
      </c>
      <c r="OV49">
        <v>767614905.39999998</v>
      </c>
      <c r="OW49">
        <v>181451333.72999999</v>
      </c>
      <c r="OX49">
        <v>0</v>
      </c>
      <c r="OY49">
        <v>94440949</v>
      </c>
      <c r="OZ49">
        <v>0</v>
      </c>
      <c r="PA49">
        <v>20690873.359999999</v>
      </c>
      <c r="PB49">
        <v>0</v>
      </c>
      <c r="PC49">
        <v>0</v>
      </c>
      <c r="PD49">
        <v>0</v>
      </c>
      <c r="PE49">
        <v>0</v>
      </c>
      <c r="PF49">
        <v>0</v>
      </c>
      <c r="PG49">
        <v>0</v>
      </c>
      <c r="PH49">
        <v>0</v>
      </c>
      <c r="PI49">
        <v>0</v>
      </c>
      <c r="PJ49">
        <v>0</v>
      </c>
      <c r="PK49">
        <v>0</v>
      </c>
      <c r="PL49">
        <v>0</v>
      </c>
      <c r="PM49">
        <v>0</v>
      </c>
      <c r="PN49">
        <v>0</v>
      </c>
      <c r="PO49">
        <v>0</v>
      </c>
      <c r="PP49">
        <v>0</v>
      </c>
      <c r="PQ49">
        <v>0</v>
      </c>
      <c r="PR49">
        <v>0</v>
      </c>
      <c r="PS49">
        <v>0</v>
      </c>
      <c r="PT49">
        <v>0</v>
      </c>
      <c r="PU49">
        <v>0</v>
      </c>
      <c r="PV49">
        <v>0</v>
      </c>
      <c r="PW49">
        <v>0</v>
      </c>
      <c r="PX49">
        <v>0</v>
      </c>
      <c r="PY49">
        <v>0</v>
      </c>
      <c r="PZ49">
        <v>0</v>
      </c>
      <c r="QA49">
        <v>0</v>
      </c>
      <c r="QB49">
        <v>0</v>
      </c>
      <c r="QC49">
        <v>0</v>
      </c>
      <c r="QD49">
        <v>0</v>
      </c>
      <c r="QE49">
        <v>0</v>
      </c>
      <c r="QF49">
        <v>0</v>
      </c>
      <c r="QG49">
        <v>0</v>
      </c>
      <c r="QH49">
        <v>0</v>
      </c>
      <c r="QI49">
        <v>0</v>
      </c>
      <c r="QJ49">
        <v>0</v>
      </c>
      <c r="QK49">
        <v>0</v>
      </c>
      <c r="QL49">
        <v>0</v>
      </c>
      <c r="QM49">
        <v>30781058.52</v>
      </c>
      <c r="QN49">
        <v>87895788.150000006</v>
      </c>
      <c r="QO49">
        <v>87895788.150000006</v>
      </c>
      <c r="QP49">
        <v>0</v>
      </c>
      <c r="QQ49">
        <v>0</v>
      </c>
      <c r="QR49">
        <v>86978368.469999999</v>
      </c>
      <c r="QS49">
        <v>86978368.469999999</v>
      </c>
      <c r="QT49">
        <v>56197309.950000003</v>
      </c>
      <c r="QU49">
        <v>30781058.52</v>
      </c>
      <c r="QV49">
        <v>56197309.950000003</v>
      </c>
      <c r="QW49">
        <v>0</v>
      </c>
      <c r="QX49">
        <v>0</v>
      </c>
      <c r="QY49">
        <v>0</v>
      </c>
      <c r="QZ49">
        <v>917419.68</v>
      </c>
      <c r="RA49">
        <v>0</v>
      </c>
      <c r="RB49">
        <v>0</v>
      </c>
      <c r="RC49">
        <v>0</v>
      </c>
      <c r="RD49">
        <v>26883126.219999999</v>
      </c>
      <c r="RE49">
        <v>155226909.09</v>
      </c>
      <c r="RF49">
        <v>155226909.09</v>
      </c>
      <c r="RG49">
        <v>0</v>
      </c>
      <c r="RH49">
        <v>0</v>
      </c>
      <c r="RI49">
        <v>155275638.33000001</v>
      </c>
      <c r="RJ49">
        <v>155275638.33000001</v>
      </c>
      <c r="RK49">
        <v>128392512.11</v>
      </c>
      <c r="RL49">
        <v>26883126.219999999</v>
      </c>
      <c r="RM49">
        <v>128392512.11</v>
      </c>
      <c r="RN49">
        <v>0</v>
      </c>
      <c r="RO49">
        <v>0</v>
      </c>
      <c r="RP49">
        <v>0</v>
      </c>
      <c r="RQ49">
        <v>-48729.24</v>
      </c>
      <c r="RR49">
        <v>0</v>
      </c>
      <c r="RS49">
        <v>0</v>
      </c>
      <c r="RT49">
        <v>0</v>
      </c>
      <c r="RU49">
        <v>0</v>
      </c>
      <c r="RV49">
        <v>0</v>
      </c>
      <c r="RW49">
        <v>0</v>
      </c>
      <c r="RX49">
        <v>0</v>
      </c>
      <c r="RY49">
        <v>0</v>
      </c>
      <c r="RZ49">
        <v>0</v>
      </c>
      <c r="SA49">
        <v>0</v>
      </c>
      <c r="SB49">
        <v>0</v>
      </c>
      <c r="SC49">
        <v>0</v>
      </c>
      <c r="SD49">
        <v>0</v>
      </c>
      <c r="SE49">
        <v>0</v>
      </c>
      <c r="SF49">
        <v>0</v>
      </c>
      <c r="SG49">
        <v>0</v>
      </c>
      <c r="SH49">
        <v>0</v>
      </c>
      <c r="SI49">
        <v>0</v>
      </c>
      <c r="SJ49">
        <v>0</v>
      </c>
      <c r="SK49">
        <v>0</v>
      </c>
      <c r="SL49">
        <v>0</v>
      </c>
      <c r="SM49">
        <v>0</v>
      </c>
      <c r="SN49">
        <v>0</v>
      </c>
      <c r="SO49">
        <v>0</v>
      </c>
      <c r="SP49">
        <v>0</v>
      </c>
      <c r="SQ49">
        <v>0</v>
      </c>
      <c r="SR49">
        <v>0</v>
      </c>
      <c r="SS49">
        <v>0</v>
      </c>
      <c r="ST49">
        <v>0</v>
      </c>
      <c r="SU49">
        <v>0</v>
      </c>
      <c r="SV49">
        <v>0</v>
      </c>
      <c r="SW49">
        <v>0</v>
      </c>
      <c r="SX49">
        <v>0</v>
      </c>
      <c r="SY49">
        <v>0</v>
      </c>
      <c r="SZ49">
        <v>0</v>
      </c>
      <c r="TA49">
        <v>0</v>
      </c>
      <c r="TB49">
        <v>0</v>
      </c>
      <c r="TC49">
        <v>0</v>
      </c>
      <c r="TD49">
        <v>0</v>
      </c>
      <c r="TE49">
        <v>0</v>
      </c>
      <c r="TF49">
        <v>0</v>
      </c>
      <c r="TG49">
        <v>0</v>
      </c>
      <c r="TH49">
        <v>0</v>
      </c>
      <c r="TI49">
        <v>0</v>
      </c>
      <c r="TJ49">
        <v>0</v>
      </c>
      <c r="TK49">
        <v>0</v>
      </c>
      <c r="TL49">
        <v>0</v>
      </c>
      <c r="TM49">
        <v>0</v>
      </c>
      <c r="TN49">
        <v>0</v>
      </c>
      <c r="TO49">
        <v>0</v>
      </c>
      <c r="TP49">
        <v>0</v>
      </c>
      <c r="TQ49">
        <v>0</v>
      </c>
      <c r="TR49">
        <v>0</v>
      </c>
      <c r="TS49">
        <v>0</v>
      </c>
      <c r="TT49">
        <v>0</v>
      </c>
      <c r="TU49">
        <v>0</v>
      </c>
      <c r="TV49">
        <v>0</v>
      </c>
      <c r="TW49">
        <v>0</v>
      </c>
      <c r="TX49">
        <v>0</v>
      </c>
      <c r="TY49">
        <v>0</v>
      </c>
      <c r="TZ49">
        <v>0</v>
      </c>
      <c r="UA49">
        <v>0</v>
      </c>
      <c r="UB49">
        <v>0</v>
      </c>
      <c r="UC49">
        <v>0</v>
      </c>
      <c r="UD49">
        <v>0</v>
      </c>
      <c r="UE49">
        <v>0</v>
      </c>
      <c r="UF49">
        <v>0</v>
      </c>
      <c r="UG49">
        <v>0</v>
      </c>
      <c r="UH49">
        <v>0</v>
      </c>
      <c r="UI49">
        <v>0</v>
      </c>
      <c r="UJ49">
        <v>0</v>
      </c>
      <c r="UK49">
        <v>7954078590.8500004</v>
      </c>
      <c r="UL49">
        <v>8802955286.4099998</v>
      </c>
      <c r="UM49">
        <v>9222960761.0499992</v>
      </c>
      <c r="UN49">
        <v>-6928783.3600000003</v>
      </c>
      <c r="UO49">
        <v>420005474.63999999</v>
      </c>
      <c r="UP49">
        <v>9113005941.8099995</v>
      </c>
      <c r="UQ49">
        <v>8693000467.1700001</v>
      </c>
      <c r="UR49">
        <v>1158927350.96</v>
      </c>
      <c r="US49">
        <v>7527144332.8500004</v>
      </c>
      <c r="UT49">
        <v>1165856134.3199999</v>
      </c>
      <c r="UU49">
        <v>0</v>
      </c>
      <c r="UV49">
        <v>426934258</v>
      </c>
      <c r="UW49">
        <v>0</v>
      </c>
      <c r="UX49">
        <v>109954819.23999999</v>
      </c>
      <c r="UY49">
        <v>0</v>
      </c>
    </row>
    <row r="50" spans="1:571" x14ac:dyDescent="0.25">
      <c r="A50">
        <v>202212</v>
      </c>
      <c r="B50">
        <v>53070</v>
      </c>
      <c r="C50" t="s">
        <v>2692</v>
      </c>
      <c r="D50">
        <v>2880747.07</v>
      </c>
      <c r="E50">
        <v>238235157.50999999</v>
      </c>
      <c r="F50">
        <v>-360.28</v>
      </c>
      <c r="G50">
        <v>441006615.35000002</v>
      </c>
      <c r="H50">
        <v>755532650.98000002</v>
      </c>
      <c r="I50">
        <v>0</v>
      </c>
      <c r="J50">
        <v>1754.8</v>
      </c>
      <c r="K50">
        <v>0</v>
      </c>
      <c r="L50">
        <v>0</v>
      </c>
      <c r="M50">
        <v>0</v>
      </c>
      <c r="N50">
        <v>0</v>
      </c>
      <c r="O50">
        <v>-1093.49</v>
      </c>
      <c r="P50">
        <v>2880747.07</v>
      </c>
      <c r="Q50">
        <v>740203210.08000004</v>
      </c>
      <c r="R50">
        <v>755534405.77999997</v>
      </c>
      <c r="S50">
        <v>441006255.06999999</v>
      </c>
      <c r="T50">
        <v>740202116.59000003</v>
      </c>
      <c r="U50">
        <v>216944126.83000001</v>
      </c>
      <c r="V50">
        <v>1012135790.09</v>
      </c>
      <c r="W50">
        <v>-526928.67000000004</v>
      </c>
      <c r="X50">
        <v>3145800350.6700001</v>
      </c>
      <c r="Y50">
        <v>5813969320.6700001</v>
      </c>
      <c r="Z50">
        <v>0</v>
      </c>
      <c r="AA50">
        <v>12380607.99</v>
      </c>
      <c r="AB50">
        <v>0</v>
      </c>
      <c r="AC50">
        <v>0</v>
      </c>
      <c r="AD50">
        <v>0</v>
      </c>
      <c r="AE50">
        <v>0</v>
      </c>
      <c r="AF50">
        <v>10855257.300000001</v>
      </c>
      <c r="AG50">
        <v>216944126.83000001</v>
      </c>
      <c r="AH50">
        <v>5916265464.1300001</v>
      </c>
      <c r="AI50">
        <v>5826349928.6599998</v>
      </c>
      <c r="AJ50">
        <v>3145273422</v>
      </c>
      <c r="AK50">
        <v>5927120721.4300003</v>
      </c>
      <c r="AL50">
        <v>13008166.720000001</v>
      </c>
      <c r="AM50">
        <v>313628705.63999999</v>
      </c>
      <c r="AN50">
        <v>1043909.44</v>
      </c>
      <c r="AO50">
        <v>-311249215.97000003</v>
      </c>
      <c r="AP50">
        <v>1059968825.59</v>
      </c>
      <c r="AQ50">
        <v>0</v>
      </c>
      <c r="AR50">
        <v>5389090.7199999997</v>
      </c>
      <c r="AS50">
        <v>0</v>
      </c>
      <c r="AT50">
        <v>0</v>
      </c>
      <c r="AU50">
        <v>0</v>
      </c>
      <c r="AV50">
        <v>0</v>
      </c>
      <c r="AW50">
        <v>5290158.05</v>
      </c>
      <c r="AX50">
        <v>13008166.720000001</v>
      </c>
      <c r="AY50">
        <v>1050924479.26</v>
      </c>
      <c r="AZ50">
        <v>1065357916.3099999</v>
      </c>
      <c r="BA50">
        <v>-310205306.52999997</v>
      </c>
      <c r="BB50">
        <v>1056214637.3099999</v>
      </c>
      <c r="BC50">
        <v>-48991193.840000004</v>
      </c>
      <c r="BD50">
        <v>712250244.78999996</v>
      </c>
      <c r="BE50">
        <v>37769755.780000001</v>
      </c>
      <c r="BF50">
        <v>620923055.02999997</v>
      </c>
      <c r="BG50">
        <v>2771469142.27</v>
      </c>
      <c r="BH50">
        <v>0</v>
      </c>
      <c r="BI50">
        <v>80391064.060000002</v>
      </c>
      <c r="BJ50">
        <v>0</v>
      </c>
      <c r="BK50">
        <v>0</v>
      </c>
      <c r="BL50">
        <v>0</v>
      </c>
      <c r="BM50">
        <v>0</v>
      </c>
      <c r="BN50">
        <v>80598203.909999996</v>
      </c>
      <c r="BO50">
        <v>-48991193.840000004</v>
      </c>
      <c r="BP50">
        <v>2844582114.5900002</v>
      </c>
      <c r="BQ50">
        <v>2851860206.3299999</v>
      </c>
      <c r="BR50">
        <v>658692810.80999994</v>
      </c>
      <c r="BS50">
        <v>2925180318.5</v>
      </c>
      <c r="BT50">
        <v>304284359.69</v>
      </c>
      <c r="BU50">
        <v>1683357195.9300001</v>
      </c>
      <c r="BV50">
        <v>72581270.709999993</v>
      </c>
      <c r="BW50">
        <v>4797030194.4300003</v>
      </c>
      <c r="BX50">
        <v>8239617162.46</v>
      </c>
      <c r="BY50">
        <v>0</v>
      </c>
      <c r="BZ50">
        <v>169820779.16</v>
      </c>
      <c r="CA50">
        <v>0</v>
      </c>
      <c r="CB50">
        <v>0</v>
      </c>
      <c r="CC50">
        <v>0</v>
      </c>
      <c r="CD50">
        <v>0</v>
      </c>
      <c r="CE50">
        <v>166338655.56999999</v>
      </c>
      <c r="CF50">
        <v>304284359.69</v>
      </c>
      <c r="CG50">
        <v>8272808402.75</v>
      </c>
      <c r="CH50">
        <v>8409437941.6199999</v>
      </c>
      <c r="CI50">
        <v>4869611465.1400003</v>
      </c>
      <c r="CJ50">
        <v>8439147058.3199997</v>
      </c>
      <c r="CK50">
        <v>1034639.99</v>
      </c>
      <c r="CL50">
        <v>158835102.78</v>
      </c>
      <c r="CM50">
        <v>17799751.219999999</v>
      </c>
      <c r="CN50">
        <v>254075827.49000001</v>
      </c>
      <c r="CO50">
        <v>595612673.49000001</v>
      </c>
      <c r="CP50">
        <v>0</v>
      </c>
      <c r="CQ50">
        <v>51903672.880000003</v>
      </c>
      <c r="CR50">
        <v>0</v>
      </c>
      <c r="CS50">
        <v>0</v>
      </c>
      <c r="CT50">
        <v>0</v>
      </c>
      <c r="CU50">
        <v>0</v>
      </c>
      <c r="CV50">
        <v>43197081.07</v>
      </c>
      <c r="CW50">
        <v>1034639.99</v>
      </c>
      <c r="CX50">
        <v>605288044.90999997</v>
      </c>
      <c r="CY50">
        <v>647516346.37</v>
      </c>
      <c r="CZ50">
        <v>271875578.70999998</v>
      </c>
      <c r="DA50">
        <v>648485125.98000002</v>
      </c>
      <c r="DB50">
        <v>131578117.52</v>
      </c>
      <c r="DC50">
        <v>2789798322.4000001</v>
      </c>
      <c r="DD50">
        <v>189431094.31</v>
      </c>
      <c r="DE50">
        <v>5775163389.3599997</v>
      </c>
      <c r="DF50">
        <v>9418530315.8600006</v>
      </c>
      <c r="DG50">
        <v>0</v>
      </c>
      <c r="DH50">
        <v>730701683.29999995</v>
      </c>
      <c r="DI50">
        <v>0</v>
      </c>
      <c r="DJ50">
        <v>0</v>
      </c>
      <c r="DK50">
        <v>0</v>
      </c>
      <c r="DL50">
        <v>0</v>
      </c>
      <c r="DM50">
        <v>745661275.75</v>
      </c>
      <c r="DN50">
        <v>131578117.52</v>
      </c>
      <c r="DO50">
        <v>9913100993.9400005</v>
      </c>
      <c r="DP50">
        <v>10149231999.16</v>
      </c>
      <c r="DQ50">
        <v>5964594483.6700001</v>
      </c>
      <c r="DR50">
        <v>10658762269.690001</v>
      </c>
      <c r="DS50">
        <v>6635622.7000000002</v>
      </c>
      <c r="DT50">
        <v>468404031.00999999</v>
      </c>
      <c r="DU50">
        <v>91692621</v>
      </c>
      <c r="DV50">
        <v>645208836.67999995</v>
      </c>
      <c r="DW50">
        <v>1543781652.72</v>
      </c>
      <c r="DX50">
        <v>0</v>
      </c>
      <c r="DY50">
        <v>120156381.86</v>
      </c>
      <c r="DZ50">
        <v>0</v>
      </c>
      <c r="EA50">
        <v>0</v>
      </c>
      <c r="EB50">
        <v>0</v>
      </c>
      <c r="EC50">
        <v>0</v>
      </c>
      <c r="ED50">
        <v>121675605.15000001</v>
      </c>
      <c r="EE50">
        <v>6635622.7000000002</v>
      </c>
      <c r="EF50">
        <v>1617799920.21</v>
      </c>
      <c r="EG50">
        <v>1663938034.5799999</v>
      </c>
      <c r="EH50">
        <v>736901457.67999995</v>
      </c>
      <c r="EI50">
        <v>1739475525.3599999</v>
      </c>
      <c r="EJ50">
        <v>0</v>
      </c>
      <c r="EK50">
        <v>-30130039.760000002</v>
      </c>
      <c r="EL50">
        <v>459470082.80000001</v>
      </c>
      <c r="EM50">
        <v>44848563.189999998</v>
      </c>
      <c r="EN50">
        <v>141234697.96000001</v>
      </c>
      <c r="EO50">
        <v>0</v>
      </c>
      <c r="EP50">
        <v>602154256.34000003</v>
      </c>
      <c r="EQ50">
        <v>0</v>
      </c>
      <c r="ER50">
        <v>0</v>
      </c>
      <c r="ES50">
        <v>0</v>
      </c>
      <c r="ET50">
        <v>0</v>
      </c>
      <c r="EU50">
        <v>597864746.15999997</v>
      </c>
      <c r="EV50">
        <v>0</v>
      </c>
      <c r="EW50">
        <v>140501214.28</v>
      </c>
      <c r="EX50">
        <v>743388954.29999995</v>
      </c>
      <c r="EY50">
        <v>504318645.99000001</v>
      </c>
      <c r="EZ50">
        <v>738365960.44000006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26709785.899999999</v>
      </c>
      <c r="FS50">
        <v>296537770.75999999</v>
      </c>
      <c r="FT50">
        <v>-57333654.57</v>
      </c>
      <c r="FU50">
        <v>918839044.29999995</v>
      </c>
      <c r="FV50">
        <v>1065623913.23</v>
      </c>
      <c r="FW50">
        <v>0</v>
      </c>
      <c r="FX50">
        <v>1586414.96</v>
      </c>
      <c r="FY50">
        <v>0</v>
      </c>
      <c r="FZ50">
        <v>0</v>
      </c>
      <c r="GA50">
        <v>0</v>
      </c>
      <c r="GB50">
        <v>0</v>
      </c>
      <c r="GC50">
        <v>1586501.3</v>
      </c>
      <c r="GD50">
        <v>26709785.899999999</v>
      </c>
      <c r="GE50">
        <v>1068670325.47</v>
      </c>
      <c r="GF50">
        <v>1067210328.1900001</v>
      </c>
      <c r="GG50">
        <v>861505389.73000002</v>
      </c>
      <c r="GH50">
        <v>1070256826.77</v>
      </c>
      <c r="GI50">
        <v>44088001.619999997</v>
      </c>
      <c r="GJ50">
        <v>262462239.38999999</v>
      </c>
      <c r="GK50">
        <v>-87791668.170000002</v>
      </c>
      <c r="GL50">
        <v>1149833141.54</v>
      </c>
      <c r="GM50">
        <v>1006551191.95</v>
      </c>
      <c r="GN50">
        <v>0</v>
      </c>
      <c r="GO50">
        <v>-101435544.36</v>
      </c>
      <c r="GP50">
        <v>0</v>
      </c>
      <c r="GQ50">
        <v>0</v>
      </c>
      <c r="GR50">
        <v>0</v>
      </c>
      <c r="GS50">
        <v>0</v>
      </c>
      <c r="GT50">
        <v>-96559964.319999993</v>
      </c>
      <c r="GU50">
        <v>44088001.619999997</v>
      </c>
      <c r="GV50">
        <v>515204854.06999999</v>
      </c>
      <c r="GW50">
        <v>905115647.59000003</v>
      </c>
      <c r="GX50">
        <v>1062041473.37</v>
      </c>
      <c r="GY50">
        <v>418644889.75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0</v>
      </c>
      <c r="HI50">
        <v>0</v>
      </c>
      <c r="HJ50">
        <v>0</v>
      </c>
      <c r="HK50">
        <v>0</v>
      </c>
      <c r="HL50">
        <v>0</v>
      </c>
      <c r="HM50">
        <v>0</v>
      </c>
      <c r="HN50">
        <v>0</v>
      </c>
      <c r="HO50">
        <v>0</v>
      </c>
      <c r="HP50">
        <v>0</v>
      </c>
      <c r="HQ50">
        <v>0</v>
      </c>
      <c r="HR50">
        <v>0</v>
      </c>
      <c r="HS50">
        <v>0</v>
      </c>
      <c r="HT50">
        <v>0</v>
      </c>
      <c r="HU50">
        <v>0</v>
      </c>
      <c r="HV50">
        <v>0</v>
      </c>
      <c r="HW50">
        <v>0</v>
      </c>
      <c r="HX50">
        <v>0</v>
      </c>
      <c r="HY50">
        <v>0</v>
      </c>
      <c r="HZ50">
        <v>0</v>
      </c>
      <c r="IA50">
        <v>0</v>
      </c>
      <c r="IB50">
        <v>0</v>
      </c>
      <c r="IC50">
        <v>0</v>
      </c>
      <c r="ID50">
        <v>0</v>
      </c>
      <c r="IE50">
        <v>0</v>
      </c>
      <c r="IF50">
        <v>0</v>
      </c>
      <c r="IG50">
        <v>0</v>
      </c>
      <c r="IH50">
        <v>0</v>
      </c>
      <c r="II50">
        <v>0</v>
      </c>
      <c r="IJ50">
        <v>0</v>
      </c>
      <c r="IK50">
        <v>0</v>
      </c>
      <c r="IL50">
        <v>0</v>
      </c>
      <c r="IM50">
        <v>0</v>
      </c>
      <c r="IN50">
        <v>0</v>
      </c>
      <c r="IO50">
        <v>0</v>
      </c>
      <c r="IP50">
        <v>0</v>
      </c>
      <c r="IQ50">
        <v>0</v>
      </c>
      <c r="IR50">
        <v>0</v>
      </c>
      <c r="IS50">
        <v>0</v>
      </c>
      <c r="IT50">
        <v>0</v>
      </c>
      <c r="IU50">
        <v>0</v>
      </c>
      <c r="IV50">
        <v>0</v>
      </c>
      <c r="IW50">
        <v>0</v>
      </c>
      <c r="IX50">
        <v>0</v>
      </c>
      <c r="IY50">
        <v>0</v>
      </c>
      <c r="IZ50">
        <v>698172374.20000005</v>
      </c>
      <c r="JA50">
        <v>0</v>
      </c>
      <c r="JB50">
        <v>7905514520.54</v>
      </c>
      <c r="JC50">
        <v>0</v>
      </c>
      <c r="JD50">
        <v>724135873.57000005</v>
      </c>
      <c r="JE50">
        <v>17481479802.07</v>
      </c>
      <c r="JF50">
        <v>32411891547.18</v>
      </c>
      <c r="JG50">
        <v>0</v>
      </c>
      <c r="JH50">
        <v>1673050161.71</v>
      </c>
      <c r="JI50">
        <v>0</v>
      </c>
      <c r="JJ50">
        <v>7905514520.54</v>
      </c>
      <c r="JK50">
        <v>0</v>
      </c>
      <c r="JL50">
        <v>0</v>
      </c>
      <c r="JM50">
        <v>0</v>
      </c>
      <c r="JN50">
        <v>0</v>
      </c>
      <c r="JO50">
        <v>0</v>
      </c>
      <c r="JP50">
        <v>0</v>
      </c>
      <c r="JQ50">
        <v>1676506426.45</v>
      </c>
      <c r="JR50">
        <v>698172374.20000005</v>
      </c>
      <c r="JS50">
        <v>32685349023.689999</v>
      </c>
      <c r="JT50">
        <v>34084941708.889999</v>
      </c>
      <c r="JU50">
        <v>18205615675.639999</v>
      </c>
      <c r="JV50">
        <v>34361855450.139999</v>
      </c>
      <c r="JW50">
        <v>0</v>
      </c>
      <c r="JX50">
        <v>0</v>
      </c>
      <c r="JY50">
        <v>384030647.37</v>
      </c>
      <c r="JZ50">
        <v>455975761.55000001</v>
      </c>
      <c r="KA50">
        <v>455975761.55000001</v>
      </c>
      <c r="KB50">
        <v>0</v>
      </c>
      <c r="KC50">
        <v>0</v>
      </c>
      <c r="KD50">
        <v>444215323.11000001</v>
      </c>
      <c r="KE50">
        <v>444215323.11000001</v>
      </c>
      <c r="KF50">
        <v>60184675.740000002</v>
      </c>
      <c r="KG50">
        <v>384030647.37</v>
      </c>
      <c r="KH50">
        <v>60184675.740000002</v>
      </c>
      <c r="KI50">
        <v>0</v>
      </c>
      <c r="KJ50">
        <v>0</v>
      </c>
      <c r="KK50">
        <v>0</v>
      </c>
      <c r="KL50">
        <v>11760438.439999999</v>
      </c>
      <c r="KM50">
        <v>0</v>
      </c>
      <c r="KN50">
        <v>0</v>
      </c>
      <c r="KO50">
        <v>0</v>
      </c>
      <c r="KP50">
        <v>11402624757.75</v>
      </c>
      <c r="KQ50">
        <v>12719700456.440001</v>
      </c>
      <c r="KR50">
        <v>12723623389.99</v>
      </c>
      <c r="KS50">
        <v>1096112.67</v>
      </c>
      <c r="KT50">
        <v>3922933.55</v>
      </c>
      <c r="KU50">
        <v>12000625627.41</v>
      </c>
      <c r="KV50">
        <v>11996702693.860001</v>
      </c>
      <c r="KW50">
        <v>598000869.65999997</v>
      </c>
      <c r="KX50">
        <v>11399797936.870001</v>
      </c>
      <c r="KY50">
        <v>596904756.99000001</v>
      </c>
      <c r="KZ50">
        <v>0</v>
      </c>
      <c r="LA50">
        <v>2826820.88</v>
      </c>
      <c r="LB50">
        <v>0</v>
      </c>
      <c r="LC50">
        <v>722997762.58000004</v>
      </c>
      <c r="LD50">
        <v>0</v>
      </c>
      <c r="LE50">
        <v>0</v>
      </c>
      <c r="LF50">
        <v>0</v>
      </c>
      <c r="LG50">
        <v>3660404599.5599999</v>
      </c>
      <c r="LH50">
        <v>3996635092.71</v>
      </c>
      <c r="LI50">
        <v>4037910211.5599999</v>
      </c>
      <c r="LJ50">
        <v>3090907.25</v>
      </c>
      <c r="LK50">
        <v>41275118.850000001</v>
      </c>
      <c r="LL50">
        <v>3807219875.6999998</v>
      </c>
      <c r="LM50">
        <v>3765944756.8499999</v>
      </c>
      <c r="LN50">
        <v>146815276.13999999</v>
      </c>
      <c r="LO50">
        <v>3622220387.96</v>
      </c>
      <c r="LP50">
        <v>143724368.88999999</v>
      </c>
      <c r="LQ50">
        <v>0</v>
      </c>
      <c r="LR50">
        <v>38184211.600000001</v>
      </c>
      <c r="LS50">
        <v>0</v>
      </c>
      <c r="LT50">
        <v>230690335.86000001</v>
      </c>
      <c r="LU50">
        <v>0</v>
      </c>
      <c r="LV50">
        <v>0</v>
      </c>
      <c r="LW50">
        <v>0</v>
      </c>
      <c r="LX50">
        <v>4879439291.5500002</v>
      </c>
      <c r="LY50">
        <v>5120716025.21</v>
      </c>
      <c r="LZ50">
        <v>5154481997.6099997</v>
      </c>
      <c r="MA50">
        <v>296605.40999999997</v>
      </c>
      <c r="MB50">
        <v>33765972.399999999</v>
      </c>
      <c r="MC50">
        <v>5081936489.6199999</v>
      </c>
      <c r="MD50">
        <v>5048170517.2200003</v>
      </c>
      <c r="ME50">
        <v>202497198.06999999</v>
      </c>
      <c r="MF50">
        <v>4845969924.5600004</v>
      </c>
      <c r="MG50">
        <v>202200592.66</v>
      </c>
      <c r="MH50">
        <v>0</v>
      </c>
      <c r="MI50">
        <v>33469366.989999998</v>
      </c>
      <c r="MJ50">
        <v>0</v>
      </c>
      <c r="MK50">
        <v>72545507.989999995</v>
      </c>
      <c r="ML50">
        <v>0</v>
      </c>
      <c r="MM50">
        <v>0</v>
      </c>
      <c r="MN50">
        <v>0</v>
      </c>
      <c r="MO50">
        <v>888624401.74000001</v>
      </c>
      <c r="MP50">
        <v>2130702520.53</v>
      </c>
      <c r="MQ50">
        <v>2161707477.3499999</v>
      </c>
      <c r="MR50">
        <v>2338472.92</v>
      </c>
      <c r="MS50">
        <v>31004956.82</v>
      </c>
      <c r="MT50">
        <v>2142130876.3800001</v>
      </c>
      <c r="MU50">
        <v>2111125919.5599999</v>
      </c>
      <c r="MV50">
        <v>1253506474.6400001</v>
      </c>
      <c r="MW50">
        <v>859957917.84000003</v>
      </c>
      <c r="MX50">
        <v>1251168001.72</v>
      </c>
      <c r="MY50">
        <v>0</v>
      </c>
      <c r="MZ50">
        <v>28666483.899999999</v>
      </c>
      <c r="NA50">
        <v>0</v>
      </c>
      <c r="NB50">
        <v>19576600.969999999</v>
      </c>
      <c r="NC50">
        <v>0</v>
      </c>
      <c r="ND50">
        <v>0</v>
      </c>
      <c r="NE50">
        <v>0</v>
      </c>
      <c r="NF50">
        <v>198329724.50999999</v>
      </c>
      <c r="NG50">
        <v>229684502.65000001</v>
      </c>
      <c r="NH50">
        <v>299709850.13</v>
      </c>
      <c r="NI50">
        <v>42818904.939999998</v>
      </c>
      <c r="NJ50">
        <v>70025347.480000004</v>
      </c>
      <c r="NK50">
        <v>294634918.92000002</v>
      </c>
      <c r="NL50">
        <v>224609571.44</v>
      </c>
      <c r="NM50">
        <v>96305194.409999996</v>
      </c>
      <c r="NN50">
        <v>171123281.97</v>
      </c>
      <c r="NO50">
        <v>53486289.469999999</v>
      </c>
      <c r="NP50">
        <v>0</v>
      </c>
      <c r="NQ50">
        <v>27206442.539999999</v>
      </c>
      <c r="NR50">
        <v>0</v>
      </c>
      <c r="NS50">
        <v>5074931.21</v>
      </c>
      <c r="NT50">
        <v>0</v>
      </c>
      <c r="NU50">
        <v>0</v>
      </c>
      <c r="NV50">
        <v>0</v>
      </c>
      <c r="NW50">
        <v>5204667150.0500002</v>
      </c>
      <c r="NX50">
        <v>6258160214.04</v>
      </c>
      <c r="NY50">
        <v>7074088755.1099997</v>
      </c>
      <c r="NZ50">
        <v>117287634.5</v>
      </c>
      <c r="OA50">
        <v>815928541.07000005</v>
      </c>
      <c r="OB50">
        <v>6987041477.25</v>
      </c>
      <c r="OC50">
        <v>6171112936.1800003</v>
      </c>
      <c r="OD50">
        <v>1782374327.2</v>
      </c>
      <c r="OE50">
        <v>4506026243.4799995</v>
      </c>
      <c r="OF50">
        <v>1665086692.7</v>
      </c>
      <c r="OG50">
        <v>0</v>
      </c>
      <c r="OH50">
        <v>698640906.57000005</v>
      </c>
      <c r="OI50">
        <v>0</v>
      </c>
      <c r="OJ50">
        <v>87047277.859999999</v>
      </c>
      <c r="OK50">
        <v>0</v>
      </c>
      <c r="OL50">
        <v>0</v>
      </c>
      <c r="OM50">
        <v>0</v>
      </c>
      <c r="ON50">
        <v>3093802957.0799999</v>
      </c>
      <c r="OO50">
        <v>3272412493.5500002</v>
      </c>
      <c r="OP50">
        <v>3603678247.9899998</v>
      </c>
      <c r="OQ50">
        <v>33328209.359999999</v>
      </c>
      <c r="OR50">
        <v>331265754.44</v>
      </c>
      <c r="OS50">
        <v>3557826930.0999999</v>
      </c>
      <c r="OT50">
        <v>3226561175.6599998</v>
      </c>
      <c r="OU50">
        <v>464023973.01999998</v>
      </c>
      <c r="OV50">
        <v>2795865412</v>
      </c>
      <c r="OW50">
        <v>430695763.66000003</v>
      </c>
      <c r="OX50">
        <v>0</v>
      </c>
      <c r="OY50">
        <v>297937545.07999998</v>
      </c>
      <c r="OZ50">
        <v>0</v>
      </c>
      <c r="PA50">
        <v>45851317.890000001</v>
      </c>
      <c r="PB50">
        <v>0</v>
      </c>
      <c r="PC50">
        <v>0</v>
      </c>
      <c r="PD50">
        <v>0</v>
      </c>
      <c r="PE50">
        <v>677303958.92999995</v>
      </c>
      <c r="PF50">
        <v>246589450.96000001</v>
      </c>
      <c r="PG50">
        <v>758232475.38999999</v>
      </c>
      <c r="PH50">
        <v>62330093.530000001</v>
      </c>
      <c r="PI50">
        <v>511643024.43000001</v>
      </c>
      <c r="PJ50">
        <v>750262255.71000004</v>
      </c>
      <c r="PK50">
        <v>238619231.28</v>
      </c>
      <c r="PL50">
        <v>72958296.780000001</v>
      </c>
      <c r="PM50">
        <v>227991028.03</v>
      </c>
      <c r="PN50">
        <v>10628203.25</v>
      </c>
      <c r="PO50">
        <v>0</v>
      </c>
      <c r="PP50">
        <v>449312930.89999998</v>
      </c>
      <c r="PQ50">
        <v>0</v>
      </c>
      <c r="PR50">
        <v>7970219.6799999997</v>
      </c>
      <c r="PS50">
        <v>0</v>
      </c>
      <c r="PT50">
        <v>0</v>
      </c>
      <c r="PU50">
        <v>0</v>
      </c>
      <c r="PV50">
        <v>0</v>
      </c>
      <c r="PW50">
        <v>0</v>
      </c>
      <c r="PX50">
        <v>0</v>
      </c>
      <c r="PY50">
        <v>0</v>
      </c>
      <c r="PZ50">
        <v>0</v>
      </c>
      <c r="QA50">
        <v>0</v>
      </c>
      <c r="QB50">
        <v>0</v>
      </c>
      <c r="QC50">
        <v>0</v>
      </c>
      <c r="QD50">
        <v>0</v>
      </c>
      <c r="QE50">
        <v>0</v>
      </c>
      <c r="QF50">
        <v>0</v>
      </c>
      <c r="QG50">
        <v>0</v>
      </c>
      <c r="QH50">
        <v>0</v>
      </c>
      <c r="QI50">
        <v>0</v>
      </c>
      <c r="QJ50">
        <v>0</v>
      </c>
      <c r="QK50">
        <v>0</v>
      </c>
      <c r="QL50">
        <v>0</v>
      </c>
      <c r="QM50">
        <v>264330963.66</v>
      </c>
      <c r="QN50">
        <v>600953843.22000003</v>
      </c>
      <c r="QO50">
        <v>600922520.66999996</v>
      </c>
      <c r="QP50">
        <v>-26.11</v>
      </c>
      <c r="QQ50">
        <v>-31322.55</v>
      </c>
      <c r="QR50">
        <v>587090855.14999998</v>
      </c>
      <c r="QS50">
        <v>587122177.70000005</v>
      </c>
      <c r="QT50">
        <v>322759891.49000001</v>
      </c>
      <c r="QU50">
        <v>264362260.09999999</v>
      </c>
      <c r="QV50">
        <v>322759917.60000002</v>
      </c>
      <c r="QW50">
        <v>0</v>
      </c>
      <c r="QX50">
        <v>-31296.44</v>
      </c>
      <c r="QY50">
        <v>0</v>
      </c>
      <c r="QZ50">
        <v>13831665.52</v>
      </c>
      <c r="RA50">
        <v>0</v>
      </c>
      <c r="RB50">
        <v>0</v>
      </c>
      <c r="RC50">
        <v>0</v>
      </c>
      <c r="RD50">
        <v>862131907.51999998</v>
      </c>
      <c r="RE50">
        <v>1593862009.3499999</v>
      </c>
      <c r="RF50">
        <v>1609975634.72</v>
      </c>
      <c r="RG50">
        <v>1240564.78</v>
      </c>
      <c r="RH50">
        <v>16113625.369999999</v>
      </c>
      <c r="RI50">
        <v>1600339266.9400001</v>
      </c>
      <c r="RJ50">
        <v>1584225641.5699999</v>
      </c>
      <c r="RK50">
        <v>738207359.41999996</v>
      </c>
      <c r="RL50">
        <v>847258846.92999995</v>
      </c>
      <c r="RM50">
        <v>736966794.63999999</v>
      </c>
      <c r="RN50">
        <v>0</v>
      </c>
      <c r="RO50">
        <v>14873060.59</v>
      </c>
      <c r="RP50">
        <v>0</v>
      </c>
      <c r="RQ50">
        <v>9636367.7799999993</v>
      </c>
      <c r="RR50">
        <v>0</v>
      </c>
      <c r="RS50">
        <v>0</v>
      </c>
      <c r="RT50">
        <v>0</v>
      </c>
      <c r="RU50">
        <v>0</v>
      </c>
      <c r="RV50">
        <v>0</v>
      </c>
      <c r="RW50">
        <v>0</v>
      </c>
      <c r="RX50">
        <v>0</v>
      </c>
      <c r="RY50">
        <v>0</v>
      </c>
      <c r="RZ50">
        <v>0</v>
      </c>
      <c r="SA50">
        <v>0</v>
      </c>
      <c r="SB50">
        <v>0</v>
      </c>
      <c r="SC50">
        <v>0</v>
      </c>
      <c r="SD50">
        <v>0</v>
      </c>
      <c r="SE50">
        <v>0</v>
      </c>
      <c r="SF50">
        <v>0</v>
      </c>
      <c r="SG50">
        <v>0</v>
      </c>
      <c r="SH50">
        <v>0</v>
      </c>
      <c r="SI50">
        <v>0</v>
      </c>
      <c r="SJ50">
        <v>0</v>
      </c>
      <c r="SK50">
        <v>0</v>
      </c>
      <c r="SL50">
        <v>0</v>
      </c>
      <c r="SM50">
        <v>0</v>
      </c>
      <c r="SN50">
        <v>0</v>
      </c>
      <c r="SO50">
        <v>0</v>
      </c>
      <c r="SP50">
        <v>0</v>
      </c>
      <c r="SQ50">
        <v>0</v>
      </c>
      <c r="SR50">
        <v>0</v>
      </c>
      <c r="SS50">
        <v>0</v>
      </c>
      <c r="ST50">
        <v>0</v>
      </c>
      <c r="SU50">
        <v>0</v>
      </c>
      <c r="SV50">
        <v>0</v>
      </c>
      <c r="SW50">
        <v>0</v>
      </c>
      <c r="SX50">
        <v>0</v>
      </c>
      <c r="SY50">
        <v>0</v>
      </c>
      <c r="SZ50">
        <v>0</v>
      </c>
      <c r="TA50">
        <v>0</v>
      </c>
      <c r="TB50">
        <v>0</v>
      </c>
      <c r="TC50">
        <v>0</v>
      </c>
      <c r="TD50">
        <v>0</v>
      </c>
      <c r="TE50">
        <v>0</v>
      </c>
      <c r="TF50">
        <v>0</v>
      </c>
      <c r="TG50">
        <v>0</v>
      </c>
      <c r="TH50">
        <v>0</v>
      </c>
      <c r="TI50">
        <v>0</v>
      </c>
      <c r="TJ50">
        <v>0</v>
      </c>
      <c r="TK50">
        <v>0</v>
      </c>
      <c r="TL50">
        <v>0</v>
      </c>
      <c r="TM50">
        <v>0</v>
      </c>
      <c r="TN50">
        <v>0</v>
      </c>
      <c r="TO50">
        <v>0</v>
      </c>
      <c r="TP50">
        <v>0</v>
      </c>
      <c r="TQ50">
        <v>0</v>
      </c>
      <c r="TR50">
        <v>0</v>
      </c>
      <c r="TS50">
        <v>0</v>
      </c>
      <c r="TT50">
        <v>0</v>
      </c>
      <c r="TU50">
        <v>0</v>
      </c>
      <c r="TV50">
        <v>0</v>
      </c>
      <c r="TW50">
        <v>0</v>
      </c>
      <c r="TX50">
        <v>0</v>
      </c>
      <c r="TY50">
        <v>0</v>
      </c>
      <c r="TZ50">
        <v>0</v>
      </c>
      <c r="UA50">
        <v>0</v>
      </c>
      <c r="UB50">
        <v>0</v>
      </c>
      <c r="UC50">
        <v>0</v>
      </c>
      <c r="UD50">
        <v>0</v>
      </c>
      <c r="UE50">
        <v>0</v>
      </c>
      <c r="UF50">
        <v>0</v>
      </c>
      <c r="UG50">
        <v>0</v>
      </c>
      <c r="UH50">
        <v>0</v>
      </c>
      <c r="UI50">
        <v>0</v>
      </c>
      <c r="UJ50">
        <v>0</v>
      </c>
      <c r="UK50">
        <v>31515690359.720001</v>
      </c>
      <c r="UL50">
        <v>36625392370.209999</v>
      </c>
      <c r="UM50">
        <v>38480306322.07</v>
      </c>
      <c r="UN50">
        <v>263827479.25</v>
      </c>
      <c r="UO50">
        <v>1854913951.8599999</v>
      </c>
      <c r="UP50">
        <v>37253323896.290001</v>
      </c>
      <c r="UQ50">
        <v>35398409944.43</v>
      </c>
      <c r="UR50">
        <v>5737633536.5699997</v>
      </c>
      <c r="US50">
        <v>29924603887.110001</v>
      </c>
      <c r="UT50">
        <v>5473806057.3199997</v>
      </c>
      <c r="UU50">
        <v>0</v>
      </c>
      <c r="UV50">
        <v>1591086472.6099999</v>
      </c>
      <c r="UW50">
        <v>0</v>
      </c>
      <c r="UX50">
        <v>1226982425.78</v>
      </c>
      <c r="UY50">
        <v>0</v>
      </c>
    </row>
    <row r="51" spans="1:571" x14ac:dyDescent="0.25">
      <c r="A51">
        <v>202212</v>
      </c>
      <c r="B51">
        <v>50018</v>
      </c>
      <c r="C51" t="s">
        <v>2674</v>
      </c>
      <c r="AL51">
        <v>6143371</v>
      </c>
      <c r="AM51">
        <v>12027216</v>
      </c>
      <c r="AO51">
        <v>-18349138</v>
      </c>
      <c r="AP51">
        <v>69059405</v>
      </c>
      <c r="AR51">
        <v>1861750</v>
      </c>
      <c r="AW51">
        <v>1861750</v>
      </c>
      <c r="AX51">
        <v>6143371</v>
      </c>
      <c r="AY51">
        <v>47540117</v>
      </c>
      <c r="AZ51">
        <v>70921155</v>
      </c>
      <c r="BA51">
        <v>-18349138</v>
      </c>
      <c r="BB51">
        <v>49401867</v>
      </c>
      <c r="CO51">
        <v>46000</v>
      </c>
      <c r="CX51">
        <v>46000</v>
      </c>
      <c r="CY51">
        <v>46000</v>
      </c>
      <c r="DA51">
        <v>46000</v>
      </c>
      <c r="IZ51">
        <v>6143371</v>
      </c>
      <c r="JB51">
        <v>12027216</v>
      </c>
      <c r="JE51">
        <v>-18349138</v>
      </c>
      <c r="JF51">
        <v>69105405</v>
      </c>
      <c r="JH51">
        <v>1861750</v>
      </c>
      <c r="JJ51">
        <v>12027216</v>
      </c>
      <c r="JQ51">
        <v>1861750</v>
      </c>
      <c r="JR51">
        <v>6143371</v>
      </c>
      <c r="JS51">
        <v>47586117</v>
      </c>
      <c r="JT51">
        <v>70967155</v>
      </c>
      <c r="JU51">
        <v>-18349138</v>
      </c>
      <c r="JV51">
        <v>49447867</v>
      </c>
      <c r="KD51">
        <v>0</v>
      </c>
      <c r="KL51">
        <v>0</v>
      </c>
      <c r="KU51">
        <v>0</v>
      </c>
      <c r="LC51">
        <v>0</v>
      </c>
      <c r="LG51">
        <v>244892750</v>
      </c>
      <c r="LH51">
        <v>251886717</v>
      </c>
      <c r="LI51">
        <v>251886717</v>
      </c>
      <c r="LL51">
        <v>232040450</v>
      </c>
      <c r="LM51">
        <v>232040450</v>
      </c>
      <c r="LN51">
        <v>-12852300</v>
      </c>
      <c r="LO51">
        <v>244892750</v>
      </c>
      <c r="LP51">
        <v>-12852300</v>
      </c>
      <c r="LT51">
        <v>19846267</v>
      </c>
      <c r="MC51">
        <v>0</v>
      </c>
      <c r="MK51">
        <v>0</v>
      </c>
      <c r="MT51">
        <v>0</v>
      </c>
      <c r="NB51">
        <v>0</v>
      </c>
      <c r="NH51">
        <v>0</v>
      </c>
      <c r="NK51">
        <v>0</v>
      </c>
      <c r="NS51">
        <v>0</v>
      </c>
      <c r="OB51">
        <v>0</v>
      </c>
      <c r="OJ51">
        <v>0</v>
      </c>
      <c r="OS51">
        <v>0</v>
      </c>
      <c r="PA51">
        <v>0</v>
      </c>
      <c r="PJ51">
        <v>0</v>
      </c>
      <c r="PR51">
        <v>0</v>
      </c>
      <c r="QA51">
        <v>0</v>
      </c>
      <c r="QI51">
        <v>0</v>
      </c>
      <c r="QR51">
        <v>0</v>
      </c>
      <c r="QZ51">
        <v>0</v>
      </c>
      <c r="RI51">
        <v>0</v>
      </c>
      <c r="RQ51">
        <v>0</v>
      </c>
      <c r="RZ51">
        <v>0</v>
      </c>
      <c r="SH51">
        <v>0</v>
      </c>
      <c r="SQ51">
        <v>0</v>
      </c>
      <c r="SY51">
        <v>0</v>
      </c>
      <c r="TH51">
        <v>0</v>
      </c>
      <c r="TP51">
        <v>0</v>
      </c>
      <c r="TY51">
        <v>0</v>
      </c>
      <c r="UG51">
        <v>0</v>
      </c>
      <c r="UK51">
        <v>244892750</v>
      </c>
      <c r="UL51">
        <v>251886717</v>
      </c>
      <c r="UM51">
        <v>251886717</v>
      </c>
      <c r="UP51">
        <v>232040450</v>
      </c>
      <c r="UQ51">
        <v>232040450</v>
      </c>
      <c r="UR51">
        <v>-12852300</v>
      </c>
      <c r="US51">
        <v>244892750</v>
      </c>
      <c r="UT51">
        <v>-12852300</v>
      </c>
      <c r="UX51">
        <v>19846267</v>
      </c>
    </row>
    <row r="52" spans="1:571" x14ac:dyDescent="0.25">
      <c r="A52">
        <v>202212</v>
      </c>
      <c r="B52">
        <v>50102</v>
      </c>
      <c r="C52" t="s">
        <v>2676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23217654.210000001</v>
      </c>
      <c r="W52">
        <v>-406243.49</v>
      </c>
      <c r="X52">
        <v>34821418.409999996</v>
      </c>
      <c r="Y52">
        <v>74681697.780000001</v>
      </c>
      <c r="Z52">
        <v>0</v>
      </c>
      <c r="AA52">
        <v>3692364.26</v>
      </c>
      <c r="AB52">
        <v>0</v>
      </c>
      <c r="AC52">
        <v>0</v>
      </c>
      <c r="AD52">
        <v>0</v>
      </c>
      <c r="AE52">
        <v>0</v>
      </c>
      <c r="AF52">
        <v>3692364.26</v>
      </c>
      <c r="AG52">
        <v>0</v>
      </c>
      <c r="AH52">
        <v>72575160.510000005</v>
      </c>
      <c r="AI52">
        <v>78374062.040000007</v>
      </c>
      <c r="AJ52">
        <v>34415174.920000002</v>
      </c>
      <c r="AK52">
        <v>76267524.769999996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7412954.7800000003</v>
      </c>
      <c r="BE52">
        <v>-3109604.02</v>
      </c>
      <c r="BF52">
        <v>15312309.560000001</v>
      </c>
      <c r="BG52">
        <v>27662840.780000001</v>
      </c>
      <c r="BH52">
        <v>0</v>
      </c>
      <c r="BI52">
        <v>4202502.54</v>
      </c>
      <c r="BJ52">
        <v>0</v>
      </c>
      <c r="BK52">
        <v>0</v>
      </c>
      <c r="BL52">
        <v>0</v>
      </c>
      <c r="BM52">
        <v>0</v>
      </c>
      <c r="BN52">
        <v>4202502.54</v>
      </c>
      <c r="BO52">
        <v>0</v>
      </c>
      <c r="BP52">
        <v>27125263.870000001</v>
      </c>
      <c r="BQ52">
        <v>31865343.32</v>
      </c>
      <c r="BR52">
        <v>12202705.539999999</v>
      </c>
      <c r="BS52">
        <v>31327766.41</v>
      </c>
      <c r="BT52">
        <v>0</v>
      </c>
      <c r="BU52">
        <v>29468306.739999998</v>
      </c>
      <c r="BV52">
        <v>679499.3</v>
      </c>
      <c r="BW52">
        <v>62353990.469999999</v>
      </c>
      <c r="BX52">
        <v>107269408</v>
      </c>
      <c r="BY52">
        <v>0</v>
      </c>
      <c r="BZ52">
        <v>149648</v>
      </c>
      <c r="CA52">
        <v>0</v>
      </c>
      <c r="CB52">
        <v>0</v>
      </c>
      <c r="CC52">
        <v>0</v>
      </c>
      <c r="CD52">
        <v>0</v>
      </c>
      <c r="CE52">
        <v>149648</v>
      </c>
      <c r="CF52">
        <v>0</v>
      </c>
      <c r="CG52">
        <v>105916142.09999999</v>
      </c>
      <c r="CH52">
        <v>107419056</v>
      </c>
      <c r="CI52">
        <v>63033489.770000003</v>
      </c>
      <c r="CJ52">
        <v>106065790.09999999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50936323.659999996</v>
      </c>
      <c r="DD52">
        <v>2696468.93</v>
      </c>
      <c r="DE52">
        <v>76861924.849999994</v>
      </c>
      <c r="DF52">
        <v>140151233.41</v>
      </c>
      <c r="DG52">
        <v>0</v>
      </c>
      <c r="DH52">
        <v>13919303.050000001</v>
      </c>
      <c r="DI52">
        <v>0</v>
      </c>
      <c r="DJ52">
        <v>0</v>
      </c>
      <c r="DK52">
        <v>0</v>
      </c>
      <c r="DL52">
        <v>0</v>
      </c>
      <c r="DM52">
        <v>13919303.050000001</v>
      </c>
      <c r="DN52">
        <v>0</v>
      </c>
      <c r="DO52">
        <v>136321367.77000001</v>
      </c>
      <c r="DP52">
        <v>154070536.46000001</v>
      </c>
      <c r="DQ52">
        <v>79558393.780000001</v>
      </c>
      <c r="DR52">
        <v>150240670.81999999</v>
      </c>
      <c r="DS52">
        <v>0</v>
      </c>
      <c r="DT52">
        <v>1555807.8</v>
      </c>
      <c r="DU52">
        <v>0</v>
      </c>
      <c r="DV52">
        <v>1456298.55</v>
      </c>
      <c r="DW52">
        <v>5805278.7999999998</v>
      </c>
      <c r="DX52">
        <v>0</v>
      </c>
      <c r="DY52">
        <v>867218.46</v>
      </c>
      <c r="DZ52">
        <v>0</v>
      </c>
      <c r="EA52">
        <v>0</v>
      </c>
      <c r="EB52">
        <v>0</v>
      </c>
      <c r="EC52">
        <v>0</v>
      </c>
      <c r="ED52">
        <v>867218.46</v>
      </c>
      <c r="EE52">
        <v>0</v>
      </c>
      <c r="EF52">
        <v>5754385</v>
      </c>
      <c r="EG52">
        <v>6672497.2599999998</v>
      </c>
      <c r="EH52">
        <v>1456298.55</v>
      </c>
      <c r="EI52">
        <v>6621603.46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3739922.34</v>
      </c>
      <c r="FT52">
        <v>636400</v>
      </c>
      <c r="FU52">
        <v>8454269.0899999999</v>
      </c>
      <c r="FV52">
        <v>12026463.949999999</v>
      </c>
      <c r="FW52">
        <v>0</v>
      </c>
      <c r="FX52">
        <v>456716.05</v>
      </c>
      <c r="FY52">
        <v>0</v>
      </c>
      <c r="FZ52">
        <v>0</v>
      </c>
      <c r="GA52">
        <v>0</v>
      </c>
      <c r="GB52">
        <v>0</v>
      </c>
      <c r="GC52">
        <v>456716.05</v>
      </c>
      <c r="GD52">
        <v>0</v>
      </c>
      <c r="GE52">
        <v>11559231.470000001</v>
      </c>
      <c r="GF52">
        <v>12483180</v>
      </c>
      <c r="GG52">
        <v>9090669.0899999999</v>
      </c>
      <c r="GH52">
        <v>12015947.52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0</v>
      </c>
      <c r="HF52">
        <v>0</v>
      </c>
      <c r="HG52">
        <v>0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0</v>
      </c>
      <c r="HN52">
        <v>0</v>
      </c>
      <c r="HO52">
        <v>0</v>
      </c>
      <c r="HP52">
        <v>0</v>
      </c>
      <c r="HQ52">
        <v>0</v>
      </c>
      <c r="HR52">
        <v>0</v>
      </c>
      <c r="HS52">
        <v>0</v>
      </c>
      <c r="HT52">
        <v>0</v>
      </c>
      <c r="HU52">
        <v>0</v>
      </c>
      <c r="HV52">
        <v>0</v>
      </c>
      <c r="HW52">
        <v>0</v>
      </c>
      <c r="HX52">
        <v>0</v>
      </c>
      <c r="HY52">
        <v>0</v>
      </c>
      <c r="HZ52">
        <v>0</v>
      </c>
      <c r="IA52">
        <v>0</v>
      </c>
      <c r="IB52">
        <v>0</v>
      </c>
      <c r="IC52">
        <v>0</v>
      </c>
      <c r="ID52">
        <v>0</v>
      </c>
      <c r="IE52">
        <v>0</v>
      </c>
      <c r="IF52">
        <v>0</v>
      </c>
      <c r="IG52">
        <v>0</v>
      </c>
      <c r="IH52">
        <v>0</v>
      </c>
      <c r="II52">
        <v>0</v>
      </c>
      <c r="IJ52">
        <v>0</v>
      </c>
      <c r="IK52">
        <v>0</v>
      </c>
      <c r="IL52">
        <v>0</v>
      </c>
      <c r="IM52">
        <v>0</v>
      </c>
      <c r="IN52">
        <v>0</v>
      </c>
      <c r="IO52">
        <v>0</v>
      </c>
      <c r="IP52">
        <v>0</v>
      </c>
      <c r="IQ52">
        <v>0</v>
      </c>
      <c r="IR52">
        <v>0</v>
      </c>
      <c r="IS52">
        <v>0</v>
      </c>
      <c r="IT52">
        <v>0</v>
      </c>
      <c r="IU52">
        <v>0</v>
      </c>
      <c r="IV52">
        <v>0</v>
      </c>
      <c r="IW52">
        <v>0</v>
      </c>
      <c r="IX52">
        <v>0</v>
      </c>
      <c r="IY52">
        <v>0</v>
      </c>
      <c r="IZ52">
        <v>0</v>
      </c>
      <c r="JA52">
        <v>0</v>
      </c>
      <c r="JB52">
        <v>116330969.53</v>
      </c>
      <c r="JC52">
        <v>0</v>
      </c>
      <c r="JD52">
        <v>496520.72</v>
      </c>
      <c r="JE52">
        <v>199260210.93000001</v>
      </c>
      <c r="JF52">
        <v>367596922.72000003</v>
      </c>
      <c r="JG52">
        <v>0</v>
      </c>
      <c r="JH52">
        <v>23287752.359999999</v>
      </c>
      <c r="JI52">
        <v>0</v>
      </c>
      <c r="JJ52">
        <v>116330969.53</v>
      </c>
      <c r="JK52">
        <v>0</v>
      </c>
      <c r="JL52">
        <v>0</v>
      </c>
      <c r="JM52">
        <v>0</v>
      </c>
      <c r="JN52">
        <v>0</v>
      </c>
      <c r="JO52">
        <v>0</v>
      </c>
      <c r="JP52">
        <v>0</v>
      </c>
      <c r="JQ52">
        <v>23287752.359999999</v>
      </c>
      <c r="JR52">
        <v>0</v>
      </c>
      <c r="JS52">
        <v>359251550.72000003</v>
      </c>
      <c r="JT52">
        <v>390884675.07999998</v>
      </c>
      <c r="JU52">
        <v>199756731.65000001</v>
      </c>
      <c r="JV52">
        <v>382539303.07999998</v>
      </c>
      <c r="JW52">
        <v>0</v>
      </c>
      <c r="JX52">
        <v>0</v>
      </c>
      <c r="JY52">
        <v>0</v>
      </c>
      <c r="JZ52">
        <v>0</v>
      </c>
      <c r="KA52">
        <v>0</v>
      </c>
      <c r="KB52">
        <v>0</v>
      </c>
      <c r="KC52">
        <v>0</v>
      </c>
      <c r="KD52">
        <v>0</v>
      </c>
      <c r="KE52">
        <v>0</v>
      </c>
      <c r="KF52">
        <v>0</v>
      </c>
      <c r="KG52">
        <v>0</v>
      </c>
      <c r="KH52">
        <v>0</v>
      </c>
      <c r="KI52">
        <v>0</v>
      </c>
      <c r="KJ52">
        <v>0</v>
      </c>
      <c r="KK52">
        <v>0</v>
      </c>
      <c r="KL52">
        <v>0</v>
      </c>
      <c r="KM52">
        <v>0</v>
      </c>
      <c r="KN52">
        <v>0</v>
      </c>
      <c r="KO52">
        <v>0</v>
      </c>
      <c r="KP52">
        <v>98561058</v>
      </c>
      <c r="KQ52">
        <v>129885332.27</v>
      </c>
      <c r="KR52">
        <v>133570933.27</v>
      </c>
      <c r="KS52">
        <v>0</v>
      </c>
      <c r="KT52">
        <v>3685601</v>
      </c>
      <c r="KU52">
        <v>129542605</v>
      </c>
      <c r="KV52">
        <v>125857004</v>
      </c>
      <c r="KW52">
        <v>30981547</v>
      </c>
      <c r="KX52">
        <v>94875457</v>
      </c>
      <c r="KY52">
        <v>30981547</v>
      </c>
      <c r="KZ52">
        <v>0</v>
      </c>
      <c r="LA52">
        <v>3685601</v>
      </c>
      <c r="LB52">
        <v>0</v>
      </c>
      <c r="LC52">
        <v>4028328.27</v>
      </c>
      <c r="LD52">
        <v>0</v>
      </c>
      <c r="LE52">
        <v>0</v>
      </c>
      <c r="LF52">
        <v>0</v>
      </c>
      <c r="LG52">
        <v>0</v>
      </c>
      <c r="LH52">
        <v>0</v>
      </c>
      <c r="LI52">
        <v>0</v>
      </c>
      <c r="LJ52">
        <v>0</v>
      </c>
      <c r="LK52">
        <v>0</v>
      </c>
      <c r="LL52">
        <v>0</v>
      </c>
      <c r="LM52">
        <v>0</v>
      </c>
      <c r="LN52">
        <v>0</v>
      </c>
      <c r="LO52">
        <v>0</v>
      </c>
      <c r="LP52">
        <v>0</v>
      </c>
      <c r="LQ52">
        <v>0</v>
      </c>
      <c r="LR52">
        <v>0</v>
      </c>
      <c r="LS52">
        <v>0</v>
      </c>
      <c r="LT52">
        <v>0</v>
      </c>
      <c r="LU52">
        <v>0</v>
      </c>
      <c r="LV52">
        <v>0</v>
      </c>
      <c r="LW52">
        <v>0</v>
      </c>
      <c r="LX52">
        <v>51774826</v>
      </c>
      <c r="LY52">
        <v>55616037.43</v>
      </c>
      <c r="LZ52">
        <v>65941502.43</v>
      </c>
      <c r="MA52">
        <v>0</v>
      </c>
      <c r="MB52">
        <v>10325465</v>
      </c>
      <c r="MC52">
        <v>64216599</v>
      </c>
      <c r="MD52">
        <v>53891134</v>
      </c>
      <c r="ME52">
        <v>12441773</v>
      </c>
      <c r="MF52">
        <v>41449361</v>
      </c>
      <c r="MG52">
        <v>12441773</v>
      </c>
      <c r="MH52">
        <v>0</v>
      </c>
      <c r="MI52">
        <v>10325465</v>
      </c>
      <c r="MJ52">
        <v>0</v>
      </c>
      <c r="MK52">
        <v>1724903.43</v>
      </c>
      <c r="ML52">
        <v>0</v>
      </c>
      <c r="MM52">
        <v>0</v>
      </c>
      <c r="MN52">
        <v>0</v>
      </c>
      <c r="MO52">
        <v>2726119</v>
      </c>
      <c r="MP52">
        <v>47639473.310000002</v>
      </c>
      <c r="MQ52">
        <v>47856379.310000002</v>
      </c>
      <c r="MR52">
        <v>0</v>
      </c>
      <c r="MS52">
        <v>216906</v>
      </c>
      <c r="MT52">
        <v>46378865</v>
      </c>
      <c r="MU52">
        <v>46161959</v>
      </c>
      <c r="MV52">
        <v>43652746</v>
      </c>
      <c r="MW52">
        <v>2509213</v>
      </c>
      <c r="MX52">
        <v>43652746</v>
      </c>
      <c r="MY52">
        <v>0</v>
      </c>
      <c r="MZ52">
        <v>216906</v>
      </c>
      <c r="NA52">
        <v>0</v>
      </c>
      <c r="NB52">
        <v>1477514.31</v>
      </c>
      <c r="NC52">
        <v>0</v>
      </c>
      <c r="ND52">
        <v>0</v>
      </c>
      <c r="NE52">
        <v>0</v>
      </c>
      <c r="NF52">
        <v>0</v>
      </c>
      <c r="NG52">
        <v>0</v>
      </c>
      <c r="NH52">
        <v>0</v>
      </c>
      <c r="NI52">
        <v>0</v>
      </c>
      <c r="NJ52">
        <v>0</v>
      </c>
      <c r="NK52">
        <v>0</v>
      </c>
      <c r="NL52">
        <v>0</v>
      </c>
      <c r="NM52">
        <v>0</v>
      </c>
      <c r="NN52">
        <v>0</v>
      </c>
      <c r="NO52">
        <v>0</v>
      </c>
      <c r="NP52">
        <v>0</v>
      </c>
      <c r="NQ52">
        <v>0</v>
      </c>
      <c r="NR52">
        <v>0</v>
      </c>
      <c r="NS52">
        <v>0</v>
      </c>
      <c r="NT52">
        <v>0</v>
      </c>
      <c r="NU52">
        <v>0</v>
      </c>
      <c r="NV52">
        <v>0</v>
      </c>
      <c r="NW52">
        <v>31090125</v>
      </c>
      <c r="NX52">
        <v>95838459.629999995</v>
      </c>
      <c r="NY52">
        <v>99893704.629999995</v>
      </c>
      <c r="NZ52">
        <v>0</v>
      </c>
      <c r="OA52">
        <v>4055245</v>
      </c>
      <c r="OB52">
        <v>96921323</v>
      </c>
      <c r="OC52">
        <v>92866078</v>
      </c>
      <c r="OD52">
        <v>65831198</v>
      </c>
      <c r="OE52">
        <v>27034880</v>
      </c>
      <c r="OF52">
        <v>65831198</v>
      </c>
      <c r="OG52">
        <v>0</v>
      </c>
      <c r="OH52">
        <v>4055245</v>
      </c>
      <c r="OI52">
        <v>0</v>
      </c>
      <c r="OJ52">
        <v>2972381.63</v>
      </c>
      <c r="OK52">
        <v>0</v>
      </c>
      <c r="OL52">
        <v>0</v>
      </c>
      <c r="OM52">
        <v>0</v>
      </c>
      <c r="ON52">
        <v>5111702</v>
      </c>
      <c r="OO52">
        <v>6944906.79</v>
      </c>
      <c r="OP52">
        <v>7730302.79</v>
      </c>
      <c r="OQ52">
        <v>0</v>
      </c>
      <c r="OR52">
        <v>785396</v>
      </c>
      <c r="OS52">
        <v>7514910</v>
      </c>
      <c r="OT52">
        <v>6729514</v>
      </c>
      <c r="OU52">
        <v>2403208</v>
      </c>
      <c r="OV52">
        <v>4326306</v>
      </c>
      <c r="OW52">
        <v>2403208</v>
      </c>
      <c r="OX52">
        <v>0</v>
      </c>
      <c r="OY52">
        <v>785396</v>
      </c>
      <c r="OZ52">
        <v>0</v>
      </c>
      <c r="PA52">
        <v>215392.79</v>
      </c>
      <c r="PB52">
        <v>0</v>
      </c>
      <c r="PC52">
        <v>0</v>
      </c>
      <c r="PD52">
        <v>0</v>
      </c>
      <c r="PE52">
        <v>0</v>
      </c>
      <c r="PF52">
        <v>0</v>
      </c>
      <c r="PG52">
        <v>0</v>
      </c>
      <c r="PH52">
        <v>0</v>
      </c>
      <c r="PI52">
        <v>0</v>
      </c>
      <c r="PJ52">
        <v>0</v>
      </c>
      <c r="PK52">
        <v>0</v>
      </c>
      <c r="PL52">
        <v>0</v>
      </c>
      <c r="PM52">
        <v>0</v>
      </c>
      <c r="PN52">
        <v>0</v>
      </c>
      <c r="PO52">
        <v>0</v>
      </c>
      <c r="PP52">
        <v>0</v>
      </c>
      <c r="PQ52">
        <v>0</v>
      </c>
      <c r="PR52">
        <v>0</v>
      </c>
      <c r="PS52">
        <v>0</v>
      </c>
      <c r="PT52">
        <v>0</v>
      </c>
      <c r="PU52">
        <v>0</v>
      </c>
      <c r="PV52">
        <v>0</v>
      </c>
      <c r="PW52">
        <v>0</v>
      </c>
      <c r="PX52">
        <v>0</v>
      </c>
      <c r="PY52">
        <v>0</v>
      </c>
      <c r="PZ52">
        <v>0</v>
      </c>
      <c r="QA52">
        <v>0</v>
      </c>
      <c r="QB52">
        <v>0</v>
      </c>
      <c r="QC52">
        <v>0</v>
      </c>
      <c r="QD52">
        <v>0</v>
      </c>
      <c r="QE52">
        <v>0</v>
      </c>
      <c r="QF52">
        <v>0</v>
      </c>
      <c r="QG52">
        <v>0</v>
      </c>
      <c r="QH52">
        <v>0</v>
      </c>
      <c r="QI52">
        <v>0</v>
      </c>
      <c r="QJ52">
        <v>0</v>
      </c>
      <c r="QK52">
        <v>0</v>
      </c>
      <c r="QL52">
        <v>0</v>
      </c>
      <c r="QM52">
        <v>4703437</v>
      </c>
      <c r="QN52">
        <v>9588856.5600000005</v>
      </c>
      <c r="QO52">
        <v>10225256.560000001</v>
      </c>
      <c r="QP52">
        <v>0</v>
      </c>
      <c r="QQ52">
        <v>636400</v>
      </c>
      <c r="QR52">
        <v>9927863</v>
      </c>
      <c r="QS52">
        <v>9291463</v>
      </c>
      <c r="QT52">
        <v>5224426</v>
      </c>
      <c r="QU52">
        <v>4067037</v>
      </c>
      <c r="QV52">
        <v>5224426</v>
      </c>
      <c r="QW52">
        <v>0</v>
      </c>
      <c r="QX52">
        <v>636400</v>
      </c>
      <c r="QY52">
        <v>0</v>
      </c>
      <c r="QZ52">
        <v>297393.56</v>
      </c>
      <c r="RA52">
        <v>0</v>
      </c>
      <c r="RB52">
        <v>0</v>
      </c>
      <c r="RC52">
        <v>0</v>
      </c>
      <c r="RD52">
        <v>0</v>
      </c>
      <c r="RE52">
        <v>0</v>
      </c>
      <c r="RF52">
        <v>0</v>
      </c>
      <c r="RG52">
        <v>0</v>
      </c>
      <c r="RH52">
        <v>0</v>
      </c>
      <c r="RI52">
        <v>0</v>
      </c>
      <c r="RJ52">
        <v>0</v>
      </c>
      <c r="RK52">
        <v>0</v>
      </c>
      <c r="RL52">
        <v>0</v>
      </c>
      <c r="RM52">
        <v>0</v>
      </c>
      <c r="RN52">
        <v>0</v>
      </c>
      <c r="RO52">
        <v>0</v>
      </c>
      <c r="RP52">
        <v>0</v>
      </c>
      <c r="RQ52">
        <v>0</v>
      </c>
      <c r="RR52">
        <v>0</v>
      </c>
      <c r="RS52">
        <v>0</v>
      </c>
      <c r="RT52">
        <v>0</v>
      </c>
      <c r="RU52">
        <v>0</v>
      </c>
      <c r="RV52">
        <v>0</v>
      </c>
      <c r="RW52">
        <v>0</v>
      </c>
      <c r="RX52">
        <v>0</v>
      </c>
      <c r="RY52">
        <v>0</v>
      </c>
      <c r="RZ52">
        <v>0</v>
      </c>
      <c r="SA52">
        <v>0</v>
      </c>
      <c r="SB52">
        <v>0</v>
      </c>
      <c r="SC52">
        <v>0</v>
      </c>
      <c r="SD52">
        <v>0</v>
      </c>
      <c r="SE52">
        <v>0</v>
      </c>
      <c r="SF52">
        <v>0</v>
      </c>
      <c r="SG52">
        <v>0</v>
      </c>
      <c r="SH52">
        <v>0</v>
      </c>
      <c r="SI52">
        <v>0</v>
      </c>
      <c r="SJ52">
        <v>0</v>
      </c>
      <c r="SK52">
        <v>0</v>
      </c>
      <c r="SL52">
        <v>0</v>
      </c>
      <c r="SM52">
        <v>0</v>
      </c>
      <c r="SN52">
        <v>0</v>
      </c>
      <c r="SO52">
        <v>0</v>
      </c>
      <c r="SP52">
        <v>0</v>
      </c>
      <c r="SQ52">
        <v>0</v>
      </c>
      <c r="SR52">
        <v>0</v>
      </c>
      <c r="SS52">
        <v>0</v>
      </c>
      <c r="ST52">
        <v>0</v>
      </c>
      <c r="SU52">
        <v>0</v>
      </c>
      <c r="SV52">
        <v>0</v>
      </c>
      <c r="SW52">
        <v>0</v>
      </c>
      <c r="SX52">
        <v>0</v>
      </c>
      <c r="SY52">
        <v>0</v>
      </c>
      <c r="SZ52">
        <v>0</v>
      </c>
      <c r="TA52">
        <v>0</v>
      </c>
      <c r="TB52">
        <v>0</v>
      </c>
      <c r="TC52">
        <v>0</v>
      </c>
      <c r="TD52">
        <v>0</v>
      </c>
      <c r="TE52">
        <v>0</v>
      </c>
      <c r="TF52">
        <v>0</v>
      </c>
      <c r="TG52">
        <v>0</v>
      </c>
      <c r="TH52">
        <v>0</v>
      </c>
      <c r="TI52">
        <v>0</v>
      </c>
      <c r="TJ52">
        <v>0</v>
      </c>
      <c r="TK52">
        <v>0</v>
      </c>
      <c r="TL52">
        <v>0</v>
      </c>
      <c r="TM52">
        <v>0</v>
      </c>
      <c r="TN52">
        <v>0</v>
      </c>
      <c r="TO52">
        <v>0</v>
      </c>
      <c r="TP52">
        <v>0</v>
      </c>
      <c r="TQ52">
        <v>0</v>
      </c>
      <c r="TR52">
        <v>0</v>
      </c>
      <c r="TS52">
        <v>0</v>
      </c>
      <c r="TT52">
        <v>0</v>
      </c>
      <c r="TU52">
        <v>0</v>
      </c>
      <c r="TV52">
        <v>0</v>
      </c>
      <c r="TW52">
        <v>0</v>
      </c>
      <c r="TX52">
        <v>0</v>
      </c>
      <c r="TY52">
        <v>0</v>
      </c>
      <c r="TZ52">
        <v>0</v>
      </c>
      <c r="UA52">
        <v>0</v>
      </c>
      <c r="UB52">
        <v>0</v>
      </c>
      <c r="UC52">
        <v>0</v>
      </c>
      <c r="UD52">
        <v>0</v>
      </c>
      <c r="UE52">
        <v>0</v>
      </c>
      <c r="UF52">
        <v>0</v>
      </c>
      <c r="UG52">
        <v>0</v>
      </c>
      <c r="UH52">
        <v>0</v>
      </c>
      <c r="UI52">
        <v>0</v>
      </c>
      <c r="UJ52">
        <v>0</v>
      </c>
      <c r="UK52">
        <v>193967267</v>
      </c>
      <c r="UL52">
        <v>345513066</v>
      </c>
      <c r="UM52">
        <v>365218079</v>
      </c>
      <c r="UN52">
        <v>0</v>
      </c>
      <c r="UO52">
        <v>19705013</v>
      </c>
      <c r="UP52">
        <v>354502165</v>
      </c>
      <c r="UQ52">
        <v>334797152</v>
      </c>
      <c r="UR52">
        <v>160534898</v>
      </c>
      <c r="US52">
        <v>174262254</v>
      </c>
      <c r="UT52">
        <v>160534898</v>
      </c>
      <c r="UU52">
        <v>0</v>
      </c>
      <c r="UV52">
        <v>19705013</v>
      </c>
      <c r="UW52">
        <v>0</v>
      </c>
      <c r="UX52">
        <v>10715914</v>
      </c>
      <c r="UY52">
        <v>0</v>
      </c>
    </row>
    <row r="53" spans="1:571" x14ac:dyDescent="0.25">
      <c r="A53">
        <v>202212</v>
      </c>
      <c r="B53">
        <v>53100</v>
      </c>
      <c r="C53" t="s">
        <v>2698</v>
      </c>
      <c r="CK53">
        <v>0</v>
      </c>
      <c r="CL53">
        <v>533919.72919999994</v>
      </c>
      <c r="CM53">
        <v>0</v>
      </c>
      <c r="CN53">
        <v>2512738.0871000001</v>
      </c>
      <c r="CO53">
        <v>5600241.5515999999</v>
      </c>
      <c r="CP53">
        <v>0</v>
      </c>
      <c r="CQ53">
        <v>11017337.839500001</v>
      </c>
      <c r="CR53">
        <v>0</v>
      </c>
      <c r="CS53">
        <v>0</v>
      </c>
      <c r="CT53">
        <v>0</v>
      </c>
      <c r="CU53">
        <v>0</v>
      </c>
      <c r="CV53">
        <v>10963374.648600001</v>
      </c>
      <c r="CW53">
        <v>0</v>
      </c>
      <c r="CX53">
        <v>5635749.3562000003</v>
      </c>
      <c r="CY53">
        <v>16617579.391100001</v>
      </c>
      <c r="CZ53">
        <v>2512738.0871000001</v>
      </c>
      <c r="DA53">
        <v>16599124.004899999</v>
      </c>
      <c r="DB53">
        <v>0</v>
      </c>
      <c r="DC53">
        <v>4173846.0408000001</v>
      </c>
      <c r="DD53">
        <v>121335400</v>
      </c>
      <c r="DE53">
        <v>135433867.9129</v>
      </c>
      <c r="DF53">
        <v>30528869.088399999</v>
      </c>
      <c r="DG53">
        <v>0</v>
      </c>
      <c r="DH53">
        <v>99376834.260499999</v>
      </c>
      <c r="DI53">
        <v>0</v>
      </c>
      <c r="DJ53">
        <v>0</v>
      </c>
      <c r="DK53">
        <v>0</v>
      </c>
      <c r="DL53">
        <v>0</v>
      </c>
      <c r="DM53">
        <v>50992228.451399997</v>
      </c>
      <c r="DN53">
        <v>0</v>
      </c>
      <c r="DO53">
        <v>23308996.283799998</v>
      </c>
      <c r="DP53">
        <v>129905703.34890001</v>
      </c>
      <c r="DQ53">
        <v>256769267.9129</v>
      </c>
      <c r="DR53">
        <v>74301224.735100001</v>
      </c>
      <c r="IZ53">
        <v>0</v>
      </c>
      <c r="JA53">
        <v>0</v>
      </c>
      <c r="JB53">
        <v>4707765.7699999996</v>
      </c>
      <c r="JC53">
        <v>0</v>
      </c>
      <c r="JD53">
        <v>121335400</v>
      </c>
      <c r="JE53">
        <v>137946606</v>
      </c>
      <c r="JF53">
        <v>36129110.640000001</v>
      </c>
      <c r="JG53">
        <v>0</v>
      </c>
      <c r="JH53">
        <v>110394172.09999999</v>
      </c>
      <c r="JI53">
        <v>0</v>
      </c>
      <c r="JJ53">
        <v>4707765.7699999996</v>
      </c>
      <c r="JK53">
        <v>0</v>
      </c>
      <c r="JL53">
        <v>0</v>
      </c>
      <c r="JM53">
        <v>0</v>
      </c>
      <c r="JN53">
        <v>0</v>
      </c>
      <c r="JO53">
        <v>0</v>
      </c>
      <c r="JP53">
        <v>0</v>
      </c>
      <c r="JQ53">
        <v>61955603.100000001</v>
      </c>
      <c r="JR53">
        <v>0</v>
      </c>
      <c r="JS53">
        <v>28944745.640000001</v>
      </c>
      <c r="JT53">
        <v>146523282.74000001</v>
      </c>
      <c r="JU53">
        <v>259282006</v>
      </c>
      <c r="JV53">
        <v>90900348.739999995</v>
      </c>
      <c r="ND53">
        <v>0</v>
      </c>
      <c r="NE53">
        <v>0</v>
      </c>
      <c r="NF53">
        <v>2430476.9040999999</v>
      </c>
      <c r="NG53">
        <v>-8463542.0699000005</v>
      </c>
      <c r="NH53">
        <v>-5334393.1646999996</v>
      </c>
      <c r="NI53">
        <v>2106823.9421000001</v>
      </c>
      <c r="NJ53">
        <v>3129148.9051000001</v>
      </c>
      <c r="NK53">
        <v>-5479701.5014000004</v>
      </c>
      <c r="NL53">
        <v>-8608850.4066000003</v>
      </c>
      <c r="NM53">
        <v>-7910178.4056000002</v>
      </c>
      <c r="NN53">
        <v>1408151.9412</v>
      </c>
      <c r="NO53">
        <v>-10017002.3477</v>
      </c>
      <c r="NP53">
        <v>0</v>
      </c>
      <c r="NQ53">
        <v>1022324.963</v>
      </c>
      <c r="NR53">
        <v>0</v>
      </c>
      <c r="NS53">
        <v>145308.33670000001</v>
      </c>
      <c r="NT53">
        <v>0</v>
      </c>
      <c r="NU53">
        <v>0</v>
      </c>
      <c r="NV53">
        <v>0</v>
      </c>
      <c r="NW53">
        <v>292148025.50300002</v>
      </c>
      <c r="NX53">
        <v>111814812.0432</v>
      </c>
      <c r="NY53">
        <v>209368657.95019999</v>
      </c>
      <c r="NZ53">
        <v>-16578653.383099999</v>
      </c>
      <c r="OA53">
        <v>97553845.907000005</v>
      </c>
      <c r="OB53">
        <v>190999091.94980001</v>
      </c>
      <c r="OC53">
        <v>93445246.042899996</v>
      </c>
      <c r="OD53">
        <v>-101148933.55320001</v>
      </c>
      <c r="OE53">
        <v>178015526.213</v>
      </c>
      <c r="OF53">
        <v>-84570280.170100003</v>
      </c>
      <c r="OG53">
        <v>0</v>
      </c>
      <c r="OH53">
        <v>114132499.29009999</v>
      </c>
      <c r="OI53">
        <v>0</v>
      </c>
      <c r="OJ53">
        <v>18369566.000300001</v>
      </c>
      <c r="OK53">
        <v>0</v>
      </c>
      <c r="UI53">
        <v>0</v>
      </c>
      <c r="UJ53">
        <v>0</v>
      </c>
      <c r="UK53">
        <v>294578502.40719998</v>
      </c>
      <c r="UL53">
        <v>103351269.9733</v>
      </c>
      <c r="UM53">
        <v>204034264.7854</v>
      </c>
      <c r="UN53">
        <v>-14471829.441</v>
      </c>
      <c r="UO53">
        <v>100682994.81209999</v>
      </c>
      <c r="UP53">
        <v>185519390.44839999</v>
      </c>
      <c r="UQ53">
        <v>84836395.636299998</v>
      </c>
      <c r="UR53">
        <v>-109059111.9588</v>
      </c>
      <c r="US53">
        <v>179423678.1541</v>
      </c>
      <c r="UT53">
        <v>-94587282.517800003</v>
      </c>
      <c r="UU53">
        <v>0</v>
      </c>
      <c r="UV53">
        <v>115154824.25309999</v>
      </c>
      <c r="UW53">
        <v>0</v>
      </c>
      <c r="UX53">
        <v>18514874.337000001</v>
      </c>
      <c r="UY53">
        <v>0</v>
      </c>
    </row>
    <row r="54" spans="1:571" x14ac:dyDescent="0.25">
      <c r="C54" s="103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  <c r="IA54" s="99"/>
      <c r="IB54" s="99"/>
      <c r="IC54" s="99"/>
      <c r="ID54" s="99"/>
      <c r="IE54" s="99"/>
      <c r="IF54" s="99"/>
      <c r="IG54" s="99"/>
      <c r="IH54" s="99"/>
      <c r="II54" s="99"/>
      <c r="IJ54" s="99"/>
      <c r="IK54" s="99"/>
      <c r="IL54" s="99"/>
      <c r="IM54" s="99"/>
      <c r="IN54" s="99"/>
      <c r="IO54" s="99"/>
      <c r="IP54" s="99"/>
      <c r="IQ54" s="99"/>
      <c r="IR54" s="99"/>
      <c r="IS54" s="99"/>
      <c r="IT54" s="99"/>
      <c r="IU54" s="99"/>
      <c r="IV54" s="99"/>
      <c r="IW54" s="99"/>
      <c r="IX54" s="99"/>
      <c r="IY54" s="99"/>
      <c r="IZ54" s="99"/>
      <c r="JA54" s="99"/>
      <c r="JB54" s="99"/>
      <c r="JC54" s="99"/>
      <c r="JD54" s="99"/>
      <c r="JE54" s="99"/>
      <c r="JF54" s="99"/>
      <c r="JG54" s="99"/>
      <c r="JH54" s="99"/>
      <c r="JI54" s="99"/>
      <c r="JJ54" s="99"/>
      <c r="JK54" s="99"/>
      <c r="JL54" s="99"/>
      <c r="JM54" s="99"/>
      <c r="JN54" s="99"/>
      <c r="JO54" s="99"/>
      <c r="JP54" s="99"/>
      <c r="JQ54" s="99"/>
      <c r="JR54" s="99"/>
      <c r="JS54" s="99"/>
      <c r="JT54" s="99"/>
      <c r="JU54" s="99"/>
      <c r="JV54" s="99"/>
      <c r="JW54" s="99"/>
      <c r="JX54" s="99"/>
      <c r="JY54" s="99"/>
      <c r="JZ54" s="99"/>
      <c r="KA54" s="99"/>
      <c r="KB54" s="99"/>
      <c r="KC54" s="99"/>
      <c r="KD54" s="99"/>
      <c r="KE54" s="99"/>
      <c r="KF54" s="99"/>
      <c r="KG54" s="99"/>
      <c r="KH54" s="99"/>
      <c r="KI54" s="99"/>
      <c r="KJ54" s="99"/>
      <c r="KK54" s="99"/>
      <c r="KL54" s="99"/>
      <c r="KM54" s="99"/>
      <c r="KN54" s="99"/>
      <c r="KO54" s="99"/>
      <c r="KP54" s="99"/>
      <c r="KQ54" s="99"/>
      <c r="KR54" s="99"/>
      <c r="KS54" s="99"/>
      <c r="KT54" s="99"/>
      <c r="KU54" s="99"/>
      <c r="KV54" s="99"/>
      <c r="KW54" s="99"/>
      <c r="KX54" s="99"/>
      <c r="KY54" s="99"/>
      <c r="KZ54" s="99"/>
      <c r="LA54" s="99"/>
      <c r="LB54" s="99"/>
      <c r="LC54" s="99"/>
      <c r="LD54" s="99"/>
      <c r="LE54" s="99"/>
      <c r="LF54" s="99"/>
      <c r="LG54" s="99"/>
      <c r="LH54" s="99"/>
      <c r="LI54" s="99"/>
      <c r="LJ54" s="99"/>
      <c r="LK54" s="99"/>
      <c r="LL54" s="99"/>
      <c r="LM54" s="99"/>
      <c r="LN54" s="99"/>
      <c r="LO54" s="99"/>
      <c r="LP54" s="99"/>
      <c r="LQ54" s="99"/>
      <c r="LR54" s="99"/>
      <c r="LS54" s="99"/>
      <c r="LT54" s="99"/>
      <c r="LU54" s="99"/>
      <c r="LV54" s="99"/>
      <c r="LW54" s="99"/>
      <c r="LX54" s="99"/>
      <c r="LY54" s="99"/>
      <c r="LZ54" s="99"/>
      <c r="MA54" s="99"/>
      <c r="MB54" s="99"/>
      <c r="MC54" s="99"/>
      <c r="MD54" s="99"/>
      <c r="ME54" s="99"/>
      <c r="MF54" s="99"/>
      <c r="MG54" s="99"/>
      <c r="MH54" s="99"/>
      <c r="MI54" s="99"/>
      <c r="MJ54" s="99"/>
      <c r="MK54" s="99"/>
      <c r="ML54" s="99"/>
      <c r="MM54" s="99"/>
      <c r="MN54" s="99"/>
      <c r="MO54" s="99"/>
      <c r="MP54" s="99"/>
      <c r="MQ54" s="99"/>
      <c r="MR54" s="99"/>
      <c r="MS54" s="99"/>
      <c r="MT54" s="99"/>
      <c r="MU54" s="99"/>
      <c r="MV54" s="99"/>
      <c r="MW54" s="99"/>
      <c r="MX54" s="99"/>
      <c r="MY54" s="99"/>
      <c r="MZ54" s="99"/>
      <c r="NA54" s="99"/>
      <c r="NB54" s="99"/>
      <c r="NC54" s="99"/>
      <c r="ND54" s="99"/>
      <c r="NE54" s="99"/>
      <c r="NF54" s="99"/>
      <c r="NG54" s="99"/>
      <c r="NH54" s="99"/>
      <c r="NI54" s="99"/>
      <c r="NJ54" s="99"/>
      <c r="NK54" s="99"/>
      <c r="NL54" s="99"/>
      <c r="NM54" s="99"/>
      <c r="NN54" s="99"/>
      <c r="NO54" s="99"/>
      <c r="NP54" s="99"/>
      <c r="NQ54" s="99"/>
      <c r="NR54" s="99"/>
      <c r="NS54" s="99"/>
      <c r="NT54" s="99"/>
      <c r="NU54" s="99"/>
      <c r="NV54" s="99"/>
      <c r="NW54" s="99"/>
      <c r="NX54" s="99"/>
      <c r="NY54" s="99"/>
      <c r="NZ54" s="99"/>
      <c r="OA54" s="99"/>
      <c r="OB54" s="99"/>
      <c r="OC54" s="99"/>
      <c r="OD54" s="99"/>
      <c r="OE54" s="99"/>
      <c r="OF54" s="99"/>
      <c r="OG54" s="99"/>
      <c r="OH54" s="99"/>
      <c r="OI54" s="99"/>
      <c r="OJ54" s="99"/>
      <c r="OK54" s="99"/>
      <c r="OL54" s="99"/>
      <c r="OM54" s="99"/>
      <c r="ON54" s="99"/>
      <c r="OO54" s="99"/>
      <c r="OP54" s="99"/>
      <c r="OQ54" s="99"/>
      <c r="OR54" s="99"/>
      <c r="OS54" s="99"/>
      <c r="OT54" s="99"/>
      <c r="OU54" s="99"/>
      <c r="OV54" s="99"/>
      <c r="OW54" s="99"/>
      <c r="OX54" s="99"/>
      <c r="OY54" s="99"/>
      <c r="OZ54" s="99"/>
      <c r="PA54" s="99"/>
      <c r="PB54" s="99"/>
      <c r="PC54" s="99"/>
      <c r="PD54" s="99"/>
      <c r="PE54" s="99"/>
      <c r="PF54" s="99"/>
      <c r="PG54" s="99"/>
      <c r="PH54" s="99"/>
      <c r="PI54" s="99"/>
      <c r="PJ54" s="99"/>
      <c r="PK54" s="99"/>
      <c r="PL54" s="99"/>
      <c r="PM54" s="99"/>
      <c r="PN54" s="99"/>
      <c r="PO54" s="99"/>
      <c r="PP54" s="99"/>
      <c r="PQ54" s="99"/>
      <c r="PR54" s="99"/>
      <c r="PS54" s="99"/>
      <c r="PT54" s="99"/>
      <c r="PU54" s="99"/>
      <c r="PV54" s="99"/>
      <c r="PW54" s="99"/>
      <c r="PX54" s="99"/>
      <c r="PY54" s="99"/>
      <c r="PZ54" s="99"/>
      <c r="QA54" s="99"/>
      <c r="QB54" s="99"/>
      <c r="QC54" s="99"/>
      <c r="QD54" s="99"/>
      <c r="QE54" s="99"/>
      <c r="QF54" s="99"/>
      <c r="QG54" s="99"/>
      <c r="QH54" s="99"/>
      <c r="QI54" s="99"/>
      <c r="QJ54" s="99"/>
      <c r="QK54" s="99"/>
      <c r="QL54" s="99"/>
      <c r="QM54" s="99"/>
      <c r="QN54" s="99"/>
      <c r="QO54" s="99"/>
      <c r="QP54" s="99"/>
      <c r="QQ54" s="99"/>
      <c r="QR54" s="99"/>
      <c r="QS54" s="99"/>
      <c r="QT54" s="99"/>
      <c r="QU54" s="99"/>
      <c r="QV54" s="99"/>
      <c r="QW54" s="99"/>
      <c r="QX54" s="99"/>
      <c r="QY54" s="99"/>
      <c r="QZ54" s="99"/>
      <c r="RA54" s="99"/>
      <c r="RB54" s="99"/>
      <c r="RC54" s="99"/>
      <c r="RD54" s="99"/>
      <c r="RE54" s="99"/>
      <c r="RF54" s="99"/>
      <c r="RG54" s="99"/>
      <c r="RH54" s="99"/>
      <c r="RI54" s="99"/>
      <c r="RJ54" s="99"/>
      <c r="RK54" s="99"/>
      <c r="RL54" s="99"/>
      <c r="RM54" s="99"/>
      <c r="RN54" s="99"/>
      <c r="RO54" s="99"/>
      <c r="RP54" s="99"/>
      <c r="RQ54" s="99"/>
      <c r="RR54" s="99"/>
      <c r="RS54" s="99"/>
      <c r="RT54" s="99"/>
      <c r="RU54" s="99"/>
      <c r="RV54" s="99"/>
      <c r="RW54" s="99"/>
      <c r="RX54" s="99"/>
      <c r="RY54" s="99"/>
      <c r="RZ54" s="99"/>
      <c r="SA54" s="99"/>
      <c r="SB54" s="99"/>
      <c r="SC54" s="99"/>
      <c r="SD54" s="99"/>
      <c r="SE54" s="99"/>
      <c r="SF54" s="99"/>
      <c r="SG54" s="99"/>
      <c r="SH54" s="99"/>
      <c r="SI54" s="99"/>
      <c r="SJ54" s="99"/>
      <c r="SK54" s="99"/>
      <c r="SL54" s="99"/>
      <c r="SM54" s="99"/>
      <c r="SN54" s="99"/>
      <c r="SO54" s="99"/>
      <c r="SP54" s="99"/>
      <c r="SQ54" s="99"/>
      <c r="SR54" s="99"/>
      <c r="SS54" s="99"/>
      <c r="ST54" s="99"/>
      <c r="SU54" s="99"/>
      <c r="SV54" s="99"/>
      <c r="SW54" s="99"/>
      <c r="SX54" s="99"/>
      <c r="SY54" s="99"/>
      <c r="SZ54" s="99"/>
      <c r="TA54" s="99"/>
      <c r="TB54" s="99"/>
      <c r="TC54" s="99"/>
      <c r="TD54" s="99"/>
      <c r="TE54" s="99"/>
      <c r="TF54" s="99"/>
      <c r="TG54" s="99"/>
      <c r="TH54" s="99"/>
      <c r="TI54" s="99"/>
      <c r="TJ54" s="99"/>
      <c r="TK54" s="99"/>
      <c r="TL54" s="99"/>
      <c r="TM54" s="99"/>
      <c r="TN54" s="99"/>
      <c r="TO54" s="99"/>
      <c r="TP54" s="99"/>
      <c r="TQ54" s="99"/>
      <c r="TR54" s="99"/>
      <c r="TS54" s="99"/>
      <c r="TT54" s="99"/>
      <c r="TU54" s="99"/>
      <c r="TV54" s="99"/>
      <c r="TW54" s="99"/>
      <c r="TX54" s="99"/>
      <c r="TY54" s="99"/>
      <c r="TZ54" s="99"/>
      <c r="UA54" s="99"/>
      <c r="UB54" s="99"/>
      <c r="UC54" s="99"/>
      <c r="UD54" s="99"/>
      <c r="UE54" s="99"/>
      <c r="UF54" s="99"/>
      <c r="UG54" s="99"/>
      <c r="UH54" s="99"/>
      <c r="UI54" s="99"/>
      <c r="UJ54" s="99"/>
      <c r="UK54" s="99"/>
      <c r="UL54" s="99"/>
      <c r="UM54" s="99"/>
      <c r="UN54" s="99"/>
      <c r="UO54" s="99"/>
      <c r="UP54" s="99"/>
      <c r="UQ54" s="99"/>
      <c r="UR54" s="99"/>
      <c r="US54" s="99"/>
      <c r="UT54" s="99"/>
      <c r="UU54" s="99"/>
      <c r="UV54" s="99"/>
      <c r="UW54" s="99"/>
      <c r="UX54" s="99"/>
      <c r="UY54" s="99"/>
    </row>
    <row r="55" spans="1:571" x14ac:dyDescent="0.25">
      <c r="C55" s="103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  <c r="GQ55" s="96"/>
      <c r="GR55" s="96"/>
      <c r="GS55" s="96"/>
      <c r="GT55" s="96"/>
      <c r="GU55" s="96"/>
      <c r="GV55" s="96"/>
      <c r="GW55" s="96"/>
      <c r="GX55" s="96"/>
      <c r="GY55" s="96"/>
      <c r="GZ55" s="96"/>
      <c r="HA55" s="96"/>
      <c r="HB55" s="96"/>
      <c r="HC55" s="96"/>
      <c r="HD55" s="96"/>
      <c r="HE55" s="96"/>
      <c r="HF55" s="96"/>
      <c r="HG55" s="96"/>
      <c r="HH55" s="96"/>
      <c r="HI55" s="96"/>
      <c r="HJ55" s="96"/>
      <c r="HK55" s="96"/>
      <c r="HL55" s="96"/>
      <c r="HM55" s="96"/>
      <c r="HN55" s="96"/>
      <c r="HO55" s="96"/>
      <c r="HP55" s="96"/>
      <c r="HQ55" s="96"/>
      <c r="HR55" s="96"/>
      <c r="HS55" s="96"/>
      <c r="HT55" s="96"/>
      <c r="HU55" s="96"/>
      <c r="HV55" s="96"/>
      <c r="HW55" s="96"/>
      <c r="HX55" s="96"/>
      <c r="HY55" s="96"/>
      <c r="HZ55" s="96"/>
      <c r="IA55" s="96"/>
      <c r="IB55" s="96"/>
      <c r="IC55" s="96"/>
      <c r="ID55" s="96"/>
      <c r="IE55" s="96"/>
      <c r="IF55" s="96"/>
      <c r="IG55" s="96"/>
      <c r="IH55" s="96"/>
      <c r="II55" s="96"/>
      <c r="IJ55" s="96"/>
      <c r="IK55" s="96"/>
      <c r="IL55" s="96"/>
      <c r="IM55" s="96"/>
      <c r="IN55" s="96"/>
      <c r="IO55" s="96"/>
      <c r="IP55" s="96"/>
      <c r="IQ55" s="96"/>
      <c r="IR55" s="96"/>
      <c r="IS55" s="96"/>
      <c r="IT55" s="96"/>
      <c r="IU55" s="96"/>
      <c r="IV55" s="96"/>
      <c r="IW55" s="96"/>
      <c r="IX55" s="96"/>
      <c r="IY55" s="96"/>
      <c r="IZ55" s="96"/>
      <c r="JA55" s="96"/>
      <c r="JB55" s="96"/>
      <c r="JC55" s="96"/>
      <c r="JD55" s="96"/>
      <c r="JE55" s="96"/>
      <c r="JF55" s="96"/>
      <c r="JG55" s="96"/>
      <c r="JH55" s="96"/>
      <c r="JI55" s="96"/>
      <c r="JJ55" s="96"/>
      <c r="JK55" s="96"/>
      <c r="JL55" s="96"/>
      <c r="JM55" s="96"/>
      <c r="JN55" s="96"/>
      <c r="JO55" s="96"/>
      <c r="JP55" s="96"/>
      <c r="JQ55" s="96"/>
      <c r="JR55" s="96"/>
      <c r="JS55" s="96"/>
      <c r="JT55" s="96"/>
      <c r="JU55" s="96"/>
      <c r="JV55" s="96"/>
      <c r="JW55" s="96"/>
      <c r="JX55" s="96"/>
      <c r="JY55" s="96"/>
      <c r="JZ55" s="96"/>
      <c r="KA55" s="96"/>
      <c r="KB55" s="96"/>
      <c r="KC55" s="96"/>
      <c r="KD55" s="96"/>
      <c r="KE55" s="96"/>
      <c r="KF55" s="96"/>
      <c r="KG55" s="96"/>
      <c r="KH55" s="96"/>
      <c r="KI55" s="96"/>
      <c r="KJ55" s="96"/>
      <c r="KK55" s="96"/>
      <c r="KL55" s="96"/>
      <c r="KM55" s="96"/>
      <c r="KN55" s="96"/>
      <c r="KO55" s="96"/>
      <c r="KP55" s="96"/>
      <c r="KQ55" s="96"/>
      <c r="KR55" s="96"/>
      <c r="KS55" s="96"/>
      <c r="KT55" s="96"/>
      <c r="KU55" s="96"/>
      <c r="KV55" s="96"/>
      <c r="KW55" s="96"/>
      <c r="KX55" s="96"/>
      <c r="KY55" s="96"/>
      <c r="KZ55" s="96"/>
      <c r="LA55" s="96"/>
      <c r="LB55" s="96"/>
      <c r="LC55" s="96"/>
      <c r="LD55" s="96"/>
      <c r="LE55" s="96"/>
      <c r="LF55" s="96"/>
      <c r="LG55" s="96"/>
      <c r="LH55" s="96"/>
      <c r="LI55" s="96"/>
      <c r="LJ55" s="96"/>
      <c r="LK55" s="96"/>
      <c r="LL55" s="96"/>
      <c r="LM55" s="96"/>
      <c r="LN55" s="96"/>
      <c r="LO55" s="96"/>
      <c r="LP55" s="96"/>
      <c r="LQ55" s="96"/>
      <c r="LR55" s="96"/>
      <c r="LS55" s="96"/>
      <c r="LT55" s="96"/>
      <c r="LU55" s="96"/>
      <c r="LV55" s="96"/>
      <c r="LW55" s="96"/>
      <c r="LX55" s="96"/>
      <c r="LY55" s="96"/>
      <c r="LZ55" s="96"/>
      <c r="MA55" s="96"/>
      <c r="MB55" s="96"/>
      <c r="MC55" s="96"/>
      <c r="MD55" s="96"/>
      <c r="ME55" s="96"/>
      <c r="MF55" s="96"/>
      <c r="MG55" s="96"/>
      <c r="MH55" s="96"/>
      <c r="MI55" s="96"/>
      <c r="MJ55" s="96"/>
      <c r="MK55" s="96"/>
      <c r="ML55" s="96"/>
      <c r="MM55" s="96"/>
      <c r="MN55" s="96"/>
      <c r="MO55" s="96"/>
      <c r="MP55" s="96"/>
      <c r="MQ55" s="96"/>
      <c r="MR55" s="96"/>
      <c r="MS55" s="96"/>
      <c r="MT55" s="96"/>
      <c r="MU55" s="96"/>
      <c r="MV55" s="96"/>
      <c r="MW55" s="96"/>
      <c r="MX55" s="96"/>
      <c r="MY55" s="96"/>
      <c r="MZ55" s="96"/>
      <c r="NA55" s="96"/>
      <c r="NB55" s="96"/>
      <c r="NC55" s="96"/>
      <c r="ND55" s="96"/>
      <c r="NE55" s="96"/>
      <c r="NF55" s="96"/>
      <c r="NG55" s="96"/>
      <c r="NH55" s="96"/>
      <c r="NI55" s="96"/>
      <c r="NJ55" s="96"/>
      <c r="NK55" s="96"/>
      <c r="NL55" s="96"/>
      <c r="NM55" s="96"/>
      <c r="NN55" s="96"/>
      <c r="NO55" s="96"/>
      <c r="NP55" s="96"/>
      <c r="NQ55" s="96"/>
      <c r="NR55" s="96"/>
      <c r="NS55" s="96"/>
      <c r="NT55" s="96"/>
      <c r="NU55" s="96"/>
      <c r="NV55" s="96"/>
      <c r="NW55" s="96"/>
      <c r="NX55" s="96"/>
      <c r="NY55" s="96"/>
      <c r="NZ55" s="96"/>
      <c r="OA55" s="96"/>
      <c r="OB55" s="96"/>
      <c r="OC55" s="96"/>
      <c r="OD55" s="96"/>
      <c r="OE55" s="96"/>
      <c r="OF55" s="96"/>
      <c r="OG55" s="96"/>
      <c r="OH55" s="96"/>
      <c r="OI55" s="96"/>
      <c r="OJ55" s="96"/>
      <c r="OK55" s="96"/>
      <c r="OL55" s="96"/>
      <c r="OM55" s="96"/>
      <c r="ON55" s="96"/>
      <c r="OO55" s="96"/>
      <c r="OP55" s="96"/>
      <c r="OQ55" s="96"/>
      <c r="OR55" s="96"/>
      <c r="OS55" s="96"/>
      <c r="OT55" s="96"/>
      <c r="OU55" s="96"/>
      <c r="OV55" s="96"/>
      <c r="OW55" s="96"/>
      <c r="OX55" s="96"/>
      <c r="OY55" s="96"/>
      <c r="OZ55" s="96"/>
      <c r="PA55" s="96"/>
      <c r="PB55" s="96"/>
      <c r="PC55" s="96"/>
      <c r="PD55" s="96"/>
      <c r="PE55" s="96"/>
      <c r="PF55" s="96"/>
      <c r="PG55" s="96"/>
      <c r="PH55" s="96"/>
      <c r="PI55" s="96"/>
      <c r="PJ55" s="96"/>
      <c r="PK55" s="96"/>
      <c r="PL55" s="96"/>
      <c r="PM55" s="96"/>
      <c r="PN55" s="96"/>
      <c r="PO55" s="96"/>
      <c r="PP55" s="96"/>
      <c r="PQ55" s="96"/>
      <c r="PR55" s="96"/>
      <c r="PS55" s="96"/>
      <c r="PT55" s="96"/>
      <c r="PU55" s="96"/>
      <c r="PV55" s="96"/>
      <c r="PW55" s="96"/>
      <c r="PX55" s="96"/>
      <c r="PY55" s="96"/>
      <c r="PZ55" s="96"/>
      <c r="QA55" s="96"/>
      <c r="QB55" s="96"/>
      <c r="QC55" s="96"/>
      <c r="QD55" s="96"/>
      <c r="QE55" s="96"/>
      <c r="QF55" s="96"/>
      <c r="QG55" s="96"/>
      <c r="QH55" s="96"/>
      <c r="QI55" s="96"/>
      <c r="QJ55" s="96"/>
      <c r="QK55" s="96"/>
      <c r="QL55" s="96"/>
      <c r="QM55" s="96"/>
      <c r="QN55" s="96"/>
      <c r="QO55" s="96"/>
      <c r="QP55" s="96"/>
      <c r="QQ55" s="96"/>
      <c r="QR55" s="96"/>
      <c r="QS55" s="96"/>
      <c r="QT55" s="96"/>
      <c r="QU55" s="96"/>
      <c r="QV55" s="96"/>
      <c r="QW55" s="96"/>
      <c r="QX55" s="96"/>
      <c r="QY55" s="96"/>
      <c r="QZ55" s="96"/>
      <c r="RA55" s="96"/>
      <c r="RB55" s="96"/>
      <c r="RC55" s="96"/>
      <c r="RD55" s="96"/>
      <c r="RE55" s="96"/>
      <c r="RF55" s="96"/>
      <c r="RG55" s="96"/>
      <c r="RH55" s="96"/>
      <c r="RI55" s="96"/>
      <c r="RJ55" s="96"/>
      <c r="RK55" s="96"/>
      <c r="RL55" s="96"/>
      <c r="RM55" s="96"/>
      <c r="RN55" s="96"/>
      <c r="RO55" s="96"/>
      <c r="RP55" s="96"/>
      <c r="RQ55" s="96"/>
      <c r="RR55" s="96"/>
      <c r="RS55" s="96"/>
      <c r="RT55" s="96"/>
      <c r="RU55" s="96"/>
      <c r="RV55" s="96"/>
      <c r="RW55" s="96"/>
      <c r="RX55" s="96"/>
      <c r="RY55" s="96"/>
      <c r="RZ55" s="96"/>
      <c r="SA55" s="96"/>
      <c r="SB55" s="96"/>
      <c r="SC55" s="96"/>
      <c r="SD55" s="96"/>
      <c r="SE55" s="96"/>
      <c r="SF55" s="96"/>
      <c r="SG55" s="96"/>
      <c r="SH55" s="96"/>
      <c r="SI55" s="96"/>
      <c r="SJ55" s="96"/>
      <c r="SK55" s="96"/>
      <c r="SL55" s="96"/>
      <c r="SM55" s="96"/>
      <c r="SN55" s="96"/>
      <c r="SO55" s="96"/>
      <c r="SP55" s="96"/>
      <c r="SQ55" s="96"/>
      <c r="SR55" s="96"/>
      <c r="SS55" s="96"/>
      <c r="ST55" s="96"/>
      <c r="SU55" s="96"/>
      <c r="SV55" s="96"/>
      <c r="SW55" s="96"/>
      <c r="SX55" s="96"/>
      <c r="SY55" s="96"/>
      <c r="SZ55" s="96"/>
      <c r="TA55" s="96"/>
      <c r="TB55" s="96"/>
      <c r="TC55" s="96"/>
      <c r="TD55" s="96"/>
      <c r="TE55" s="96"/>
      <c r="TF55" s="96"/>
      <c r="TG55" s="96"/>
      <c r="TH55" s="96"/>
      <c r="TI55" s="96"/>
      <c r="TJ55" s="96"/>
      <c r="TK55" s="96"/>
      <c r="TL55" s="96"/>
      <c r="TM55" s="96"/>
      <c r="TN55" s="96"/>
      <c r="TO55" s="96"/>
      <c r="TP55" s="96"/>
      <c r="TQ55" s="96"/>
      <c r="TR55" s="96"/>
      <c r="TS55" s="96"/>
      <c r="TT55" s="96"/>
      <c r="TU55" s="96"/>
      <c r="TV55" s="96"/>
      <c r="TW55" s="96"/>
      <c r="TX55" s="96"/>
      <c r="TY55" s="96"/>
      <c r="TZ55" s="96"/>
      <c r="UA55" s="96"/>
      <c r="UB55" s="96"/>
      <c r="UC55" s="96"/>
      <c r="UD55" s="96"/>
      <c r="UE55" s="96"/>
      <c r="UF55" s="96"/>
      <c r="UG55" s="96"/>
      <c r="UH55" s="96"/>
      <c r="UI55" s="96"/>
      <c r="UJ55" s="96"/>
      <c r="UK55" s="96"/>
      <c r="UL55" s="96"/>
      <c r="UM55" s="96"/>
      <c r="UN55" s="96"/>
      <c r="UO55" s="96"/>
      <c r="UP55" s="96"/>
      <c r="UQ55" s="96"/>
      <c r="UR55" s="96"/>
      <c r="US55" s="96"/>
      <c r="UT55" s="96"/>
      <c r="UU55" s="96"/>
      <c r="UV55" s="96"/>
      <c r="UW55" s="96"/>
      <c r="UX55" s="96"/>
      <c r="UY55" s="96"/>
    </row>
  </sheetData>
  <sortState xmlns:xlrd2="http://schemas.microsoft.com/office/spreadsheetml/2017/richdata2" ref="A2:UY53">
    <sortCondition ref="C2:C53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N8"/>
  <sheetViews>
    <sheetView workbookViewId="0">
      <pane xSplit="3" ySplit="1" topLeftCell="M2" activePane="bottomRight" state="frozen"/>
      <selection activeCell="E31" sqref="E31"/>
      <selection pane="topRight" activeCell="E31" sqref="E31"/>
      <selection pane="bottomLeft" activeCell="E31" sqref="E31"/>
      <selection pane="bottomRight" activeCell="C16" sqref="C16"/>
    </sheetView>
  </sheetViews>
  <sheetFormatPr defaultColWidth="11.42578125" defaultRowHeight="15" x14ac:dyDescent="0.25"/>
  <cols>
    <col min="3" max="3" width="50.85546875" customWidth="1"/>
  </cols>
  <sheetData>
    <row r="1" spans="1:66" x14ac:dyDescent="0.25">
      <c r="A1" t="s">
        <v>695</v>
      </c>
      <c r="B1" t="s">
        <v>2046</v>
      </c>
      <c r="C1" t="s">
        <v>2047</v>
      </c>
      <c r="D1" t="s">
        <v>1532</v>
      </c>
      <c r="E1" t="s">
        <v>1340</v>
      </c>
      <c r="F1" t="s">
        <v>1087</v>
      </c>
      <c r="G1" t="s">
        <v>954</v>
      </c>
      <c r="H1" t="s">
        <v>1372</v>
      </c>
      <c r="I1" t="s">
        <v>1117</v>
      </c>
      <c r="J1" t="s">
        <v>1200</v>
      </c>
      <c r="K1" t="s">
        <v>1369</v>
      </c>
      <c r="L1" t="s">
        <v>1202</v>
      </c>
      <c r="M1" t="s">
        <v>933</v>
      </c>
      <c r="N1" t="s">
        <v>1051</v>
      </c>
      <c r="O1" t="s">
        <v>1076</v>
      </c>
      <c r="P1" t="s">
        <v>1053</v>
      </c>
      <c r="Q1" t="s">
        <v>1419</v>
      </c>
      <c r="R1" t="s">
        <v>1353</v>
      </c>
      <c r="S1" t="s">
        <v>1295</v>
      </c>
      <c r="T1" t="s">
        <v>1045</v>
      </c>
      <c r="U1" t="s">
        <v>1376</v>
      </c>
      <c r="V1" t="s">
        <v>1293</v>
      </c>
      <c r="W1" t="s">
        <v>1418</v>
      </c>
      <c r="X1" t="s">
        <v>1375</v>
      </c>
      <c r="Y1" t="s">
        <v>1073</v>
      </c>
      <c r="Z1" t="s">
        <v>1355</v>
      </c>
      <c r="AA1" t="s">
        <v>1259</v>
      </c>
      <c r="AB1" t="s">
        <v>963</v>
      </c>
      <c r="AC1" t="s">
        <v>921</v>
      </c>
      <c r="AD1" t="s">
        <v>968</v>
      </c>
      <c r="AE1" t="s">
        <v>1071</v>
      </c>
      <c r="AF1" t="s">
        <v>1057</v>
      </c>
      <c r="AG1" t="s">
        <v>1354</v>
      </c>
      <c r="AH1" t="s">
        <v>1060</v>
      </c>
      <c r="AI1" t="s">
        <v>1069</v>
      </c>
      <c r="AJ1" t="s">
        <v>1350</v>
      </c>
      <c r="AK1" t="s">
        <v>1078</v>
      </c>
      <c r="AL1" t="s">
        <v>1002</v>
      </c>
      <c r="AM1" t="s">
        <v>1400</v>
      </c>
      <c r="AN1" t="s">
        <v>1250</v>
      </c>
      <c r="AO1" t="s">
        <v>1248</v>
      </c>
      <c r="AP1" t="s">
        <v>1417</v>
      </c>
      <c r="AQ1" t="s">
        <v>1255</v>
      </c>
      <c r="AR1" t="s">
        <v>1008</v>
      </c>
      <c r="AS1" t="s">
        <v>1026</v>
      </c>
      <c r="AT1" t="s">
        <v>1004</v>
      </c>
      <c r="AU1" t="s">
        <v>984</v>
      </c>
      <c r="AV1" t="s">
        <v>1391</v>
      </c>
      <c r="AW1" t="s">
        <v>1352</v>
      </c>
      <c r="AX1" t="s">
        <v>1282</v>
      </c>
      <c r="AY1" t="s">
        <v>1030</v>
      </c>
      <c r="AZ1" t="s">
        <v>1410</v>
      </c>
      <c r="BA1" t="s">
        <v>1285</v>
      </c>
      <c r="BB1" t="s">
        <v>1413</v>
      </c>
      <c r="BC1" t="s">
        <v>1412</v>
      </c>
      <c r="BD1" t="s">
        <v>1003</v>
      </c>
      <c r="BE1" t="s">
        <v>1969</v>
      </c>
      <c r="BF1" t="s">
        <v>1943</v>
      </c>
      <c r="BG1" t="s">
        <v>993</v>
      </c>
      <c r="BH1" t="s">
        <v>986</v>
      </c>
      <c r="BI1" t="s">
        <v>1010</v>
      </c>
      <c r="BJ1" t="s">
        <v>1017</v>
      </c>
      <c r="BK1" t="s">
        <v>1016</v>
      </c>
      <c r="BL1" t="s">
        <v>1957</v>
      </c>
      <c r="BM1" t="s">
        <v>1022</v>
      </c>
      <c r="BN1" t="s">
        <v>998</v>
      </c>
    </row>
    <row r="2" spans="1:66" x14ac:dyDescent="0.25">
      <c r="A2">
        <v>202212</v>
      </c>
      <c r="B2">
        <v>53093</v>
      </c>
      <c r="C2" t="s">
        <v>653</v>
      </c>
      <c r="D2" t="s">
        <v>1533</v>
      </c>
      <c r="F2">
        <v>18000</v>
      </c>
      <c r="M2">
        <v>18000</v>
      </c>
      <c r="O2">
        <v>18000</v>
      </c>
      <c r="P2">
        <v>18000</v>
      </c>
      <c r="AK2">
        <v>-3143</v>
      </c>
      <c r="AR2">
        <v>-3143</v>
      </c>
      <c r="AT2">
        <v>-3143</v>
      </c>
      <c r="AU2">
        <v>-3143</v>
      </c>
    </row>
    <row r="3" spans="1:66" x14ac:dyDescent="0.25">
      <c r="A3">
        <v>202212</v>
      </c>
      <c r="B3">
        <v>53095</v>
      </c>
      <c r="C3" t="s">
        <v>661</v>
      </c>
      <c r="D3" t="s">
        <v>1533</v>
      </c>
      <c r="J3">
        <v>7198</v>
      </c>
      <c r="M3">
        <v>7198</v>
      </c>
      <c r="O3">
        <v>7198</v>
      </c>
      <c r="P3">
        <v>7198</v>
      </c>
      <c r="AO3">
        <v>-2893</v>
      </c>
      <c r="AR3">
        <v>-2893</v>
      </c>
      <c r="AT3">
        <v>-2893</v>
      </c>
      <c r="AU3">
        <v>-2893</v>
      </c>
    </row>
    <row r="4" spans="1:66" x14ac:dyDescent="0.25">
      <c r="A4">
        <v>202212</v>
      </c>
      <c r="B4">
        <v>50421</v>
      </c>
      <c r="C4" t="s">
        <v>664</v>
      </c>
      <c r="D4" t="s">
        <v>1533</v>
      </c>
      <c r="J4">
        <v>926</v>
      </c>
      <c r="M4">
        <v>926</v>
      </c>
      <c r="O4">
        <v>926</v>
      </c>
      <c r="P4">
        <v>926</v>
      </c>
      <c r="AO4">
        <v>14</v>
      </c>
      <c r="AR4">
        <v>14</v>
      </c>
      <c r="AT4">
        <v>14</v>
      </c>
      <c r="AU4">
        <v>14</v>
      </c>
    </row>
    <row r="5" spans="1:66" x14ac:dyDescent="0.25">
      <c r="A5">
        <v>202212</v>
      </c>
      <c r="B5">
        <v>53108</v>
      </c>
      <c r="C5" t="s">
        <v>2702</v>
      </c>
      <c r="D5" t="s">
        <v>1533</v>
      </c>
      <c r="O5">
        <v>37109</v>
      </c>
      <c r="P5">
        <v>37109</v>
      </c>
      <c r="AE5">
        <v>37109</v>
      </c>
      <c r="AF5">
        <v>37109</v>
      </c>
      <c r="AT5">
        <v>-7735</v>
      </c>
      <c r="AU5">
        <v>-7735</v>
      </c>
      <c r="BJ5">
        <v>-7735</v>
      </c>
      <c r="BK5">
        <v>-7735</v>
      </c>
    </row>
    <row r="6" spans="1:66" x14ac:dyDescent="0.25">
      <c r="A6">
        <v>202212</v>
      </c>
      <c r="B6">
        <v>50635</v>
      </c>
      <c r="C6" t="s">
        <v>1705</v>
      </c>
      <c r="D6" t="s">
        <v>1533</v>
      </c>
      <c r="F6">
        <v>13127</v>
      </c>
      <c r="L6">
        <v>18534</v>
      </c>
      <c r="M6">
        <v>31661</v>
      </c>
      <c r="O6">
        <v>33057</v>
      </c>
      <c r="P6">
        <v>33057</v>
      </c>
      <c r="AH6">
        <v>1396</v>
      </c>
      <c r="AI6">
        <v>1396</v>
      </c>
      <c r="AK6">
        <v>-2950</v>
      </c>
      <c r="AQ6">
        <v>-12121</v>
      </c>
      <c r="AR6">
        <v>-15071</v>
      </c>
      <c r="AT6">
        <v>-15716</v>
      </c>
      <c r="AU6">
        <v>-15716</v>
      </c>
      <c r="BM6">
        <v>-645</v>
      </c>
      <c r="BN6">
        <v>-645</v>
      </c>
    </row>
    <row r="7" spans="1:66" x14ac:dyDescent="0.25">
      <c r="A7">
        <v>202212</v>
      </c>
      <c r="B7">
        <v>50192</v>
      </c>
      <c r="C7" t="s">
        <v>672</v>
      </c>
      <c r="D7" t="s">
        <v>1533</v>
      </c>
      <c r="J7">
        <v>12925</v>
      </c>
      <c r="M7">
        <v>12925</v>
      </c>
      <c r="O7">
        <v>12925</v>
      </c>
      <c r="P7">
        <v>12925</v>
      </c>
      <c r="AO7">
        <v>-10290</v>
      </c>
      <c r="AR7">
        <v>-10290</v>
      </c>
      <c r="AT7">
        <v>-10290</v>
      </c>
      <c r="AU7">
        <v>-10290</v>
      </c>
    </row>
    <row r="8" spans="1:66" x14ac:dyDescent="0.25">
      <c r="A8">
        <v>202212</v>
      </c>
      <c r="B8">
        <v>50453</v>
      </c>
      <c r="C8" t="s">
        <v>2625</v>
      </c>
      <c r="D8" t="s">
        <v>1533</v>
      </c>
      <c r="E8">
        <v>144</v>
      </c>
      <c r="F8">
        <v>0</v>
      </c>
      <c r="G8">
        <v>1675</v>
      </c>
      <c r="H8">
        <v>0</v>
      </c>
      <c r="I8">
        <v>0</v>
      </c>
      <c r="J8">
        <v>2173</v>
      </c>
      <c r="K8">
        <v>0</v>
      </c>
      <c r="L8">
        <v>0</v>
      </c>
      <c r="M8">
        <v>3992</v>
      </c>
      <c r="N8">
        <v>0</v>
      </c>
      <c r="O8">
        <v>14468</v>
      </c>
      <c r="P8">
        <v>14468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4913</v>
      </c>
      <c r="AC8">
        <v>533</v>
      </c>
      <c r="AD8">
        <v>5030</v>
      </c>
      <c r="AE8">
        <v>10476</v>
      </c>
      <c r="AF8">
        <v>0</v>
      </c>
      <c r="AG8">
        <v>0</v>
      </c>
      <c r="AH8">
        <v>0</v>
      </c>
      <c r="AI8">
        <v>0</v>
      </c>
      <c r="AJ8">
        <v>-27</v>
      </c>
      <c r="AK8">
        <v>0</v>
      </c>
      <c r="AL8">
        <v>-790</v>
      </c>
      <c r="AM8">
        <v>0</v>
      </c>
      <c r="AN8">
        <v>0</v>
      </c>
      <c r="AO8">
        <v>-2541</v>
      </c>
      <c r="AP8">
        <v>0</v>
      </c>
      <c r="AQ8">
        <v>0</v>
      </c>
      <c r="AR8">
        <v>-3358</v>
      </c>
      <c r="AS8">
        <v>0</v>
      </c>
      <c r="AT8">
        <v>-8242</v>
      </c>
      <c r="AU8">
        <v>-8242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-2433</v>
      </c>
      <c r="BH8">
        <v>-165</v>
      </c>
      <c r="BI8">
        <v>-2286</v>
      </c>
      <c r="BJ8">
        <v>-4884</v>
      </c>
      <c r="BK8">
        <v>0</v>
      </c>
      <c r="BL8">
        <v>0</v>
      </c>
      <c r="BM8">
        <v>0</v>
      </c>
      <c r="BN8">
        <v>0</v>
      </c>
    </row>
  </sheetData>
  <sortState xmlns:xlrd2="http://schemas.microsoft.com/office/spreadsheetml/2017/richdata2" ref="A2:BN8">
    <sortCondition ref="C2:C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Navngivne områder</vt:lpstr>
      </vt:variant>
      <vt:variant>
        <vt:i4>44</vt:i4>
      </vt:variant>
    </vt:vector>
  </HeadingPairs>
  <TitlesOfParts>
    <vt:vector size="73" baseType="lpstr">
      <vt:lpstr>Indholdsfortegnelse</vt:lpstr>
      <vt:lpstr>Tabel 1.1</vt:lpstr>
      <vt:lpstr>Tabel 1.2</vt:lpstr>
      <vt:lpstr>Tabel 1.3</vt:lpstr>
      <vt:lpstr>Tabel 1.4</vt:lpstr>
      <vt:lpstr>Tabel 1.5</vt:lpstr>
      <vt:lpstr>Tabel 2.1</vt:lpstr>
      <vt:lpstr>Tabel 2.2</vt:lpstr>
      <vt:lpstr>Tabel 3.1</vt:lpstr>
      <vt:lpstr>Tabel 3.2</vt:lpstr>
      <vt:lpstr>Tabel 3.3</vt:lpstr>
      <vt:lpstr>Tabel 3.4</vt:lpstr>
      <vt:lpstr>Tabel 3.5</vt:lpstr>
      <vt:lpstr>Tabel 3.6</vt:lpstr>
      <vt:lpstr>Tabel 3.7</vt:lpstr>
      <vt:lpstr>Tabel 3.8</vt:lpstr>
      <vt:lpstr>Tabel 3.9</vt:lpstr>
      <vt:lpstr>Tabel 4.1</vt:lpstr>
      <vt:lpstr>Tabel 4.2</vt:lpstr>
      <vt:lpstr>Tabel 5.1</vt:lpstr>
      <vt:lpstr>Tabel 5.2</vt:lpstr>
      <vt:lpstr>Tabel 6.1</vt:lpstr>
      <vt:lpstr>Tabel 6.2</vt:lpstr>
      <vt:lpstr>Bilag</vt:lpstr>
      <vt:lpstr>Data</vt:lpstr>
      <vt:lpstr>Sektor FQRS grp1</vt:lpstr>
      <vt:lpstr>Data gruppe 1 og 2</vt:lpstr>
      <vt:lpstr>Data gruppe 1</vt:lpstr>
      <vt:lpstr>Data gruppe 2</vt:lpstr>
      <vt:lpstr>Data</vt:lpstr>
      <vt:lpstr>Data_FQRS_grp1</vt:lpstr>
      <vt:lpstr>Data_inst</vt:lpstr>
      <vt:lpstr>Data_institut_grp1</vt:lpstr>
      <vt:lpstr>Data_institutter</vt:lpstr>
      <vt:lpstr>dataGr2</vt:lpstr>
      <vt:lpstr>Institutter</vt:lpstr>
      <vt:lpstr>Institutter_grp1</vt:lpstr>
      <vt:lpstr>NavnGr2</vt:lpstr>
      <vt:lpstr>Regnr</vt:lpstr>
      <vt:lpstr>Regnr_inst</vt:lpstr>
      <vt:lpstr>Regnr_institut</vt:lpstr>
      <vt:lpstr>regnr_institut_grp1</vt:lpstr>
      <vt:lpstr>Regnr_institutter</vt:lpstr>
      <vt:lpstr>Reportername</vt:lpstr>
      <vt:lpstr>Bilag!Udskriftsområde</vt:lpstr>
      <vt:lpstr>Indholdsfortegnelse!Udskriftsområde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2.1'!Udskriftsområde</vt:lpstr>
      <vt:lpstr>'Tabel 2.2'!Udskriftsområde</vt:lpstr>
      <vt:lpstr>'Tabel 3.1'!Udskriftsområde</vt:lpstr>
      <vt:lpstr>'Tabel 3.2'!Udskriftsområde</vt:lpstr>
      <vt:lpstr>'Tabel 3.3'!Udskriftsområde</vt:lpstr>
      <vt:lpstr>'Tabel 3.4'!Udskriftsområde</vt:lpstr>
      <vt:lpstr>'Tabel 3.5'!Udskriftsområde</vt:lpstr>
      <vt:lpstr>'Tabel 3.6'!Udskriftsområde</vt:lpstr>
      <vt:lpstr>'Tabel 3.7'!Udskriftsområde</vt:lpstr>
      <vt:lpstr>'Tabel 3.8'!Udskriftsområde</vt:lpstr>
      <vt:lpstr>'Tabel 3.9'!Udskriftsområde</vt:lpstr>
      <vt:lpstr>'Tabel 4.1'!Udskriftsområde</vt:lpstr>
      <vt:lpstr>'Tabel 4.2'!Udskriftsområde</vt:lpstr>
      <vt:lpstr>'Tabel 5.1'!Udskriftsområde</vt:lpstr>
      <vt:lpstr>'Tabel 5.2'!Udskriftsområde</vt:lpstr>
      <vt:lpstr>'Tabel 6.1'!Udskriftsområde</vt:lpstr>
      <vt:lpstr>'Tabel 6.2'!Udskriftsområde</vt:lpstr>
      <vt:lpstr>VarGr2</vt:lpstr>
      <vt:lpstr>Variabel</vt:lpstr>
      <vt:lpstr>Variabel_FQRS</vt:lpstr>
      <vt:lpstr>Variabel_institut_grp1</vt:lpstr>
      <vt:lpstr>Variabel_institutter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Skadesforsikringsselskaber: Statistisk materiale</dc:title>
  <dc:creator>Finanstilsynet</dc:creator>
  <cp:lastModifiedBy>Amalie Prasarnsuk Bugge Madsen (FT)</cp:lastModifiedBy>
  <cp:lastPrinted>2018-01-15T08:56:35Z</cp:lastPrinted>
  <dcterms:created xsi:type="dcterms:W3CDTF">2015-01-13T12:35:18Z</dcterms:created>
  <dcterms:modified xsi:type="dcterms:W3CDTF">2024-04-02T07:21:31Z</dcterms:modified>
</cp:coreProperties>
</file>