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5\Skade - Venter svar\"/>
    </mc:Choice>
  </mc:AlternateContent>
  <xr:revisionPtr revIDLastSave="0" documentId="13_ncr:1_{8CF12EB3-B8CE-48D5-852A-25D4B8D0251E}" xr6:coauthVersionLast="47" xr6:coauthVersionMax="47" xr10:uidLastSave="{00000000-0000-0000-0000-000000000000}"/>
  <workbookProtection workbookAlgorithmName="SHA-512" workbookHashValue="bbTiIcNQ7DC9yzCoSOin8szJ4txsVxCb8GmjLt+GuIRc3dpqszyiDY8J7+vnzvbw1WTAl5obmbPuIwYsWDV+4w==" workbookSaltValue="w9lRoJH4oQ68wuH7F2MLDg==" workbookSpinCount="100000" lockStructure="1"/>
  <bookViews>
    <workbookView xWindow="-120" yWindow="-120" windowWidth="29040" windowHeight="15720" firstSheet="4" activeTab="14" xr2:uid="{00000000-000D-0000-FFFF-FFFF00000000}"/>
  </bookViews>
  <sheets>
    <sheet name="Indholdsfortegnelse" sheetId="30" r:id="rId1"/>
    <sheet name="Tabel 1.1" sheetId="23" r:id="rId2"/>
    <sheet name="Tabel 1.2" sheetId="24" r:id="rId3"/>
    <sheet name="Tabel 1.3" sheetId="10" r:id="rId4"/>
    <sheet name="Tabel 2.1" sheetId="44" r:id="rId5"/>
    <sheet name="Tabel 2.2" sheetId="45" r:id="rId6"/>
    <sheet name="Sektor FQRS grp1" sheetId="48" state="hidden" r:id="rId7"/>
    <sheet name="Tabel 3.1" sheetId="3" r:id="rId8"/>
    <sheet name="Tabel 3.2" sheetId="26" r:id="rId9"/>
    <sheet name="Tabel 3.5" sheetId="28" r:id="rId10"/>
    <sheet name="Tabel 3.7" sheetId="7" r:id="rId11"/>
    <sheet name="Tabel 4.1" sheetId="31" r:id="rId12"/>
    <sheet name="Tabel 4.2" sheetId="33" r:id="rId13"/>
    <sheet name="Tabel 5.1" sheetId="46" r:id="rId14"/>
    <sheet name="Tabel 5.2" sheetId="47" r:id="rId15"/>
    <sheet name="Tabel 6.1" sheetId="35" r:id="rId16"/>
    <sheet name="Bilag" sheetId="32" r:id="rId17"/>
    <sheet name="Data" sheetId="41" state="hidden" r:id="rId18"/>
    <sheet name="Data gruppe 1 og 2" sheetId="42" state="hidden" r:id="rId19"/>
    <sheet name="Data gruppe 1" sheetId="49" state="hidden" r:id="rId20"/>
    <sheet name="Data gruppe 2" sheetId="43" state="hidden" r:id="rId21"/>
  </sheets>
  <externalReferences>
    <externalReference r:id="rId22"/>
  </externalReferences>
  <definedNames>
    <definedName name="_AMO_UniqueIdentifier" hidden="1">"'14d13188-abea-465c-9607-be423f079219'"</definedName>
    <definedName name="_xlnm._FilterDatabase" localSheetId="18" hidden="1">'Data gruppe 1 og 2'!$A$1:$AVF$70</definedName>
    <definedName name="Data">Data!$1:$1048576</definedName>
    <definedName name="Data_FQRS_grp1">'Sektor FQRS grp1'!$A$1:$UZ$2</definedName>
    <definedName name="Data_inst">'Data gruppe 1 og 2'!$1:$70</definedName>
    <definedName name="Data_institut_grp1">'Data gruppe 1'!$A$1:$UY$82</definedName>
    <definedName name="Data_institutter">'Data gruppe 1 og 2'!$1:$70</definedName>
    <definedName name="dataGr2">'Data gruppe 2'!$1:$1048576</definedName>
    <definedName name="Institutter">'Data gruppe 1 og 2'!$C$2:$C$70</definedName>
    <definedName name="Institutter_grp1">'Data gruppe 1'!$C$2:$C$55</definedName>
    <definedName name="NavnGr2">'Data gruppe 2'!$C$2:$C$13</definedName>
    <definedName name="Regnr">Data!$A:$A</definedName>
    <definedName name="Regnr_inst">Data!$A:$B</definedName>
    <definedName name="Regnr_institut">'Data gruppe 1 og 2'!$B:$B</definedName>
    <definedName name="regnr_institut_grp1">'Data gruppe 1'!$B$1:$B$55</definedName>
    <definedName name="Regnr_institutter">'Data gruppe 1 og 2'!$B$2:$B$70</definedName>
    <definedName name="Reportername">Data!$B:$B</definedName>
    <definedName name="sdg">[1]Data!$1:$1048576</definedName>
    <definedName name="_xlnm.Print_Area" localSheetId="16">Bilag!$B$3:$D$119</definedName>
    <definedName name="_xlnm.Print_Area" localSheetId="0">Indholdsfortegnelse!$B$1:$F$44</definedName>
    <definedName name="_xlnm.Print_Area" localSheetId="1">'Tabel 1.1'!$C$4:$E$43</definedName>
    <definedName name="_xlnm.Print_Area" localSheetId="2">'Tabel 1.2'!$C$4:$E$90</definedName>
    <definedName name="_xlnm.Print_Area" localSheetId="3">'Tabel 1.3'!$C$4:$E$26</definedName>
    <definedName name="_xlnm.Print_Area" localSheetId="4">'Tabel 2.1'!$B$2:$T$34</definedName>
    <definedName name="_xlnm.Print_Area" localSheetId="5">'Tabel 2.2'!$B$2:$T$30</definedName>
    <definedName name="_xlnm.Print_Area" localSheetId="7">'Tabel 3.1'!$F$4:$K$45</definedName>
    <definedName name="_xlnm.Print_Area" localSheetId="8">'Tabel 3.2'!$F$4:$H$45</definedName>
    <definedName name="_xlnm.Print_Area" localSheetId="9">'Tabel 3.5'!$F$4:$H$45</definedName>
    <definedName name="_xlnm.Print_Area" localSheetId="10">'Tabel 3.7'!$F$4:$K$10</definedName>
    <definedName name="_xlnm.Print_Area" localSheetId="11">'Tabel 4.1'!$C$4:$E$46</definedName>
    <definedName name="_xlnm.Print_Area" localSheetId="12">'Tabel 4.2'!$C$4:$E$94</definedName>
    <definedName name="_xlnm.Print_Area" localSheetId="13">'Tabel 5.1'!$B$3:$T$39</definedName>
    <definedName name="_xlnm.Print_Area" localSheetId="14">'Tabel 5.2'!$B$3:$T$35</definedName>
    <definedName name="_xlnm.Print_Area" localSheetId="15">'Tabel 6.1'!$C$4:$E$49</definedName>
    <definedName name="VarGr2">'Data gruppe 2'!$1:$1</definedName>
    <definedName name="Variabel">Data!$1:$1</definedName>
    <definedName name="Variabel_FQRS">'Sektor FQRS grp1'!$1:$1</definedName>
    <definedName name="Variabel_institut_grp1">'Data gruppe 1'!$1:$1</definedName>
    <definedName name="Variabel_institutter">'Data gruppe 1 og 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44" l="1"/>
  <c r="B49" i="35" l="1"/>
  <c r="E49" i="35" s="1"/>
  <c r="E48" i="35"/>
  <c r="B48" i="35"/>
  <c r="E47" i="35"/>
  <c r="B47" i="35"/>
  <c r="B46" i="35"/>
  <c r="E46" i="35" s="1"/>
  <c r="B45" i="35"/>
  <c r="E45" i="35" s="1"/>
  <c r="B44" i="35"/>
  <c r="E44" i="35" s="1"/>
  <c r="B43" i="35"/>
  <c r="E43" i="35" s="1"/>
  <c r="B42" i="35"/>
  <c r="E42" i="35" s="1"/>
  <c r="B41" i="35"/>
  <c r="E41" i="35" s="1"/>
  <c r="E40" i="35"/>
  <c r="B40" i="35"/>
  <c r="E39" i="35"/>
  <c r="B39" i="35"/>
  <c r="B38" i="35"/>
  <c r="E38" i="35" s="1"/>
  <c r="B35" i="35"/>
  <c r="E35" i="35" s="1"/>
  <c r="B34" i="35"/>
  <c r="E34" i="35" s="1"/>
  <c r="B33" i="35"/>
  <c r="E33" i="35" s="1"/>
  <c r="B32" i="35"/>
  <c r="E32" i="35" s="1"/>
  <c r="B29" i="35"/>
  <c r="E29" i="35" s="1"/>
  <c r="E28" i="35"/>
  <c r="B28" i="35"/>
  <c r="E27" i="35"/>
  <c r="B27" i="35"/>
  <c r="B26" i="35"/>
  <c r="E26" i="35" s="1"/>
  <c r="B25" i="35"/>
  <c r="E25" i="35" s="1"/>
  <c r="B24" i="35"/>
  <c r="E24" i="35" s="1"/>
  <c r="B21" i="35"/>
  <c r="E21" i="35" s="1"/>
  <c r="E20" i="35"/>
  <c r="B20" i="35"/>
  <c r="B19" i="35"/>
  <c r="E19" i="35" s="1"/>
  <c r="E18" i="35"/>
  <c r="B18" i="35"/>
  <c r="E17" i="35"/>
  <c r="B17" i="35"/>
  <c r="B16" i="35"/>
  <c r="E16" i="35" s="1"/>
  <c r="B15" i="35"/>
  <c r="E15" i="35" s="1"/>
  <c r="B14" i="35"/>
  <c r="E14" i="35" s="1"/>
  <c r="B13" i="35"/>
  <c r="E13" i="35" s="1"/>
  <c r="D7" i="35"/>
  <c r="C6" i="47"/>
  <c r="S35" i="47" s="1"/>
  <c r="C6" i="46"/>
  <c r="T39" i="46" s="1"/>
  <c r="B94" i="33"/>
  <c r="E93" i="33"/>
  <c r="B93" i="33"/>
  <c r="B92" i="33"/>
  <c r="B91" i="33"/>
  <c r="B90" i="33"/>
  <c r="B89" i="33"/>
  <c r="B88" i="33"/>
  <c r="B87" i="33"/>
  <c r="B86" i="33"/>
  <c r="E85" i="33"/>
  <c r="B85" i="33"/>
  <c r="E84" i="33"/>
  <c r="B84" i="33"/>
  <c r="E83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E61" i="33"/>
  <c r="B61" i="33"/>
  <c r="B60" i="33"/>
  <c r="E59" i="33"/>
  <c r="B59" i="33"/>
  <c r="B58" i="33"/>
  <c r="B57" i="33"/>
  <c r="B54" i="33"/>
  <c r="B53" i="33"/>
  <c r="B52" i="33"/>
  <c r="B51" i="33"/>
  <c r="B50" i="33"/>
  <c r="E49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E35" i="33"/>
  <c r="B35" i="33"/>
  <c r="E34" i="33"/>
  <c r="B34" i="33"/>
  <c r="B33" i="33"/>
  <c r="B32" i="33"/>
  <c r="B31" i="33"/>
  <c r="B30" i="33"/>
  <c r="B29" i="33"/>
  <c r="B28" i="33"/>
  <c r="B27" i="33"/>
  <c r="B26" i="33"/>
  <c r="B25" i="33"/>
  <c r="E25" i="33" s="1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D7" i="33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D7" i="31"/>
  <c r="E43" i="31" s="1"/>
  <c r="J10" i="7"/>
  <c r="E10" i="7"/>
  <c r="K10" i="7" s="1"/>
  <c r="D10" i="7"/>
  <c r="C10" i="7"/>
  <c r="I10" i="7" s="1"/>
  <c r="B10" i="7"/>
  <c r="H10" i="7" s="1"/>
  <c r="K9" i="7"/>
  <c r="H9" i="7"/>
  <c r="E9" i="7"/>
  <c r="D9" i="7"/>
  <c r="J9" i="7" s="1"/>
  <c r="C9" i="7"/>
  <c r="I9" i="7" s="1"/>
  <c r="B9" i="7"/>
  <c r="J8" i="7"/>
  <c r="I8" i="7"/>
  <c r="E8" i="7"/>
  <c r="K8" i="7" s="1"/>
  <c r="D8" i="7"/>
  <c r="C8" i="7"/>
  <c r="B8" i="7"/>
  <c r="H8" i="7" s="1"/>
  <c r="H45" i="28"/>
  <c r="D45" i="28"/>
  <c r="E45" i="28" s="1"/>
  <c r="B45" i="28"/>
  <c r="E44" i="28"/>
  <c r="H44" i="28" s="1"/>
  <c r="D44" i="28"/>
  <c r="B44" i="28"/>
  <c r="D43" i="28"/>
  <c r="B43" i="28"/>
  <c r="E43" i="28" s="1"/>
  <c r="H43" i="28" s="1"/>
  <c r="D42" i="28"/>
  <c r="B42" i="28"/>
  <c r="E42" i="28" s="1"/>
  <c r="H42" i="28" s="1"/>
  <c r="D41" i="28"/>
  <c r="E41" i="28" s="1"/>
  <c r="H41" i="28" s="1"/>
  <c r="B41" i="28"/>
  <c r="D40" i="28"/>
  <c r="B40" i="28"/>
  <c r="E40" i="28" s="1"/>
  <c r="H40" i="28" s="1"/>
  <c r="D39" i="28"/>
  <c r="B39" i="28"/>
  <c r="E39" i="28" s="1"/>
  <c r="H39" i="28" s="1"/>
  <c r="D38" i="28"/>
  <c r="B38" i="28"/>
  <c r="E38" i="28" s="1"/>
  <c r="H38" i="28" s="1"/>
  <c r="D37" i="28"/>
  <c r="E37" i="28" s="1"/>
  <c r="H37" i="28" s="1"/>
  <c r="B37" i="28"/>
  <c r="D36" i="28"/>
  <c r="B36" i="28"/>
  <c r="E36" i="28" s="1"/>
  <c r="H36" i="28" s="1"/>
  <c r="D35" i="28"/>
  <c r="B35" i="28"/>
  <c r="E35" i="28" s="1"/>
  <c r="H35" i="28" s="1"/>
  <c r="D34" i="28"/>
  <c r="B34" i="28"/>
  <c r="E34" i="28" s="1"/>
  <c r="H34" i="28" s="1"/>
  <c r="D33" i="28"/>
  <c r="B33" i="28"/>
  <c r="D32" i="28"/>
  <c r="B32" i="28"/>
  <c r="E31" i="28"/>
  <c r="H31" i="28" s="1"/>
  <c r="D31" i="28"/>
  <c r="B31" i="28"/>
  <c r="D30" i="28"/>
  <c r="B30" i="28"/>
  <c r="E30" i="28" s="1"/>
  <c r="H30" i="28" s="1"/>
  <c r="D29" i="28"/>
  <c r="B29" i="28"/>
  <c r="E29" i="28" s="1"/>
  <c r="H29" i="28" s="1"/>
  <c r="D28" i="28"/>
  <c r="B28" i="28"/>
  <c r="D27" i="28"/>
  <c r="B27" i="28"/>
  <c r="D26" i="28"/>
  <c r="B26" i="28"/>
  <c r="E25" i="28"/>
  <c r="H25" i="28" s="1"/>
  <c r="D25" i="28"/>
  <c r="B25" i="28"/>
  <c r="D24" i="28"/>
  <c r="B24" i="28"/>
  <c r="E24" i="28" s="1"/>
  <c r="H24" i="28" s="1"/>
  <c r="D23" i="28"/>
  <c r="B23" i="28"/>
  <c r="D22" i="28"/>
  <c r="E22" i="28" s="1"/>
  <c r="H22" i="28" s="1"/>
  <c r="B22" i="28"/>
  <c r="E21" i="28"/>
  <c r="H21" i="28" s="1"/>
  <c r="D21" i="28"/>
  <c r="B21" i="28"/>
  <c r="D20" i="28"/>
  <c r="B20" i="28"/>
  <c r="E20" i="28" s="1"/>
  <c r="H20" i="28" s="1"/>
  <c r="D19" i="28"/>
  <c r="B19" i="28"/>
  <c r="D18" i="28"/>
  <c r="B18" i="28"/>
  <c r="D17" i="28"/>
  <c r="B17" i="28"/>
  <c r="E17" i="28" s="1"/>
  <c r="H17" i="28" s="1"/>
  <c r="E16" i="28"/>
  <c r="H16" i="28" s="1"/>
  <c r="D16" i="28"/>
  <c r="B16" i="28"/>
  <c r="D15" i="28"/>
  <c r="B15" i="28"/>
  <c r="E15" i="28" s="1"/>
  <c r="H15" i="28" s="1"/>
  <c r="H14" i="28"/>
  <c r="D14" i="28"/>
  <c r="B14" i="28"/>
  <c r="E14" i="28" s="1"/>
  <c r="D13" i="28"/>
  <c r="B13" i="28"/>
  <c r="E13" i="28" s="1"/>
  <c r="H13" i="28" s="1"/>
  <c r="E12" i="28"/>
  <c r="H12" i="28" s="1"/>
  <c r="D12" i="28"/>
  <c r="B12" i="28"/>
  <c r="D11" i="28"/>
  <c r="B11" i="28"/>
  <c r="E11" i="28" s="1"/>
  <c r="H11" i="28" s="1"/>
  <c r="D10" i="28"/>
  <c r="B10" i="28"/>
  <c r="E10" i="28" s="1"/>
  <c r="H10" i="28" s="1"/>
  <c r="H9" i="28"/>
  <c r="E9" i="28"/>
  <c r="D9" i="28"/>
  <c r="B9" i="28"/>
  <c r="D8" i="28"/>
  <c r="B8" i="28"/>
  <c r="D45" i="26"/>
  <c r="B45" i="26"/>
  <c r="E45" i="26" s="1"/>
  <c r="H45" i="26" s="1"/>
  <c r="H44" i="26"/>
  <c r="E44" i="26"/>
  <c r="D44" i="26"/>
  <c r="B44" i="26"/>
  <c r="E43" i="26"/>
  <c r="H43" i="26" s="1"/>
  <c r="D43" i="26"/>
  <c r="B43" i="26"/>
  <c r="D42" i="26"/>
  <c r="E42" i="26" s="1"/>
  <c r="H42" i="26" s="1"/>
  <c r="B42" i="26"/>
  <c r="D41" i="26"/>
  <c r="B41" i="26"/>
  <c r="D40" i="26"/>
  <c r="B40" i="26"/>
  <c r="E40" i="26" s="1"/>
  <c r="H40" i="26" s="1"/>
  <c r="E39" i="26"/>
  <c r="H39" i="26" s="1"/>
  <c r="D39" i="26"/>
  <c r="B39" i="26"/>
  <c r="D38" i="26"/>
  <c r="E38" i="26" s="1"/>
  <c r="H38" i="26" s="1"/>
  <c r="B38" i="26"/>
  <c r="D37" i="26"/>
  <c r="B37" i="26"/>
  <c r="E37" i="26" s="1"/>
  <c r="H37" i="26" s="1"/>
  <c r="E36" i="26"/>
  <c r="H36" i="26" s="1"/>
  <c r="D36" i="26"/>
  <c r="B36" i="26"/>
  <c r="E35" i="26"/>
  <c r="H35" i="26" s="1"/>
  <c r="D35" i="26"/>
  <c r="B35" i="26"/>
  <c r="E34" i="26"/>
  <c r="H34" i="26" s="1"/>
  <c r="D34" i="26"/>
  <c r="B34" i="26"/>
  <c r="D33" i="26"/>
  <c r="B33" i="26"/>
  <c r="D32" i="26"/>
  <c r="B32" i="26"/>
  <c r="D31" i="26"/>
  <c r="B31" i="26"/>
  <c r="E31" i="26" s="1"/>
  <c r="H31" i="26" s="1"/>
  <c r="E30" i="26"/>
  <c r="H30" i="26" s="1"/>
  <c r="D30" i="26"/>
  <c r="B30" i="26"/>
  <c r="E29" i="26"/>
  <c r="H29" i="26" s="1"/>
  <c r="D29" i="26"/>
  <c r="B29" i="26"/>
  <c r="D28" i="26"/>
  <c r="B28" i="26"/>
  <c r="E28" i="26" s="1"/>
  <c r="H28" i="26" s="1"/>
  <c r="D27" i="26"/>
  <c r="B27" i="26"/>
  <c r="D26" i="26"/>
  <c r="B26" i="26"/>
  <c r="H25" i="26"/>
  <c r="E25" i="26"/>
  <c r="D25" i="26"/>
  <c r="B25" i="26"/>
  <c r="E24" i="26"/>
  <c r="H24" i="26" s="1"/>
  <c r="D24" i="26"/>
  <c r="B24" i="26"/>
  <c r="D23" i="26"/>
  <c r="B23" i="26"/>
  <c r="D22" i="26"/>
  <c r="E22" i="26" s="1"/>
  <c r="H22" i="26" s="1"/>
  <c r="B22" i="26"/>
  <c r="E21" i="26"/>
  <c r="H21" i="26" s="1"/>
  <c r="D21" i="26"/>
  <c r="B21" i="26"/>
  <c r="E20" i="26"/>
  <c r="H20" i="26" s="1"/>
  <c r="D20" i="26"/>
  <c r="B20" i="26"/>
  <c r="D19" i="26"/>
  <c r="B19" i="26"/>
  <c r="D18" i="26"/>
  <c r="B18" i="26"/>
  <c r="D17" i="26"/>
  <c r="B17" i="26"/>
  <c r="E17" i="26" s="1"/>
  <c r="H17" i="26" s="1"/>
  <c r="E16" i="26"/>
  <c r="H16" i="26" s="1"/>
  <c r="D16" i="26"/>
  <c r="B16" i="26"/>
  <c r="E15" i="26"/>
  <c r="H15" i="26" s="1"/>
  <c r="D15" i="26"/>
  <c r="B15" i="26"/>
  <c r="D14" i="26"/>
  <c r="B14" i="26"/>
  <c r="D13" i="26"/>
  <c r="B13" i="26"/>
  <c r="E13" i="26" s="1"/>
  <c r="H13" i="26" s="1"/>
  <c r="H12" i="26"/>
  <c r="E12" i="26"/>
  <c r="D12" i="26"/>
  <c r="B12" i="26"/>
  <c r="D11" i="26"/>
  <c r="B11" i="26"/>
  <c r="D10" i="26"/>
  <c r="B10" i="26"/>
  <c r="E10" i="26" s="1"/>
  <c r="H10" i="26" s="1"/>
  <c r="H9" i="26"/>
  <c r="E9" i="26"/>
  <c r="D9" i="26"/>
  <c r="B9" i="26"/>
  <c r="D8" i="26"/>
  <c r="B8" i="26"/>
  <c r="H45" i="3"/>
  <c r="E45" i="3"/>
  <c r="K45" i="3" s="1"/>
  <c r="D45" i="3"/>
  <c r="J45" i="3" s="1"/>
  <c r="C45" i="3"/>
  <c r="I45" i="3" s="1"/>
  <c r="B45" i="3"/>
  <c r="K44" i="3"/>
  <c r="J44" i="3"/>
  <c r="I44" i="3"/>
  <c r="H44" i="3"/>
  <c r="E44" i="3"/>
  <c r="D44" i="3"/>
  <c r="C44" i="3"/>
  <c r="B44" i="3"/>
  <c r="H43" i="3"/>
  <c r="E43" i="3"/>
  <c r="K43" i="3" s="1"/>
  <c r="D43" i="3"/>
  <c r="J43" i="3" s="1"/>
  <c r="C43" i="3"/>
  <c r="I43" i="3" s="1"/>
  <c r="B43" i="3"/>
  <c r="K42" i="3"/>
  <c r="J42" i="3"/>
  <c r="I42" i="3"/>
  <c r="H42" i="3"/>
  <c r="E42" i="3"/>
  <c r="D42" i="3"/>
  <c r="C42" i="3"/>
  <c r="B42" i="3"/>
  <c r="E41" i="3"/>
  <c r="K41" i="3" s="1"/>
  <c r="D41" i="3"/>
  <c r="J41" i="3" s="1"/>
  <c r="C41" i="3"/>
  <c r="I41" i="3" s="1"/>
  <c r="B41" i="3"/>
  <c r="H41" i="3" s="1"/>
  <c r="J40" i="3"/>
  <c r="I40" i="3"/>
  <c r="H40" i="3"/>
  <c r="E40" i="3"/>
  <c r="K40" i="3" s="1"/>
  <c r="D40" i="3"/>
  <c r="C40" i="3"/>
  <c r="B40" i="3"/>
  <c r="K39" i="3"/>
  <c r="E39" i="3"/>
  <c r="D39" i="3"/>
  <c r="J39" i="3" s="1"/>
  <c r="C39" i="3"/>
  <c r="I39" i="3" s="1"/>
  <c r="B39" i="3"/>
  <c r="H39" i="3" s="1"/>
  <c r="J38" i="3"/>
  <c r="I38" i="3"/>
  <c r="H38" i="3"/>
  <c r="E38" i="3"/>
  <c r="K38" i="3" s="1"/>
  <c r="D38" i="3"/>
  <c r="C38" i="3"/>
  <c r="B38" i="3"/>
  <c r="K37" i="3"/>
  <c r="E37" i="3"/>
  <c r="D37" i="3"/>
  <c r="J37" i="3" s="1"/>
  <c r="C37" i="3"/>
  <c r="I37" i="3" s="1"/>
  <c r="B37" i="3"/>
  <c r="H37" i="3" s="1"/>
  <c r="J36" i="3"/>
  <c r="I36" i="3"/>
  <c r="H36" i="3"/>
  <c r="E36" i="3"/>
  <c r="K36" i="3" s="1"/>
  <c r="D36" i="3"/>
  <c r="C36" i="3"/>
  <c r="B36" i="3"/>
  <c r="K35" i="3"/>
  <c r="E35" i="3"/>
  <c r="D35" i="3"/>
  <c r="J35" i="3" s="1"/>
  <c r="C35" i="3"/>
  <c r="I35" i="3" s="1"/>
  <c r="B35" i="3"/>
  <c r="H35" i="3" s="1"/>
  <c r="J34" i="3"/>
  <c r="I34" i="3"/>
  <c r="H34" i="3"/>
  <c r="E34" i="3"/>
  <c r="K34" i="3" s="1"/>
  <c r="D34" i="3"/>
  <c r="C34" i="3"/>
  <c r="B34" i="3"/>
  <c r="K31" i="3"/>
  <c r="E31" i="3"/>
  <c r="D31" i="3"/>
  <c r="J31" i="3" s="1"/>
  <c r="C31" i="3"/>
  <c r="I31" i="3" s="1"/>
  <c r="B31" i="3"/>
  <c r="H31" i="3" s="1"/>
  <c r="J30" i="3"/>
  <c r="I30" i="3"/>
  <c r="H30" i="3"/>
  <c r="E30" i="3"/>
  <c r="K30" i="3" s="1"/>
  <c r="D30" i="3"/>
  <c r="C30" i="3"/>
  <c r="B30" i="3"/>
  <c r="K29" i="3"/>
  <c r="E29" i="3"/>
  <c r="D29" i="3"/>
  <c r="J29" i="3" s="1"/>
  <c r="C29" i="3"/>
  <c r="I29" i="3" s="1"/>
  <c r="B29" i="3"/>
  <c r="H29" i="3" s="1"/>
  <c r="J28" i="3"/>
  <c r="I28" i="3"/>
  <c r="H28" i="3"/>
  <c r="E28" i="3"/>
  <c r="K28" i="3" s="1"/>
  <c r="D28" i="3"/>
  <c r="C28" i="3"/>
  <c r="B28" i="3"/>
  <c r="K25" i="3"/>
  <c r="E25" i="3"/>
  <c r="D25" i="3"/>
  <c r="J25" i="3" s="1"/>
  <c r="C25" i="3"/>
  <c r="I25" i="3" s="1"/>
  <c r="B25" i="3"/>
  <c r="H25" i="3" s="1"/>
  <c r="J24" i="3"/>
  <c r="I24" i="3"/>
  <c r="H24" i="3"/>
  <c r="E24" i="3"/>
  <c r="K24" i="3" s="1"/>
  <c r="D24" i="3"/>
  <c r="C24" i="3"/>
  <c r="B24" i="3"/>
  <c r="K23" i="3"/>
  <c r="E23" i="3"/>
  <c r="D23" i="3"/>
  <c r="J23" i="3" s="1"/>
  <c r="C23" i="3"/>
  <c r="I23" i="3" s="1"/>
  <c r="B23" i="3"/>
  <c r="H23" i="3" s="1"/>
  <c r="J22" i="3"/>
  <c r="I22" i="3"/>
  <c r="H22" i="3"/>
  <c r="E22" i="3"/>
  <c r="K22" i="3" s="1"/>
  <c r="D22" i="3"/>
  <c r="C22" i="3"/>
  <c r="B22" i="3"/>
  <c r="K21" i="3"/>
  <c r="E21" i="3"/>
  <c r="D21" i="3"/>
  <c r="J21" i="3" s="1"/>
  <c r="C21" i="3"/>
  <c r="I21" i="3" s="1"/>
  <c r="B21" i="3"/>
  <c r="H21" i="3" s="1"/>
  <c r="J20" i="3"/>
  <c r="I20" i="3"/>
  <c r="H20" i="3"/>
  <c r="E20" i="3"/>
  <c r="K20" i="3" s="1"/>
  <c r="D20" i="3"/>
  <c r="C20" i="3"/>
  <c r="B20" i="3"/>
  <c r="K17" i="3"/>
  <c r="E17" i="3"/>
  <c r="D17" i="3"/>
  <c r="J17" i="3" s="1"/>
  <c r="C17" i="3"/>
  <c r="I17" i="3" s="1"/>
  <c r="B17" i="3"/>
  <c r="H17" i="3" s="1"/>
  <c r="J16" i="3"/>
  <c r="I16" i="3"/>
  <c r="H16" i="3"/>
  <c r="E16" i="3"/>
  <c r="K16" i="3" s="1"/>
  <c r="D16" i="3"/>
  <c r="C16" i="3"/>
  <c r="B16" i="3"/>
  <c r="K15" i="3"/>
  <c r="E15" i="3"/>
  <c r="D15" i="3"/>
  <c r="J15" i="3" s="1"/>
  <c r="C15" i="3"/>
  <c r="I15" i="3" s="1"/>
  <c r="B15" i="3"/>
  <c r="H15" i="3" s="1"/>
  <c r="J14" i="3"/>
  <c r="I14" i="3"/>
  <c r="H14" i="3"/>
  <c r="E14" i="3"/>
  <c r="K14" i="3" s="1"/>
  <c r="D14" i="3"/>
  <c r="C14" i="3"/>
  <c r="B14" i="3"/>
  <c r="K13" i="3"/>
  <c r="E13" i="3"/>
  <c r="D13" i="3"/>
  <c r="J13" i="3" s="1"/>
  <c r="C13" i="3"/>
  <c r="I13" i="3" s="1"/>
  <c r="B13" i="3"/>
  <c r="H13" i="3" s="1"/>
  <c r="J12" i="3"/>
  <c r="I12" i="3"/>
  <c r="H12" i="3"/>
  <c r="E12" i="3"/>
  <c r="K12" i="3" s="1"/>
  <c r="D12" i="3"/>
  <c r="C12" i="3"/>
  <c r="B12" i="3"/>
  <c r="K11" i="3"/>
  <c r="E11" i="3"/>
  <c r="D11" i="3"/>
  <c r="J11" i="3" s="1"/>
  <c r="C11" i="3"/>
  <c r="I11" i="3" s="1"/>
  <c r="B11" i="3"/>
  <c r="H11" i="3" s="1"/>
  <c r="J10" i="3"/>
  <c r="I10" i="3"/>
  <c r="H10" i="3"/>
  <c r="E10" i="3"/>
  <c r="K10" i="3" s="1"/>
  <c r="D10" i="3"/>
  <c r="C10" i="3"/>
  <c r="B10" i="3"/>
  <c r="K9" i="3"/>
  <c r="E9" i="3"/>
  <c r="D9" i="3"/>
  <c r="J9" i="3" s="1"/>
  <c r="C9" i="3"/>
  <c r="I9" i="3" s="1"/>
  <c r="B9" i="3"/>
  <c r="H9" i="3" s="1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D25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T19" i="45"/>
  <c r="S19" i="45"/>
  <c r="R19" i="45"/>
  <c r="Q19" i="45"/>
  <c r="P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T17" i="45"/>
  <c r="S17" i="45"/>
  <c r="R17" i="45"/>
  <c r="Q17" i="45"/>
  <c r="P17" i="45"/>
  <c r="O17" i="45"/>
  <c r="N17" i="45"/>
  <c r="M17" i="45"/>
  <c r="L17" i="45"/>
  <c r="K17" i="45"/>
  <c r="J17" i="45"/>
  <c r="I17" i="45"/>
  <c r="H17" i="45"/>
  <c r="G17" i="45"/>
  <c r="F17" i="45"/>
  <c r="E17" i="45"/>
  <c r="D17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E9" i="45"/>
  <c r="D9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T34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T29" i="44"/>
  <c r="S29" i="44"/>
  <c r="R29" i="44"/>
  <c r="Q29" i="44"/>
  <c r="P29" i="44"/>
  <c r="T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T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T23" i="44"/>
  <c r="S23" i="44"/>
  <c r="R23" i="44"/>
  <c r="Q23" i="44"/>
  <c r="P23" i="44"/>
  <c r="T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T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T17" i="44"/>
  <c r="S17" i="44"/>
  <c r="R17" i="44"/>
  <c r="Q17" i="44"/>
  <c r="P17" i="44"/>
  <c r="T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T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T11" i="44"/>
  <c r="S11" i="44"/>
  <c r="R11" i="44"/>
  <c r="Q11" i="44"/>
  <c r="P11" i="44"/>
  <c r="T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T9" i="44"/>
  <c r="O9" i="44"/>
  <c r="N9" i="44"/>
  <c r="M9" i="44"/>
  <c r="L9" i="44"/>
  <c r="K9" i="44"/>
  <c r="J9" i="44"/>
  <c r="I9" i="44"/>
  <c r="H9" i="44"/>
  <c r="G9" i="44"/>
  <c r="F9" i="44"/>
  <c r="E9" i="44"/>
  <c r="D9" i="44"/>
  <c r="B26" i="10"/>
  <c r="E26" i="10" s="1"/>
  <c r="B23" i="10"/>
  <c r="E23" i="10" s="1"/>
  <c r="E22" i="10"/>
  <c r="B22" i="10"/>
  <c r="B21" i="10"/>
  <c r="E21" i="10" s="1"/>
  <c r="B20" i="10"/>
  <c r="E20" i="10" s="1"/>
  <c r="B19" i="10"/>
  <c r="E19" i="10" s="1"/>
  <c r="B18" i="10"/>
  <c r="E18" i="10" s="1"/>
  <c r="E17" i="10"/>
  <c r="B17" i="10"/>
  <c r="B16" i="10"/>
  <c r="E16" i="10" s="1"/>
  <c r="B15" i="10"/>
  <c r="E15" i="10" s="1"/>
  <c r="E14" i="10"/>
  <c r="B14" i="10"/>
  <c r="B13" i="10"/>
  <c r="E13" i="10" s="1"/>
  <c r="B10" i="10"/>
  <c r="E10" i="10" s="1"/>
  <c r="B9" i="10"/>
  <c r="E9" i="10" s="1"/>
  <c r="B8" i="10"/>
  <c r="E8" i="10" s="1"/>
  <c r="B7" i="10"/>
  <c r="E7" i="10" s="1"/>
  <c r="B90" i="24"/>
  <c r="E90" i="24" s="1"/>
  <c r="B89" i="24"/>
  <c r="E89" i="24" s="1"/>
  <c r="E88" i="24"/>
  <c r="B88" i="24"/>
  <c r="B87" i="24"/>
  <c r="E87" i="24" s="1"/>
  <c r="B86" i="24"/>
  <c r="E86" i="24" s="1"/>
  <c r="B85" i="24"/>
  <c r="E85" i="24" s="1"/>
  <c r="B84" i="24"/>
  <c r="E84" i="24" s="1"/>
  <c r="B83" i="24"/>
  <c r="E83" i="24" s="1"/>
  <c r="B82" i="24"/>
  <c r="E82" i="24" s="1"/>
  <c r="B81" i="24"/>
  <c r="E81" i="24" s="1"/>
  <c r="E80" i="24"/>
  <c r="B80" i="24"/>
  <c r="B79" i="24"/>
  <c r="E79" i="24" s="1"/>
  <c r="B78" i="24"/>
  <c r="E78" i="24" s="1"/>
  <c r="B77" i="24"/>
  <c r="E77" i="24" s="1"/>
  <c r="E76" i="24"/>
  <c r="B76" i="24"/>
  <c r="E75" i="24"/>
  <c r="B75" i="24"/>
  <c r="B74" i="24"/>
  <c r="E74" i="24" s="1"/>
  <c r="B73" i="24"/>
  <c r="E73" i="24" s="1"/>
  <c r="E72" i="24"/>
  <c r="B72" i="24"/>
  <c r="B71" i="24"/>
  <c r="E71" i="24" s="1"/>
  <c r="B70" i="24"/>
  <c r="E70" i="24" s="1"/>
  <c r="B69" i="24"/>
  <c r="E69" i="24" s="1"/>
  <c r="B68" i="24"/>
  <c r="E68" i="24" s="1"/>
  <c r="E67" i="24"/>
  <c r="B67" i="24"/>
  <c r="B66" i="24"/>
  <c r="E66" i="24" s="1"/>
  <c r="B65" i="24"/>
  <c r="E65" i="24" s="1"/>
  <c r="E64" i="24"/>
  <c r="B64" i="24"/>
  <c r="B63" i="24"/>
  <c r="E63" i="24" s="1"/>
  <c r="B62" i="24"/>
  <c r="E62" i="24" s="1"/>
  <c r="B61" i="24"/>
  <c r="E61" i="24" s="1"/>
  <c r="E60" i="24"/>
  <c r="B60" i="24"/>
  <c r="E59" i="24"/>
  <c r="B59" i="24"/>
  <c r="B58" i="24"/>
  <c r="E58" i="24" s="1"/>
  <c r="B57" i="24"/>
  <c r="E57" i="24" s="1"/>
  <c r="E56" i="24"/>
  <c r="B56" i="24"/>
  <c r="B55" i="24"/>
  <c r="E55" i="24" s="1"/>
  <c r="B54" i="24"/>
  <c r="E54" i="24" s="1"/>
  <c r="B53" i="24"/>
  <c r="E53" i="24" s="1"/>
  <c r="B50" i="24"/>
  <c r="E50" i="24" s="1"/>
  <c r="B49" i="24"/>
  <c r="E49" i="24" s="1"/>
  <c r="B48" i="24"/>
  <c r="E48" i="24" s="1"/>
  <c r="B47" i="24"/>
  <c r="E47" i="24" s="1"/>
  <c r="E46" i="24"/>
  <c r="B46" i="24"/>
  <c r="B45" i="24"/>
  <c r="E45" i="24" s="1"/>
  <c r="B44" i="24"/>
  <c r="E44" i="24" s="1"/>
  <c r="B43" i="24"/>
  <c r="E43" i="24" s="1"/>
  <c r="B42" i="24"/>
  <c r="E42" i="24" s="1"/>
  <c r="B41" i="24"/>
  <c r="E41" i="24" s="1"/>
  <c r="B40" i="24"/>
  <c r="E40" i="24" s="1"/>
  <c r="B39" i="24"/>
  <c r="E39" i="24" s="1"/>
  <c r="E38" i="24"/>
  <c r="B38" i="24"/>
  <c r="B37" i="24"/>
  <c r="E37" i="24" s="1"/>
  <c r="B36" i="24"/>
  <c r="E36" i="24" s="1"/>
  <c r="B35" i="24"/>
  <c r="E35" i="24" s="1"/>
  <c r="B34" i="24"/>
  <c r="E34" i="24" s="1"/>
  <c r="B33" i="24"/>
  <c r="E33" i="24" s="1"/>
  <c r="B32" i="24"/>
  <c r="E32" i="24" s="1"/>
  <c r="B31" i="24"/>
  <c r="E31" i="24" s="1"/>
  <c r="E30" i="24"/>
  <c r="B30" i="24"/>
  <c r="B29" i="24"/>
  <c r="E29" i="24" s="1"/>
  <c r="B28" i="24"/>
  <c r="E28" i="24" s="1"/>
  <c r="B27" i="24"/>
  <c r="E27" i="24" s="1"/>
  <c r="E26" i="24"/>
  <c r="B26" i="24"/>
  <c r="B25" i="24"/>
  <c r="E25" i="24" s="1"/>
  <c r="B24" i="24"/>
  <c r="E24" i="24" s="1"/>
  <c r="B23" i="24"/>
  <c r="E23" i="24" s="1"/>
  <c r="E22" i="24"/>
  <c r="B22" i="24"/>
  <c r="B21" i="24"/>
  <c r="E21" i="24" s="1"/>
  <c r="B20" i="24"/>
  <c r="E20" i="24" s="1"/>
  <c r="B19" i="24"/>
  <c r="E19" i="24" s="1"/>
  <c r="E18" i="24"/>
  <c r="B18" i="24"/>
  <c r="B17" i="24"/>
  <c r="E17" i="24" s="1"/>
  <c r="B16" i="24"/>
  <c r="E16" i="24" s="1"/>
  <c r="B15" i="24"/>
  <c r="E15" i="24" s="1"/>
  <c r="E14" i="24"/>
  <c r="B14" i="24"/>
  <c r="B13" i="24"/>
  <c r="E13" i="24" s="1"/>
  <c r="B12" i="24"/>
  <c r="E12" i="24" s="1"/>
  <c r="B11" i="24"/>
  <c r="E11" i="24" s="1"/>
  <c r="E10" i="24"/>
  <c r="B10" i="24"/>
  <c r="E9" i="24"/>
  <c r="B9" i="24"/>
  <c r="B8" i="24"/>
  <c r="E8" i="24" s="1"/>
  <c r="B46" i="23"/>
  <c r="B45" i="23"/>
  <c r="B44" i="23"/>
  <c r="B43" i="23"/>
  <c r="B42" i="23"/>
  <c r="E42" i="23" s="1"/>
  <c r="B41" i="23"/>
  <c r="E41" i="23" s="1"/>
  <c r="B40" i="23"/>
  <c r="E40" i="23" s="1"/>
  <c r="B39" i="23"/>
  <c r="E39" i="23" s="1"/>
  <c r="E38" i="23"/>
  <c r="B38" i="23"/>
  <c r="B37" i="23"/>
  <c r="E37" i="23" s="1"/>
  <c r="B36" i="23"/>
  <c r="E36" i="23" s="1"/>
  <c r="E35" i="23"/>
  <c r="B35" i="23"/>
  <c r="B34" i="23"/>
  <c r="E34" i="23" s="1"/>
  <c r="B33" i="23"/>
  <c r="E33" i="23" s="1"/>
  <c r="B32" i="23"/>
  <c r="E32" i="23" s="1"/>
  <c r="B31" i="23"/>
  <c r="E31" i="23" s="1"/>
  <c r="B30" i="23"/>
  <c r="E30" i="23" s="1"/>
  <c r="B29" i="23"/>
  <c r="E29" i="23" s="1"/>
  <c r="B28" i="23"/>
  <c r="E28" i="23" s="1"/>
  <c r="E27" i="23"/>
  <c r="B27" i="23"/>
  <c r="B26" i="23"/>
  <c r="E26" i="23" s="1"/>
  <c r="B25" i="23"/>
  <c r="E25" i="23" s="1"/>
  <c r="B24" i="23"/>
  <c r="E24" i="23" s="1"/>
  <c r="E23" i="23"/>
  <c r="B23" i="23"/>
  <c r="B22" i="23"/>
  <c r="E22" i="23" s="1"/>
  <c r="B21" i="23"/>
  <c r="E21" i="23" s="1"/>
  <c r="B20" i="23"/>
  <c r="E20" i="23" s="1"/>
  <c r="E19" i="23"/>
  <c r="B19" i="23"/>
  <c r="B18" i="23"/>
  <c r="E18" i="23" s="1"/>
  <c r="B17" i="23"/>
  <c r="E17" i="23" s="1"/>
  <c r="B16" i="23"/>
  <c r="E16" i="23" s="1"/>
  <c r="B15" i="23"/>
  <c r="E15" i="23" s="1"/>
  <c r="B14" i="23"/>
  <c r="E14" i="23" s="1"/>
  <c r="B13" i="23"/>
  <c r="E13" i="23" s="1"/>
  <c r="B12" i="23"/>
  <c r="E12" i="23" s="1"/>
  <c r="E11" i="23"/>
  <c r="B11" i="23"/>
  <c r="B10" i="23"/>
  <c r="E10" i="23" s="1"/>
  <c r="B9" i="23"/>
  <c r="E9" i="23" s="1"/>
  <c r="B8" i="23"/>
  <c r="E8" i="23" s="1"/>
  <c r="E7" i="23"/>
  <c r="B7" i="23"/>
  <c r="D35" i="47" l="1"/>
  <c r="S22" i="47"/>
  <c r="E14" i="47"/>
  <c r="I23" i="47"/>
  <c r="G14" i="47"/>
  <c r="R19" i="47"/>
  <c r="K23" i="47"/>
  <c r="P25" i="47"/>
  <c r="J29" i="47"/>
  <c r="T31" i="47"/>
  <c r="H35" i="47"/>
  <c r="N14" i="47"/>
  <c r="S19" i="47"/>
  <c r="N23" i="47"/>
  <c r="F26" i="47"/>
  <c r="K29" i="47"/>
  <c r="F33" i="47"/>
  <c r="O35" i="47"/>
  <c r="R31" i="47"/>
  <c r="P14" i="47"/>
  <c r="D20" i="47"/>
  <c r="O23" i="47"/>
  <c r="H26" i="47"/>
  <c r="M29" i="47"/>
  <c r="G33" i="47"/>
  <c r="Q35" i="47"/>
  <c r="Q22" i="47"/>
  <c r="Q19" i="47"/>
  <c r="I29" i="47"/>
  <c r="S14" i="47"/>
  <c r="K20" i="47"/>
  <c r="P23" i="47"/>
  <c r="K26" i="47"/>
  <c r="T29" i="47"/>
  <c r="H33" i="47"/>
  <c r="T35" i="47"/>
  <c r="D14" i="47"/>
  <c r="F35" i="47"/>
  <c r="T14" i="47"/>
  <c r="M20" i="47"/>
  <c r="R23" i="47"/>
  <c r="L26" i="47"/>
  <c r="E30" i="47"/>
  <c r="J33" i="47"/>
  <c r="L25" i="47"/>
  <c r="E35" i="47"/>
  <c r="N25" i="47"/>
  <c r="D18" i="47"/>
  <c r="P20" i="47"/>
  <c r="H24" i="47"/>
  <c r="M26" i="47"/>
  <c r="H30" i="47"/>
  <c r="Q33" i="47"/>
  <c r="F18" i="47"/>
  <c r="Q20" i="47"/>
  <c r="J24" i="47"/>
  <c r="O26" i="47"/>
  <c r="I30" i="47"/>
  <c r="S33" i="47"/>
  <c r="I31" i="47"/>
  <c r="K31" i="47"/>
  <c r="D13" i="47"/>
  <c r="M18" i="47"/>
  <c r="R20" i="47"/>
  <c r="M24" i="47"/>
  <c r="E27" i="47"/>
  <c r="J30" i="47"/>
  <c r="E34" i="47"/>
  <c r="T13" i="47"/>
  <c r="E13" i="47"/>
  <c r="O18" i="47"/>
  <c r="T20" i="47"/>
  <c r="N24" i="47"/>
  <c r="G27" i="47"/>
  <c r="L30" i="47"/>
  <c r="F34" i="47"/>
  <c r="F13" i="47"/>
  <c r="R18" i="47"/>
  <c r="J22" i="47"/>
  <c r="O24" i="47"/>
  <c r="J27" i="47"/>
  <c r="S30" i="47"/>
  <c r="G34" i="47"/>
  <c r="N19" i="47"/>
  <c r="H13" i="47"/>
  <c r="S18" i="47"/>
  <c r="L22" i="47"/>
  <c r="Q24" i="47"/>
  <c r="K27" i="47"/>
  <c r="D31" i="47"/>
  <c r="I34" i="47"/>
  <c r="L19" i="47"/>
  <c r="F29" i="47"/>
  <c r="O13" i="47"/>
  <c r="T18" i="47"/>
  <c r="O22" i="47"/>
  <c r="G25" i="47"/>
  <c r="L27" i="47"/>
  <c r="G31" i="47"/>
  <c r="P34" i="47"/>
  <c r="D29" i="47"/>
  <c r="M25" i="47"/>
  <c r="Q13" i="47"/>
  <c r="E19" i="47"/>
  <c r="P22" i="47"/>
  <c r="I25" i="47"/>
  <c r="N27" i="47"/>
  <c r="H31" i="47"/>
  <c r="R34" i="47"/>
  <c r="E30" i="31"/>
  <c r="E20" i="31"/>
  <c r="E22" i="31"/>
  <c r="E45" i="31"/>
  <c r="E13" i="31"/>
  <c r="E21" i="31"/>
  <c r="E36" i="31"/>
  <c r="E46" i="31"/>
  <c r="E14" i="31"/>
  <c r="E23" i="31"/>
  <c r="E37" i="31"/>
  <c r="E12" i="31"/>
  <c r="E15" i="31"/>
  <c r="E28" i="31"/>
  <c r="E38" i="31"/>
  <c r="E31" i="31"/>
  <c r="E39" i="31"/>
  <c r="E44" i="31"/>
  <c r="E29" i="31"/>
  <c r="G14" i="46"/>
  <c r="L17" i="46"/>
  <c r="L20" i="46"/>
  <c r="P23" i="46"/>
  <c r="J27" i="46"/>
  <c r="J30" i="46"/>
  <c r="N33" i="46"/>
  <c r="T36" i="46"/>
  <c r="I14" i="46"/>
  <c r="M20" i="46"/>
  <c r="F24" i="46"/>
  <c r="L27" i="46"/>
  <c r="K30" i="46"/>
  <c r="E37" i="46"/>
  <c r="M17" i="46"/>
  <c r="T33" i="46"/>
  <c r="K14" i="46"/>
  <c r="N17" i="46"/>
  <c r="O20" i="46"/>
  <c r="H24" i="46"/>
  <c r="M27" i="46"/>
  <c r="L30" i="46"/>
  <c r="E35" i="46"/>
  <c r="G37" i="46"/>
  <c r="H37" i="46"/>
  <c r="N30" i="46"/>
  <c r="K21" i="46"/>
  <c r="K24" i="46"/>
  <c r="O27" i="46"/>
  <c r="D32" i="46"/>
  <c r="I37" i="46"/>
  <c r="J37" i="46"/>
  <c r="L14" i="46"/>
  <c r="O17" i="46"/>
  <c r="I21" i="46"/>
  <c r="J24" i="46"/>
  <c r="G35" i="46"/>
  <c r="M14" i="46"/>
  <c r="Q17" i="46"/>
  <c r="I35" i="46"/>
  <c r="N14" i="46"/>
  <c r="G18" i="46"/>
  <c r="M21" i="46"/>
  <c r="L24" i="46"/>
  <c r="P28" i="46"/>
  <c r="F32" i="46"/>
  <c r="J35" i="46"/>
  <c r="T14" i="46"/>
  <c r="I18" i="46"/>
  <c r="N21" i="46"/>
  <c r="M24" i="46"/>
  <c r="F29" i="46"/>
  <c r="H32" i="46"/>
  <c r="K35" i="46"/>
  <c r="L37" i="46"/>
  <c r="N27" i="46"/>
  <c r="J15" i="46"/>
  <c r="K18" i="46"/>
  <c r="O21" i="46"/>
  <c r="O24" i="46"/>
  <c r="H29" i="46"/>
  <c r="I32" i="46"/>
  <c r="L35" i="46"/>
  <c r="S37" i="46"/>
  <c r="T38" i="46"/>
  <c r="D36" i="46"/>
  <c r="O15" i="46"/>
  <c r="N18" i="46"/>
  <c r="G23" i="46"/>
  <c r="I26" i="46"/>
  <c r="L29" i="46"/>
  <c r="M32" i="46"/>
  <c r="F36" i="46"/>
  <c r="T21" i="46"/>
  <c r="J32" i="46"/>
  <c r="H36" i="46"/>
  <c r="L18" i="46"/>
  <c r="E26" i="46"/>
  <c r="N35" i="46"/>
  <c r="N15" i="46"/>
  <c r="M18" i="46"/>
  <c r="Q22" i="46"/>
  <c r="G26" i="46"/>
  <c r="K32" i="46"/>
  <c r="T15" i="46"/>
  <c r="P18" i="46"/>
  <c r="I23" i="46"/>
  <c r="J26" i="46"/>
  <c r="M29" i="46"/>
  <c r="G33" i="46"/>
  <c r="P16" i="46"/>
  <c r="F20" i="46"/>
  <c r="K23" i="46"/>
  <c r="K26" i="46"/>
  <c r="O29" i="46"/>
  <c r="I33" i="46"/>
  <c r="I36" i="46"/>
  <c r="R16" i="46"/>
  <c r="L23" i="46"/>
  <c r="L26" i="46"/>
  <c r="E30" i="46"/>
  <c r="K33" i="46"/>
  <c r="J36" i="46"/>
  <c r="L15" i="46"/>
  <c r="J29" i="46"/>
  <c r="K29" i="46"/>
  <c r="H20" i="46"/>
  <c r="H17" i="46"/>
  <c r="J20" i="46"/>
  <c r="M23" i="46"/>
  <c r="N26" i="46"/>
  <c r="G30" i="46"/>
  <c r="L33" i="46"/>
  <c r="K36" i="46"/>
  <c r="J17" i="46"/>
  <c r="K20" i="46"/>
  <c r="N23" i="46"/>
  <c r="H27" i="46"/>
  <c r="I30" i="46"/>
  <c r="M33" i="46"/>
  <c r="M36" i="46"/>
  <c r="E41" i="26"/>
  <c r="H41" i="26" s="1"/>
  <c r="E11" i="26"/>
  <c r="H11" i="26" s="1"/>
  <c r="E28" i="28"/>
  <c r="H28" i="28" s="1"/>
  <c r="E90" i="33"/>
  <c r="E82" i="33"/>
  <c r="E74" i="33"/>
  <c r="E66" i="33"/>
  <c r="E58" i="33"/>
  <c r="E48" i="33"/>
  <c r="E40" i="33"/>
  <c r="E32" i="33"/>
  <c r="E24" i="33"/>
  <c r="E16" i="33"/>
  <c r="E89" i="33"/>
  <c r="E81" i="33"/>
  <c r="E73" i="33"/>
  <c r="E65" i="33"/>
  <c r="E57" i="33"/>
  <c r="E47" i="33"/>
  <c r="E39" i="33"/>
  <c r="E31" i="33"/>
  <c r="E23" i="33"/>
  <c r="E15" i="33"/>
  <c r="E88" i="33"/>
  <c r="E80" i="33"/>
  <c r="E72" i="33"/>
  <c r="E64" i="33"/>
  <c r="E54" i="33"/>
  <c r="E46" i="33"/>
  <c r="E38" i="33"/>
  <c r="E30" i="33"/>
  <c r="E22" i="33"/>
  <c r="E14" i="33"/>
  <c r="E87" i="33"/>
  <c r="E79" i="33"/>
  <c r="E71" i="33"/>
  <c r="E63" i="33"/>
  <c r="E53" i="33"/>
  <c r="E45" i="33"/>
  <c r="E37" i="33"/>
  <c r="E29" i="33"/>
  <c r="E21" i="33"/>
  <c r="E13" i="33"/>
  <c r="E94" i="33"/>
  <c r="E86" i="33"/>
  <c r="E78" i="33"/>
  <c r="E70" i="33"/>
  <c r="E62" i="33"/>
  <c r="E52" i="33"/>
  <c r="E44" i="33"/>
  <c r="E36" i="33"/>
  <c r="E28" i="33"/>
  <c r="E20" i="33"/>
  <c r="E12" i="33"/>
  <c r="E60" i="33"/>
  <c r="E23" i="28"/>
  <c r="H23" i="28" s="1"/>
  <c r="E26" i="33"/>
  <c r="E75" i="33"/>
  <c r="E50" i="33"/>
  <c r="E27" i="33"/>
  <c r="E76" i="33"/>
  <c r="E17" i="33"/>
  <c r="E51" i="33"/>
  <c r="E23" i="26"/>
  <c r="H23" i="26" s="1"/>
  <c r="E41" i="33"/>
  <c r="E77" i="33"/>
  <c r="E18" i="33"/>
  <c r="E67" i="33"/>
  <c r="E14" i="26"/>
  <c r="H14" i="26" s="1"/>
  <c r="E42" i="33"/>
  <c r="E91" i="33"/>
  <c r="E19" i="33"/>
  <c r="E68" i="33"/>
  <c r="E43" i="33"/>
  <c r="E92" i="33"/>
  <c r="E33" i="33"/>
  <c r="E69" i="33"/>
  <c r="E16" i="31"/>
  <c r="E24" i="31"/>
  <c r="E32" i="31"/>
  <c r="E40" i="31"/>
  <c r="O14" i="46"/>
  <c r="Q16" i="46"/>
  <c r="P17" i="46"/>
  <c r="O18" i="46"/>
  <c r="N20" i="46"/>
  <c r="P22" i="46"/>
  <c r="O23" i="46"/>
  <c r="N24" i="46"/>
  <c r="M26" i="46"/>
  <c r="T27" i="46"/>
  <c r="N29" i="46"/>
  <c r="M30" i="46"/>
  <c r="L32" i="46"/>
  <c r="O33" i="46"/>
  <c r="M35" i="46"/>
  <c r="L36" i="46"/>
  <c r="K37" i="46"/>
  <c r="G13" i="47"/>
  <c r="F14" i="47"/>
  <c r="E18" i="47"/>
  <c r="D19" i="47"/>
  <c r="T19" i="47"/>
  <c r="S20" i="47"/>
  <c r="R22" i="47"/>
  <c r="Q23" i="47"/>
  <c r="P24" i="47"/>
  <c r="O25" i="47"/>
  <c r="N26" i="47"/>
  <c r="M27" i="47"/>
  <c r="L29" i="47"/>
  <c r="K30" i="47"/>
  <c r="J31" i="47"/>
  <c r="I33" i="47"/>
  <c r="H34" i="47"/>
  <c r="G35" i="47"/>
  <c r="E17" i="31"/>
  <c r="E25" i="31"/>
  <c r="E33" i="31"/>
  <c r="E41" i="31"/>
  <c r="D15" i="46"/>
  <c r="S16" i="46"/>
  <c r="R17" i="46"/>
  <c r="Q18" i="46"/>
  <c r="T20" i="46"/>
  <c r="R22" i="46"/>
  <c r="Q23" i="46"/>
  <c r="P24" i="46"/>
  <c r="O26" i="46"/>
  <c r="Q28" i="46"/>
  <c r="P29" i="46"/>
  <c r="O30" i="46"/>
  <c r="N32" i="46"/>
  <c r="P34" i="46"/>
  <c r="O35" i="46"/>
  <c r="N36" i="46"/>
  <c r="M37" i="46"/>
  <c r="I13" i="47"/>
  <c r="H14" i="47"/>
  <c r="G18" i="47"/>
  <c r="F19" i="47"/>
  <c r="E20" i="47"/>
  <c r="D22" i="47"/>
  <c r="T22" i="47"/>
  <c r="S23" i="47"/>
  <c r="R24" i="47"/>
  <c r="Q25" i="47"/>
  <c r="P26" i="47"/>
  <c r="O27" i="47"/>
  <c r="N29" i="47"/>
  <c r="M30" i="47"/>
  <c r="L31" i="47"/>
  <c r="K33" i="47"/>
  <c r="J34" i="47"/>
  <c r="I35" i="47"/>
  <c r="E15" i="46"/>
  <c r="T16" i="46"/>
  <c r="S17" i="46"/>
  <c r="R18" i="46"/>
  <c r="D21" i="46"/>
  <c r="S22" i="46"/>
  <c r="R23" i="46"/>
  <c r="Q24" i="46"/>
  <c r="T26" i="46"/>
  <c r="R28" i="46"/>
  <c r="Q29" i="46"/>
  <c r="P30" i="46"/>
  <c r="O32" i="46"/>
  <c r="Q34" i="46"/>
  <c r="P35" i="46"/>
  <c r="O36" i="46"/>
  <c r="N37" i="46"/>
  <c r="J13" i="47"/>
  <c r="I14" i="47"/>
  <c r="H18" i="47"/>
  <c r="G19" i="47"/>
  <c r="F20" i="47"/>
  <c r="E22" i="47"/>
  <c r="D23" i="47"/>
  <c r="T23" i="47"/>
  <c r="S24" i="47"/>
  <c r="R25" i="47"/>
  <c r="Q26" i="47"/>
  <c r="P27" i="47"/>
  <c r="O29" i="47"/>
  <c r="N30" i="47"/>
  <c r="M31" i="47"/>
  <c r="L33" i="47"/>
  <c r="K34" i="47"/>
  <c r="J35" i="47"/>
  <c r="E18" i="31"/>
  <c r="E26" i="31"/>
  <c r="E34" i="31"/>
  <c r="E42" i="31"/>
  <c r="F15" i="46"/>
  <c r="D17" i="46"/>
  <c r="T17" i="46"/>
  <c r="S18" i="46"/>
  <c r="E21" i="46"/>
  <c r="T22" i="46"/>
  <c r="S23" i="46"/>
  <c r="R24" i="46"/>
  <c r="D27" i="46"/>
  <c r="S28" i="46"/>
  <c r="R29" i="46"/>
  <c r="Q30" i="46"/>
  <c r="T32" i="46"/>
  <c r="R34" i="46"/>
  <c r="Q35" i="46"/>
  <c r="P36" i="46"/>
  <c r="O37" i="46"/>
  <c r="K13" i="47"/>
  <c r="J14" i="47"/>
  <c r="I18" i="47"/>
  <c r="H19" i="47"/>
  <c r="G20" i="47"/>
  <c r="F22" i="47"/>
  <c r="E23" i="47"/>
  <c r="D24" i="47"/>
  <c r="T24" i="47"/>
  <c r="S25" i="47"/>
  <c r="R26" i="47"/>
  <c r="Q27" i="47"/>
  <c r="P29" i="47"/>
  <c r="O30" i="47"/>
  <c r="N31" i="47"/>
  <c r="M33" i="47"/>
  <c r="L34" i="47"/>
  <c r="K35" i="47"/>
  <c r="D14" i="46"/>
  <c r="G15" i="46"/>
  <c r="E17" i="46"/>
  <c r="D18" i="46"/>
  <c r="T18" i="46"/>
  <c r="F21" i="46"/>
  <c r="D23" i="46"/>
  <c r="T23" i="46"/>
  <c r="S24" i="46"/>
  <c r="E27" i="46"/>
  <c r="T28" i="46"/>
  <c r="S29" i="46"/>
  <c r="R30" i="46"/>
  <c r="D33" i="46"/>
  <c r="S34" i="46"/>
  <c r="R35" i="46"/>
  <c r="Q36" i="46"/>
  <c r="P37" i="46"/>
  <c r="L13" i="47"/>
  <c r="K14" i="47"/>
  <c r="J18" i="47"/>
  <c r="I19" i="47"/>
  <c r="H20" i="47"/>
  <c r="G22" i="47"/>
  <c r="F23" i="47"/>
  <c r="E24" i="47"/>
  <c r="D25" i="47"/>
  <c r="T25" i="47"/>
  <c r="S26" i="47"/>
  <c r="R27" i="47"/>
  <c r="Q29" i="47"/>
  <c r="P30" i="47"/>
  <c r="O31" i="47"/>
  <c r="N33" i="47"/>
  <c r="M34" i="47"/>
  <c r="L35" i="47"/>
  <c r="E11" i="31"/>
  <c r="E19" i="31"/>
  <c r="E27" i="31"/>
  <c r="E35" i="31"/>
  <c r="E14" i="46"/>
  <c r="H15" i="46"/>
  <c r="F17" i="46"/>
  <c r="E18" i="46"/>
  <c r="D20" i="46"/>
  <c r="G21" i="46"/>
  <c r="E23" i="46"/>
  <c r="D24" i="46"/>
  <c r="T24" i="46"/>
  <c r="F27" i="46"/>
  <c r="D29" i="46"/>
  <c r="T29" i="46"/>
  <c r="S30" i="46"/>
  <c r="E33" i="46"/>
  <c r="T34" i="46"/>
  <c r="S35" i="46"/>
  <c r="R36" i="46"/>
  <c r="Q37" i="46"/>
  <c r="M13" i="47"/>
  <c r="L14" i="47"/>
  <c r="K18" i="47"/>
  <c r="J19" i="47"/>
  <c r="I20" i="47"/>
  <c r="H22" i="47"/>
  <c r="G23" i="47"/>
  <c r="F24" i="47"/>
  <c r="E25" i="47"/>
  <c r="D26" i="47"/>
  <c r="T26" i="47"/>
  <c r="S27" i="47"/>
  <c r="R29" i="47"/>
  <c r="Q30" i="47"/>
  <c r="P31" i="47"/>
  <c r="O33" i="47"/>
  <c r="N34" i="47"/>
  <c r="M35" i="47"/>
  <c r="F14" i="46"/>
  <c r="I15" i="46"/>
  <c r="G17" i="46"/>
  <c r="F18" i="46"/>
  <c r="E20" i="46"/>
  <c r="H21" i="46"/>
  <c r="F23" i="46"/>
  <c r="E24" i="46"/>
  <c r="D26" i="46"/>
  <c r="G27" i="46"/>
  <c r="E29" i="46"/>
  <c r="D30" i="46"/>
  <c r="T30" i="46"/>
  <c r="F33" i="46"/>
  <c r="D35" i="46"/>
  <c r="T35" i="46"/>
  <c r="S36" i="46"/>
  <c r="R37" i="46"/>
  <c r="N13" i="47"/>
  <c r="M14" i="47"/>
  <c r="L18" i="47"/>
  <c r="K19" i="47"/>
  <c r="J20" i="47"/>
  <c r="I22" i="47"/>
  <c r="H23" i="47"/>
  <c r="G24" i="47"/>
  <c r="F25" i="47"/>
  <c r="E26" i="47"/>
  <c r="D27" i="47"/>
  <c r="T27" i="47"/>
  <c r="S29" i="47"/>
  <c r="R30" i="47"/>
  <c r="Q31" i="47"/>
  <c r="P33" i="47"/>
  <c r="O34" i="47"/>
  <c r="N35" i="47"/>
  <c r="H14" i="46"/>
  <c r="K15" i="46"/>
  <c r="I17" i="46"/>
  <c r="H18" i="46"/>
  <c r="G20" i="46"/>
  <c r="J21" i="46"/>
  <c r="H23" i="46"/>
  <c r="G24" i="46"/>
  <c r="F26" i="46"/>
  <c r="I27" i="46"/>
  <c r="G29" i="46"/>
  <c r="F30" i="46"/>
  <c r="E32" i="46"/>
  <c r="H33" i="46"/>
  <c r="F35" i="46"/>
  <c r="E36" i="46"/>
  <c r="D37" i="46"/>
  <c r="T37" i="46"/>
  <c r="P13" i="47"/>
  <c r="O14" i="47"/>
  <c r="N18" i="47"/>
  <c r="M19" i="47"/>
  <c r="L20" i="47"/>
  <c r="K22" i="47"/>
  <c r="J23" i="47"/>
  <c r="I24" i="47"/>
  <c r="H25" i="47"/>
  <c r="G26" i="47"/>
  <c r="F27" i="47"/>
  <c r="E29" i="47"/>
  <c r="D30" i="47"/>
  <c r="T30" i="47"/>
  <c r="S31" i="47"/>
  <c r="R33" i="47"/>
  <c r="Q34" i="47"/>
  <c r="P35" i="47"/>
  <c r="J14" i="46"/>
  <c r="M15" i="46"/>
  <c r="K17" i="46"/>
  <c r="J18" i="46"/>
  <c r="I20" i="46"/>
  <c r="L21" i="46"/>
  <c r="J23" i="46"/>
  <c r="I24" i="46"/>
  <c r="H26" i="46"/>
  <c r="K27" i="46"/>
  <c r="I29" i="46"/>
  <c r="H30" i="46"/>
  <c r="G32" i="46"/>
  <c r="J33" i="46"/>
  <c r="H35" i="46"/>
  <c r="G36" i="46"/>
  <c r="F37" i="46"/>
  <c r="R13" i="47"/>
  <c r="Q14" i="47"/>
  <c r="P18" i="47"/>
  <c r="O19" i="47"/>
  <c r="N20" i="47"/>
  <c r="M22" i="47"/>
  <c r="L23" i="47"/>
  <c r="K24" i="47"/>
  <c r="J25" i="47"/>
  <c r="I26" i="47"/>
  <c r="H27" i="47"/>
  <c r="G29" i="47"/>
  <c r="F30" i="47"/>
  <c r="E31" i="47"/>
  <c r="D33" i="47"/>
  <c r="T33" i="47"/>
  <c r="S34" i="47"/>
  <c r="R35" i="47"/>
  <c r="S13" i="47"/>
  <c r="R14" i="47"/>
  <c r="Q18" i="47"/>
  <c r="P19" i="47"/>
  <c r="O20" i="47"/>
  <c r="N22" i="47"/>
  <c r="M23" i="47"/>
  <c r="L24" i="47"/>
  <c r="K25" i="47"/>
  <c r="J26" i="47"/>
  <c r="I27" i="47"/>
  <c r="H29" i="47"/>
  <c r="G30" i="47"/>
  <c r="F31" i="47"/>
  <c r="E33" i="47"/>
  <c r="D34" i="47"/>
  <c r="T34" i="47"/>
</calcChain>
</file>

<file path=xl/sharedStrings.xml><?xml version="1.0" encoding="utf-8"?>
<sst xmlns="http://schemas.openxmlformats.org/spreadsheetml/2006/main" count="4163" uniqueCount="2004">
  <si>
    <t>Resultatopgørelse</t>
  </si>
  <si>
    <t>1.000 kr.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</si>
  <si>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</si>
  <si>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</si>
  <si>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</si>
  <si>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</si>
  <si>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</si>
  <si>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</si>
  <si>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Modtaget genforsikringsdækning</t>
  </si>
  <si>
    <t>Ændring i erstatningshensættelser</t>
  </si>
  <si>
    <t>Ændring i genforsikringsandel af erstatningshensættelser</t>
  </si>
  <si>
    <t>Bonus og præmierabatter</t>
  </si>
  <si>
    <t>Erhvervelsesomkostninger</t>
  </si>
  <si>
    <t>Administrationsomkostninger</t>
  </si>
  <si>
    <t>Refusion fra tilknyttede virksomheder</t>
  </si>
  <si>
    <t>Provisioner og gevinstandele fra genforsikringsselskaber</t>
  </si>
  <si>
    <t>Indtægter fra tilknyttede virksomheder</t>
  </si>
  <si>
    <t>Indtægter fra associerede virksomheder</t>
  </si>
  <si>
    <t>Renteindtægter og udbytter mv.</t>
  </si>
  <si>
    <t>Kursreguleringer</t>
  </si>
  <si>
    <t>Renteudgifter</t>
  </si>
  <si>
    <t>Administrationsomkostninger i forbindelse med investeringsvirksomhed</t>
  </si>
  <si>
    <t>Forrentning af forsikringsmæssige hensættelser</t>
  </si>
  <si>
    <t>Andre indtægter</t>
  </si>
  <si>
    <t>Andre omkostninger</t>
  </si>
  <si>
    <t>Resultat af ophørte aktiviteter</t>
  </si>
  <si>
    <t>Skat</t>
  </si>
  <si>
    <t>BoPr</t>
  </si>
  <si>
    <t>ITV</t>
  </si>
  <si>
    <t>IAV</t>
  </si>
  <si>
    <t>FFH</t>
  </si>
  <si>
    <t>Gruppenavn</t>
  </si>
  <si>
    <t>Aktiver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</si>
  <si>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</si>
  <si>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</si>
  <si>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</si>
  <si>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</si>
  <si>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</si>
  <si>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</si>
  <si>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</si>
  <si>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</si>
  <si>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</si>
  <si>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</si>
  <si>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</si>
  <si>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</si>
  <si>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</si>
  <si>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</si>
  <si>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</si>
  <si>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</si>
  <si>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</si>
  <si>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</si>
  <si>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</si>
  <si>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</si>
  <si>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</si>
  <si>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</si>
  <si>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</si>
  <si>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</si>
  <si>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</si>
  <si>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</si>
  <si>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</si>
  <si>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</si>
  <si>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</si>
  <si>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</si>
  <si>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</si>
  <si>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</si>
  <si>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</si>
  <si>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</si>
  <si>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</si>
  <si>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</si>
  <si>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</si>
  <si>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</si>
  <si>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</si>
  <si>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</si>
  <si>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</si>
  <si>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</si>
  <si>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</si>
  <si>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</si>
  <si>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</si>
  <si>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</si>
  <si>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</si>
  <si>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</si>
  <si>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</si>
  <si>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</si>
  <si>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</si>
  <si>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</si>
  <si>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</si>
  <si>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</si>
  <si>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</si>
  <si>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</si>
  <si>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</si>
  <si>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</si>
  <si>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</si>
  <si>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</si>
  <si>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</si>
  <si>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</si>
  <si>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præmiehensættelser</t>
  </si>
  <si>
    <t>Genforsikringsandele af erstatningshensættelser</t>
  </si>
  <si>
    <t>Genforsikringsandele af øvrige</t>
  </si>
  <si>
    <t>Tilgodehavender hos forsikringstagere</t>
  </si>
  <si>
    <t>Tilgodehavender hos forsikringsmæglere</t>
  </si>
  <si>
    <t>I alt tilgodehavender i forbindelse med direkte forsikringskontrakter (26 + 27)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</si>
  <si>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</si>
  <si>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</si>
  <si>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</si>
  <si>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</si>
  <si>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I alt tilgodehavender (25 + 28 + 29 + 30 + 31 + 32)</t>
  </si>
  <si>
    <t>Midlertidigt overtagne aktiver</t>
  </si>
  <si>
    <t>Aktuelle skatteaktiver</t>
  </si>
  <si>
    <t>Udskudte skatteaktiver</t>
  </si>
  <si>
    <t>Likvide beholdninger</t>
  </si>
  <si>
    <t>I alt andre aktiver (34 + 35 + 36 + 37 + 38)</t>
  </si>
  <si>
    <t>Andre periodeafgrænsningsposter</t>
  </si>
  <si>
    <t>I alt periodeafgrænsningsposter (40 + 41)</t>
  </si>
  <si>
    <t>I alt aktiver (1 + 4 + 21 + 33 + 39 + 42)</t>
  </si>
  <si>
    <t>Passiver</t>
  </si>
  <si>
    <t>Aktie- eller garantikapital</t>
  </si>
  <si>
    <t>Overkurs ved emission</t>
  </si>
  <si>
    <t>Opskrivningshenlæggelser</t>
  </si>
  <si>
    <t>Sikkerhedsfond</t>
  </si>
  <si>
    <t>Vedtægtsmæssige henlæggelser</t>
  </si>
  <si>
    <t>Andre henlæggelser</t>
  </si>
  <si>
    <t>Overført overskud eller underskud</t>
  </si>
  <si>
    <t>Heraf foreslået udbytte</t>
  </si>
  <si>
    <t>Præmiehensættelser</t>
  </si>
  <si>
    <t>Erstatningshensættelser</t>
  </si>
  <si>
    <t>Xind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</si>
  <si>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</si>
  <si>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</si>
  <si>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</si>
  <si>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</si>
  <si>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</si>
  <si>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</si>
  <si>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</si>
  <si>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</si>
  <si>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Udbyttegivende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</si>
  <si>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</si>
  <si>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</si>
  <si>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</si>
  <si>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</si>
  <si>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</si>
  <si>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</si>
  <si>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</si>
  <si>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BO</t>
  </si>
  <si>
    <t>EuTot</t>
  </si>
  <si>
    <t>PGG</t>
  </si>
  <si>
    <t>FDTot</t>
  </si>
  <si>
    <t>FRes</t>
  </si>
  <si>
    <t>RfS</t>
  </si>
  <si>
    <t>ReS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</si>
  <si>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</si>
  <si>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</si>
  <si>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</si>
  <si>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</si>
  <si>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</si>
  <si>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</si>
  <si>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</si>
  <si>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</si>
  <si>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</si>
  <si>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</si>
  <si>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</si>
  <si>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</si>
  <si>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</si>
  <si>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</si>
  <si>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</si>
  <si>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</si>
  <si>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</si>
  <si>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</si>
  <si>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</si>
  <si>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</si>
  <si>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</si>
  <si>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</si>
  <si>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</si>
  <si>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</si>
  <si>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</si>
  <si>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</si>
  <si>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</si>
  <si>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</si>
  <si>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</si>
  <si>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</si>
  <si>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</si>
  <si>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</si>
  <si>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</si>
  <si>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</si>
  <si>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</si>
  <si>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</si>
  <si>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</si>
  <si>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</si>
  <si>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Erhvervsforsikring</t>
  </si>
  <si>
    <t>Arbejdsskadeforsikring</t>
  </si>
  <si>
    <t>Bygningsforsikring</t>
  </si>
  <si>
    <t>Byggeskadeforsikring</t>
  </si>
  <si>
    <t>Løsøreforsikring mv.</t>
  </si>
  <si>
    <t>Erhvervsansvarsforsikring</t>
  </si>
  <si>
    <t>Sø- og transportforsikring</t>
  </si>
  <si>
    <t>Luftfartsforsikring</t>
  </si>
  <si>
    <t>Anden erhvervsforsikring</t>
  </si>
  <si>
    <t>I alt erhvervsforsikring</t>
  </si>
  <si>
    <t>Privatforsikring</t>
  </si>
  <si>
    <t>Familieforsikring</t>
  </si>
  <si>
    <t>Grundejerforsikring</t>
  </si>
  <si>
    <t>Fritidshusforsikring</t>
  </si>
  <si>
    <t>Ejerskifteforsikring</t>
  </si>
  <si>
    <t>Anden privatforsikring</t>
  </si>
  <si>
    <t>I alt privatforsikring</t>
  </si>
  <si>
    <t>Personulykkeforsikring</t>
  </si>
  <si>
    <t>Sundhedsforsikring</t>
  </si>
  <si>
    <t>Enkelt ulykke- og sygeforsikring</t>
  </si>
  <si>
    <t>Erhvervsudygtighedsforsikring</t>
  </si>
  <si>
    <t>I alt personulykkesforsikring</t>
  </si>
  <si>
    <t>Motorkøretøjsforsikring</t>
  </si>
  <si>
    <t>Ansvar</t>
  </si>
  <si>
    <t>Kasko</t>
  </si>
  <si>
    <t>I alt motorkøretøjsforsikring</t>
  </si>
  <si>
    <t>Kredit- og kautionsforsikring</t>
  </si>
  <si>
    <t>Turistassistanceforsikring</t>
  </si>
  <si>
    <t>Retshjælpsforsikring</t>
  </si>
  <si>
    <t>I alt direkte forsikring</t>
  </si>
  <si>
    <t>Proportional indirekte skadesforsikring</t>
  </si>
  <si>
    <t>Ikke-proportional indirekte skadesforsikring</t>
  </si>
  <si>
    <t>Indirekte livsforsikring</t>
  </si>
  <si>
    <t>I alt indirekte forsikring</t>
  </si>
  <si>
    <t>I alt forsikring</t>
  </si>
  <si>
    <t>Fra filialer</t>
  </si>
  <si>
    <t>Tjenesteydelses-forretning</t>
  </si>
  <si>
    <t>Heraf udenlandsk forretning</t>
  </si>
  <si>
    <t>Alle beløb oplyses i 1.000 kr.</t>
  </si>
  <si>
    <t>EØS-lande</t>
  </si>
  <si>
    <t>EU-lande</t>
  </si>
  <si>
    <t>Øvrige lande</t>
  </si>
  <si>
    <t>I alt</t>
  </si>
  <si>
    <t>Tjenesteydelsesforretning</t>
  </si>
  <si>
    <t>I alt (1 + 2)</t>
  </si>
  <si>
    <t>Overført til forsikringsteknisk rente</t>
  </si>
  <si>
    <t>Heraf rente af genforsikringsdepoter</t>
  </si>
  <si>
    <t>Ændring i hensættelser som følge af diskontering</t>
  </si>
  <si>
    <t>Forsikringsteknisk rente (1 + 3)</t>
  </si>
  <si>
    <t>Specifikation af forsikringsmæssige driftsomkostninger f.e.r.</t>
  </si>
  <si>
    <t>Provisioner til salgsmedarbejdere mv.</t>
  </si>
  <si>
    <t>Provisioner til andre forsikringsselskaber</t>
  </si>
  <si>
    <t>Personaleudgifter</t>
  </si>
  <si>
    <t>Administrationsvederlag</t>
  </si>
  <si>
    <t>Husleje</t>
  </si>
  <si>
    <t>Driftsomkostninger vedrørende domicilejendomme</t>
  </si>
  <si>
    <t>Af- og nedskrivninger</t>
  </si>
  <si>
    <t>Andre erhvervelses- og administrationsomkostninger</t>
  </si>
  <si>
    <t>I alt forsikringsmæssige driftesomkostninger f.e.r. (5+6+7+8+9+10+11+12+13+14)</t>
  </si>
  <si>
    <t>Udgifter til besigtelse, vurdering, bekæmpelse, begrænsning og behandling af skader</t>
  </si>
  <si>
    <t>Udgifter til besigtelse, vurdering, bekæmpelse, begrænsning og behandling af skader (indeholdt i udbetalte erstatninger)</t>
  </si>
  <si>
    <t>Ado</t>
  </si>
  <si>
    <t>AmaTot</t>
  </si>
  <si>
    <t>Aktv</t>
  </si>
  <si>
    <t>Autv</t>
  </si>
  <si>
    <t>Akav</t>
  </si>
  <si>
    <t>Auav</t>
  </si>
  <si>
    <t>Akap</t>
  </si>
  <si>
    <t>Aobl</t>
  </si>
  <si>
    <t>Aaki</t>
  </si>
  <si>
    <t>Apud</t>
  </si>
  <si>
    <t>Agph</t>
  </si>
  <si>
    <t>Ageh</t>
  </si>
  <si>
    <t>Agx</t>
  </si>
  <si>
    <t>Atfm</t>
  </si>
  <si>
    <t>Atfv</t>
  </si>
  <si>
    <t>Attv</t>
  </si>
  <si>
    <t>Atav</t>
  </si>
  <si>
    <t>AtTot</t>
  </si>
  <si>
    <t>Amoa</t>
  </si>
  <si>
    <t>Aask</t>
  </si>
  <si>
    <t>Alib</t>
  </si>
  <si>
    <t>Ax</t>
  </si>
  <si>
    <t>Atro</t>
  </si>
  <si>
    <t>Poe</t>
  </si>
  <si>
    <t>Psf</t>
  </si>
  <si>
    <t>Pvh</t>
  </si>
  <si>
    <t>Pxh</t>
  </si>
  <si>
    <t>PrTot</t>
  </si>
  <si>
    <t>Poou</t>
  </si>
  <si>
    <t>PekTot</t>
  </si>
  <si>
    <t>Pph</t>
  </si>
  <si>
    <t>Perh</t>
  </si>
  <si>
    <t>Phbp</t>
  </si>
  <si>
    <t>PhfTot</t>
  </si>
  <si>
    <t>Pgfd</t>
  </si>
  <si>
    <t>Pgdf</t>
  </si>
  <si>
    <t>Pgg</t>
  </si>
  <si>
    <t>Pobl</t>
  </si>
  <si>
    <t>Pkg</t>
  </si>
  <si>
    <t>Pgkr</t>
  </si>
  <si>
    <t>Pgtv</t>
  </si>
  <si>
    <t>Pgav</t>
  </si>
  <si>
    <t>Pask</t>
  </si>
  <si>
    <t>Pmof</t>
  </si>
  <si>
    <t>Pxg</t>
  </si>
  <si>
    <t>PgTot</t>
  </si>
  <si>
    <t>PTot</t>
  </si>
  <si>
    <t>Axud</t>
  </si>
  <si>
    <t>Obligationer mv. fordelt efter udsteder</t>
  </si>
  <si>
    <t>BP</t>
  </si>
  <si>
    <t>PhU</t>
  </si>
  <si>
    <t>BPi</t>
  </si>
  <si>
    <t>FF</t>
  </si>
  <si>
    <t>Tyf</t>
  </si>
  <si>
    <t>BlankCelle01</t>
  </si>
  <si>
    <t>BlankCelle02</t>
  </si>
  <si>
    <t>BlankCelle03</t>
  </si>
  <si>
    <t>BlankCelle04</t>
  </si>
  <si>
    <t>BlankCelle05</t>
  </si>
  <si>
    <t>BlankCelle06</t>
  </si>
  <si>
    <t>BlankCelle07</t>
  </si>
  <si>
    <t>Eaf</t>
  </si>
  <si>
    <t>Ebf</t>
  </si>
  <si>
    <t>Ebsf</t>
  </si>
  <si>
    <t>EL</t>
  </si>
  <si>
    <t>Eea</t>
  </si>
  <si>
    <t>Eae</t>
  </si>
  <si>
    <t>Est</t>
  </si>
  <si>
    <t>ELu</t>
  </si>
  <si>
    <t>ETot</t>
  </si>
  <si>
    <t>PrF</t>
  </si>
  <si>
    <t>PrG</t>
  </si>
  <si>
    <t>PrFr</t>
  </si>
  <si>
    <t>Pre</t>
  </si>
  <si>
    <t>Prx</t>
  </si>
  <si>
    <t>Ps</t>
  </si>
  <si>
    <t>Pus</t>
  </si>
  <si>
    <t>Peu</t>
  </si>
  <si>
    <t>Ma</t>
  </si>
  <si>
    <t>Mk</t>
  </si>
  <si>
    <t>MTot</t>
  </si>
  <si>
    <t>Mkk</t>
  </si>
  <si>
    <t>Mt</t>
  </si>
  <si>
    <t>Mr</t>
  </si>
  <si>
    <t>MdTot</t>
  </si>
  <si>
    <t>Mpi</t>
  </si>
  <si>
    <t>Mip</t>
  </si>
  <si>
    <t>MiL</t>
  </si>
  <si>
    <t>MiTot</t>
  </si>
  <si>
    <t>MfTot</t>
  </si>
  <si>
    <t>GapU</t>
  </si>
  <si>
    <t>Api</t>
  </si>
  <si>
    <t>EU</t>
  </si>
  <si>
    <t>ES</t>
  </si>
  <si>
    <t>OE</t>
  </si>
  <si>
    <t>Tot</t>
  </si>
  <si>
    <t>UTot</t>
  </si>
  <si>
    <t>Uff</t>
  </si>
  <si>
    <t>Utjy</t>
  </si>
  <si>
    <t>Ofr</t>
  </si>
  <si>
    <t>RGd</t>
  </si>
  <si>
    <t>HDi</t>
  </si>
  <si>
    <t>Ftr</t>
  </si>
  <si>
    <t>PSm</t>
  </si>
  <si>
    <t>PFs</t>
  </si>
  <si>
    <t>Pud</t>
  </si>
  <si>
    <t>Adv</t>
  </si>
  <si>
    <t>Hus</t>
  </si>
  <si>
    <t>DoD</t>
  </si>
  <si>
    <t>AN</t>
  </si>
  <si>
    <t>ErAd</t>
  </si>
  <si>
    <t>Retv</t>
  </si>
  <si>
    <t>Udg</t>
  </si>
  <si>
    <t>SFR</t>
  </si>
  <si>
    <t>AkTot</t>
  </si>
  <si>
    <t>AfFp</t>
  </si>
  <si>
    <t>NyPh</t>
  </si>
  <si>
    <t>Ændring i fortjenstmargen og risikomargen</t>
  </si>
  <si>
    <t>NyFm</t>
  </si>
  <si>
    <t>NyGp</t>
  </si>
  <si>
    <t>Præmieindtægter f.e.r. (1 + 2 + 3 + 4 + 5)</t>
  </si>
  <si>
    <t>PiF</t>
  </si>
  <si>
    <t>FtR</t>
  </si>
  <si>
    <t>UdE</t>
  </si>
  <si>
    <t>MGd</t>
  </si>
  <si>
    <t>NyEh</t>
  </si>
  <si>
    <t>Ændring i risikomargen</t>
  </si>
  <si>
    <t>NyRi</t>
  </si>
  <si>
    <t>NyGE</t>
  </si>
  <si>
    <t>Erstatningsudgifter f.e.r. (8 + 9 + 10 + 11 + 12)</t>
  </si>
  <si>
    <t>Ero</t>
  </si>
  <si>
    <t>I alt forsikringsmæssige driftsomkostninger f.e.r. (15 + 16 + 17 + 18)</t>
  </si>
  <si>
    <t>DoTot</t>
  </si>
  <si>
    <t>Forsikringsteknisk resultat (6 + 7 + 13 + 14 + 19)</t>
  </si>
  <si>
    <t>Indtægter af investeringsejendomme</t>
  </si>
  <si>
    <t>IInv</t>
  </si>
  <si>
    <t>RUind</t>
  </si>
  <si>
    <t>Kreg</t>
  </si>
  <si>
    <t>Rudg</t>
  </si>
  <si>
    <t>AOmkI</t>
  </si>
  <si>
    <t>I alt investeringsafkast (21 + 22 + 23 + 24 + 25 + 26 + 27)</t>
  </si>
  <si>
    <t>IakTot</t>
  </si>
  <si>
    <t>Investeringsafkast efter forsikringsteknisk rente (28 + 29)</t>
  </si>
  <si>
    <t>IeFR</t>
  </si>
  <si>
    <t>Xomk</t>
  </si>
  <si>
    <t>ReOA</t>
  </si>
  <si>
    <t>Resultat før skat (20 + 30 + 31 + 32 + 33)</t>
  </si>
  <si>
    <t>Årets resultat (34 + 35)</t>
  </si>
  <si>
    <t>Aia</t>
  </si>
  <si>
    <t>Adm</t>
  </si>
  <si>
    <t>Ade</t>
  </si>
  <si>
    <t>Aiej</t>
  </si>
  <si>
    <t>Udlån til associerede viksomheder</t>
  </si>
  <si>
    <t>AiTot</t>
  </si>
  <si>
    <t>Aif</t>
  </si>
  <si>
    <t>Aik</t>
  </si>
  <si>
    <t>I alt andre finansielle investeringsaktiver (11 + 12 + 13 + 14 + 15 + 16 + 17 + 18 )</t>
  </si>
  <si>
    <t>AfiTot</t>
  </si>
  <si>
    <t>Agd</t>
  </si>
  <si>
    <t>AiaTot</t>
  </si>
  <si>
    <t>I alt genforsikringsandele af hensættelser til forsikringskontrakter/pensionsaftaler (22 + 23 + 24)</t>
  </si>
  <si>
    <t>AgTot</t>
  </si>
  <si>
    <t>Atft</t>
  </si>
  <si>
    <t>AtdTot</t>
  </si>
  <si>
    <t>Atx</t>
  </si>
  <si>
    <t>Ausk</t>
  </si>
  <si>
    <t>Axa</t>
  </si>
  <si>
    <t>AxTot</t>
  </si>
  <si>
    <t>Tilgodehavende rente samt optjent leje</t>
  </si>
  <si>
    <t>Axpe</t>
  </si>
  <si>
    <t>ApeTot</t>
  </si>
  <si>
    <t>Pag</t>
  </si>
  <si>
    <t>Pops</t>
  </si>
  <si>
    <t>I alt reserver (47 + 48 + 49)</t>
  </si>
  <si>
    <t>PreTot</t>
  </si>
  <si>
    <t>I alt egenkapital (44 + 45 + 46 + 50 + 51)</t>
  </si>
  <si>
    <t>Pfud</t>
  </si>
  <si>
    <t>Overskudskapital</t>
  </si>
  <si>
    <t>Posk</t>
  </si>
  <si>
    <t>Anden ansvarlig lånekapital</t>
  </si>
  <si>
    <t>Pxal</t>
  </si>
  <si>
    <t>Ansvarlig lånekapital (54 + 55)</t>
  </si>
  <si>
    <t>PalTot</t>
  </si>
  <si>
    <t>Fortjenstmargen på skadesforsikringskontrakter</t>
  </si>
  <si>
    <t>Pfsk</t>
  </si>
  <si>
    <t>Risikomargen på skadesforsikringskontrakter</t>
  </si>
  <si>
    <t>Prsk</t>
  </si>
  <si>
    <t>I alt hensættelser til forsikrings- og investeringskontrakter (57 + 58 + 59 + 60 + 61)</t>
  </si>
  <si>
    <t>PheTot</t>
  </si>
  <si>
    <t>Ppfo</t>
  </si>
  <si>
    <t>Pudsk</t>
  </si>
  <si>
    <t>Pxhe</t>
  </si>
  <si>
    <t>I alt hensatte forpligtelser (63 + 64 + 65)</t>
  </si>
  <si>
    <t>Pudg</t>
  </si>
  <si>
    <t>I alt gæld (68 + 69 + 70 + 71 + 72 + 73 + 74 + 75 + 76 + 77 + 78)</t>
  </si>
  <si>
    <t>Ppag</t>
  </si>
  <si>
    <t>I alt passiver (53 + 56 + 62 + 66 + 67 + 79 + 80)</t>
  </si>
  <si>
    <t>Ptot</t>
  </si>
  <si>
    <t>Navn</t>
  </si>
  <si>
    <t>Beløb år til dato 1.000 kr.</t>
  </si>
  <si>
    <t>Beløb ultimo kvartalet 1.000 kr.</t>
  </si>
  <si>
    <t>Tabel 1.2 Balanceoplysninger</t>
  </si>
  <si>
    <t>BpiB</t>
  </si>
  <si>
    <t>GpiB</t>
  </si>
  <si>
    <t>Bpi</t>
  </si>
  <si>
    <t>Præmiehen-sættelser ultimo</t>
  </si>
  <si>
    <t>Bruttopræmie-indtægter</t>
  </si>
  <si>
    <t>Præmiehen-sættelser</t>
  </si>
  <si>
    <t>Phu</t>
  </si>
  <si>
    <t>l</t>
  </si>
  <si>
    <t>Tabel 1.1</t>
  </si>
  <si>
    <t>Tabel 1.2</t>
  </si>
  <si>
    <t>Balanceoplysninger</t>
  </si>
  <si>
    <t>Tabel 2.1</t>
  </si>
  <si>
    <t>Tabel 1.3</t>
  </si>
  <si>
    <t>Tabel 1.4</t>
  </si>
  <si>
    <t>Tabel 1.5</t>
  </si>
  <si>
    <t xml:space="preserve">Tabel 1.1 Resultatopgørelse </t>
  </si>
  <si>
    <t>Tilbage til indholdsfortegnelsen</t>
  </si>
  <si>
    <t xml:space="preserve">Tilbage til indholdsfortegnelsen </t>
  </si>
  <si>
    <t xml:space="preserve">Regnr </t>
  </si>
  <si>
    <t>Vælg selskab</t>
  </si>
  <si>
    <t>FF Forsikring A/S</t>
  </si>
  <si>
    <t>AfB</t>
  </si>
  <si>
    <t>AfF</t>
  </si>
  <si>
    <t>BeY</t>
  </si>
  <si>
    <t>Gruppe 1</t>
  </si>
  <si>
    <t>Specifikation af forsikringsteknisk rente og forsikringsmæssige driftsomkostninger f.e.r.</t>
  </si>
  <si>
    <t>Personaleudgifter og revisionsudgifter mv.</t>
  </si>
  <si>
    <t>Specifikation af renter, udbytter og kursreguleringer</t>
  </si>
  <si>
    <t>Brutto præmieindtægt</t>
  </si>
  <si>
    <t>Bilag</t>
  </si>
  <si>
    <t>Tabel 2.2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</si>
  <si>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</si>
  <si>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</si>
  <si>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</si>
  <si>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</si>
  <si>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</si>
  <si>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</si>
  <si>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</si>
  <si>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</si>
  <si>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</si>
  <si>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</si>
  <si>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</si>
  <si>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</si>
  <si>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</si>
  <si>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</si>
  <si>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</si>
  <si>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</si>
  <si>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</si>
  <si>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</si>
  <si>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</si>
  <si>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</si>
  <si>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</si>
  <si>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</si>
  <si>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</si>
  <si>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</si>
  <si>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</si>
  <si>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</si>
  <si>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</si>
  <si>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</si>
  <si>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</si>
  <si>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</si>
  <si>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</si>
  <si>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</si>
  <si>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</si>
  <si>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</si>
  <si>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</si>
  <si>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</si>
  <si>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</si>
  <si>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</si>
  <si>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>R0110</t>
  </si>
  <si>
    <t>Gross - Proportional reinsurance accepted</t>
  </si>
  <si>
    <t>R0120</t>
  </si>
  <si>
    <t>Gross - Non-proportional reinsurance accepted</t>
  </si>
  <si>
    <t>R0130</t>
  </si>
  <si>
    <t>Reinsurers' share</t>
  </si>
  <si>
    <t>R0140</t>
  </si>
  <si>
    <t>Net</t>
  </si>
  <si>
    <t>R0200</t>
  </si>
  <si>
    <t>Premiums earned</t>
  </si>
  <si>
    <t>R0210</t>
  </si>
  <si>
    <t>R0220</t>
  </si>
  <si>
    <t>R0230</t>
  </si>
  <si>
    <t>R0240</t>
  </si>
  <si>
    <t>R0300</t>
  </si>
  <si>
    <t>Claims incurred</t>
  </si>
  <si>
    <t>R0310</t>
  </si>
  <si>
    <t>R0320</t>
  </si>
  <si>
    <t>R0330</t>
  </si>
  <si>
    <t>R0340</t>
  </si>
  <si>
    <t>R0400</t>
  </si>
  <si>
    <t>Changes in other technical provisions</t>
  </si>
  <si>
    <t>R0410</t>
  </si>
  <si>
    <t>R0420</t>
  </si>
  <si>
    <t>Gross - Non- proportional reinsurance accepted</t>
  </si>
  <si>
    <t>R0430</t>
  </si>
  <si>
    <t>R0440</t>
  </si>
  <si>
    <t>R0500</t>
  </si>
  <si>
    <t>Expenses incurred</t>
  </si>
  <si>
    <t>R0550</t>
  </si>
  <si>
    <t>Other expenses</t>
  </si>
  <si>
    <t>Total expenses</t>
  </si>
  <si>
    <t>R1300</t>
  </si>
  <si>
    <t>Direct business and accepted proportional reinsurance</t>
  </si>
  <si>
    <t>accepted non-proportional reinsurance</t>
  </si>
  <si>
    <r>
      <t>Inc</t>
    </r>
    <r>
      <rPr>
        <sz val="11"/>
        <color theme="1"/>
        <rFont val="Calibri"/>
        <family val="2"/>
        <charset val="238"/>
        <scheme val="minor"/>
      </rPr>
      <t xml:space="preserve">ome protection </t>
    </r>
    <r>
      <rPr>
        <sz val="11"/>
        <rFont val="Calibri"/>
        <family val="2"/>
        <charset val="238"/>
        <scheme val="minor"/>
      </rPr>
      <t>insurance</t>
    </r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</si>
  <si>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</si>
  <si>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</si>
  <si>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</si>
  <si>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</si>
  <si>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C0170</t>
  </si>
  <si>
    <t>C0180</t>
  </si>
  <si>
    <t>Technical provisions calculated as a whole</t>
  </si>
  <si>
    <t>R0010</t>
  </si>
  <si>
    <t>Total Recoverables from reinsurance/SPV and Finite Re after the adjustment for expected losses due to counterparty default associated to TP calculated as a whole</t>
  </si>
  <si>
    <t>R0050</t>
  </si>
  <si>
    <t>Technical provisions calculated as a sum of BE and RM</t>
  </si>
  <si>
    <t>Best estimate</t>
  </si>
  <si>
    <t>Premium provisions</t>
  </si>
  <si>
    <t>R0060</t>
  </si>
  <si>
    <t>Total recoverable from reinsurance/SPV and Finite Re after the adjustment for expected losses due to counterparty default</t>
  </si>
  <si>
    <t>Net Best Estimate of Premium Provisions</t>
  </si>
  <si>
    <t>R0150</t>
  </si>
  <si>
    <t>Claims provisions</t>
  </si>
  <si>
    <t>R0160</t>
  </si>
  <si>
    <t>Net Best Estimate of Claims Provisions</t>
  </si>
  <si>
    <t>R0250</t>
  </si>
  <si>
    <t>Total Best estimate - gross</t>
  </si>
  <si>
    <t>R0260</t>
  </si>
  <si>
    <t>Total Best estimate - net</t>
  </si>
  <si>
    <t>R0270</t>
  </si>
  <si>
    <t>Risk margin</t>
  </si>
  <si>
    <t>R0280</t>
  </si>
  <si>
    <t>Amount of the transitional on Technical Provisions</t>
  </si>
  <si>
    <t>R0290</t>
  </si>
  <si>
    <t>Technical provisions - total</t>
  </si>
  <si>
    <t>Recoverable from reinsurance contract/SPV and Finite Re after the adjustment for expected losses due to counterparty default - total</t>
  </si>
  <si>
    <t>Total 
Non-Life obligation</t>
  </si>
  <si>
    <t>Gross</t>
  </si>
  <si>
    <t>Technical Provisions calculated as a whole</t>
  </si>
  <si>
    <t>Technical provisions minus recoverables from reinsurance/SPV and Finite Re - total</t>
  </si>
  <si>
    <t>Kapitel 2 - Sektortal gruppe 1 selskaber</t>
  </si>
  <si>
    <t>Kapitel 3 - Sektortal gruppe 2 selskaber</t>
  </si>
  <si>
    <t>Kapitel 7 - Register</t>
  </si>
  <si>
    <t>Tabel 3.1</t>
  </si>
  <si>
    <t>Tabel 3.2</t>
  </si>
  <si>
    <t>Tabel 3.3</t>
  </si>
  <si>
    <t>Tabel 3.4</t>
  </si>
  <si>
    <t>Tabel 3.5</t>
  </si>
  <si>
    <t>Tabel 3.6</t>
  </si>
  <si>
    <t>Tabel 3.7</t>
  </si>
  <si>
    <t>Tabel 3.8</t>
  </si>
  <si>
    <t>Tabel 3.9</t>
  </si>
  <si>
    <t>Tabel 4.1</t>
  </si>
  <si>
    <t>Tabel 4.2</t>
  </si>
  <si>
    <t>Tabel 5.1</t>
  </si>
  <si>
    <t>Tabel 5.2</t>
  </si>
  <si>
    <t>Tabel 6.1</t>
  </si>
  <si>
    <t>Tabel 6.2</t>
  </si>
  <si>
    <t>Tabel 1.3 Specifikation af forsikringsteknisk rente og forsikringsmæssige driftsomkostninger f.e.r.</t>
  </si>
  <si>
    <t>Tabel 2.1 Premiums, claims and expenses by line of business - S.05.01.02.01</t>
  </si>
  <si>
    <t>Tabel 2.2 Non-Life Technical Provisions - S.17.01.02.01</t>
  </si>
  <si>
    <t xml:space="preserve">Tabel 4.1 Resultatopgørelse </t>
  </si>
  <si>
    <t>Tabel 4.2 Balanceoplysninger</t>
  </si>
  <si>
    <t>Tabel 5.1 Premiums, claims and expenses by line of business - S.05.01.02.01</t>
  </si>
  <si>
    <t>Tabel 5.2 Non-Life Technical Provisions - S.17.01.02.01</t>
  </si>
  <si>
    <t>Tabel 6.1 Bruttopræmieindtægter fordelt på brancher</t>
  </si>
  <si>
    <t>Tabel 3.7 Direkte udenlandsk forretning - bruttopræmieindtægter</t>
  </si>
  <si>
    <t>Tabel 3.5 Præmiehensættelser f.e.r. fordelt på brancher</t>
  </si>
  <si>
    <t>Tabel 3.1 Bruttopræmieindtægter fordelt på brancher</t>
  </si>
  <si>
    <t>Bruttopræmieindtægter fordelt på brancher</t>
  </si>
  <si>
    <t>Bruttoerstatningsudgifter fordelt på brancher</t>
  </si>
  <si>
    <t>Præmiehensættelser f.e.r. fordelt på brancher</t>
  </si>
  <si>
    <t>Erstatningshensættelser f.e.r. fordelt på brancher</t>
  </si>
  <si>
    <t>Direkte udenlandsk forretning - bruttopræmieindtægter</t>
  </si>
  <si>
    <t>Kapitalandele og investeringsforeningsandele fordelt efter notering mv.</t>
  </si>
  <si>
    <t>Premiums, claims and expenses by line of business - S.05.01.02.01</t>
  </si>
  <si>
    <t>Non-Life Technical Provisions - S.17.01.02.01</t>
  </si>
  <si>
    <t>Bruttopræmieindtægter</t>
  </si>
  <si>
    <t>Bruttoerstatningsudgifter</t>
  </si>
  <si>
    <t>Register over skadeforsikringsselskaber - inklusiv gruppefordeling</t>
  </si>
  <si>
    <t>Bilag: Register over skadesforsikringsselskaber</t>
  </si>
  <si>
    <t>Alle beløb oplyses i kr.</t>
  </si>
  <si>
    <t>Præmieindtægter fordelt på brancher f.e.r.</t>
  </si>
  <si>
    <t>Erstatningsudgifter fordelt på brancher f.e.r.</t>
  </si>
  <si>
    <t xml:space="preserve">Tabel 3.2 Præmieindtægter fordelt på brancher f.e.r. </t>
  </si>
  <si>
    <t>Kapitel 5 - Data på selskabsniveau for gruppe 1</t>
  </si>
  <si>
    <t>Kapitel 6 - Data på selskabsniveau for gruppe 2</t>
  </si>
  <si>
    <t>Kapitel 1 - Sektortal gruppe 1 og 2 selskaber</t>
  </si>
  <si>
    <t>Kapitel 4 - Enkeltregnskaber for gruppe 1 og 2 selskaber</t>
  </si>
  <si>
    <t>C0120_S_17_01_02_01_R0340</t>
  </si>
  <si>
    <t>C0120_S_17_01_02_01_R0330</t>
  </si>
  <si>
    <t>C0120_S_17_01_02_01_R0320</t>
  </si>
  <si>
    <t>C0120_S_17_01_02_01_R0060</t>
  </si>
  <si>
    <t>C0120_S_17_01_02_01_R0050</t>
  </si>
  <si>
    <t>C0120_S_17_01_02_01_R0300</t>
  </si>
  <si>
    <t>C0120_S_17_01_02_01_R0290</t>
  </si>
  <si>
    <t>C0120_S_17_01_02_01_R0280</t>
  </si>
  <si>
    <t>C0120_S_17_01_02_01_R0270</t>
  </si>
  <si>
    <t>C0120_S_17_01_02_01_R0310</t>
  </si>
  <si>
    <t>C0130_S_17_01_02_01_R0240</t>
  </si>
  <si>
    <t>C0130_S_17_01_02_01_R0160</t>
  </si>
  <si>
    <t>C0130_S_17_01_02_01_R0150</t>
  </si>
  <si>
    <t>C0130_S_17_01_02_01_R0140</t>
  </si>
  <si>
    <t>C0130_S_17_01_02_01_R0010</t>
  </si>
  <si>
    <t>C0130_S_17_01_02_01_R0260</t>
  </si>
  <si>
    <t>C0130_S_17_01_02_01_R0250</t>
  </si>
  <si>
    <t>C0130_S_17_01_02_01_R0340</t>
  </si>
  <si>
    <t>C0130_S_17_01_02_01_R0330</t>
  </si>
  <si>
    <t>C0130_S_17_01_02_01_R0320</t>
  </si>
  <si>
    <t>C0130_S_17_01_02_01_R0060</t>
  </si>
  <si>
    <t>C0130_S_17_01_02_01_R0050</t>
  </si>
  <si>
    <t>C0130_S_17_01_02_01_R0300</t>
  </si>
  <si>
    <t>C0130_S_17_01_02_01_R0290</t>
  </si>
  <si>
    <t>C0130_S_17_01_02_01_R0280</t>
  </si>
  <si>
    <t>C0130_S_17_01_02_01_R0270</t>
  </si>
  <si>
    <t>C0130_S_17_01_02_01_R0310</t>
  </si>
  <si>
    <t>C0140_S_17_01_02_01_R0240</t>
  </si>
  <si>
    <t>C0140_S_17_01_02_01_R0160</t>
  </si>
  <si>
    <t>C0140_S_17_01_02_01_R0150</t>
  </si>
  <si>
    <t>C0140_S_17_01_02_01_R0140</t>
  </si>
  <si>
    <t>C0140_S_17_01_02_01_R0010</t>
  </si>
  <si>
    <t>C0140_S_17_01_02_01_R0260</t>
  </si>
  <si>
    <t>C0140_S_17_01_02_01_R0250</t>
  </si>
  <si>
    <t>C0140_S_17_01_02_01_R0340</t>
  </si>
  <si>
    <t>C0140_S_17_01_02_01_R0330</t>
  </si>
  <si>
    <t>C0140_S_17_01_02_01_R0320</t>
  </si>
  <si>
    <t>C0140_S_17_01_02_01_R0060</t>
  </si>
  <si>
    <t>C0140_S_17_01_02_01_R0050</t>
  </si>
  <si>
    <t>C0140_S_17_01_02_01_R0300</t>
  </si>
  <si>
    <t>C0140_S_17_01_02_01_R0290</t>
  </si>
  <si>
    <t>C0140_S_17_01_02_01_R0280</t>
  </si>
  <si>
    <t>C0140_S_17_01_02_01_R0270</t>
  </si>
  <si>
    <t>C0140_S_17_01_02_01_R0310</t>
  </si>
  <si>
    <t>C0150_S_17_01_02_01_R0240</t>
  </si>
  <si>
    <t>C0150_S_17_01_02_01_R0160</t>
  </si>
  <si>
    <t>C0150_S_17_01_02_01_R0150</t>
  </si>
  <si>
    <t>C0150_S_17_01_02_01_R0140</t>
  </si>
  <si>
    <t>C0150_S_17_01_02_01_R0010</t>
  </si>
  <si>
    <t>C0150_S_17_01_02_01_R0260</t>
  </si>
  <si>
    <t>C0150_S_17_01_02_01_R0250</t>
  </si>
  <si>
    <t>C0150_S_17_01_02_01_R0340</t>
  </si>
  <si>
    <t>C0150_S_17_01_02_01_R0330</t>
  </si>
  <si>
    <t>C0150_S_17_01_02_01_R0320</t>
  </si>
  <si>
    <t>C0150_S_17_01_02_01_R0060</t>
  </si>
  <si>
    <t>C0150_S_17_01_02_01_R0050</t>
  </si>
  <si>
    <t>C0150_S_17_01_02_01_R0300</t>
  </si>
  <si>
    <t>C0150_S_17_01_02_01_R0290</t>
  </si>
  <si>
    <t>C0150_S_17_01_02_01_R0280</t>
  </si>
  <si>
    <t>C0150_S_17_01_02_01_R0270</t>
  </si>
  <si>
    <t>C0150_S_17_01_02_01_R0310</t>
  </si>
  <si>
    <t>C0160_S_17_01_02_01_R0240</t>
  </si>
  <si>
    <t>C0160_S_17_01_02_01_R0160</t>
  </si>
  <si>
    <t>C0160_S_17_01_02_01_R0150</t>
  </si>
  <si>
    <t>C0160_S_17_01_02_01_R0140</t>
  </si>
  <si>
    <t>C0160_S_17_01_02_01_R0010</t>
  </si>
  <si>
    <t>C0160_S_17_01_02_01_R0260</t>
  </si>
  <si>
    <t>C0160_S_17_01_02_01_R0250</t>
  </si>
  <si>
    <t>C0160_S_17_01_02_01_R0340</t>
  </si>
  <si>
    <t>C0160_S_17_01_02_01_R0330</t>
  </si>
  <si>
    <t>C0160_S_17_01_02_01_R0320</t>
  </si>
  <si>
    <t>C0160_S_17_01_02_01_R0060</t>
  </si>
  <si>
    <t>C0160_S_17_01_02_01_R0050</t>
  </si>
  <si>
    <t>C0160_S_17_01_02_01_R0300</t>
  </si>
  <si>
    <t>C0160_S_17_01_02_01_R0290</t>
  </si>
  <si>
    <t>C0160_S_17_01_02_01_R0280</t>
  </si>
  <si>
    <t>C0160_S_17_01_02_01_R0270</t>
  </si>
  <si>
    <t>C0160_S_17_01_02_01_R0310</t>
  </si>
  <si>
    <t>C0170_S_17_01_02_01_R0240</t>
  </si>
  <si>
    <t>C0170_S_17_01_02_01_R0160</t>
  </si>
  <si>
    <t>C0170_S_17_01_02_01_R0150</t>
  </si>
  <si>
    <t>C0170_S_17_01_02_01_R0140</t>
  </si>
  <si>
    <t>C0170_S_17_01_02_01_R0010</t>
  </si>
  <si>
    <t>C0170_S_17_01_02_01_R0260</t>
  </si>
  <si>
    <t>C0170_S_17_01_02_01_R0250</t>
  </si>
  <si>
    <t>C0170_S_17_01_02_01_R0340</t>
  </si>
  <si>
    <t>C0170_S_17_01_02_01_R0330</t>
  </si>
  <si>
    <t>C0170_S_17_01_02_01_R0320</t>
  </si>
  <si>
    <t>C0170_S_17_01_02_01_R0060</t>
  </si>
  <si>
    <t>C0170_S_17_01_02_01_R0050</t>
  </si>
  <si>
    <t>C0170_S_17_01_02_01_R0300</t>
  </si>
  <si>
    <t>C0170_S_17_01_02_01_R0290</t>
  </si>
  <si>
    <t>C0170_S_17_01_02_01_R0280</t>
  </si>
  <si>
    <t>C0170_S_17_01_02_01_R0270</t>
  </si>
  <si>
    <t>C0170_S_17_01_02_01_R0310</t>
  </si>
  <si>
    <t>C0180_S_17_01_02_01_R0240</t>
  </si>
  <si>
    <t>C0180_S_17_01_02_01_R0160</t>
  </si>
  <si>
    <t>C0180_S_17_01_02_01_R0150</t>
  </si>
  <si>
    <t>C0180_S_17_01_02_01_R0140</t>
  </si>
  <si>
    <t>C0180_S_17_01_02_01_R0010</t>
  </si>
  <si>
    <t>C0180_S_17_01_02_01_R0260</t>
  </si>
  <si>
    <t>C0180_S_17_01_02_01_R0250</t>
  </si>
  <si>
    <t>C0180_S_17_01_02_01_R0340</t>
  </si>
  <si>
    <t>C0180_S_17_01_02_01_R0330</t>
  </si>
  <si>
    <t>C0180_S_17_01_02_01_R0320</t>
  </si>
  <si>
    <t>C0180_S_17_01_02_01_R0060</t>
  </si>
  <si>
    <t>C0180_S_17_01_02_01_R0050</t>
  </si>
  <si>
    <t>C0180_S_17_01_02_01_R0300</t>
  </si>
  <si>
    <t>C0180_S_17_01_02_01_R0290</t>
  </si>
  <si>
    <t>C0180_S_17_01_02_01_R0280</t>
  </si>
  <si>
    <t>C0180_S_17_01_02_01_R0270</t>
  </si>
  <si>
    <t>C0180_S_17_01_02_01_R0310</t>
  </si>
  <si>
    <t>Topdanmark Forsikring A/S</t>
  </si>
  <si>
    <t>C0120_S_17_01_02_01_R0160</t>
  </si>
  <si>
    <t>C0120_S_17_01_02_01_R0150</t>
  </si>
  <si>
    <t>C0120_S_17_01_02_01_R0300</t>
  </si>
  <si>
    <t>C0120_S_17_01_02_01_R0240</t>
  </si>
  <si>
    <t>C0120_S_17_01_02_01_R0140</t>
  </si>
  <si>
    <t>C0120_S_17_01_02_01_R0060</t>
  </si>
  <si>
    <t>C0120_S_17_01_02_01_R0050</t>
  </si>
  <si>
    <t>C0120_S_17_01_02_01_R0010</t>
  </si>
  <si>
    <t>C0120_S_17_01_02_01_R0340</t>
  </si>
  <si>
    <t>C0120_S_17_01_02_01_R0330</t>
  </si>
  <si>
    <t>C0120_S_17_01_02_01_R0320</t>
  </si>
  <si>
    <t>C0120_S_17_01_02_01_R0310</t>
  </si>
  <si>
    <t>C0120_S_17_01_02_01_R0290</t>
  </si>
  <si>
    <t>C0120_S_17_01_02_01_R0270</t>
  </si>
  <si>
    <t>C0130_S_17_01_02_01_R0280</t>
  </si>
  <si>
    <t>C0130_S_17_01_02_01_R0260</t>
  </si>
  <si>
    <t>C0130_S_17_01_02_01_R0250</t>
  </si>
  <si>
    <t>C0130_S_17_01_02_01_R0160</t>
  </si>
  <si>
    <t>C0130_S_17_01_02_01_R0150</t>
  </si>
  <si>
    <t>C0130_S_17_01_02_01_R0300</t>
  </si>
  <si>
    <t>C0130_S_17_01_02_01_R0240</t>
  </si>
  <si>
    <t>C0130_S_17_01_02_01_R0140</t>
  </si>
  <si>
    <t>C0130_S_17_01_02_01_R0060</t>
  </si>
  <si>
    <t>C0130_S_17_01_02_01_R0050</t>
  </si>
  <si>
    <t>C0130_S_17_01_02_01_R0010</t>
  </si>
  <si>
    <t>C0130_S_17_01_02_01_R0340</t>
  </si>
  <si>
    <t>C0130_S_17_01_02_01_R0330</t>
  </si>
  <si>
    <t>C0130_S_17_01_02_01_R0320</t>
  </si>
  <si>
    <t>C0130_S_17_01_02_01_R0310</t>
  </si>
  <si>
    <t>C0130_S_17_01_02_01_R0290</t>
  </si>
  <si>
    <t>C0130_S_17_01_02_01_R0270</t>
  </si>
  <si>
    <t>C0140_S_17_01_02_01_R0280</t>
  </si>
  <si>
    <t>C0140_S_17_01_02_01_R0260</t>
  </si>
  <si>
    <t>C0140_S_17_01_02_01_R0250</t>
  </si>
  <si>
    <t>C0140_S_17_01_02_01_R0160</t>
  </si>
  <si>
    <t>C0140_S_17_01_02_01_R0150</t>
  </si>
  <si>
    <t>C0140_S_17_01_02_01_R0300</t>
  </si>
  <si>
    <t>C0140_S_17_01_02_01_R0240</t>
  </si>
  <si>
    <t>C0140_S_17_01_02_01_R0140</t>
  </si>
  <si>
    <t>C0140_S_17_01_02_01_R0060</t>
  </si>
  <si>
    <t>C0140_S_17_01_02_01_R0050</t>
  </si>
  <si>
    <t>C0140_S_17_01_02_01_R0010</t>
  </si>
  <si>
    <t>C0140_S_17_01_02_01_R0340</t>
  </si>
  <si>
    <t>C0140_S_17_01_02_01_R0330</t>
  </si>
  <si>
    <t>C0140_S_17_01_02_01_R0320</t>
  </si>
  <si>
    <t>C0140_S_17_01_02_01_R0310</t>
  </si>
  <si>
    <t>C0140_S_17_01_02_01_R0290</t>
  </si>
  <si>
    <t>C0140_S_17_01_02_01_R0270</t>
  </si>
  <si>
    <t>C0150_S_17_01_02_01_R0280</t>
  </si>
  <si>
    <t>C0150_S_17_01_02_01_R0260</t>
  </si>
  <si>
    <t>C0150_S_17_01_02_01_R0250</t>
  </si>
  <si>
    <t>C0150_S_17_01_02_01_R0160</t>
  </si>
  <si>
    <t>C0150_S_17_01_02_01_R0150</t>
  </si>
  <si>
    <t>C0150_S_17_01_02_01_R0300</t>
  </si>
  <si>
    <t>C0150_S_17_01_02_01_R0240</t>
  </si>
  <si>
    <t>C0150_S_17_01_02_01_R0140</t>
  </si>
  <si>
    <t>C0150_S_17_01_02_01_R0060</t>
  </si>
  <si>
    <t>C0150_S_17_01_02_01_R0050</t>
  </si>
  <si>
    <t>C0150_S_17_01_02_01_R0010</t>
  </si>
  <si>
    <t>C0150_S_17_01_02_01_R0340</t>
  </si>
  <si>
    <t>C0150_S_17_01_02_01_R0330</t>
  </si>
  <si>
    <t>C0150_S_17_01_02_01_R0320</t>
  </si>
  <si>
    <t>C0150_S_17_01_02_01_R0310</t>
  </si>
  <si>
    <t>C0150_S_17_01_02_01_R0290</t>
  </si>
  <si>
    <t>C0150_S_17_01_02_01_R0270</t>
  </si>
  <si>
    <t>C0160_S_17_01_02_01_R0280</t>
  </si>
  <si>
    <t>C0160_S_17_01_02_01_R0260</t>
  </si>
  <si>
    <t>C0160_S_17_01_02_01_R0250</t>
  </si>
  <si>
    <t>C0160_S_17_01_02_01_R0160</t>
  </si>
  <si>
    <t>C0160_S_17_01_02_01_R0150</t>
  </si>
  <si>
    <t>C0160_S_17_01_02_01_R0300</t>
  </si>
  <si>
    <t>C0160_S_17_01_02_01_R0240</t>
  </si>
  <si>
    <t>C0160_S_17_01_02_01_R0140</t>
  </si>
  <si>
    <t>C0160_S_17_01_02_01_R0060</t>
  </si>
  <si>
    <t>C0160_S_17_01_02_01_R0050</t>
  </si>
  <si>
    <t>C0160_S_17_01_02_01_R0010</t>
  </si>
  <si>
    <t>C0160_S_17_01_02_01_R0340</t>
  </si>
  <si>
    <t>C0160_S_17_01_02_01_R0330</t>
  </si>
  <si>
    <t>C0160_S_17_01_02_01_R0320</t>
  </si>
  <si>
    <t>C0160_S_17_01_02_01_R0310</t>
  </si>
  <si>
    <t>C0160_S_17_01_02_01_R0290</t>
  </si>
  <si>
    <t>C0160_S_17_01_02_01_R0270</t>
  </si>
  <si>
    <t>C0170_S_17_01_02_01_R0280</t>
  </si>
  <si>
    <t>C0170_S_17_01_02_01_R0260</t>
  </si>
  <si>
    <t>C0170_S_17_01_02_01_R0250</t>
  </si>
  <si>
    <t>C0170_S_17_01_02_01_R0160</t>
  </si>
  <si>
    <t>C0170_S_17_01_02_01_R0150</t>
  </si>
  <si>
    <t>C0170_S_17_01_02_01_R0300</t>
  </si>
  <si>
    <t>C0170_S_17_01_02_01_R0240</t>
  </si>
  <si>
    <t>C0170_S_17_01_02_01_R0140</t>
  </si>
  <si>
    <t>C0170_S_17_01_02_01_R0060</t>
  </si>
  <si>
    <t>C0170_S_17_01_02_01_R0050</t>
  </si>
  <si>
    <t>C0170_S_17_01_02_01_R0010</t>
  </si>
  <si>
    <t>C0170_S_17_01_02_01_R0340</t>
  </si>
  <si>
    <t>C0170_S_17_01_02_01_R0330</t>
  </si>
  <si>
    <t>C0170_S_17_01_02_01_R0320</t>
  </si>
  <si>
    <t>C0170_S_17_01_02_01_R0310</t>
  </si>
  <si>
    <t>C0170_S_17_01_02_01_R0290</t>
  </si>
  <si>
    <t>C0170_S_17_01_02_01_R0270</t>
  </si>
  <si>
    <t>C0180_S_17_01_02_01_R0280</t>
  </si>
  <si>
    <t>C0180_S_17_01_02_01_R0260</t>
  </si>
  <si>
    <t>C0180_S_17_01_02_01_R0250</t>
  </si>
  <si>
    <t>C0180_S_17_01_02_01_R0160</t>
  </si>
  <si>
    <t>C0180_S_17_01_02_01_R0150</t>
  </si>
  <si>
    <t>C0180_S_17_01_02_01_R0300</t>
  </si>
  <si>
    <t>C0180_S_17_01_02_01_R0240</t>
  </si>
  <si>
    <t>C0180_S_17_01_02_01_R0140</t>
  </si>
  <si>
    <t>C0180_S_17_01_02_01_R0060</t>
  </si>
  <si>
    <t>C0180_S_17_01_02_01_R0050</t>
  </si>
  <si>
    <t>C0180_S_17_01_02_01_R0010</t>
  </si>
  <si>
    <t>C0180_S_17_01_02_01_R0340</t>
  </si>
  <si>
    <t>C0180_S_17_01_02_01_R0330</t>
  </si>
  <si>
    <t>C0180_S_17_01_02_01_R0320</t>
  </si>
  <si>
    <t>C0180_S_17_01_02_01_R0310</t>
  </si>
  <si>
    <t>C0180_S_17_01_02_01_R0290</t>
  </si>
  <si>
    <t>C0180_S_17_01_02_01_R0270</t>
  </si>
  <si>
    <t>Tryg Forsikring A/S</t>
  </si>
  <si>
    <t>ULYKKESFORSIKRINGSFORBUNDET FOR DANSK SØFART. GENSIDIGT FORBUND</t>
  </si>
  <si>
    <t>VESTJYLLAND FORSIKRING GS.</t>
  </si>
  <si>
    <t>Ørsted Insurance A/S</t>
  </si>
  <si>
    <t>Dansk Musiker Forbund Forsikring G/S</t>
  </si>
  <si>
    <t>Det gensidige forsikringsselskab Dansk Plantageforsikring</t>
  </si>
  <si>
    <t>FF Forsikring A/S</t>
  </si>
  <si>
    <t>Fiskernes Forsikring G/S</t>
  </si>
  <si>
    <t>Kongeriget Danmarks Hesteforsikring G/S</t>
  </si>
  <si>
    <t>NærBrand G/S (Under frivillig likvidation)</t>
  </si>
  <si>
    <t>K</t>
  </si>
  <si>
    <t>V</t>
  </si>
  <si>
    <t>Ø</t>
  </si>
  <si>
    <t>N</t>
  </si>
  <si>
    <t>ref_date</t>
  </si>
  <si>
    <t>Res_BeY_BP</t>
  </si>
  <si>
    <t>Res_BeY_NyGp</t>
  </si>
  <si>
    <t>Res_BeY_FtR</t>
  </si>
  <si>
    <t>Res_BeY_UdE</t>
  </si>
  <si>
    <t>Res_BeY_MGd</t>
  </si>
  <si>
    <t>Res_BeY_NyRi</t>
  </si>
  <si>
    <t>Res_BeY_EuTot</t>
  </si>
  <si>
    <t>Res_BeY_Ero</t>
  </si>
  <si>
    <t>Res_BeY_FRes</t>
  </si>
  <si>
    <t>Res_BeY_IInv</t>
  </si>
  <si>
    <t>Res_BeY_PiF</t>
  </si>
  <si>
    <t>Res_BeY_PGG</t>
  </si>
  <si>
    <t>Res_BeY_ReOA</t>
  </si>
  <si>
    <t>Res_BeY_AfF</t>
  </si>
  <si>
    <t>Res_BeY_NyGE</t>
  </si>
  <si>
    <t>Res_BeY_AfFp</t>
  </si>
  <si>
    <t>Res_BeY_IeFR</t>
  </si>
  <si>
    <t>Res_BeY_IakTot</t>
  </si>
  <si>
    <t>Res_BeY_Afl</t>
  </si>
  <si>
    <t>Res_BeY_FFH</t>
  </si>
  <si>
    <t>Res_BeY_Ado</t>
  </si>
  <si>
    <t>Res_BeY_DoTot</t>
  </si>
  <si>
    <t>Res_BeY_IAV</t>
  </si>
  <si>
    <t>Res_BeY_Retv</t>
  </si>
  <si>
    <t>Res_BeY_Rudg</t>
  </si>
  <si>
    <t>Res_BeY_NyEh</t>
  </si>
  <si>
    <t>Res_BeY_Xomk</t>
  </si>
  <si>
    <t>Res_BeY_NyFm</t>
  </si>
  <si>
    <t>Res_BeY_Skat</t>
  </si>
  <si>
    <t>Res_BeY_ReS</t>
  </si>
  <si>
    <t>Res_BeY_AfB</t>
  </si>
  <si>
    <t>Res_BeY_Kreg</t>
  </si>
  <si>
    <t>Res_BeY_NyPh</t>
  </si>
  <si>
    <t>Res_BeY_AOmkI</t>
  </si>
  <si>
    <t>Res_BeY_RUind</t>
  </si>
  <si>
    <t>Res_BeY_RfS</t>
  </si>
  <si>
    <t>Res_BeY_BoPr</t>
  </si>
  <si>
    <t>Res_BeY_Xind</t>
  </si>
  <si>
    <t>Res_BeY_ITV</t>
  </si>
  <si>
    <t>Bal_Ade_BO</t>
  </si>
  <si>
    <t>Bal_Adm_BO</t>
  </si>
  <si>
    <t>Bal_AfiTot_BO</t>
  </si>
  <si>
    <t>Bal_Agd_BO</t>
  </si>
  <si>
    <t>Bal_Ageh_BO</t>
  </si>
  <si>
    <t>Bal_Agph_BO</t>
  </si>
  <si>
    <t>Bal_AgTot_BO</t>
  </si>
  <si>
    <t>Bal_Agx_BO</t>
  </si>
  <si>
    <t>Bal_Aia_BO</t>
  </si>
  <si>
    <t>Bal_AiaTot_BO</t>
  </si>
  <si>
    <t>Bal_Aiej_BO</t>
  </si>
  <si>
    <t>Bal_Aif_BO</t>
  </si>
  <si>
    <t>Bal_Aik_BO</t>
  </si>
  <si>
    <t>Bal_AiTot_BO</t>
  </si>
  <si>
    <t>Bal_Akap_BO</t>
  </si>
  <si>
    <t>Bal_Akav_BO</t>
  </si>
  <si>
    <t>Bal_AkTot_BO</t>
  </si>
  <si>
    <t>Bal_Aktv_BO</t>
  </si>
  <si>
    <t>Bal_Alib_BO</t>
  </si>
  <si>
    <t>Bal_AmaTot_BO</t>
  </si>
  <si>
    <t>Bal_Amoa_BO</t>
  </si>
  <si>
    <t>Bal_Aobl_BO</t>
  </si>
  <si>
    <t>Bal_ApeTot_BO</t>
  </si>
  <si>
    <t>Bal_Apud_BO</t>
  </si>
  <si>
    <t>Bal_Atav_BO</t>
  </si>
  <si>
    <t>Bal_AtdTot_BO</t>
  </si>
  <si>
    <t>Bal_Atfm_BO</t>
  </si>
  <si>
    <t>Bal_Atft_BO</t>
  </si>
  <si>
    <t>Bal_Atfv_BO</t>
  </si>
  <si>
    <t>Bal_Atro_BO</t>
  </si>
  <si>
    <t>Bal_AtTot_BO</t>
  </si>
  <si>
    <t>Bal_Attv_BO</t>
  </si>
  <si>
    <t>Bal_Atx_BO</t>
  </si>
  <si>
    <t>Bal_Auav_BO</t>
  </si>
  <si>
    <t>Bal_Ausk_BO</t>
  </si>
  <si>
    <t>Bal_Autv_BO</t>
  </si>
  <si>
    <t>Bal_Ax_BO</t>
  </si>
  <si>
    <t>Bal_Axa_BO</t>
  </si>
  <si>
    <t>Bal_Axpe_BO</t>
  </si>
  <si>
    <t>Bal_AxTot_BO</t>
  </si>
  <si>
    <t>Bal_Axud_BO</t>
  </si>
  <si>
    <t>Bal_Pag_BO</t>
  </si>
  <si>
    <t>Bal_PalTot_BO</t>
  </si>
  <si>
    <t>Bal_Pask_BO</t>
  </si>
  <si>
    <t>Bal_PekTot_BO</t>
  </si>
  <si>
    <t>Bal_Perh_BO</t>
  </si>
  <si>
    <t>Bal_Pfsk_BO</t>
  </si>
  <si>
    <t>Bal_Pfud_BO</t>
  </si>
  <si>
    <t>Bal_Pgav_BO</t>
  </si>
  <si>
    <t>Bal_Pgdf_BO</t>
  </si>
  <si>
    <t>Bal_Pgfd_BO</t>
  </si>
  <si>
    <t>Bal_Pgg_BO</t>
  </si>
  <si>
    <t>Bal_Pgkr_BO</t>
  </si>
  <si>
    <t>Bal_PgTot_BO</t>
  </si>
  <si>
    <t>Bal_Pgtv_BO</t>
  </si>
  <si>
    <t>Bal_Phbp_BO</t>
  </si>
  <si>
    <t>Bal_PheTot_BO</t>
  </si>
  <si>
    <t>Bal_PhfTot_BO</t>
  </si>
  <si>
    <t>Bal_Pkg_BO</t>
  </si>
  <si>
    <t>Bal_Pmof_BO</t>
  </si>
  <si>
    <t>Bal_Pobl_BO</t>
  </si>
  <si>
    <t>Bal_Poe_BO</t>
  </si>
  <si>
    <t>Bal_Poou_BO</t>
  </si>
  <si>
    <t>Bal_Pops_BO</t>
  </si>
  <si>
    <t>Bal_Posk_BO</t>
  </si>
  <si>
    <t>Bal_Ppag_BO</t>
  </si>
  <si>
    <t>Bal_Ppfo_BO</t>
  </si>
  <si>
    <t>Bal_Pph_BO</t>
  </si>
  <si>
    <t>Bal_PreTot_BO</t>
  </si>
  <si>
    <t>Bal_Prsk_BO</t>
  </si>
  <si>
    <t>Bal_Psf_BO</t>
  </si>
  <si>
    <t>Bal_Ptot_BO</t>
  </si>
  <si>
    <t>Bal_Pudg_BO</t>
  </si>
  <si>
    <t>Bal_Pudsk_BO</t>
  </si>
  <si>
    <t>Bal_Pvh_BO</t>
  </si>
  <si>
    <t>Bal_Pxal_BO</t>
  </si>
  <si>
    <t>Bal_Pxg_BO</t>
  </si>
  <si>
    <t>Bal_Pxh_BO</t>
  </si>
  <si>
    <t>Bal_Pxhe_BO</t>
  </si>
  <si>
    <t>Bal_Aaki_BO</t>
  </si>
  <si>
    <t>Bal_Aask_BO</t>
  </si>
  <si>
    <t>Pudg_APL_Pers</t>
  </si>
  <si>
    <t>Pudg_Bes_Pers</t>
  </si>
  <si>
    <t>Pudg_Dir_Pers</t>
  </si>
  <si>
    <t>Pudg_GHR_Pers</t>
  </si>
  <si>
    <t>Pudg_Loen_Pers</t>
  </si>
  <si>
    <t>Pudg_Pen_Pers</t>
  </si>
  <si>
    <t>Pudg_PTot_Pers</t>
  </si>
  <si>
    <t>Pudg_Rep_Pers</t>
  </si>
  <si>
    <t>Pudg_SmlR_Pers</t>
  </si>
  <si>
    <t>Pudg_TBe_Pers</t>
  </si>
  <si>
    <t>Pudg_UdSS_Pers</t>
  </si>
  <si>
    <t>Pudg_YYTot_Pers</t>
  </si>
  <si>
    <t>SftR_Adv_SFR</t>
  </si>
  <si>
    <t>SftR_AN_SFR</t>
  </si>
  <si>
    <t>SftR_DoD_SFR</t>
  </si>
  <si>
    <t>SftR_ErAd_SFR</t>
  </si>
  <si>
    <t>SftR_FDTot_SFR</t>
  </si>
  <si>
    <t>SftR_Ftr_SFR</t>
  </si>
  <si>
    <t>SftR_HDi_SFR</t>
  </si>
  <si>
    <t>SftR_Hus_SFR</t>
  </si>
  <si>
    <t>SftR_Ofr_SFR</t>
  </si>
  <si>
    <t>SftR_PFs_SFR</t>
  </si>
  <si>
    <t>SftR_PGG_SFR</t>
  </si>
  <si>
    <t>SftR_PSm_SFR</t>
  </si>
  <si>
    <t>SftR_Pud_SFR</t>
  </si>
  <si>
    <t>SftR_Retv_SFR</t>
  </si>
  <si>
    <t>SftR_RGd_SFR</t>
  </si>
  <si>
    <t>SftR_Udg_SFR</t>
  </si>
  <si>
    <t>Sruk_IrIn_RUK</t>
  </si>
  <si>
    <t>Sruk_Kafi_RUK</t>
  </si>
  <si>
    <t>Sruk_Kaki_RUK</t>
  </si>
  <si>
    <t>Sruk_Kd_RUK</t>
  </si>
  <si>
    <t>Sruk_KejdI_RUK</t>
  </si>
  <si>
    <t>Sruk_Kgfd_RUK</t>
  </si>
  <si>
    <t>Sruk_Kik_RUK</t>
  </si>
  <si>
    <t>Sruk_Kina_RUK</t>
  </si>
  <si>
    <t>Sruk_Kkap_RUK</t>
  </si>
  <si>
    <t>Sruk_Kobl_RUK</t>
  </si>
  <si>
    <t>Sruk_Kpu_RUK</t>
  </si>
  <si>
    <t>Sruk_KTot_RUK</t>
  </si>
  <si>
    <t>Sruk_Kxu_RUK</t>
  </si>
  <si>
    <t>Sruk_Raki_RUK</t>
  </si>
  <si>
    <t>Sruk_Rgd_RUK</t>
  </si>
  <si>
    <t>Sruk_Rik_RUK</t>
  </si>
  <si>
    <t>Sruk_Robl_RUK</t>
  </si>
  <si>
    <t>Sruk_Rpu_RUK</t>
  </si>
  <si>
    <t>Sruk_Rtgh_RUK</t>
  </si>
  <si>
    <t>Sruk_Ruav_RUK</t>
  </si>
  <si>
    <t>Sruk_RUTot_RUK</t>
  </si>
  <si>
    <t>Sruk_Rutv_RUK</t>
  </si>
  <si>
    <t>Sruk_Rxu_RUK</t>
  </si>
  <si>
    <t>Sruk_Udia_RUK</t>
  </si>
  <si>
    <t>Sruk_Udka_RUK</t>
  </si>
  <si>
    <t>Sruk_Xru_RUK</t>
  </si>
  <si>
    <t>Sruk_XrUd_RUK</t>
  </si>
  <si>
    <t>BpiB_PhU_Pus</t>
  </si>
  <si>
    <t>BpiB_PhU_Peu</t>
  </si>
  <si>
    <t>BpiB_PhU_ELu</t>
  </si>
  <si>
    <t>BpiB_PhU_PrTot</t>
  </si>
  <si>
    <t>BpiB_PhU_Ebsf</t>
  </si>
  <si>
    <t>BpiB_PhU_Eea</t>
  </si>
  <si>
    <t>BpiB_PhU_Ma</t>
  </si>
  <si>
    <t>BpiB_PhU_ETot</t>
  </si>
  <si>
    <t>BpiB_PhU_Prx</t>
  </si>
  <si>
    <t>BpiB_PhU_MiTot</t>
  </si>
  <si>
    <t>BpiB_PhU_PTot</t>
  </si>
  <si>
    <t>BpiB_PhU_MdTot</t>
  </si>
  <si>
    <t>BpiB_PhU_Mpi</t>
  </si>
  <si>
    <t>BpiB_PhU_Mt</t>
  </si>
  <si>
    <t>BpiB_PhU_MfTot</t>
  </si>
  <si>
    <t>BpiB_PhU_EL</t>
  </si>
  <si>
    <t>BpiB_PhU_Ps</t>
  </si>
  <si>
    <t>BpiB_PhU_Eaf</t>
  </si>
  <si>
    <t>BpiB_PhU_Mip</t>
  </si>
  <si>
    <t>BpiB_PhU_Est</t>
  </si>
  <si>
    <t>BpiB_PhU_MTot</t>
  </si>
  <si>
    <t>BpiB_PhU_PrFr</t>
  </si>
  <si>
    <t>BpiB_PhU_Eae</t>
  </si>
  <si>
    <t>BpiB_PhU_PrG</t>
  </si>
  <si>
    <t>BpiB_PhU_Mk</t>
  </si>
  <si>
    <t>BpiB_PhU_Mkk</t>
  </si>
  <si>
    <t>BpiB_PhU_MiL</t>
  </si>
  <si>
    <t>BpiB_PhU_Mr</t>
  </si>
  <si>
    <t>BpiB_PhU_Ebf</t>
  </si>
  <si>
    <t>BpiB_PhU_Pre</t>
  </si>
  <si>
    <t>BpiB_PhU_PrF</t>
  </si>
  <si>
    <t>BpiB_BPi_Pus</t>
  </si>
  <si>
    <t>BpiB_BPi_Peu</t>
  </si>
  <si>
    <t>BpiB_BPi_ELu</t>
  </si>
  <si>
    <t>BpiB_BPi_PrTot</t>
  </si>
  <si>
    <t>BpiB_BPi_Ebsf</t>
  </si>
  <si>
    <t>BpiB_BPi_Eea</t>
  </si>
  <si>
    <t>BpiB_BPi_Ma</t>
  </si>
  <si>
    <t>BpiB_BPi_ETot</t>
  </si>
  <si>
    <t>BpiB_BPi_Prx</t>
  </si>
  <si>
    <t>BpiB_BPi_MiTot</t>
  </si>
  <si>
    <t>BpiB_BPi_PTot</t>
  </si>
  <si>
    <t>BpiB_BPi_MdTot</t>
  </si>
  <si>
    <t>BpiB_BPi_Mpi</t>
  </si>
  <si>
    <t>BpiB_BPi_Mt</t>
  </si>
  <si>
    <t>BpiB_BPi_MfTot</t>
  </si>
  <si>
    <t>BpiB_BPi_EL</t>
  </si>
  <si>
    <t>BpiB_BPi_Ps</t>
  </si>
  <si>
    <t>BpiB_BPi_Eaf</t>
  </si>
  <si>
    <t>BpiB_BPi_Mip</t>
  </si>
  <si>
    <t>BpiB_BPi_Est</t>
  </si>
  <si>
    <t>BpiB_BPi_MTot</t>
  </si>
  <si>
    <t>BpiB_BPi_PrFr</t>
  </si>
  <si>
    <t>BpiB_BPi_Eae</t>
  </si>
  <si>
    <t>BpiB_BPi_PrG</t>
  </si>
  <si>
    <t>BpiB_BPi_Mk</t>
  </si>
  <si>
    <t>BpiB_BPi_Mkk</t>
  </si>
  <si>
    <t>BpiB_BPi_MiL</t>
  </si>
  <si>
    <t>BpiB_BPi_Mr</t>
  </si>
  <si>
    <t>BpiB_BPi_Ebf</t>
  </si>
  <si>
    <t>BpiB_BPi_Pre</t>
  </si>
  <si>
    <t>BpiB_BPi_PrF</t>
  </si>
  <si>
    <t>BpiB_FF_Pus</t>
  </si>
  <si>
    <t>BpiB_FF_Peu</t>
  </si>
  <si>
    <t>BpiB_FF_ELu</t>
  </si>
  <si>
    <t>BpiB_FF_PrTot</t>
  </si>
  <si>
    <t>BpiB_FF_Ebsf</t>
  </si>
  <si>
    <t>BpiB_FF_Eea</t>
  </si>
  <si>
    <t>BpiB_FF_Ma</t>
  </si>
  <si>
    <t>BpiB_FF_ETot</t>
  </si>
  <si>
    <t>BpiB_FF_Prx</t>
  </si>
  <si>
    <t>BpiB_FF_MiTot</t>
  </si>
  <si>
    <t>BpiB_FF_PTot</t>
  </si>
  <si>
    <t>BpiB_FF_MdTot</t>
  </si>
  <si>
    <t>BpiB_FF_Mpi</t>
  </si>
  <si>
    <t>BpiB_FF_Mt</t>
  </si>
  <si>
    <t>BpiB_FF_MfTot</t>
  </si>
  <si>
    <t>BpiB_FF_EL</t>
  </si>
  <si>
    <t>BpiB_FF_Ps</t>
  </si>
  <si>
    <t>BpiB_FF_Eaf</t>
  </si>
  <si>
    <t>BpiB_FF_Mip</t>
  </si>
  <si>
    <t>BpiB_FF_Est</t>
  </si>
  <si>
    <t>BpiB_FF_MTot</t>
  </si>
  <si>
    <t>BpiB_FF_PrFr</t>
  </si>
  <si>
    <t>BpiB_FF_Eae</t>
  </si>
  <si>
    <t>BpiB_FF_PrG</t>
  </si>
  <si>
    <t>BpiB_FF_Mk</t>
  </si>
  <si>
    <t>BpiB_FF_Mkk</t>
  </si>
  <si>
    <t>BpiB_FF_MiL</t>
  </si>
  <si>
    <t>BpiB_FF_Mr</t>
  </si>
  <si>
    <t>BpiB_FF_Ebf</t>
  </si>
  <si>
    <t>BpiB_FF_Pre</t>
  </si>
  <si>
    <t>BpiB_FF_PrF</t>
  </si>
  <si>
    <t>BpiB_Tyf_Pus</t>
  </si>
  <si>
    <t>BpiB_Tyf_Peu</t>
  </si>
  <si>
    <t>BpiB_Tyf_ELu</t>
  </si>
  <si>
    <t>BpiB_Tyf_PrTot</t>
  </si>
  <si>
    <t>BpiB_Tyf_Ebsf</t>
  </si>
  <si>
    <t>BpiB_Tyf_Eea</t>
  </si>
  <si>
    <t>BpiB_Tyf_Ma</t>
  </si>
  <si>
    <t>BpiB_Tyf_ETot</t>
  </si>
  <si>
    <t>BpiB_Tyf_Prx</t>
  </si>
  <si>
    <t>BpiB_Tyf_MiTot</t>
  </si>
  <si>
    <t>BpiB_Tyf_PTot</t>
  </si>
  <si>
    <t>BpiB_Tyf_MdTot</t>
  </si>
  <si>
    <t>BpiB_Tyf_Mpi</t>
  </si>
  <si>
    <t>BpiB_Tyf_Mt</t>
  </si>
  <si>
    <t>BpiB_Tyf_MfTot</t>
  </si>
  <si>
    <t>BpiB_Tyf_EL</t>
  </si>
  <si>
    <t>BpiB_Tyf_Ps</t>
  </si>
  <si>
    <t>BpiB_Tyf_Eaf</t>
  </si>
  <si>
    <t>BpiB_Tyf_Mip</t>
  </si>
  <si>
    <t>BpiB_Tyf_Est</t>
  </si>
  <si>
    <t>BpiB_Tyf_MTot</t>
  </si>
  <si>
    <t>BpiB_Tyf_PrFr</t>
  </si>
  <si>
    <t>BpiB_Tyf_Eae</t>
  </si>
  <si>
    <t>BpiB_Tyf_PrG</t>
  </si>
  <si>
    <t>BpiB_Tyf_Mk</t>
  </si>
  <si>
    <t>BpiB_Tyf_Mkk</t>
  </si>
  <si>
    <t>BpiB_Tyf_MiL</t>
  </si>
  <si>
    <t>BpiB_Tyf_Mr</t>
  </si>
  <si>
    <t>BpiB_Tyf_Ebf</t>
  </si>
  <si>
    <t>BpiB_Tyf_Pre</t>
  </si>
  <si>
    <t>BpiB_Tyf_PrF</t>
  </si>
  <si>
    <t>GpiB_GapU_Pus</t>
  </si>
  <si>
    <t>GpiB_GapU_Peu</t>
  </si>
  <si>
    <t>GpiB_GapU_ELu</t>
  </si>
  <si>
    <t>GpiB_GapU_PrTot</t>
  </si>
  <si>
    <t>GpiB_GapU_Ebsf</t>
  </si>
  <si>
    <t>GpiB_GapU_Eea</t>
  </si>
  <si>
    <t>GpiB_GapU_Ma</t>
  </si>
  <si>
    <t>GpiB_GapU_ETot</t>
  </si>
  <si>
    <t>GpiB_GapU_Prx</t>
  </si>
  <si>
    <t>GpiB_GapU_MiTot</t>
  </si>
  <si>
    <t>GpiB_GapU_PTot</t>
  </si>
  <si>
    <t>GpiB_GapU_MdTot</t>
  </si>
  <si>
    <t>GpiB_GapU_Mpi</t>
  </si>
  <si>
    <t>GpiB_GapU_Mt</t>
  </si>
  <si>
    <t>GpiB_GapU_MfTot</t>
  </si>
  <si>
    <t>GpiB_GapU_EL</t>
  </si>
  <si>
    <t>GpiB_GapU_Ps</t>
  </si>
  <si>
    <t>GpiB_GapU_Eaf</t>
  </si>
  <si>
    <t>GpiB_GapU_Est</t>
  </si>
  <si>
    <t>GpiB_GapU_Mip</t>
  </si>
  <si>
    <t>GpiB_GapU_MTot</t>
  </si>
  <si>
    <t>GpiB_GapU_PrFr</t>
  </si>
  <si>
    <t>GpiB_GapU_Eae</t>
  </si>
  <si>
    <t>GpiB_GapU_PrG</t>
  </si>
  <si>
    <t>GpiB_GapU_Mk</t>
  </si>
  <si>
    <t>GpiB_GapU_Mkk</t>
  </si>
  <si>
    <t>GpiB_GapU_MiL</t>
  </si>
  <si>
    <t>GpiB_GapU_Mr</t>
  </si>
  <si>
    <t>GpiB_GapU_Ebf</t>
  </si>
  <si>
    <t>GpiB_GapU_Pre</t>
  </si>
  <si>
    <t>GpiB_GapU_PrF</t>
  </si>
  <si>
    <t>GpiB_Api_Pus</t>
  </si>
  <si>
    <t>GpiB_Api_Peu</t>
  </si>
  <si>
    <t>GpiB_Api_ELu</t>
  </si>
  <si>
    <t>GpiB_Api_PrTot</t>
  </si>
  <si>
    <t>GpiB_Api_Ebsf</t>
  </si>
  <si>
    <t>GpiB_Api_Eea</t>
  </si>
  <si>
    <t>GpiB_Api_Ma</t>
  </si>
  <si>
    <t>GpiB_Api_ETot</t>
  </si>
  <si>
    <t>GpiB_Api_Prx</t>
  </si>
  <si>
    <t>GpiB_Api_MiTot</t>
  </si>
  <si>
    <t>GpiB_Api_PTot</t>
  </si>
  <si>
    <t>GpiB_Api_MdTot</t>
  </si>
  <si>
    <t>GpiB_Api_Mpi</t>
  </si>
  <si>
    <t>GpiB_Api_Mt</t>
  </si>
  <si>
    <t>GpiB_Api_MfTot</t>
  </si>
  <si>
    <t>GpiB_Api_EL</t>
  </si>
  <si>
    <t>GpiB_Api_Ps</t>
  </si>
  <si>
    <t>GpiB_Api_Eaf</t>
  </si>
  <si>
    <t>GpiB_Api_Est</t>
  </si>
  <si>
    <t>GpiB_Api_Mip</t>
  </si>
  <si>
    <t>GpiB_Api_MTot</t>
  </si>
  <si>
    <t>GpiB_Api_PrFr</t>
  </si>
  <si>
    <t>GpiB_Api_Eae</t>
  </si>
  <si>
    <t>GpiB_Api_PrG</t>
  </si>
  <si>
    <t>GpiB_Api_Mk</t>
  </si>
  <si>
    <t>GpiB_Api_Mkk</t>
  </si>
  <si>
    <t>GpiB_Api_MiL</t>
  </si>
  <si>
    <t>GpiB_Api_Mr</t>
  </si>
  <si>
    <t>GpiB_Api_Ebf</t>
  </si>
  <si>
    <t>GpiB_Api_Pre</t>
  </si>
  <si>
    <t>GpiB_Api_PrF</t>
  </si>
  <si>
    <t>BudB_EhU_Pus</t>
  </si>
  <si>
    <t>BudB_EhU_Peu</t>
  </si>
  <si>
    <t>BudB_EhU_ELu</t>
  </si>
  <si>
    <t>BudB_EhU_PrTot</t>
  </si>
  <si>
    <t>BudB_EhU_Ebsf</t>
  </si>
  <si>
    <t>BudB_EhU_Eea</t>
  </si>
  <si>
    <t>BudB_EhU_Ma</t>
  </si>
  <si>
    <t>BudB_EhU_ETot</t>
  </si>
  <si>
    <t>BudB_EhU_Prx</t>
  </si>
  <si>
    <t>BudB_EhU_MiTot</t>
  </si>
  <si>
    <t>BudB_EhU_PTot</t>
  </si>
  <si>
    <t>BudB_EhU_MdTot</t>
  </si>
  <si>
    <t>BudB_EhU_Mpi</t>
  </si>
  <si>
    <t>BudB_EhU_Mt</t>
  </si>
  <si>
    <t>BudB_EhU_MfTot</t>
  </si>
  <si>
    <t>BudB_EhU_EL</t>
  </si>
  <si>
    <t>BudB_EhU_Ps</t>
  </si>
  <si>
    <t>BudB_EhU_Eaf</t>
  </si>
  <si>
    <t>BudB_EhU_Est</t>
  </si>
  <si>
    <t>BudB_EhU_Mip</t>
  </si>
  <si>
    <t>BudB_EhU_MTot</t>
  </si>
  <si>
    <t>BudB_EhU_PrFr</t>
  </si>
  <si>
    <t>BudB_EhU_Eae</t>
  </si>
  <si>
    <t>BudB_EhU_PrG</t>
  </si>
  <si>
    <t>BudB_EhU_Mk</t>
  </si>
  <si>
    <t>BudB_EhU_Mkk</t>
  </si>
  <si>
    <t>BudB_EhU_MiL</t>
  </si>
  <si>
    <t>BudB_EhU_Mr</t>
  </si>
  <si>
    <t>BudB_EhU_Ebf</t>
  </si>
  <si>
    <t>BudB_EhU_Pre</t>
  </si>
  <si>
    <t>BudB_EhU_PrF</t>
  </si>
  <si>
    <t>BudB_BEu_Pus</t>
  </si>
  <si>
    <t>BudB_BEu_Peu</t>
  </si>
  <si>
    <t>BudB_BEu_ELu</t>
  </si>
  <si>
    <t>BudB_BEu_PrTot</t>
  </si>
  <si>
    <t>BudB_BEu_Ebsf</t>
  </si>
  <si>
    <t>BudB_BEu_Eea</t>
  </si>
  <si>
    <t>BudB_BEu_Ma</t>
  </si>
  <si>
    <t>BudB_BEu_ETot</t>
  </si>
  <si>
    <t>BudB_BEu_Prx</t>
  </si>
  <si>
    <t>BudB_BEu_MiTot</t>
  </si>
  <si>
    <t>BudB_BEu_PTot</t>
  </si>
  <si>
    <t>BudB_BEu_MdTot</t>
  </si>
  <si>
    <t>BudB_BEu_Mpi</t>
  </si>
  <si>
    <t>BudB_BEu_Mt</t>
  </si>
  <si>
    <t>BudB_BEu_MfTot</t>
  </si>
  <si>
    <t>BudB_BEu_EL</t>
  </si>
  <si>
    <t>BudB_BEu_Ps</t>
  </si>
  <si>
    <t>BudB_BEu_Eaf</t>
  </si>
  <si>
    <t>BudB_BEu_Est</t>
  </si>
  <si>
    <t>BudB_BEu_Mip</t>
  </si>
  <si>
    <t>BudB_BEu_MTot</t>
  </si>
  <si>
    <t>BudB_BEu_PrFr</t>
  </si>
  <si>
    <t>BudB_BEu_Eae</t>
  </si>
  <si>
    <t>BudB_BEu_PrG</t>
  </si>
  <si>
    <t>BudB_BEu_Mk</t>
  </si>
  <si>
    <t>BudB_BEu_Mkk</t>
  </si>
  <si>
    <t>BudB_BEu_MiL</t>
  </si>
  <si>
    <t>BudB_BEu_Mr</t>
  </si>
  <si>
    <t>BudB_BEu_Ebf</t>
  </si>
  <si>
    <t>BudB_BEu_Pre</t>
  </si>
  <si>
    <t>BudB_BEu_PrF</t>
  </si>
  <si>
    <t>BudB_FF_Pus</t>
  </si>
  <si>
    <t>BudB_FF_Peu</t>
  </si>
  <si>
    <t>BudB_FF_ELu</t>
  </si>
  <si>
    <t>BudB_FF_PrTot</t>
  </si>
  <si>
    <t>BudB_FF_Ebsf</t>
  </si>
  <si>
    <t>BudB_FF_Eea</t>
  </si>
  <si>
    <t>BudB_FF_Ma</t>
  </si>
  <si>
    <t>BudB_FF_ETot</t>
  </si>
  <si>
    <t>BudB_FF_Prx</t>
  </si>
  <si>
    <t>BudB_FF_MiTot</t>
  </si>
  <si>
    <t>BudB_FF_PTot</t>
  </si>
  <si>
    <t>BudB_FF_MdTot</t>
  </si>
  <si>
    <t>BudB_FF_Mpi</t>
  </si>
  <si>
    <t>BudB_FF_Mt</t>
  </si>
  <si>
    <t>BudB_FF_MfTot</t>
  </si>
  <si>
    <t>BudB_FF_EL</t>
  </si>
  <si>
    <t>BudB_FF_Ps</t>
  </si>
  <si>
    <t>BudB_FF_Eaf</t>
  </si>
  <si>
    <t>BudB_FF_Est</t>
  </si>
  <si>
    <t>BudB_FF_Mip</t>
  </si>
  <si>
    <t>BudB_FF_MTot</t>
  </si>
  <si>
    <t>BudB_FF_PrFr</t>
  </si>
  <si>
    <t>BudB_FF_Eae</t>
  </si>
  <si>
    <t>BudB_FF_PrG</t>
  </si>
  <si>
    <t>BudB_FF_Mk</t>
  </si>
  <si>
    <t>BudB_FF_Mkk</t>
  </si>
  <si>
    <t>BudB_FF_MiL</t>
  </si>
  <si>
    <t>BudB_FF_Mr</t>
  </si>
  <si>
    <t>BudB_FF_Ebf</t>
  </si>
  <si>
    <t>BudB_FF_Pre</t>
  </si>
  <si>
    <t>BudB_FF_PrF</t>
  </si>
  <si>
    <t>BudB_Tyf_Pus</t>
  </si>
  <si>
    <t>BudB_Tyf_Peu</t>
  </si>
  <si>
    <t>BudB_Tyf_ELu</t>
  </si>
  <si>
    <t>BudB_Tyf_PrTot</t>
  </si>
  <si>
    <t>BudB_Tyf_Ebsf</t>
  </si>
  <si>
    <t>BudB_Tyf_Eea</t>
  </si>
  <si>
    <t>BudB_Tyf_Ma</t>
  </si>
  <si>
    <t>BudB_Tyf_ETot</t>
  </si>
  <si>
    <t>BudB_Tyf_Prx</t>
  </si>
  <si>
    <t>BudB_Tyf_MiTot</t>
  </si>
  <si>
    <t>BudB_Tyf_PTot</t>
  </si>
  <si>
    <t>BudB_Tyf_MdTot</t>
  </si>
  <si>
    <t>BudB_Tyf_Mpi</t>
  </si>
  <si>
    <t>BudB_Tyf_Mt</t>
  </si>
  <si>
    <t>BudB_Tyf_MfTot</t>
  </si>
  <si>
    <t>BudB_Tyf_EL</t>
  </si>
  <si>
    <t>BudB_Tyf_Ps</t>
  </si>
  <si>
    <t>BudB_Tyf_Eaf</t>
  </si>
  <si>
    <t>BudB_Tyf_Est</t>
  </si>
  <si>
    <t>BudB_Tyf_Mip</t>
  </si>
  <si>
    <t>BudB_Tyf_MTot</t>
  </si>
  <si>
    <t>BudB_Tyf_PrFr</t>
  </si>
  <si>
    <t>BudB_Tyf_Eae</t>
  </si>
  <si>
    <t>BudB_Tyf_PrG</t>
  </si>
  <si>
    <t>BudB_Tyf_Mk</t>
  </si>
  <si>
    <t>BudB_Tyf_Mkk</t>
  </si>
  <si>
    <t>BudB_Tyf_MiL</t>
  </si>
  <si>
    <t>BudB_Tyf_Mr</t>
  </si>
  <si>
    <t>BudB_Tyf_Ebf</t>
  </si>
  <si>
    <t>BudB_Tyf_Pre</t>
  </si>
  <si>
    <t>BudB_Tyf_PrF</t>
  </si>
  <si>
    <t>GudB_GehU_Pus</t>
  </si>
  <si>
    <t>GudB_GehU_Peu</t>
  </si>
  <si>
    <t>GudB_GehU_ELu</t>
  </si>
  <si>
    <t>GudB_GehU_PrTot</t>
  </si>
  <si>
    <t>GudB_GehU_Ebsf</t>
  </si>
  <si>
    <t>GudB_GehU_Eea</t>
  </si>
  <si>
    <t>GudB_GehU_Ma</t>
  </si>
  <si>
    <t>GudB_GehU_ETot</t>
  </si>
  <si>
    <t>GudB_GehU_Prx</t>
  </si>
  <si>
    <t>GudB_GehU_MiTot</t>
  </si>
  <si>
    <t>GudB_GehU_PTot</t>
  </si>
  <si>
    <t>GudB_GehU_MdTot</t>
  </si>
  <si>
    <t>GudB_GehU_Mpi</t>
  </si>
  <si>
    <t>GudB_GehU_Mt</t>
  </si>
  <si>
    <t>GudB_GehU_MfTot</t>
  </si>
  <si>
    <t>GudB_GehU_EL</t>
  </si>
  <si>
    <t>GudB_GehU_Ps</t>
  </si>
  <si>
    <t>GudB_GehU_Eaf</t>
  </si>
  <si>
    <t>GudB_GehU_Est</t>
  </si>
  <si>
    <t>GudB_GehU_Mip</t>
  </si>
  <si>
    <t>GudB_GehU_MTot</t>
  </si>
  <si>
    <t>GudB_GehU_PrFr</t>
  </si>
  <si>
    <t>GudB_GehU_Eae</t>
  </si>
  <si>
    <t>GudB_GehU_PrG</t>
  </si>
  <si>
    <t>GudB_GehU_Mk</t>
  </si>
  <si>
    <t>GudB_GehU_Mkk</t>
  </si>
  <si>
    <t>GudB_GehU_MiL</t>
  </si>
  <si>
    <t>GudB_GehU_Mr</t>
  </si>
  <si>
    <t>GudB_GehU_Ebf</t>
  </si>
  <si>
    <t>GudB_GehU_Pre</t>
  </si>
  <si>
    <t>GudB_GehU_PrF</t>
  </si>
  <si>
    <t>GudB_GeU_Pus</t>
  </si>
  <si>
    <t>GudB_GeU_Peu</t>
  </si>
  <si>
    <t>GudB_GeU_ELu</t>
  </si>
  <si>
    <t>GudB_GeU_PrTot</t>
  </si>
  <si>
    <t>GudB_GeU_Ebsf</t>
  </si>
  <si>
    <t>GudB_GeU_Eea</t>
  </si>
  <si>
    <t>GudB_GeU_Ma</t>
  </si>
  <si>
    <t>GudB_GeU_ETot</t>
  </si>
  <si>
    <t>GudB_GeU_Prx</t>
  </si>
  <si>
    <t>GudB_GeU_MiTot</t>
  </si>
  <si>
    <t>GudB_GeU_PTot</t>
  </si>
  <si>
    <t>GudB_GeU_MdTot</t>
  </si>
  <si>
    <t>GudB_GeU_Mpi</t>
  </si>
  <si>
    <t>GudB_GeU_Mt</t>
  </si>
  <si>
    <t>GudB_GeU_MfTot</t>
  </si>
  <si>
    <t>GudB_GeU_EL</t>
  </si>
  <si>
    <t>GudB_GeU_Ps</t>
  </si>
  <si>
    <t>GudB_GeU_Eaf</t>
  </si>
  <si>
    <t>GudB_GeU_Est</t>
  </si>
  <si>
    <t>GudB_GeU_Mip</t>
  </si>
  <si>
    <t>GudB_GeU_MTot</t>
  </si>
  <si>
    <t>GudB_GeU_PrFr</t>
  </si>
  <si>
    <t>GudB_GeU_Eae</t>
  </si>
  <si>
    <t>GudB_GeU_PrG</t>
  </si>
  <si>
    <t>GudB_GeU_Mk</t>
  </si>
  <si>
    <t>GudB_GeU_Mkk</t>
  </si>
  <si>
    <t>GudB_GeU_MiL</t>
  </si>
  <si>
    <t>GudB_GeU_Mr</t>
  </si>
  <si>
    <t>GudB_GeU_Ebf</t>
  </si>
  <si>
    <t>GudB_GeU_Pre</t>
  </si>
  <si>
    <t>GudB_GeU_PrF</t>
  </si>
  <si>
    <t>SUBi_ES_UTot</t>
  </si>
  <si>
    <t>SUBi_EU_UTot</t>
  </si>
  <si>
    <t>SUBi_OE_UTot</t>
  </si>
  <si>
    <t>SUBi_Tot_UTot</t>
  </si>
  <si>
    <t>SUBi_ES_Utjy</t>
  </si>
  <si>
    <t>SUBi_EU_Utjy</t>
  </si>
  <si>
    <t>SUBi_OE_Utjy</t>
  </si>
  <si>
    <t>SUBi_Tot_Utjy</t>
  </si>
  <si>
    <t>SUBi_ES_Uff</t>
  </si>
  <si>
    <t>SUBi_EU_Uff</t>
  </si>
  <si>
    <t>SUBi_OE_Uff</t>
  </si>
  <si>
    <t>SUBi_Tot_Uff</t>
  </si>
  <si>
    <t>ANot_Iad_KaiN</t>
  </si>
  <si>
    <t>ANot_Iadun_KaiN</t>
  </si>
  <si>
    <t>ANot_Iauf_KaiN</t>
  </si>
  <si>
    <t>ANot_IauTot_KaiN</t>
  </si>
  <si>
    <t>ANot_Iauu_KaiN</t>
  </si>
  <si>
    <t>ANot_Idau_KaiN</t>
  </si>
  <si>
    <t>ANot_IdTot_KaiN</t>
  </si>
  <si>
    <t>ANot_ITot_KaiN</t>
  </si>
  <si>
    <t>ANot_Iuau_KaiN</t>
  </si>
  <si>
    <t>ANot_Ix_KaiN</t>
  </si>
  <si>
    <t>ANot_Kau_KaiN</t>
  </si>
  <si>
    <t>ANot_Kauf_KaiN</t>
  </si>
  <si>
    <t>ANot_Kds_KaiN</t>
  </si>
  <si>
    <t>ANot_KdsU_KaiN</t>
  </si>
  <si>
    <t>ANot_KdTot_KaiN</t>
  </si>
  <si>
    <t>ANot_KTot_KaiN</t>
  </si>
  <si>
    <t>ANot_Kud_KaiN</t>
  </si>
  <si>
    <t>ANot_Kunu_KaiN</t>
  </si>
  <si>
    <t>ANot_KuTot_KaiN</t>
  </si>
  <si>
    <t>ANot_Kx_KaiN</t>
  </si>
  <si>
    <t>Obl_NobN_UTN</t>
  </si>
  <si>
    <t>Obl_Nouf_UTN</t>
  </si>
  <si>
    <t>Obl_NTot_UTN</t>
  </si>
  <si>
    <t>Obl_Nuo_UTN</t>
  </si>
  <si>
    <t>Obl_Tfk_UTN</t>
  </si>
  <si>
    <t>Obl_Tfo_UTN</t>
  </si>
  <si>
    <t>Obl_Tif_UTN</t>
  </si>
  <si>
    <t>Obl_Tik_UTN</t>
  </si>
  <si>
    <t>Obl_Tvk_UTN</t>
  </si>
  <si>
    <t>Obl_Tvo_UTN</t>
  </si>
  <si>
    <t>Obl_Ude_UTN</t>
  </si>
  <si>
    <t>Obl_Udm_UTN</t>
  </si>
  <si>
    <t>Obl_Udr_UTN</t>
  </si>
  <si>
    <t>Obl_Uds_UTN</t>
  </si>
  <si>
    <t>Obl_Uou_UTN</t>
  </si>
  <si>
    <t>Obl_Upu_UTN</t>
  </si>
  <si>
    <t>Obl_UTot_UTN</t>
  </si>
  <si>
    <t>Obl_VaE_UTN</t>
  </si>
  <si>
    <t>Obl_VaKN_UTN</t>
  </si>
  <si>
    <t>C0010_S_05_01_02_01_R0200</t>
  </si>
  <si>
    <t>C0010_S_05_01_02_01_R0140</t>
  </si>
  <si>
    <t>C0010_S_05_01_02_01_R0120</t>
  </si>
  <si>
    <t>C0010_S_05_01_02_01_R0110</t>
  </si>
  <si>
    <t>C0010_S_05_01_02_01_R0340</t>
  </si>
  <si>
    <t>C0010_S_05_01_02_01_R0310</t>
  </si>
  <si>
    <t>C0010_S_05_01_02_01_R0320</t>
  </si>
  <si>
    <t>C0010_S_05_01_02_01_R0300</t>
  </si>
  <si>
    <t>C0010_S_05_01_02_01_R0240</t>
  </si>
  <si>
    <t>C0010_S_05_01_02_01_R0550</t>
  </si>
  <si>
    <t>C0010_S_05_01_02_01_R0400</t>
  </si>
  <si>
    <t>C0010_S_05_01_02_01_R0220</t>
  </si>
  <si>
    <t>C0010_S_05_01_02_01_R0210</t>
  </si>
  <si>
    <t>C0020_S_05_01_02_01_R0200</t>
  </si>
  <si>
    <t>C0020_S_05_01_02_01_R0140</t>
  </si>
  <si>
    <t>C0020_S_05_01_02_01_R0120</t>
  </si>
  <si>
    <t>C0020_S_05_01_02_01_R0110</t>
  </si>
  <si>
    <t>C0020_S_05_01_02_01_R0340</t>
  </si>
  <si>
    <t>C0020_S_05_01_02_01_R0310</t>
  </si>
  <si>
    <t>C0020_S_05_01_02_01_R0320</t>
  </si>
  <si>
    <t>C0020_S_05_01_02_01_R0300</t>
  </si>
  <si>
    <t>C0020_S_05_01_02_01_R0240</t>
  </si>
  <si>
    <t>C0020_S_05_01_02_01_R0550</t>
  </si>
  <si>
    <t>C0020_S_05_01_02_01_R0400</t>
  </si>
  <si>
    <t>C0020_S_05_01_02_01_R0220</t>
  </si>
  <si>
    <t>C0020_S_05_01_02_01_R0210</t>
  </si>
  <si>
    <t>C0030_S_05_01_02_01_R0200</t>
  </si>
  <si>
    <t>C0030_S_05_01_02_01_R0140</t>
  </si>
  <si>
    <t>C0030_S_05_01_02_01_R0120</t>
  </si>
  <si>
    <t>C0030_S_05_01_02_01_R0110</t>
  </si>
  <si>
    <t>C0030_S_05_01_02_01_R0340</t>
  </si>
  <si>
    <t>C0030_S_05_01_02_01_R0310</t>
  </si>
  <si>
    <t>C0030_S_05_01_02_01_R0320</t>
  </si>
  <si>
    <t>C0030_S_05_01_02_01_R0300</t>
  </si>
  <si>
    <t>C0030_S_05_01_02_01_R0240</t>
  </si>
  <si>
    <t>C0030_S_05_01_02_01_R0550</t>
  </si>
  <si>
    <t>C0030_S_05_01_02_01_R0400</t>
  </si>
  <si>
    <t>C0030_S_05_01_02_01_R0220</t>
  </si>
  <si>
    <t>C0030_S_05_01_02_01_R0210</t>
  </si>
  <si>
    <t>C0040_S_05_01_02_01_R0200</t>
  </si>
  <si>
    <t>C0040_S_05_01_02_01_R0140</t>
  </si>
  <si>
    <t>C0040_S_05_01_02_01_R0120</t>
  </si>
  <si>
    <t>C0040_S_05_01_02_01_R0110</t>
  </si>
  <si>
    <t>C0040_S_05_01_02_01_R0340</t>
  </si>
  <si>
    <t>C0040_S_05_01_02_01_R0310</t>
  </si>
  <si>
    <t>C0040_S_05_01_02_01_R0320</t>
  </si>
  <si>
    <t>C0040_S_05_01_02_01_R0300</t>
  </si>
  <si>
    <t>C0040_S_05_01_02_01_R0240</t>
  </si>
  <si>
    <t>C0040_S_05_01_02_01_R0550</t>
  </si>
  <si>
    <t>C0040_S_05_01_02_01_R0400</t>
  </si>
  <si>
    <t>C0040_S_05_01_02_01_R0220</t>
  </si>
  <si>
    <t>C0040_S_05_01_02_01_R0210</t>
  </si>
  <si>
    <t>C0050_S_05_01_02_01_R0200</t>
  </si>
  <si>
    <t>C0050_S_05_01_02_01_R0140</t>
  </si>
  <si>
    <t>C0050_S_05_01_02_01_R0120</t>
  </si>
  <si>
    <t>C0050_S_05_01_02_01_R0110</t>
  </si>
  <si>
    <t>C0050_S_05_01_02_01_R0340</t>
  </si>
  <si>
    <t>C0050_S_05_01_02_01_R0310</t>
  </si>
  <si>
    <t>C0050_S_05_01_02_01_R0320</t>
  </si>
  <si>
    <t>C0050_S_05_01_02_01_R0300</t>
  </si>
  <si>
    <t>C0050_S_05_01_02_01_R0240</t>
  </si>
  <si>
    <t>C0050_S_05_01_02_01_R0550</t>
  </si>
  <si>
    <t>C0050_S_05_01_02_01_R0400</t>
  </si>
  <si>
    <t>C0050_S_05_01_02_01_R0220</t>
  </si>
  <si>
    <t>C0050_S_05_01_02_01_R0210</t>
  </si>
  <si>
    <t>C0060_S_05_01_02_01_R0200</t>
  </si>
  <si>
    <t>C0060_S_05_01_02_01_R0140</t>
  </si>
  <si>
    <t>C0060_S_05_01_02_01_R0120</t>
  </si>
  <si>
    <t>C0060_S_05_01_02_01_R0110</t>
  </si>
  <si>
    <t>C0060_S_05_01_02_01_R0340</t>
  </si>
  <si>
    <t>C0060_S_05_01_02_01_R0310</t>
  </si>
  <si>
    <t>C0060_S_05_01_02_01_R0320</t>
  </si>
  <si>
    <t>C0060_S_05_01_02_01_R0300</t>
  </si>
  <si>
    <t>C0060_S_05_01_02_01_R0240</t>
  </si>
  <si>
    <t>C0060_S_05_01_02_01_R0550</t>
  </si>
  <si>
    <t>C0060_S_05_01_02_01_R0400</t>
  </si>
  <si>
    <t>C0060_S_05_01_02_01_R0220</t>
  </si>
  <si>
    <t>C0060_S_05_01_02_01_R0210</t>
  </si>
  <si>
    <t>C0070_S_05_01_02_01_R0200</t>
  </si>
  <si>
    <t>C0070_S_05_01_02_01_R0140</t>
  </si>
  <si>
    <t>C0070_S_05_01_02_01_R0120</t>
  </si>
  <si>
    <t>C0070_S_05_01_02_01_R0110</t>
  </si>
  <si>
    <t>C0070_S_05_01_02_01_R0340</t>
  </si>
  <si>
    <t>C0070_S_05_01_02_01_R0310</t>
  </si>
  <si>
    <t>C0070_S_05_01_02_01_R0320</t>
  </si>
  <si>
    <t>C0070_S_05_01_02_01_R0300</t>
  </si>
  <si>
    <t>C0070_S_05_01_02_01_R0240</t>
  </si>
  <si>
    <t>C0070_S_05_01_02_01_R0550</t>
  </si>
  <si>
    <t>C0070_S_05_01_02_01_R0400</t>
  </si>
  <si>
    <t>C0070_S_05_01_02_01_R0220</t>
  </si>
  <si>
    <t>C0070_S_05_01_02_01_R0210</t>
  </si>
  <si>
    <t>C0080_S_05_01_02_01_R0200</t>
  </si>
  <si>
    <t>C0080_S_05_01_02_01_R0140</t>
  </si>
  <si>
    <t>C0080_S_05_01_02_01_R0120</t>
  </si>
  <si>
    <t>C0080_S_05_01_02_01_R0110</t>
  </si>
  <si>
    <t>C0080_S_05_01_02_01_R0340</t>
  </si>
  <si>
    <t>C0080_S_05_01_02_01_R0310</t>
  </si>
  <si>
    <t>C0080_S_05_01_02_01_R0320</t>
  </si>
  <si>
    <t>C0080_S_05_01_02_01_R0300</t>
  </si>
  <si>
    <t>C0080_S_05_01_02_01_R0240</t>
  </si>
  <si>
    <t>C0080_S_05_01_02_01_R0550</t>
  </si>
  <si>
    <t>C0080_S_05_01_02_01_R0400</t>
  </si>
  <si>
    <t>C0080_S_05_01_02_01_R0220</t>
  </si>
  <si>
    <t>C0080_S_05_01_02_01_R0210</t>
  </si>
  <si>
    <t>C0090_S_05_01_02_01_R0200</t>
  </si>
  <si>
    <t>C0090_S_05_01_02_01_R0140</t>
  </si>
  <si>
    <t>C0090_S_05_01_02_01_R0120</t>
  </si>
  <si>
    <t>C0090_S_05_01_02_01_R0110</t>
  </si>
  <si>
    <t>C0090_S_05_01_02_01_R0340</t>
  </si>
  <si>
    <t>C0090_S_05_01_02_01_R0310</t>
  </si>
  <si>
    <t>C0090_S_05_01_02_01_R0320</t>
  </si>
  <si>
    <t>C0090_S_05_01_02_01_R0300</t>
  </si>
  <si>
    <t>C0090_S_05_01_02_01_R0240</t>
  </si>
  <si>
    <t>C0090_S_05_01_02_01_R0550</t>
  </si>
  <si>
    <t>C0090_S_05_01_02_01_R0400</t>
  </si>
  <si>
    <t>C0090_S_05_01_02_01_R0220</t>
  </si>
  <si>
    <t>C0090_S_05_01_02_01_R0210</t>
  </si>
  <si>
    <t>C0100_S_05_01_02_01_R0200</t>
  </si>
  <si>
    <t>C0100_S_05_01_02_01_R0140</t>
  </si>
  <si>
    <t>C0100_S_05_01_02_01_R0120</t>
  </si>
  <si>
    <t>C0100_S_05_01_02_01_R0110</t>
  </si>
  <si>
    <t>C0100_S_05_01_02_01_R0340</t>
  </si>
  <si>
    <t>C0100_S_05_01_02_01_R0310</t>
  </si>
  <si>
    <t>C0100_S_05_01_02_01_R0320</t>
  </si>
  <si>
    <t>C0100_S_05_01_02_01_R0300</t>
  </si>
  <si>
    <t>C0100_S_05_01_02_01_R0240</t>
  </si>
  <si>
    <t>C0100_S_05_01_02_01_R0550</t>
  </si>
  <si>
    <t>C0100_S_05_01_02_01_R0400</t>
  </si>
  <si>
    <t>C0100_S_05_01_02_01_R0220</t>
  </si>
  <si>
    <t>C0100_S_05_01_02_01_R0210</t>
  </si>
  <si>
    <t>C0110_S_05_01_02_01_R0200</t>
  </si>
  <si>
    <t>C0110_S_05_01_02_01_R0140</t>
  </si>
  <si>
    <t>C0110_S_05_01_02_01_R0120</t>
  </si>
  <si>
    <t>C0110_S_05_01_02_01_R0110</t>
  </si>
  <si>
    <t>C0110_S_05_01_02_01_R0340</t>
  </si>
  <si>
    <t>C0110_S_05_01_02_01_R0310</t>
  </si>
  <si>
    <t>C0110_S_05_01_02_01_R0320</t>
  </si>
  <si>
    <t>C0110_S_05_01_02_01_R0300</t>
  </si>
  <si>
    <t>C0110_S_05_01_02_01_R0240</t>
  </si>
  <si>
    <t>C0110_S_05_01_02_01_R0550</t>
  </si>
  <si>
    <t>C0110_S_05_01_02_01_R0400</t>
  </si>
  <si>
    <t>C0110_S_05_01_02_01_R0220</t>
  </si>
  <si>
    <t>C0110_S_05_01_02_01_R0210</t>
  </si>
  <si>
    <t>C0120_S_05_01_02_01_R0200</t>
  </si>
  <si>
    <t>C0120_S_05_01_02_01_R0140</t>
  </si>
  <si>
    <t>C0120_S_05_01_02_01_R0120</t>
  </si>
  <si>
    <t>C0120_S_05_01_02_01_R0110</t>
  </si>
  <si>
    <t>C0120_S_05_01_02_01_R0340</t>
  </si>
  <si>
    <t>C0120_S_05_01_02_01_R0310</t>
  </si>
  <si>
    <t>C0120_S_05_01_02_01_R0320</t>
  </si>
  <si>
    <t>C0120_S_05_01_02_01_R0300</t>
  </si>
  <si>
    <t>C0120_S_05_01_02_01_R0240</t>
  </si>
  <si>
    <t>C0120_S_05_01_02_01_R0550</t>
  </si>
  <si>
    <t>C0120_S_05_01_02_01_R0400</t>
  </si>
  <si>
    <t>C0120_S_05_01_02_01_R0220</t>
  </si>
  <si>
    <t>C0120_S_05_01_02_01_R0210</t>
  </si>
  <si>
    <t>C0130_S_05_01_02_01_R0200</t>
  </si>
  <si>
    <t>C0130_S_05_01_02_01_R0140</t>
  </si>
  <si>
    <t>C0130_S_05_01_02_01_R0130</t>
  </si>
  <si>
    <t>C0130_S_05_01_02_01_R0340</t>
  </si>
  <si>
    <t>C0130_S_05_01_02_01_R0330</t>
  </si>
  <si>
    <t>C0130_S_05_01_02_01_R0300</t>
  </si>
  <si>
    <t>C0130_S_05_01_02_01_R0240</t>
  </si>
  <si>
    <t>C0130_S_05_01_02_01_R0550</t>
  </si>
  <si>
    <t>C0130_S_05_01_02_01_R0400</t>
  </si>
  <si>
    <t>C0130_S_05_01_02_01_R0230</t>
  </si>
  <si>
    <t>C0140_S_05_01_02_01_R0200</t>
  </si>
  <si>
    <t>C0140_S_05_01_02_01_R0140</t>
  </si>
  <si>
    <t>C0140_S_05_01_02_01_R0130</t>
  </si>
  <si>
    <t>C0140_S_05_01_02_01_R0340</t>
  </si>
  <si>
    <t>C0140_S_05_01_02_01_R0330</t>
  </si>
  <si>
    <t>C0140_S_05_01_02_01_R0300</t>
  </si>
  <si>
    <t>C0140_S_05_01_02_01_R0240</t>
  </si>
  <si>
    <t>C0140_S_05_01_02_01_R0550</t>
  </si>
  <si>
    <t>C0140_S_05_01_02_01_R0400</t>
  </si>
  <si>
    <t>C0140_S_05_01_02_01_R0230</t>
  </si>
  <si>
    <t>C0150_S_05_01_02_01_R0200</t>
  </si>
  <si>
    <t>C0150_S_05_01_02_01_R0140</t>
  </si>
  <si>
    <t>C0150_S_05_01_02_01_R0130</t>
  </si>
  <si>
    <t>C0150_S_05_01_02_01_R0340</t>
  </si>
  <si>
    <t>C0150_S_05_01_02_01_R0330</t>
  </si>
  <si>
    <t>C0150_S_05_01_02_01_R0300</t>
  </si>
  <si>
    <t>C0150_S_05_01_02_01_R0240</t>
  </si>
  <si>
    <t>C0150_S_05_01_02_01_R0550</t>
  </si>
  <si>
    <t>C0150_S_05_01_02_01_R0400</t>
  </si>
  <si>
    <t>C0150_S_05_01_02_01_R0230</t>
  </si>
  <si>
    <t>C0160_S_05_01_02_01_R0200</t>
  </si>
  <si>
    <t>C0160_S_05_01_02_01_R0140</t>
  </si>
  <si>
    <t>C0160_S_05_01_02_01_R0130</t>
  </si>
  <si>
    <t>C0160_S_05_01_02_01_R0340</t>
  </si>
  <si>
    <t>C0160_S_05_01_02_01_R0330</t>
  </si>
  <si>
    <t>C0160_S_05_01_02_01_R0300</t>
  </si>
  <si>
    <t>C0160_S_05_01_02_01_R0240</t>
  </si>
  <si>
    <t>C0160_S_05_01_02_01_R0550</t>
  </si>
  <si>
    <t>C0160_S_05_01_02_01_R0400</t>
  </si>
  <si>
    <t>C0160_S_05_01_02_01_R0230</t>
  </si>
  <si>
    <t>C0200_S_05_01_02_01_R0200</t>
  </si>
  <si>
    <t>C0200_S_05_01_02_01_R0140</t>
  </si>
  <si>
    <t>C0200_S_05_01_02_01_R0130</t>
  </si>
  <si>
    <t>C0200_S_05_01_02_01_R0120</t>
  </si>
  <si>
    <t>C0200_S_05_01_02_01_R0110</t>
  </si>
  <si>
    <t>C0200_S_05_01_02_01_R0340</t>
  </si>
  <si>
    <t>C0200_S_05_01_02_01_R0330</t>
  </si>
  <si>
    <t>C0200_S_05_01_02_01_R0310</t>
  </si>
  <si>
    <t>C0200_S_05_01_02_01_R0320</t>
  </si>
  <si>
    <t>C0200_S_05_01_02_01_R0300</t>
  </si>
  <si>
    <t>C0200_S_05_01_02_01_R0240</t>
  </si>
  <si>
    <t>C0200_S_05_01_02_01_R1300</t>
  </si>
  <si>
    <t>C0200_S_05_01_02_01_R1210</t>
  </si>
  <si>
    <t>C0200_S_05_01_02_01_R0550</t>
  </si>
  <si>
    <t>C0200_S_05_01_02_01_R0400</t>
  </si>
  <si>
    <t>C0200_S_05_01_02_01_R0230</t>
  </si>
  <si>
    <t>C0200_S_05_01_02_01_R0220</t>
  </si>
  <si>
    <t>C0200_S_05_01_02_01_R0210</t>
  </si>
  <si>
    <t>C0020_S_17_01_02_01_R0060</t>
  </si>
  <si>
    <t>C0020_S_17_01_02_01_R0340</t>
  </si>
  <si>
    <t>C0020_S_17_01_02_01_R0010</t>
  </si>
  <si>
    <t>C0020_S_17_01_02_01_R0280</t>
  </si>
  <si>
    <t>C0020_S_17_01_02_01_R0270</t>
  </si>
  <si>
    <t>C0020_S_17_01_02_01_R0260</t>
  </si>
  <si>
    <t>C0020_S_17_01_02_01_R0250</t>
  </si>
  <si>
    <t>C0020_S_17_01_02_01_R0240</t>
  </si>
  <si>
    <t>C0020_S_17_01_02_01_R0160</t>
  </si>
  <si>
    <t>C0020_S_17_01_02_01_R0330</t>
  </si>
  <si>
    <t>C0020_S_17_01_02_01_R0320</t>
  </si>
  <si>
    <t>C0020_S_17_01_02_01_R0050</t>
  </si>
  <si>
    <t>C0020_S_17_01_02_01_R0150</t>
  </si>
  <si>
    <t>C0020_S_17_01_02_01_R0140</t>
  </si>
  <si>
    <t>C0030_S_17_01_02_01_R0060</t>
  </si>
  <si>
    <t>C0030_S_17_01_02_01_R0340</t>
  </si>
  <si>
    <t>C0030_S_17_01_02_01_R0010</t>
  </si>
  <si>
    <t>C0030_S_17_01_02_01_R0280</t>
  </si>
  <si>
    <t>C0030_S_17_01_02_01_R0270</t>
  </si>
  <si>
    <t>C0030_S_17_01_02_01_R0260</t>
  </si>
  <si>
    <t>C0030_S_17_01_02_01_R0250</t>
  </si>
  <si>
    <t>C0030_S_17_01_02_01_R0240</t>
  </si>
  <si>
    <t>C0030_S_17_01_02_01_R0160</t>
  </si>
  <si>
    <t>C0030_S_17_01_02_01_R0330</t>
  </si>
  <si>
    <t>C0030_S_17_01_02_01_R0320</t>
  </si>
  <si>
    <t>C0030_S_17_01_02_01_R0050</t>
  </si>
  <si>
    <t>C0030_S_17_01_02_01_R0150</t>
  </si>
  <si>
    <t>C0030_S_17_01_02_01_R0140</t>
  </si>
  <si>
    <t>C0040_S_17_01_02_01_R0060</t>
  </si>
  <si>
    <t>C0040_S_17_01_02_01_R0340</t>
  </si>
  <si>
    <t>C0040_S_17_01_02_01_R0010</t>
  </si>
  <si>
    <t>C0040_S_17_01_02_01_R0280</t>
  </si>
  <si>
    <t>C0040_S_17_01_02_01_R0270</t>
  </si>
  <si>
    <t>C0040_S_17_01_02_01_R0260</t>
  </si>
  <si>
    <t>C0040_S_17_01_02_01_R0250</t>
  </si>
  <si>
    <t>C0040_S_17_01_02_01_R0240</t>
  </si>
  <si>
    <t>C0040_S_17_01_02_01_R0160</t>
  </si>
  <si>
    <t>C0040_S_17_01_02_01_R0330</t>
  </si>
  <si>
    <t>C0040_S_17_01_02_01_R0320</t>
  </si>
  <si>
    <t>C0040_S_17_01_02_01_R0050</t>
  </si>
  <si>
    <t>C0040_S_17_01_02_01_R0150</t>
  </si>
  <si>
    <t>C0040_S_17_01_02_01_R0140</t>
  </si>
  <si>
    <t>C0050_S_17_01_02_01_R0060</t>
  </si>
  <si>
    <t>C0050_S_17_01_02_01_R0340</t>
  </si>
  <si>
    <t>C0050_S_17_01_02_01_R0010</t>
  </si>
  <si>
    <t>C0050_S_17_01_02_01_R0280</t>
  </si>
  <si>
    <t>C0050_S_17_01_02_01_R0270</t>
  </si>
  <si>
    <t>C0050_S_17_01_02_01_R0260</t>
  </si>
  <si>
    <t>C0050_S_17_01_02_01_R0250</t>
  </si>
  <si>
    <t>C0050_S_17_01_02_01_R0240</t>
  </si>
  <si>
    <t>C0050_S_17_01_02_01_R0160</t>
  </si>
  <si>
    <t>C0050_S_17_01_02_01_R0330</t>
  </si>
  <si>
    <t>C0050_S_17_01_02_01_R0320</t>
  </si>
  <si>
    <t>C0050_S_17_01_02_01_R0050</t>
  </si>
  <si>
    <t>C0050_S_17_01_02_01_R0150</t>
  </si>
  <si>
    <t>C0050_S_17_01_02_01_R0140</t>
  </si>
  <si>
    <t>C0060_S_17_01_02_01_R0060</t>
  </si>
  <si>
    <t>C0060_S_17_01_02_01_R0340</t>
  </si>
  <si>
    <t>C0060_S_17_01_02_01_R0010</t>
  </si>
  <si>
    <t>C0060_S_17_01_02_01_R0280</t>
  </si>
  <si>
    <t>C0060_S_17_01_02_01_R0270</t>
  </si>
  <si>
    <t>C0060_S_17_01_02_01_R0260</t>
  </si>
  <si>
    <t>C0060_S_17_01_02_01_R0250</t>
  </si>
  <si>
    <t>C0060_S_17_01_02_01_R0240</t>
  </si>
  <si>
    <t>C0060_S_17_01_02_01_R0160</t>
  </si>
  <si>
    <t>C0060_S_17_01_02_01_R0330</t>
  </si>
  <si>
    <t>C0060_S_17_01_02_01_R0320</t>
  </si>
  <si>
    <t>C0060_S_17_01_02_01_R0050</t>
  </si>
  <si>
    <t>C0060_S_17_01_02_01_R0150</t>
  </si>
  <si>
    <t>C0060_S_17_01_02_01_R0140</t>
  </si>
  <si>
    <t>C0070_S_17_01_02_01_R0060</t>
  </si>
  <si>
    <t>C0070_S_17_01_02_01_R0340</t>
  </si>
  <si>
    <t>C0070_S_17_01_02_01_R0010</t>
  </si>
  <si>
    <t>C0070_S_17_01_02_01_R0280</t>
  </si>
  <si>
    <t>C0070_S_17_01_02_01_R0270</t>
  </si>
  <si>
    <t>C0070_S_17_01_02_01_R0260</t>
  </si>
  <si>
    <t>C0070_S_17_01_02_01_R0250</t>
  </si>
  <si>
    <t>C0070_S_17_01_02_01_R0240</t>
  </si>
  <si>
    <t>C0070_S_17_01_02_01_R0160</t>
  </si>
  <si>
    <t>C0070_S_17_01_02_01_R0330</t>
  </si>
  <si>
    <t>C0070_S_17_01_02_01_R0320</t>
  </si>
  <si>
    <t>C0070_S_17_01_02_01_R0050</t>
  </si>
  <si>
    <t>C0070_S_17_01_02_01_R0150</t>
  </si>
  <si>
    <t>C0070_S_17_01_02_01_R0140</t>
  </si>
  <si>
    <t>C0080_S_17_01_02_01_R0060</t>
  </si>
  <si>
    <t>C0080_S_17_01_02_01_R0340</t>
  </si>
  <si>
    <t>C0080_S_17_01_02_01_R0010</t>
  </si>
  <si>
    <t>C0080_S_17_01_02_01_R0280</t>
  </si>
  <si>
    <t>C0080_S_17_01_02_01_R0270</t>
  </si>
  <si>
    <t>C0080_S_17_01_02_01_R0260</t>
  </si>
  <si>
    <t>C0080_S_17_01_02_01_R0250</t>
  </si>
  <si>
    <t>C0080_S_17_01_02_01_R0240</t>
  </si>
  <si>
    <t>C0080_S_17_01_02_01_R0160</t>
  </si>
  <si>
    <t>C0080_S_17_01_02_01_R0330</t>
  </si>
  <si>
    <t>C0080_S_17_01_02_01_R0320</t>
  </si>
  <si>
    <t>C0080_S_17_01_02_01_R0050</t>
  </si>
  <si>
    <t>C0080_S_17_01_02_01_R0150</t>
  </si>
  <si>
    <t>C0080_S_17_01_02_01_R0140</t>
  </si>
  <si>
    <t>C0090_S_17_01_02_01_R0060</t>
  </si>
  <si>
    <t>C0090_S_17_01_02_01_R0340</t>
  </si>
  <si>
    <t>C0090_S_17_01_02_01_R0010</t>
  </si>
  <si>
    <t>C0090_S_17_01_02_01_R0280</t>
  </si>
  <si>
    <t>C0090_S_17_01_02_01_R0270</t>
  </si>
  <si>
    <t>C0090_S_17_01_02_01_R0260</t>
  </si>
  <si>
    <t>C0090_S_17_01_02_01_R0250</t>
  </si>
  <si>
    <t>C0090_S_17_01_02_01_R0240</t>
  </si>
  <si>
    <t>C0090_S_17_01_02_01_R0160</t>
  </si>
  <si>
    <t>C0090_S_17_01_02_01_R0330</t>
  </si>
  <si>
    <t>C0090_S_17_01_02_01_R0320</t>
  </si>
  <si>
    <t>C0090_S_17_01_02_01_R0050</t>
  </si>
  <si>
    <t>C0090_S_17_01_02_01_R0150</t>
  </si>
  <si>
    <t>C0090_S_17_01_02_01_R0140</t>
  </si>
  <si>
    <t>C0100_S_17_01_02_01_R0060</t>
  </si>
  <si>
    <t>C0100_S_17_01_02_01_R0340</t>
  </si>
  <si>
    <t>C0100_S_17_01_02_01_R0010</t>
  </si>
  <si>
    <t>C0100_S_17_01_02_01_R0280</t>
  </si>
  <si>
    <t>C0100_S_17_01_02_01_R0270</t>
  </si>
  <si>
    <t>C0100_S_17_01_02_01_R0260</t>
  </si>
  <si>
    <t>C0100_S_17_01_02_01_R0250</t>
  </si>
  <si>
    <t>C0100_S_17_01_02_01_R0240</t>
  </si>
  <si>
    <t>C0100_S_17_01_02_01_R0160</t>
  </si>
  <si>
    <t>C0100_S_17_01_02_01_R0330</t>
  </si>
  <si>
    <t>C0100_S_17_01_02_01_R0320</t>
  </si>
  <si>
    <t>C0100_S_17_01_02_01_R0050</t>
  </si>
  <si>
    <t>C0100_S_17_01_02_01_R0150</t>
  </si>
  <si>
    <t>C0100_S_17_01_02_01_R0140</t>
  </si>
  <si>
    <t>C0110_S_17_01_02_01_R0060</t>
  </si>
  <si>
    <t>C0110_S_17_01_02_01_R0340</t>
  </si>
  <si>
    <t>C0110_S_17_01_02_01_R0010</t>
  </si>
  <si>
    <t>C0110_S_17_01_02_01_R0280</t>
  </si>
  <si>
    <t>C0110_S_17_01_02_01_R0270</t>
  </si>
  <si>
    <t>C0110_S_17_01_02_01_R0260</t>
  </si>
  <si>
    <t>C0110_S_17_01_02_01_R0250</t>
  </si>
  <si>
    <t>C0110_S_17_01_02_01_R0240</t>
  </si>
  <si>
    <t>C0110_S_17_01_02_01_R0160</t>
  </si>
  <si>
    <t>C0110_S_17_01_02_01_R0330</t>
  </si>
  <si>
    <t>C0110_S_17_01_02_01_R0320</t>
  </si>
  <si>
    <t>C0110_S_17_01_02_01_R0050</t>
  </si>
  <si>
    <t>C0110_S_17_01_02_01_R0150</t>
  </si>
  <si>
    <t>C0110_S_17_01_02_01_R0140</t>
  </si>
  <si>
    <t>C0120_S_17_01_02_01_R0060</t>
  </si>
  <si>
    <t>C0120_S_17_01_02_01_R0340</t>
  </si>
  <si>
    <t>C0120_S_17_01_02_01_R0010</t>
  </si>
  <si>
    <t>C0120_S_17_01_02_01_R0280</t>
  </si>
  <si>
    <t>C0120_S_17_01_02_01_R0270</t>
  </si>
  <si>
    <t>C0120_S_17_01_02_01_R0260</t>
  </si>
  <si>
    <t>C0120_S_17_01_02_01_R0250</t>
  </si>
  <si>
    <t>C0120_S_17_01_02_01_R0240</t>
  </si>
  <si>
    <t>C0120_S_17_01_02_01_R0160</t>
  </si>
  <si>
    <t>C0120_S_17_01_02_01_R0330</t>
  </si>
  <si>
    <t>C0120_S_17_01_02_01_R0320</t>
  </si>
  <si>
    <t>C0120_S_17_01_02_01_R0050</t>
  </si>
  <si>
    <t>C0120_S_17_01_02_01_R0150</t>
  </si>
  <si>
    <t>C0120_S_17_01_02_01_R0140</t>
  </si>
  <si>
    <t>C0130_S_17_01_02_01_R0060</t>
  </si>
  <si>
    <t>C0130_S_17_01_02_01_R0340</t>
  </si>
  <si>
    <t>C0130_S_17_01_02_01_R0010</t>
  </si>
  <si>
    <t>C0130_S_17_01_02_01_R0280</t>
  </si>
  <si>
    <t>C0130_S_17_01_02_01_R0270</t>
  </si>
  <si>
    <t>C0130_S_17_01_02_01_R0260</t>
  </si>
  <si>
    <t>C0130_S_17_01_02_01_R0250</t>
  </si>
  <si>
    <t>C0130_S_17_01_02_01_R0240</t>
  </si>
  <si>
    <t>C0130_S_17_01_02_01_R0160</t>
  </si>
  <si>
    <t>C0130_S_17_01_02_01_R0330</t>
  </si>
  <si>
    <t>C0130_S_17_01_02_01_R0320</t>
  </si>
  <si>
    <t>C0130_S_17_01_02_01_R0050</t>
  </si>
  <si>
    <t>C0130_S_17_01_02_01_R0150</t>
  </si>
  <si>
    <t>C0130_S_17_01_02_01_R0140</t>
  </si>
  <si>
    <t>C0140_S_17_01_02_01_R0060</t>
  </si>
  <si>
    <t>C0140_S_17_01_02_01_R0340</t>
  </si>
  <si>
    <t>C0140_S_17_01_02_01_R0010</t>
  </si>
  <si>
    <t>C0140_S_17_01_02_01_R0280</t>
  </si>
  <si>
    <t>C0140_S_17_01_02_01_R0270</t>
  </si>
  <si>
    <t>C0140_S_17_01_02_01_R0260</t>
  </si>
  <si>
    <t>C0140_S_17_01_02_01_R0250</t>
  </si>
  <si>
    <t>C0140_S_17_01_02_01_R0240</t>
  </si>
  <si>
    <t>C0140_S_17_01_02_01_R0160</t>
  </si>
  <si>
    <t>C0140_S_17_01_02_01_R0330</t>
  </si>
  <si>
    <t>C0140_S_17_01_02_01_R0320</t>
  </si>
  <si>
    <t>C0140_S_17_01_02_01_R0050</t>
  </si>
  <si>
    <t>C0140_S_17_01_02_01_R0150</t>
  </si>
  <si>
    <t>C0140_S_17_01_02_01_R0140</t>
  </si>
  <si>
    <t>C0150_S_17_01_02_01_R0060</t>
  </si>
  <si>
    <t>C0150_S_17_01_02_01_R0340</t>
  </si>
  <si>
    <t>C0150_S_17_01_02_01_R0010</t>
  </si>
  <si>
    <t>C0150_S_17_01_02_01_R0280</t>
  </si>
  <si>
    <t>C0150_S_17_01_02_01_R0270</t>
  </si>
  <si>
    <t>C0150_S_17_01_02_01_R0260</t>
  </si>
  <si>
    <t>C0150_S_17_01_02_01_R0250</t>
  </si>
  <si>
    <t>C0150_S_17_01_02_01_R0240</t>
  </si>
  <si>
    <t>C0150_S_17_01_02_01_R0160</t>
  </si>
  <si>
    <t>C0150_S_17_01_02_01_R0330</t>
  </si>
  <si>
    <t>C0150_S_17_01_02_01_R0320</t>
  </si>
  <si>
    <t>C0150_S_17_01_02_01_R0050</t>
  </si>
  <si>
    <t>C0150_S_17_01_02_01_R0150</t>
  </si>
  <si>
    <t>C0150_S_17_01_02_01_R0140</t>
  </si>
  <si>
    <t>C0160_S_17_01_02_01_R0060</t>
  </si>
  <si>
    <t>C0160_S_17_01_02_01_R0340</t>
  </si>
  <si>
    <t>C0160_S_17_01_02_01_R0010</t>
  </si>
  <si>
    <t>C0160_S_17_01_02_01_R0280</t>
  </si>
  <si>
    <t>C0160_S_17_01_02_01_R0270</t>
  </si>
  <si>
    <t>C0160_S_17_01_02_01_R0260</t>
  </si>
  <si>
    <t>C0160_S_17_01_02_01_R0250</t>
  </si>
  <si>
    <t>C0160_S_17_01_02_01_R0240</t>
  </si>
  <si>
    <t>C0160_S_17_01_02_01_R0160</t>
  </si>
  <si>
    <t>C0160_S_17_01_02_01_R0330</t>
  </si>
  <si>
    <t>C0160_S_17_01_02_01_R0320</t>
  </si>
  <si>
    <t>C0160_S_17_01_02_01_R0050</t>
  </si>
  <si>
    <t>C0160_S_17_01_02_01_R0150</t>
  </si>
  <si>
    <t>C0160_S_17_01_02_01_R0140</t>
  </si>
  <si>
    <t>C0170_S_17_01_02_01_R0060</t>
  </si>
  <si>
    <t>C0170_S_17_01_02_01_R0340</t>
  </si>
  <si>
    <t>C0170_S_17_01_02_01_R0010</t>
  </si>
  <si>
    <t>C0170_S_17_01_02_01_R0280</t>
  </si>
  <si>
    <t>C0170_S_17_01_02_01_R0270</t>
  </si>
  <si>
    <t>C0170_S_17_01_02_01_R0260</t>
  </si>
  <si>
    <t>C0170_S_17_01_02_01_R0250</t>
  </si>
  <si>
    <t>C0170_S_17_01_02_01_R0240</t>
  </si>
  <si>
    <t>C0170_S_17_01_02_01_R0160</t>
  </si>
  <si>
    <t>C0170_S_17_01_02_01_R0330</t>
  </si>
  <si>
    <t>C0170_S_17_01_02_01_R0320</t>
  </si>
  <si>
    <t>C0170_S_17_01_02_01_R0050</t>
  </si>
  <si>
    <t>C0170_S_17_01_02_01_R0150</t>
  </si>
  <si>
    <t>C0170_S_17_01_02_01_R0140</t>
  </si>
  <si>
    <t>C0180_S_17_01_02_01_R0060</t>
  </si>
  <si>
    <t>C0180_S_17_01_02_01_R0340</t>
  </si>
  <si>
    <t>C0180_S_17_01_02_01_R0010</t>
  </si>
  <si>
    <t>C0180_S_17_01_02_01_R0280</t>
  </si>
  <si>
    <t>C0180_S_17_01_02_01_R0270</t>
  </si>
  <si>
    <t>C0180_S_17_01_02_01_R0260</t>
  </si>
  <si>
    <t>C0180_S_17_01_02_01_R0250</t>
  </si>
  <si>
    <t>C0180_S_17_01_02_01_R0240</t>
  </si>
  <si>
    <t>C0180_S_17_01_02_01_R0160</t>
  </si>
  <si>
    <t>C0180_S_17_01_02_01_R0330</t>
  </si>
  <si>
    <t>C0180_S_17_01_02_01_R0320</t>
  </si>
  <si>
    <t>C0180_S_17_01_02_01_R0050</t>
  </si>
  <si>
    <t>C0180_S_17_01_02_01_R0150</t>
  </si>
  <si>
    <t>C0180_S_17_01_02_01_R0140</t>
  </si>
  <si>
    <t>regnr</t>
  </si>
  <si>
    <t>navn</t>
  </si>
  <si>
    <t>"danmark" Erhverv, Skadesforsikringsaktieselskab</t>
  </si>
  <si>
    <t>Alm. Brand Forsikring A/S</t>
  </si>
  <si>
    <t>Amorta Arbejdsskadesforsikringsselskab A/S</t>
  </si>
  <si>
    <t>Aros Forsikring - gensidigt forsikringsselskab</t>
  </si>
  <si>
    <t>Borealis Insurance A/S (captive insurance company)</t>
  </si>
  <si>
    <t>Bornholms Brandforsikring A/S</t>
  </si>
  <si>
    <t>Carlsberg Captive Insurance Company A/S</t>
  </si>
  <si>
    <t>Concordia Forsikring A/S</t>
  </si>
  <si>
    <t>DSV Insurance A/S</t>
  </si>
  <si>
    <t>Dansk Boligforsikring A/S</t>
  </si>
  <si>
    <t>Danske Privatbaners Forsikringsforening G/S</t>
  </si>
  <si>
    <t>Domus Forsikring A/S</t>
  </si>
  <si>
    <t>Europæiske Rejseforsikring A/S</t>
  </si>
  <si>
    <t>Forsia Forsikring A/S</t>
  </si>
  <si>
    <t>Forsikringsselskabet Dansk Sundhedssikring A/S</t>
  </si>
  <si>
    <t>Forsikringsselskabet HIMMERLAND G/S</t>
  </si>
  <si>
    <t>Forsikringsselskabet Nærsikring A/S</t>
  </si>
  <si>
    <t>Forsikringsselskabet PrivatSikring A/S</t>
  </si>
  <si>
    <t>Forsikringsselskabet VEJLE BRAND af 1841 g/s</t>
  </si>
  <si>
    <t>Forsikringsselskabet Vendsyssel A/S</t>
  </si>
  <si>
    <t>Fri Forsikring A/S</t>
  </si>
  <si>
    <t>GARTNERNES FORSIKRING GS. DANSK JORDBRUG</t>
  </si>
  <si>
    <t>GF Forsikring A/S</t>
  </si>
  <si>
    <t>HF Forsikring G/S</t>
  </si>
  <si>
    <t>Købstædernes Forsikring, gensidig</t>
  </si>
  <si>
    <t>LB Forsikring A/S</t>
  </si>
  <si>
    <t>Landinspektørernes gensidige Erhvervsansvarsforsikring</t>
  </si>
  <si>
    <t>Lokal Forsikring G/S</t>
  </si>
  <si>
    <t>MELES Insurance A/S (captive insurance company)</t>
  </si>
  <si>
    <t>Maersk Insurance A/S</t>
  </si>
  <si>
    <t>Popermo Forsikring g/s</t>
  </si>
  <si>
    <t>SYGEFORSIKRINGEN "DANMARK", GS</t>
  </si>
  <si>
    <t>Salling Group Captiveforsikringsselskab A/S</t>
  </si>
  <si>
    <t>Skibsforsikringen Frederikshavn G/F</t>
  </si>
  <si>
    <t>Storstrøm Forsikring G/S</t>
  </si>
  <si>
    <t>Thisted Forsikring A/S</t>
  </si>
  <si>
    <t>Topdanmark Forsikring A/S</t>
  </si>
  <si>
    <t>Tryg Forsikring A/S</t>
  </si>
  <si>
    <t>ULYKKESFORSIKRINGSFORBUNDET FOR DANSK SØFART. GENSIDIGT FORBUND</t>
  </si>
  <si>
    <t>VESTJYLLAND FORSIKRING GS.</t>
  </si>
  <si>
    <t>Ørsted Insurance A/S</t>
  </si>
  <si>
    <t>Dan Captive Insurance A/S</t>
  </si>
  <si>
    <t>Dansk Musiker Forbund Forsikring G/S</t>
  </si>
  <si>
    <t>Det gensidige forsikringsselskab Dansk Plantageforsikring</t>
  </si>
  <si>
    <t>FF Forsikring A/S</t>
  </si>
  <si>
    <t>Fiskernes Forsikring G/S</t>
  </si>
  <si>
    <t>Kongeriget Danmarks Hesteforsikring G/S</t>
  </si>
  <si>
    <t>ETU Forsikring A/S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</si>
  <si>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</si>
  <si>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</si>
  <si>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</si>
  <si>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</si>
  <si>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</si>
  <si>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</si>
  <si>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</si>
  <si>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</si>
  <si>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</si>
  <si>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</si>
  <si>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</si>
  <si>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Ø</t>
  </si>
  <si>
    <t>P</t>
  </si>
  <si>
    <t>S</t>
  </si>
  <si>
    <t>T</t>
  </si>
  <si>
    <t>U</t>
  </si>
  <si>
    <t>V</t>
  </si>
  <si>
    <t>Gruppe 2</t>
  </si>
  <si>
    <t>Skadeforsikringsselskaber: Statistisk materiale 2024</t>
  </si>
  <si>
    <t>R1210</t>
  </si>
  <si>
    <t>Regnr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</si>
</sst>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4"/>
      <name val="Calibri"/>
    </font>
    <font>
      <b/>
      <sz val="16"/>
      <color theme="4"/>
      <name val="Constantia"/>
    </font>
    <font>
      <i/>
      <sz val="11"/>
      <color theme="1"/>
      <name val="Calibri"/>
    </font>
    <font>
      <b/>
      <sz val="11"/>
      <color theme="4"/>
      <name val="Calibri"/>
    </font>
    <font>
      <u/>
      <sz val="11"/>
      <color theme="10"/>
      <name val="Calibri"/>
    </font>
    <font>
      <b/>
      <sz val="24"/>
      <color rgb="FF990000"/>
      <name val="Constantia"/>
    </font>
    <font>
      <sz val="8"/>
      <color theme="4"/>
      <name val="Wingdings"/>
    </font>
    <font>
      <u/>
      <sz val="11"/>
      <color theme="4"/>
      <name val="Calibri"/>
    </font>
    <font>
      <b/>
      <sz val="18"/>
      <color theme="4"/>
      <name val="Constantia"/>
    </font>
    <font>
      <i/>
      <u/>
      <sz val="11"/>
      <color theme="10"/>
      <name val="Calibri"/>
    </font>
    <font>
      <i/>
      <sz val="10"/>
      <color theme="1"/>
      <name val="Verdana"/>
    </font>
    <font>
      <sz val="10"/>
      <color theme="1"/>
      <name val="Verdana"/>
    </font>
    <font>
      <b/>
      <sz val="10"/>
      <color theme="1"/>
      <name val="Verdana"/>
    </font>
    <font>
      <b/>
      <sz val="18"/>
      <color theme="4"/>
      <name val="Verdana"/>
    </font>
    <font>
      <sz val="10"/>
      <color theme="1"/>
      <name val="Calibri"/>
    </font>
    <font>
      <b/>
      <sz val="11"/>
      <color theme="1"/>
      <name val="Calibri"/>
    </font>
    <font>
      <i/>
      <u/>
      <sz val="10"/>
      <color theme="1"/>
      <name val="Verdana"/>
    </font>
    <font>
      <sz val="10"/>
      <color theme="1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4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0" tint="-0.34998626667073579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0" tint="-0.34998626667073579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31">
    <xf numFmtId="0" fontId="0" fillId="0" borderId="0" xfId="0"/>
    <xf numFmtId="3" fontId="1" fillId="2" borderId="0" xfId="0" applyNumberFormat="1" applyFont="1" applyFill="1"/>
    <xf numFmtId="3" fontId="2" fillId="3" borderId="0" xfId="0" applyNumberFormat="1" applyFont="1" applyFill="1" applyAlignment="1" applyProtection="1">
      <alignment horizontal="left"/>
      <protection hidden="1"/>
    </xf>
    <xf numFmtId="3" fontId="1" fillId="2" borderId="0" xfId="0" applyNumberFormat="1" applyFont="1" applyFill="1" applyProtection="1">
      <protection hidden="1"/>
    </xf>
    <xf numFmtId="3" fontId="1" fillId="2" borderId="0" xfId="0" applyNumberFormat="1" applyFont="1" applyFill="1" applyAlignment="1" applyProtection="1">
      <alignment horizontal="right"/>
      <protection hidden="1"/>
    </xf>
    <xf numFmtId="3" fontId="1" fillId="2" borderId="0" xfId="0" applyNumberFormat="1" applyFont="1" applyFill="1" applyAlignment="1" applyProtection="1">
      <alignment horizontal="left"/>
      <protection hidden="1"/>
    </xf>
    <xf numFmtId="3" fontId="4" fillId="2" borderId="0" xfId="0" applyNumberFormat="1" applyFont="1" applyFill="1" applyProtection="1">
      <protection hidden="1"/>
    </xf>
    <xf numFmtId="3" fontId="2" fillId="2" borderId="0" xfId="0" applyNumberFormat="1" applyFont="1" applyFill="1" applyProtection="1">
      <protection hidden="1"/>
    </xf>
    <xf numFmtId="3" fontId="5" fillId="2" borderId="0" xfId="0" applyNumberFormat="1" applyFont="1" applyFill="1" applyAlignment="1" applyProtection="1">
      <alignment horizontal="center" vertical="center"/>
      <protection hidden="1"/>
    </xf>
    <xf numFmtId="3" fontId="2" fillId="2" borderId="0" xfId="0" applyNumberFormat="1" applyFont="1" applyFill="1" applyAlignment="1" applyProtection="1">
      <alignment horizontal="center" vertical="center"/>
      <protection hidden="1"/>
    </xf>
    <xf numFmtId="3" fontId="6" fillId="3" borderId="0" xfId="0" applyNumberFormat="1" applyFont="1" applyFill="1" applyProtection="1">
      <protection hidden="1"/>
    </xf>
    <xf numFmtId="3" fontId="7" fillId="2" borderId="0" xfId="0" applyNumberFormat="1" applyFont="1" applyFill="1" applyAlignment="1">
      <alignment vertical="center"/>
    </xf>
    <xf numFmtId="3" fontId="3" fillId="3" borderId="0" xfId="0" applyNumberFormat="1" applyFont="1" applyFill="1"/>
    <xf numFmtId="3" fontId="2" fillId="3" borderId="0" xfId="0" applyNumberFormat="1" applyFont="1" applyFill="1" applyProtection="1">
      <protection hidden="1"/>
    </xf>
    <xf numFmtId="3" fontId="5" fillId="3" borderId="0" xfId="0" applyNumberFormat="1" applyFont="1" applyFill="1" applyAlignment="1" applyProtection="1">
      <alignment horizontal="left" vertical="center"/>
      <protection hidden="1"/>
    </xf>
    <xf numFmtId="3" fontId="8" fillId="3" borderId="0" xfId="0" applyNumberFormat="1" applyFont="1" applyFill="1" applyAlignment="1">
      <alignment horizontal="right" vertical="center"/>
    </xf>
    <xf numFmtId="3" fontId="9" fillId="3" borderId="0" xfId="0" applyNumberFormat="1" applyFont="1" applyFill="1" applyProtection="1">
      <protection hidden="1"/>
    </xf>
    <xf numFmtId="3" fontId="2" fillId="3" borderId="0" xfId="0" applyNumberFormat="1" applyFont="1" applyFill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left" vertical="center"/>
    </xf>
    <xf numFmtId="3" fontId="1" fillId="0" borderId="1" xfId="0" applyNumberFormat="1" applyFont="1" applyBorder="1" applyAlignment="1">
      <alignment horizontal="right" vertical="top"/>
    </xf>
    <xf numFmtId="3" fontId="1" fillId="5" borderId="2" xfId="0" applyNumberFormat="1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Alignment="1">
      <alignment horizontal="left" vertical="center"/>
    </xf>
    <xf numFmtId="3" fontId="1" fillId="2" borderId="0" xfId="0" applyNumberFormat="1" applyFont="1" applyFill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3" fillId="3" borderId="4" xfId="0" applyNumberFormat="1" applyFont="1" applyFill="1" applyBorder="1" applyAlignment="1">
      <alignment horizontal="left" vertical="center"/>
    </xf>
    <xf numFmtId="3" fontId="13" fillId="3" borderId="5" xfId="0" applyNumberFormat="1" applyFont="1" applyFill="1" applyBorder="1" applyAlignment="1">
      <alignment horizontal="left" vertical="center"/>
    </xf>
    <xf numFmtId="3" fontId="1" fillId="3" borderId="6" xfId="0" applyNumberFormat="1" applyFont="1" applyFill="1" applyBorder="1" applyAlignment="1">
      <alignment horizontal="right" vertical="top"/>
    </xf>
    <xf numFmtId="3" fontId="1" fillId="0" borderId="1" xfId="0" applyNumberFormat="1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13" fillId="0" borderId="1" xfId="0" applyNumberFormat="1" applyFont="1" applyBorder="1" applyAlignment="1">
      <alignment horizontal="center" vertical="center"/>
    </xf>
    <xf numFmtId="3" fontId="12" fillId="0" borderId="0" xfId="0" applyNumberFormat="1" applyFont="1"/>
    <xf numFmtId="3" fontId="14" fillId="3" borderId="1" xfId="0" applyNumberFormat="1" applyFont="1" applyFill="1" applyBorder="1" applyAlignment="1">
      <alignment horizontal="left" vertical="center" wrapText="1"/>
    </xf>
    <xf numFmtId="3" fontId="12" fillId="0" borderId="0" xfId="0" applyNumberFormat="1" applyFont="1" applyAlignment="1">
      <alignment horizontal="right" vertical="center"/>
    </xf>
    <xf numFmtId="3" fontId="13" fillId="3" borderId="1" xfId="0" applyNumberFormat="1" applyFont="1" applyFill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left" vertical="center" wrapText="1"/>
    </xf>
    <xf numFmtId="3" fontId="16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10" fillId="4" borderId="0" xfId="0" applyNumberFormat="1" applyFont="1" applyFill="1" applyAlignment="1">
      <alignment horizontal="left" vertical="center" wrapText="1"/>
    </xf>
    <xf numFmtId="3" fontId="17" fillId="6" borderId="9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left" wrapText="1"/>
    </xf>
    <xf numFmtId="3" fontId="14" fillId="3" borderId="1" xfId="0" applyNumberFormat="1" applyFont="1" applyFill="1" applyBorder="1" applyAlignment="1">
      <alignment horizontal="left" wrapText="1"/>
    </xf>
    <xf numFmtId="3" fontId="13" fillId="3" borderId="1" xfId="0" applyNumberFormat="1" applyFont="1" applyFill="1" applyBorder="1" applyAlignment="1">
      <alignment horizontal="left" wrapText="1"/>
    </xf>
    <xf numFmtId="3" fontId="1" fillId="6" borderId="1" xfId="0" applyNumberFormat="1" applyFont="1" applyFill="1" applyBorder="1" applyAlignment="1">
      <alignment horizontal="left" vertical="center" wrapText="1"/>
    </xf>
    <xf numFmtId="3" fontId="1" fillId="6" borderId="14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Alignment="1">
      <alignment horizontal="center" vertical="center"/>
    </xf>
    <xf numFmtId="3" fontId="1" fillId="2" borderId="0" xfId="0" applyNumberFormat="1" applyFont="1" applyFill="1" applyAlignment="1">
      <alignment horizontal="left"/>
    </xf>
    <xf numFmtId="3" fontId="1" fillId="0" borderId="1" xfId="0" applyNumberFormat="1" applyFont="1" applyBorder="1"/>
    <xf numFmtId="3" fontId="11" fillId="2" borderId="0" xfId="0" applyNumberFormat="1" applyFont="1" applyFill="1" applyAlignment="1" applyProtection="1">
      <alignment horizontal="left"/>
      <protection hidden="1"/>
    </xf>
    <xf numFmtId="3" fontId="17" fillId="2" borderId="23" xfId="0" applyNumberFormat="1" applyFont="1" applyFill="1" applyBorder="1" applyAlignment="1">
      <alignment horizontal="center"/>
    </xf>
    <xf numFmtId="3" fontId="1" fillId="0" borderId="3" xfId="0" applyNumberFormat="1" applyFont="1" applyBorder="1"/>
    <xf numFmtId="3" fontId="1" fillId="3" borderId="6" xfId="0" applyNumberFormat="1" applyFont="1" applyFill="1" applyBorder="1"/>
    <xf numFmtId="3" fontId="17" fillId="2" borderId="35" xfId="0" applyNumberFormat="1" applyFont="1" applyFill="1" applyBorder="1" applyAlignment="1">
      <alignment horizontal="center"/>
    </xf>
    <xf numFmtId="3" fontId="19" fillId="3" borderId="36" xfId="0" applyNumberFormat="1" applyFont="1" applyFill="1" applyBorder="1" applyAlignment="1">
      <alignment horizontal="left" vertical="center"/>
    </xf>
    <xf numFmtId="3" fontId="19" fillId="3" borderId="0" xfId="0" applyNumberFormat="1" applyFont="1" applyFill="1" applyAlignment="1">
      <alignment vertical="center"/>
    </xf>
    <xf numFmtId="3" fontId="13" fillId="3" borderId="0" xfId="0" applyNumberFormat="1" applyFont="1" applyFill="1" applyAlignment="1">
      <alignment vertical="center"/>
    </xf>
    <xf numFmtId="3" fontId="14" fillId="3" borderId="0" xfId="0" applyNumberFormat="1" applyFont="1" applyFill="1" applyAlignment="1">
      <alignment horizontal="left" vertical="center"/>
    </xf>
    <xf numFmtId="3" fontId="13" fillId="3" borderId="37" xfId="0" applyNumberFormat="1" applyFont="1" applyFill="1" applyBorder="1" applyAlignment="1">
      <alignment horizontal="left" vertical="center"/>
    </xf>
    <xf numFmtId="3" fontId="14" fillId="3" borderId="37" xfId="0" applyNumberFormat="1" applyFont="1" applyFill="1" applyBorder="1" applyAlignment="1">
      <alignment horizontal="left" vertical="center"/>
    </xf>
    <xf numFmtId="3" fontId="14" fillId="3" borderId="36" xfId="0" applyNumberFormat="1" applyFont="1" applyFill="1" applyBorder="1" applyAlignment="1">
      <alignment horizontal="left" vertical="center"/>
    </xf>
    <xf numFmtId="3" fontId="13" fillId="3" borderId="36" xfId="0" applyNumberFormat="1" applyFont="1" applyFill="1" applyBorder="1" applyAlignment="1">
      <alignment horizontal="right" vertical="center"/>
    </xf>
    <xf numFmtId="3" fontId="14" fillId="3" borderId="36" xfId="0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3" fontId="10" fillId="4" borderId="38" xfId="0" applyNumberFormat="1" applyFont="1" applyFill="1" applyBorder="1" applyAlignment="1">
      <alignment horizontal="left" vertical="center"/>
    </xf>
    <xf numFmtId="3" fontId="10" fillId="4" borderId="39" xfId="0" applyNumberFormat="1" applyFont="1" applyFill="1" applyBorder="1" applyAlignment="1">
      <alignment horizontal="left" vertical="center"/>
    </xf>
    <xf numFmtId="3" fontId="10" fillId="4" borderId="40" xfId="0" applyNumberFormat="1" applyFont="1" applyFill="1" applyBorder="1" applyAlignment="1">
      <alignment horizontal="left" vertical="center"/>
    </xf>
    <xf numFmtId="3" fontId="19" fillId="3" borderId="37" xfId="0" applyNumberFormat="1" applyFont="1" applyFill="1" applyBorder="1" applyAlignment="1">
      <alignment horizontal="left" vertical="center"/>
    </xf>
    <xf numFmtId="2" fontId="1" fillId="0" borderId="0" xfId="0" applyNumberFormat="1" applyFont="1"/>
    <xf numFmtId="1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14" fontId="1" fillId="0" borderId="0" xfId="0" applyNumberFormat="1" applyFont="1"/>
    <xf numFmtId="1" fontId="19" fillId="3" borderId="0" xfId="0" applyNumberFormat="1" applyFont="1" applyFill="1" applyAlignment="1">
      <alignment horizontal="left" vertical="center"/>
    </xf>
    <xf numFmtId="1" fontId="19" fillId="3" borderId="36" xfId="0" applyNumberFormat="1" applyFont="1" applyFill="1" applyBorder="1" applyAlignment="1">
      <alignment horizontal="left" vertical="center"/>
    </xf>
    <xf numFmtId="1" fontId="19" fillId="3" borderId="0" xfId="0" applyNumberFormat="1" applyFont="1" applyFill="1" applyAlignment="1">
      <alignment vertical="center"/>
    </xf>
    <xf numFmtId="1" fontId="19" fillId="3" borderId="36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Alignment="1" applyProtection="1">
      <alignment horizontal="center" vertical="center"/>
      <protection hidden="1"/>
    </xf>
    <xf numFmtId="3" fontId="3" fillId="3" borderId="0" xfId="0" applyNumberFormat="1" applyFont="1" applyFill="1" applyAlignment="1">
      <alignment horizontal="left" vertical="center"/>
    </xf>
    <xf numFmtId="3" fontId="10" fillId="4" borderId="1" xfId="0" applyNumberFormat="1" applyFont="1" applyFill="1" applyBorder="1" applyAlignment="1">
      <alignment horizontal="left" vertical="center"/>
    </xf>
    <xf numFmtId="3" fontId="11" fillId="0" borderId="0" xfId="0" applyNumberFormat="1" applyFont="1" applyAlignment="1" applyProtection="1">
      <alignment horizontal="left" vertical="top"/>
      <protection hidden="1"/>
    </xf>
    <xf numFmtId="3" fontId="15" fillId="4" borderId="1" xfId="0" applyNumberFormat="1" applyFont="1" applyFill="1" applyBorder="1" applyAlignment="1">
      <alignment horizontal="left" vertical="center"/>
    </xf>
    <xf numFmtId="3" fontId="11" fillId="0" borderId="0" xfId="0" applyNumberFormat="1" applyFont="1" applyAlignment="1" applyProtection="1">
      <alignment horizontal="left"/>
      <protection hidden="1"/>
    </xf>
    <xf numFmtId="3" fontId="10" fillId="4" borderId="1" xfId="0" applyNumberFormat="1" applyFont="1" applyFill="1" applyBorder="1" applyAlignment="1">
      <alignment horizontal="left" vertical="center" wrapText="1"/>
    </xf>
    <xf numFmtId="3" fontId="14" fillId="3" borderId="7" xfId="0" applyNumberFormat="1" applyFont="1" applyFill="1" applyBorder="1" applyAlignment="1">
      <alignment horizontal="center" vertical="center" wrapText="1"/>
    </xf>
    <xf numFmtId="3" fontId="14" fillId="3" borderId="8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10" xfId="0" applyNumberFormat="1" applyFont="1" applyFill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left" vertical="center" wrapText="1"/>
    </xf>
    <xf numFmtId="3" fontId="10" fillId="4" borderId="0" xfId="0" applyNumberFormat="1" applyFont="1" applyFill="1" applyAlignment="1">
      <alignment horizontal="left" vertical="center" wrapText="1"/>
    </xf>
    <xf numFmtId="3" fontId="17" fillId="6" borderId="7" xfId="0" applyNumberFormat="1" applyFont="1" applyFill="1" applyBorder="1" applyAlignment="1">
      <alignment horizontal="left" vertical="center" wrapText="1"/>
    </xf>
    <xf numFmtId="3" fontId="17" fillId="6" borderId="9" xfId="0" applyNumberFormat="1" applyFont="1" applyFill="1" applyBorder="1" applyAlignment="1">
      <alignment horizontal="left" vertical="center" wrapText="1"/>
    </xf>
    <xf numFmtId="3" fontId="17" fillId="6" borderId="1" xfId="0" applyNumberFormat="1" applyFont="1" applyFill="1" applyBorder="1" applyAlignment="1">
      <alignment horizontal="center" vertical="center" wrapText="1"/>
    </xf>
    <xf numFmtId="3" fontId="17" fillId="6" borderId="1" xfId="0" applyNumberFormat="1" applyFont="1" applyFill="1" applyBorder="1" applyAlignment="1">
      <alignment horizontal="left" vertical="center" wrapText="1"/>
    </xf>
    <xf numFmtId="3" fontId="10" fillId="4" borderId="7" xfId="0" applyNumberFormat="1" applyFont="1" applyFill="1" applyBorder="1" applyAlignment="1">
      <alignment horizontal="left" vertical="center" wrapText="1"/>
    </xf>
    <xf numFmtId="3" fontId="10" fillId="4" borderId="8" xfId="0" applyNumberFormat="1" applyFont="1" applyFill="1" applyBorder="1" applyAlignment="1">
      <alignment horizontal="left" vertical="center" wrapText="1"/>
    </xf>
    <xf numFmtId="3" fontId="17" fillId="6" borderId="12" xfId="0" applyNumberFormat="1" applyFont="1" applyFill="1" applyBorder="1" applyAlignment="1">
      <alignment horizontal="left" vertical="center" wrapText="1"/>
    </xf>
    <xf numFmtId="3" fontId="17" fillId="6" borderId="13" xfId="0" applyNumberFormat="1" applyFont="1" applyFill="1" applyBorder="1" applyAlignment="1">
      <alignment horizontal="left" vertical="center" wrapText="1"/>
    </xf>
    <xf numFmtId="3" fontId="17" fillId="0" borderId="15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3" fontId="1" fillId="0" borderId="18" xfId="0" applyNumberFormat="1" applyFont="1" applyBorder="1" applyAlignment="1" applyProtection="1">
      <alignment horizontal="center" vertical="center"/>
      <protection locked="0"/>
    </xf>
    <xf numFmtId="3" fontId="1" fillId="0" borderId="19" xfId="0" applyNumberFormat="1" applyFont="1" applyBorder="1" applyAlignment="1" applyProtection="1">
      <alignment horizontal="center" vertical="center"/>
      <protection locked="0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3" fontId="1" fillId="2" borderId="21" xfId="0" applyNumberFormat="1" applyFont="1" applyFill="1" applyBorder="1" applyAlignment="1">
      <alignment horizontal="center"/>
    </xf>
    <xf numFmtId="3" fontId="1" fillId="2" borderId="22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 applyProtection="1">
      <alignment horizontal="left"/>
      <protection hidden="1"/>
    </xf>
    <xf numFmtId="3" fontId="17" fillId="0" borderId="24" xfId="0" applyNumberFormat="1" applyFont="1" applyBorder="1" applyAlignment="1">
      <alignment horizontal="center" vertical="center"/>
    </xf>
    <xf numFmtId="3" fontId="17" fillId="0" borderId="2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 applyProtection="1">
      <alignment horizontal="center" vertical="center"/>
      <protection locked="0"/>
    </xf>
    <xf numFmtId="3" fontId="1" fillId="0" borderId="27" xfId="0" applyNumberFormat="1" applyFont="1" applyBorder="1" applyAlignment="1" applyProtection="1">
      <alignment horizontal="center" vertical="center"/>
      <protection locked="0"/>
    </xf>
    <xf numFmtId="3" fontId="1" fillId="0" borderId="28" xfId="0" applyNumberFormat="1" applyFont="1" applyBorder="1" applyAlignment="1" applyProtection="1">
      <alignment horizontal="center" vertical="center"/>
      <protection locked="0"/>
    </xf>
    <xf numFmtId="3" fontId="1" fillId="0" borderId="29" xfId="0" applyNumberFormat="1" applyFont="1" applyBorder="1" applyAlignment="1" applyProtection="1">
      <alignment horizontal="center" vertical="center"/>
      <protection locked="0"/>
    </xf>
    <xf numFmtId="3" fontId="1" fillId="0" borderId="30" xfId="0" applyNumberFormat="1" applyFont="1" applyBorder="1" applyAlignment="1" applyProtection="1">
      <alignment horizontal="center" vertical="center"/>
      <protection locked="0"/>
    </xf>
    <xf numFmtId="3" fontId="1" fillId="0" borderId="31" xfId="0" applyNumberFormat="1" applyFont="1" applyBorder="1" applyAlignment="1" applyProtection="1">
      <alignment horizontal="center" vertical="center"/>
      <protection locked="0"/>
    </xf>
    <xf numFmtId="3" fontId="1" fillId="2" borderId="32" xfId="0" applyNumberFormat="1" applyFont="1" applyFill="1" applyBorder="1" applyAlignment="1">
      <alignment horizontal="center"/>
    </xf>
    <xf numFmtId="3" fontId="1" fillId="2" borderId="33" xfId="0" applyNumberFormat="1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76200"/>
          <a:ext cx="1926503" cy="652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523875</xdr:colOff>
      <xdr:row>1</xdr:row>
      <xdr:rowOff>180975</xdr:rowOff>
    </xdr:to>
    <xdr:pic>
      <xdr:nvPicPr>
        <xdr:cNvPr id="2049" name="CH">
          <a:extLst>
            <a:ext uri="{FF2B5EF4-FFF2-40B4-BE49-F238E27FC236}">
              <a16:creationId xmlns:a16="http://schemas.microsoft.com/office/drawing/2014/main" id="{1F81A7A4-3773-33E3-0828-7C36C1AF024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1047750</xdr:colOff>
      <xdr:row>1</xdr:row>
      <xdr:rowOff>180975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6F625F26-D079-F359-A970-EB9F9CBB9DA7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342900</xdr:colOff>
      <xdr:row>1</xdr:row>
      <xdr:rowOff>180975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250379B7-4610-4450-4324-AE349822F58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1416844</xdr:colOff>
      <xdr:row>1</xdr:row>
      <xdr:rowOff>180975</xdr:rowOff>
    </xdr:to>
    <xdr:pic>
      <xdr:nvPicPr>
        <xdr:cNvPr id="24577" name="CH">
          <a:extLst>
            <a:ext uri="{FF2B5EF4-FFF2-40B4-BE49-F238E27FC236}">
              <a16:creationId xmlns:a16="http://schemas.microsoft.com/office/drawing/2014/main" id="{3C6DC5ED-47E9-7A6E-F880-B4B240141E9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684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1605643</xdr:colOff>
      <xdr:row>1</xdr:row>
      <xdr:rowOff>180975</xdr:rowOff>
    </xdr:to>
    <xdr:pic>
      <xdr:nvPicPr>
        <xdr:cNvPr id="25601" name="CH">
          <a:extLst>
            <a:ext uri="{FF2B5EF4-FFF2-40B4-BE49-F238E27FC236}">
              <a16:creationId xmlns:a16="http://schemas.microsoft.com/office/drawing/2014/main" id="{D853442B-C1E8-4404-9E49-52DF8718D8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564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180975</xdr:rowOff>
    </xdr:to>
    <xdr:pic>
      <xdr:nvPicPr>
        <xdr:cNvPr id="4097" name="CH">
          <a:extLst>
            <a:ext uri="{FF2B5EF4-FFF2-40B4-BE49-F238E27FC236}">
              <a16:creationId xmlns:a16="http://schemas.microsoft.com/office/drawing/2014/main" id="{850AE23B-D656-F590-AD77-B41FBBEEB4D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1181100</xdr:colOff>
      <xdr:row>1</xdr:row>
      <xdr:rowOff>180975</xdr:rowOff>
    </xdr:to>
    <xdr:pic>
      <xdr:nvPicPr>
        <xdr:cNvPr id="27649" name="CH">
          <a:extLst>
            <a:ext uri="{FF2B5EF4-FFF2-40B4-BE49-F238E27FC236}">
              <a16:creationId xmlns:a16="http://schemas.microsoft.com/office/drawing/2014/main" id="{D3504DE7-1DAE-9090-9F96-8D6B8E30EA9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123825</xdr:colOff>
      <xdr:row>1</xdr:row>
      <xdr:rowOff>180975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2AFC1244-ADC2-AA5F-14AF-917B5DF8102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857250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36334720-9284-728B-DA97-77F08ED8F9F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1285875</xdr:colOff>
      <xdr:row>1</xdr:row>
      <xdr:rowOff>180975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EB8CD12D-1BED-6516-8387-0C84997F9A2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190500</xdr:colOff>
      <xdr:row>1</xdr:row>
      <xdr:rowOff>180975</xdr:rowOff>
    </xdr:to>
    <xdr:pic>
      <xdr:nvPicPr>
        <xdr:cNvPr id="18433" name="CH">
          <a:extLst>
            <a:ext uri="{FF2B5EF4-FFF2-40B4-BE49-F238E27FC236}">
              <a16:creationId xmlns:a16="http://schemas.microsoft.com/office/drawing/2014/main" id="{A0EDBAF6-472B-2618-CBE7-36616D04B27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10583</xdr:rowOff>
    </xdr:from>
    <xdr:to>
      <xdr:col>0</xdr:col>
      <xdr:colOff>613833</xdr:colOff>
      <xdr:row>2</xdr:row>
      <xdr:rowOff>1058</xdr:rowOff>
    </xdr:to>
    <xdr:pic>
      <xdr:nvPicPr>
        <xdr:cNvPr id="37889" name="CH">
          <a:extLst>
            <a:ext uri="{FF2B5EF4-FFF2-40B4-BE49-F238E27FC236}">
              <a16:creationId xmlns:a16="http://schemas.microsoft.com/office/drawing/2014/main" id="{433CF1B0-0DD9-FC55-6864-73760CE78C7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61383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1238250</xdr:colOff>
      <xdr:row>2</xdr:row>
      <xdr:rowOff>4082</xdr:rowOff>
    </xdr:to>
    <xdr:pic>
      <xdr:nvPicPr>
        <xdr:cNvPr id="38913" name="CH">
          <a:extLst>
            <a:ext uri="{FF2B5EF4-FFF2-40B4-BE49-F238E27FC236}">
              <a16:creationId xmlns:a16="http://schemas.microsoft.com/office/drawing/2014/main" id="{D84D92FD-4098-0CAB-61D0-5760D2FD0C77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7"/>
          <a:ext cx="12382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1</xdr:row>
      <xdr:rowOff>180975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E1F2F4E2-8831-BB49-556A-29E9B51F362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647700</xdr:colOff>
      <xdr:row>2</xdr:row>
      <xdr:rowOff>0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B450DD7E-DF26-F406-3EDD-5E0B1179EE3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6477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SE\Publikationer\Statistik%20til%20hjemmesiden\2022\Skade\SKA_Statistisk_Materiale_2022%20-%20Hjemmeside.xlsx" TargetMode="External"/><Relationship Id="rId1" Type="http://schemas.openxmlformats.org/officeDocument/2006/relationships/externalLinkPath" Target="file:///C:\&#216;KSE\Publikationer\Statistik%20til%20hjemmesiden\2022\Skade\SKA_Statistisk_Materiale_2022%20-%20Hjemmes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holdsfortegnelse"/>
      <sheetName val="Tabel 1.1"/>
      <sheetName val="Tabel 1.2"/>
      <sheetName val="Tabel 1.3"/>
      <sheetName val="Tabel 1.4"/>
      <sheetName val="Tabel 1.5"/>
      <sheetName val="Tabel 2.1"/>
      <sheetName val="Tabel 2.2"/>
      <sheetName val="Tabel 3.1"/>
      <sheetName val="Tabel 3.2"/>
      <sheetName val="Tabel 3.3"/>
      <sheetName val="Tabel 3.4"/>
      <sheetName val="Tabel 3.5"/>
      <sheetName val="Tabel 3.6"/>
      <sheetName val="Tabel 3.7"/>
      <sheetName val="Tabel 3.8"/>
      <sheetName val="Tabel 3.9"/>
      <sheetName val="Tabel 4.1"/>
      <sheetName val="Tabel 4.2"/>
      <sheetName val="Tabel 5.1"/>
      <sheetName val="Tabel 5.2"/>
      <sheetName val="Tabel 6.1"/>
      <sheetName val="Tabel 6.2"/>
      <sheetName val="Bilag"/>
      <sheetName val="Data"/>
      <sheetName val="Sektor FQRS grp1"/>
      <sheetName val="Data gruppe 1 og 2"/>
      <sheetName val="Data gruppe 1"/>
      <sheetName val="Data grupp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Regnr</v>
          </cell>
          <cell r="B1" t="str">
            <v>Reportername</v>
          </cell>
          <cell r="C1" t="str">
            <v>_TYPE_</v>
          </cell>
          <cell r="D1" t="str">
            <v>_FREQ_</v>
          </cell>
          <cell r="E1" t="str">
            <v>Bal_BO_Ade</v>
          </cell>
          <cell r="F1" t="str">
            <v>Bal_BO_Adm</v>
          </cell>
          <cell r="G1" t="str">
            <v>Bal_BO_AfiTot</v>
          </cell>
          <cell r="H1" t="str">
            <v>Bal_BO_Agd</v>
          </cell>
          <cell r="I1" t="str">
            <v>Bal_BO_Ageh</v>
          </cell>
          <cell r="J1" t="str">
            <v>Bal_BO_Agph</v>
          </cell>
          <cell r="K1" t="str">
            <v>Bal_BO_AgTot</v>
          </cell>
          <cell r="L1" t="str">
            <v>Bal_BO_Agx</v>
          </cell>
          <cell r="M1" t="str">
            <v>Bal_BO_Aia</v>
          </cell>
          <cell r="N1" t="str">
            <v>Bal_BO_AiaTot</v>
          </cell>
          <cell r="O1" t="str">
            <v>Bal_BO_Aiej</v>
          </cell>
          <cell r="P1" t="str">
            <v>Bal_BO_Aif</v>
          </cell>
          <cell r="Q1" t="str">
            <v>Bal_BO_Aik</v>
          </cell>
          <cell r="R1" t="str">
            <v>Bal_BO_AiTot</v>
          </cell>
          <cell r="S1" t="str">
            <v>Bal_BO_Akap</v>
          </cell>
          <cell r="T1" t="str">
            <v>Bal_BO_Akav</v>
          </cell>
          <cell r="U1" t="str">
            <v>Bal_BO_AkTot</v>
          </cell>
          <cell r="V1" t="str">
            <v>Bal_BO_Aktv</v>
          </cell>
          <cell r="W1" t="str">
            <v>Bal_BO_Alib</v>
          </cell>
          <cell r="X1" t="str">
            <v>Bal_BO_AmaTot</v>
          </cell>
          <cell r="Y1" t="str">
            <v>Bal_BO_Amoa</v>
          </cell>
          <cell r="Z1" t="str">
            <v>Bal_BO_Aobl</v>
          </cell>
          <cell r="AA1" t="str">
            <v>Bal_BO_ApeTot</v>
          </cell>
          <cell r="AB1" t="str">
            <v>Bal_BO_Apud</v>
          </cell>
          <cell r="AC1" t="str">
            <v>Bal_BO_Atav</v>
          </cell>
          <cell r="AD1" t="str">
            <v>Bal_BO_AtdTot</v>
          </cell>
          <cell r="AE1" t="str">
            <v>Bal_BO_Atfm</v>
          </cell>
          <cell r="AF1" t="str">
            <v>Bal_BO_Atft</v>
          </cell>
          <cell r="AG1" t="str">
            <v>Bal_BO_Atfv</v>
          </cell>
          <cell r="AH1" t="str">
            <v>Bal_BO_Atro</v>
          </cell>
          <cell r="AI1" t="str">
            <v>Bal_BO_AtTot</v>
          </cell>
          <cell r="AJ1" t="str">
            <v>Bal_BO_Attv</v>
          </cell>
          <cell r="AK1" t="str">
            <v>Bal_BO_Atx</v>
          </cell>
          <cell r="AL1" t="str">
            <v>Bal_BO_Auav</v>
          </cell>
          <cell r="AM1" t="str">
            <v>Bal_BO_Ausk</v>
          </cell>
          <cell r="AN1" t="str">
            <v>Bal_BO_Autv</v>
          </cell>
          <cell r="AO1" t="str">
            <v>Bal_BO_Ax</v>
          </cell>
          <cell r="AP1" t="str">
            <v>Bal_BO_Axa</v>
          </cell>
          <cell r="AQ1" t="str">
            <v>Bal_BO_Axpe</v>
          </cell>
          <cell r="AR1" t="str">
            <v>Bal_BO_AxTot</v>
          </cell>
          <cell r="AS1" t="str">
            <v>Bal_BO_Axud</v>
          </cell>
          <cell r="AT1" t="str">
            <v>Bal_BO_Pag</v>
          </cell>
          <cell r="AU1" t="str">
            <v>Bal_BO_PalTot</v>
          </cell>
          <cell r="AV1" t="str">
            <v>Bal_BO_Pask</v>
          </cell>
          <cell r="AW1" t="str">
            <v>Bal_BO_PekTot</v>
          </cell>
          <cell r="AX1" t="str">
            <v>Bal_BO_Perh</v>
          </cell>
          <cell r="AY1" t="str">
            <v>Bal_BO_Pfsk</v>
          </cell>
          <cell r="AZ1" t="str">
            <v>Bal_BO_Pfud</v>
          </cell>
          <cell r="BA1" t="str">
            <v>Bal_BO_Pgav</v>
          </cell>
          <cell r="BB1" t="str">
            <v>Bal_BO_Pgdf</v>
          </cell>
          <cell r="BC1" t="str">
            <v>Bal_BO_Pgfd</v>
          </cell>
          <cell r="BD1" t="str">
            <v>Bal_BO_Pgg</v>
          </cell>
          <cell r="BE1" t="str">
            <v>Bal_BO_Pgkr</v>
          </cell>
          <cell r="BF1" t="str">
            <v>Bal_BO_PgTot</v>
          </cell>
          <cell r="BG1" t="str">
            <v>Bal_BO_Pgtv</v>
          </cell>
          <cell r="BH1" t="str">
            <v>Bal_BO_Phbp</v>
          </cell>
          <cell r="BI1" t="str">
            <v>Bal_BO_PheTot</v>
          </cell>
          <cell r="BJ1" t="str">
            <v>Bal_BO_PhfTot</v>
          </cell>
          <cell r="BK1" t="str">
            <v>Bal_BO_Pkg</v>
          </cell>
          <cell r="BL1" t="str">
            <v>Bal_BO_Pmof</v>
          </cell>
          <cell r="BM1" t="str">
            <v>Bal_BO_Pobl</v>
          </cell>
          <cell r="BN1" t="str">
            <v>Bal_BO_Poe</v>
          </cell>
          <cell r="BO1" t="str">
            <v>Bal_BO_Poou</v>
          </cell>
          <cell r="BP1" t="str">
            <v>Bal_BO_Pops</v>
          </cell>
          <cell r="BQ1" t="str">
            <v>Bal_BO_Posk</v>
          </cell>
          <cell r="BR1" t="str">
            <v>Bal_BO_Ppag</v>
          </cell>
          <cell r="BS1" t="str">
            <v>Bal_BO_Ppfo</v>
          </cell>
          <cell r="BT1" t="str">
            <v>Bal_BO_Pph</v>
          </cell>
          <cell r="BU1" t="str">
            <v>Bal_BO_PreTot</v>
          </cell>
          <cell r="BV1" t="str">
            <v>Bal_BO_Prsk</v>
          </cell>
          <cell r="BW1" t="str">
            <v>Bal_BO_Psf</v>
          </cell>
          <cell r="BX1" t="str">
            <v>Bal_BO_Ptot</v>
          </cell>
          <cell r="BY1" t="str">
            <v>Bal_BO_Pudg</v>
          </cell>
          <cell r="BZ1" t="str">
            <v>Bal_BO_Pudsk</v>
          </cell>
          <cell r="CA1" t="str">
            <v>Bal_BO_Pvh</v>
          </cell>
          <cell r="CB1" t="str">
            <v>Bal_BO_Pxal</v>
          </cell>
          <cell r="CC1" t="str">
            <v>Bal_BO_Pxg</v>
          </cell>
          <cell r="CD1" t="str">
            <v>Bal_BO_Pxh</v>
          </cell>
          <cell r="CE1" t="str">
            <v>Bal_BO_Pxhe</v>
          </cell>
          <cell r="CF1" t="str">
            <v>Bal_BO_Aaki</v>
          </cell>
          <cell r="CG1" t="str">
            <v>Bal_BO_Aask</v>
          </cell>
          <cell r="CH1" t="str">
            <v>Res_Ado_BeK</v>
          </cell>
          <cell r="CI1" t="str">
            <v>Res_Xind_BeK</v>
          </cell>
          <cell r="CJ1" t="str">
            <v>Res_IInv_BeK</v>
          </cell>
          <cell r="CK1" t="str">
            <v>Res_Xomk_BeK</v>
          </cell>
          <cell r="CL1" t="str">
            <v>Res_BP_BeK</v>
          </cell>
          <cell r="CM1" t="str">
            <v>Res_ReOA_BeK</v>
          </cell>
          <cell r="CN1" t="str">
            <v>Res_DoTot_BeK</v>
          </cell>
          <cell r="CO1" t="str">
            <v>Res_RfS_BeK</v>
          </cell>
          <cell r="CP1" t="str">
            <v>Res_PGG_BeK</v>
          </cell>
          <cell r="CQ1" t="str">
            <v>Res_IAV_BeK</v>
          </cell>
          <cell r="CR1" t="str">
            <v>Res_Kreg_BeK</v>
          </cell>
          <cell r="CS1" t="str">
            <v>Res_NyGE_BeK</v>
          </cell>
          <cell r="CT1" t="str">
            <v>Res_EuTot_BeK</v>
          </cell>
          <cell r="CU1" t="str">
            <v>Res_BoPr_BeK</v>
          </cell>
          <cell r="CV1" t="str">
            <v>Res_Ero_BeK</v>
          </cell>
          <cell r="CW1" t="str">
            <v>Res_MGd_BeK</v>
          </cell>
          <cell r="CX1" t="str">
            <v>Res_ReS_BeK</v>
          </cell>
          <cell r="CY1" t="str">
            <v>Res_ITV_BeK</v>
          </cell>
          <cell r="CZ1" t="str">
            <v>Res_AfFp_BeK</v>
          </cell>
          <cell r="DA1" t="str">
            <v>Res_FRes_BeK</v>
          </cell>
          <cell r="DB1" t="str">
            <v>Res_NyRi_BeK</v>
          </cell>
          <cell r="DC1" t="str">
            <v>Res_NyGp_BeK</v>
          </cell>
          <cell r="DD1" t="str">
            <v>Res_FtR_BeK</v>
          </cell>
          <cell r="DE1" t="str">
            <v>Res_Retv_BeK</v>
          </cell>
          <cell r="DF1" t="str">
            <v>Res_NyEh_BeK</v>
          </cell>
          <cell r="DG1" t="str">
            <v>Res_NyPh_BeK</v>
          </cell>
          <cell r="DH1" t="str">
            <v>Res_RUind_BeK</v>
          </cell>
          <cell r="DI1" t="str">
            <v>Res_Afl_BeK</v>
          </cell>
          <cell r="DJ1" t="str">
            <v>Res_AfF_BeK</v>
          </cell>
          <cell r="DK1" t="str">
            <v>Res_AfB_BeK</v>
          </cell>
          <cell r="DL1" t="str">
            <v>Res_Skat_BeK</v>
          </cell>
          <cell r="DM1" t="str">
            <v>Res_PiF_BeK</v>
          </cell>
          <cell r="DN1" t="str">
            <v>Res_FFH_BeK</v>
          </cell>
          <cell r="DO1" t="str">
            <v>Res_NyFm_BeK</v>
          </cell>
          <cell r="DP1" t="str">
            <v>Res_IeFR_BeK</v>
          </cell>
          <cell r="DQ1" t="str">
            <v>Res_UdE_BeK</v>
          </cell>
          <cell r="DR1" t="str">
            <v>Res_Rudg_BeK</v>
          </cell>
          <cell r="DS1" t="str">
            <v>Res_AOmkI_BeK</v>
          </cell>
          <cell r="DT1" t="str">
            <v>Res_IakTot_BeK</v>
          </cell>
          <cell r="DU1" t="str">
            <v>Res_Ado_BeY</v>
          </cell>
          <cell r="DV1" t="str">
            <v>Res_Xind_BeY</v>
          </cell>
          <cell r="DW1" t="str">
            <v>Res_IInv_BeY</v>
          </cell>
          <cell r="DX1" t="str">
            <v>Res_Xomk_BeY</v>
          </cell>
          <cell r="DY1" t="str">
            <v>Res_BP_BeY</v>
          </cell>
          <cell r="DZ1" t="str">
            <v>Res_ReOA_BeY</v>
          </cell>
          <cell r="EA1" t="str">
            <v>Res_DoTot_BeY</v>
          </cell>
          <cell r="EB1" t="str">
            <v>Res_RfS_BeY</v>
          </cell>
          <cell r="EC1" t="str">
            <v>Res_PGG_BeY</v>
          </cell>
          <cell r="ED1" t="str">
            <v>Res_IAV_BeY</v>
          </cell>
          <cell r="EE1" t="str">
            <v>Res_Kreg_BeY</v>
          </cell>
          <cell r="EF1" t="str">
            <v>Res_NyGE_BeY</v>
          </cell>
          <cell r="EG1" t="str">
            <v>Res_EuTot_BeY</v>
          </cell>
          <cell r="EH1" t="str">
            <v>Res_BoPr_BeY</v>
          </cell>
          <cell r="EI1" t="str">
            <v>Res_Ero_BeY</v>
          </cell>
          <cell r="EJ1" t="str">
            <v>Res_MGd_BeY</v>
          </cell>
          <cell r="EK1" t="str">
            <v>Res_ReS_BeY</v>
          </cell>
          <cell r="EL1" t="str">
            <v>Res_ITV_BeY</v>
          </cell>
          <cell r="EM1" t="str">
            <v>Res_AfFp_BeY</v>
          </cell>
          <cell r="EN1" t="str">
            <v>Res_FRes_BeY</v>
          </cell>
          <cell r="EO1" t="str">
            <v>Res_NyRi_BeY</v>
          </cell>
          <cell r="EP1" t="str">
            <v>Res_NyGp_BeY</v>
          </cell>
          <cell r="EQ1" t="str">
            <v>Res_FtR_BeY</v>
          </cell>
          <cell r="ER1" t="str">
            <v>Res_Retv_BeY</v>
          </cell>
          <cell r="ES1" t="str">
            <v>Res_NyEh_BeY</v>
          </cell>
          <cell r="ET1" t="str">
            <v>Res_NyPh_BeY</v>
          </cell>
          <cell r="EU1" t="str">
            <v>Res_RUind_BeY</v>
          </cell>
          <cell r="EV1" t="str">
            <v>Res_Afl_BeY</v>
          </cell>
          <cell r="EW1" t="str">
            <v>Res_AfF_BeY</v>
          </cell>
          <cell r="EX1" t="str">
            <v>Res_AfB_BeY</v>
          </cell>
          <cell r="EY1" t="str">
            <v>Res_Skat_BeY</v>
          </cell>
          <cell r="EZ1" t="str">
            <v>Res_PiF_BeY</v>
          </cell>
          <cell r="FA1" t="str">
            <v>Res_FFH_BeY</v>
          </cell>
          <cell r="FB1" t="str">
            <v>Res_NyFm_BeY</v>
          </cell>
          <cell r="FC1" t="str">
            <v>Res_IeFR_BeY</v>
          </cell>
          <cell r="FD1" t="str">
            <v>Res_UdE_BeY</v>
          </cell>
          <cell r="FE1" t="str">
            <v>Res_Rudg_BeY</v>
          </cell>
          <cell r="FF1" t="str">
            <v>Res_AOmkI_BeY</v>
          </cell>
          <cell r="FG1" t="str">
            <v>Res_IakTot_BeY</v>
          </cell>
          <cell r="FH1" t="str">
            <v>Pudg_Pers_APL</v>
          </cell>
          <cell r="FI1" t="str">
            <v>Pudg_Pers_Bes</v>
          </cell>
          <cell r="FJ1" t="str">
            <v>Pudg_Pers_Dir</v>
          </cell>
          <cell r="FK1" t="str">
            <v>Pudg_Pers_GHR</v>
          </cell>
          <cell r="FL1" t="str">
            <v>Pudg_Pers_Loen</v>
          </cell>
          <cell r="FM1" t="str">
            <v>Pudg_Pers_Pen</v>
          </cell>
          <cell r="FN1" t="str">
            <v>Pudg_Pers_PTot</v>
          </cell>
          <cell r="FO1" t="str">
            <v>Pudg_Pers_Rep</v>
          </cell>
          <cell r="FP1" t="str">
            <v>Pudg_Pers_SmlR</v>
          </cell>
          <cell r="FQ1" t="str">
            <v>Pudg_Pers_TBe</v>
          </cell>
          <cell r="FR1" t="str">
            <v>Pudg_Pers_UdSS</v>
          </cell>
          <cell r="FS1" t="str">
            <v>Pudg_Pers_YYTot</v>
          </cell>
          <cell r="FT1" t="str">
            <v>SftR_SFR_Adv</v>
          </cell>
          <cell r="FU1" t="str">
            <v>SftR_SFR_AN</v>
          </cell>
          <cell r="FV1" t="str">
            <v>SftR_SFR_DoD</v>
          </cell>
          <cell r="FW1" t="str">
            <v>SftR_SFR_ErAd</v>
          </cell>
          <cell r="FX1" t="str">
            <v>SftR_SFR_FDTot</v>
          </cell>
          <cell r="FY1" t="str">
            <v>SftR_SFR_Ftr</v>
          </cell>
          <cell r="FZ1" t="str">
            <v>SftR_SFR_HDi</v>
          </cell>
          <cell r="GA1" t="str">
            <v>SftR_SFR_Hus</v>
          </cell>
          <cell r="GB1" t="str">
            <v>SftR_SFR_Ofr</v>
          </cell>
          <cell r="GC1" t="str">
            <v>SftR_SFR_PFs</v>
          </cell>
          <cell r="GD1" t="str">
            <v>SftR_SFR_PGG</v>
          </cell>
          <cell r="GE1" t="str">
            <v>SftR_SFR_PSm</v>
          </cell>
          <cell r="GF1" t="str">
            <v>SftR_SFR_Pud</v>
          </cell>
          <cell r="GG1" t="str">
            <v>SftR_SFR_Retv</v>
          </cell>
          <cell r="GH1" t="str">
            <v>SftR_SFR_RGd</v>
          </cell>
          <cell r="GI1" t="str">
            <v>SftR_SFR_Udg</v>
          </cell>
          <cell r="GJ1" t="str">
            <v>Sruk_RUK_IrIn</v>
          </cell>
          <cell r="GK1" t="str">
            <v>Sruk_RUK_Kafi</v>
          </cell>
          <cell r="GL1" t="str">
            <v>Sruk_RUK_Kaki</v>
          </cell>
          <cell r="GM1" t="str">
            <v>Sruk_RUK_Kd</v>
          </cell>
          <cell r="GN1" t="str">
            <v>Sruk_RUK_KejdI</v>
          </cell>
          <cell r="GO1" t="str">
            <v>Sruk_RUK_Kgfd</v>
          </cell>
          <cell r="GP1" t="str">
            <v>Sruk_RUK_Kik</v>
          </cell>
          <cell r="GQ1" t="str">
            <v>Sruk_RUK_Kina</v>
          </cell>
          <cell r="GR1" t="str">
            <v>Sruk_RUK_Kkap</v>
          </cell>
          <cell r="GS1" t="str">
            <v>Sruk_RUK_Kobl</v>
          </cell>
          <cell r="GT1" t="str">
            <v>Sruk_RUK_Kpu</v>
          </cell>
          <cell r="GU1" t="str">
            <v>Sruk_RUK_KTot</v>
          </cell>
          <cell r="GV1" t="str">
            <v>Sruk_RUK_Kxu</v>
          </cell>
          <cell r="GW1" t="str">
            <v>Sruk_RUK_Raki</v>
          </cell>
          <cell r="GX1" t="str">
            <v>Sruk_RUK_Rgd</v>
          </cell>
          <cell r="GY1" t="str">
            <v>Sruk_RUK_Rik</v>
          </cell>
          <cell r="GZ1" t="str">
            <v>Sruk_RUK_Robl</v>
          </cell>
          <cell r="HA1" t="str">
            <v>Sruk_RUK_Rpu</v>
          </cell>
          <cell r="HB1" t="str">
            <v>Sruk_RUK_Rtgh</v>
          </cell>
          <cell r="HC1" t="str">
            <v>Sruk_RUK_Ruav</v>
          </cell>
          <cell r="HD1" t="str">
            <v>Sruk_RUK_RUTot</v>
          </cell>
          <cell r="HE1" t="str">
            <v>Sruk_RUK_Rutv</v>
          </cell>
          <cell r="HF1" t="str">
            <v>Sruk_RUK_Rxu</v>
          </cell>
          <cell r="HG1" t="str">
            <v>Sruk_RUK_Udia</v>
          </cell>
          <cell r="HH1" t="str">
            <v>Sruk_RUK_Udka</v>
          </cell>
          <cell r="HI1" t="str">
            <v>Sruk_RUK_Xru</v>
          </cell>
          <cell r="HJ1" t="str">
            <v>Sruk_RUK_XrUd</v>
          </cell>
          <cell r="HK1" t="str">
            <v>ANot_KaiN_Iad</v>
          </cell>
          <cell r="HL1" t="str">
            <v>ANot_KaiN_Iadun</v>
          </cell>
          <cell r="HM1" t="str">
            <v>ANot_KaiN_Iauf</v>
          </cell>
          <cell r="HN1" t="str">
            <v>ANot_KaiN_IauTot</v>
          </cell>
          <cell r="HO1" t="str">
            <v>ANot_KaiN_Iauu</v>
          </cell>
          <cell r="HP1" t="str">
            <v>ANot_KaiN_Idau</v>
          </cell>
          <cell r="HQ1" t="str">
            <v>ANot_KaiN_IdTot</v>
          </cell>
          <cell r="HR1" t="str">
            <v>ANot_KaiN_ITot</v>
          </cell>
          <cell r="HS1" t="str">
            <v>ANot_KaiN_Iuau</v>
          </cell>
          <cell r="HT1" t="str">
            <v>ANot_KaiN_Ix</v>
          </cell>
          <cell r="HU1" t="str">
            <v>ANot_KaiN_Kau</v>
          </cell>
          <cell r="HV1" t="str">
            <v>ANot_KaiN_Kauf</v>
          </cell>
          <cell r="HW1" t="str">
            <v>ANot_KaiN_Kds</v>
          </cell>
          <cell r="HX1" t="str">
            <v>ANot_KaiN_KdsU</v>
          </cell>
          <cell r="HY1" t="str">
            <v>ANot_KaiN_KdTot</v>
          </cell>
          <cell r="HZ1" t="str">
            <v>ANot_KaiN_KTot</v>
          </cell>
          <cell r="IA1" t="str">
            <v>ANot_KaiN_Kud</v>
          </cell>
          <cell r="IB1" t="str">
            <v>ANot_KaiN_Kunu</v>
          </cell>
          <cell r="IC1" t="str">
            <v>ANot_KaiN_KuTot</v>
          </cell>
          <cell r="ID1" t="str">
            <v>ANot_KaiN_Kx</v>
          </cell>
          <cell r="IE1" t="str">
            <v>BpiB_Mkk_AF</v>
          </cell>
          <cell r="IF1" t="str">
            <v>BpiB_MTot_AF</v>
          </cell>
          <cell r="IG1" t="str">
            <v>BpiB_Peu_AF</v>
          </cell>
          <cell r="IH1" t="str">
            <v>BpiB_Pre_AF</v>
          </cell>
          <cell r="II1" t="str">
            <v>BpiB_PrF_AF</v>
          </cell>
          <cell r="IJ1" t="str">
            <v>BpiB_PrFr_AF</v>
          </cell>
          <cell r="IK1" t="str">
            <v>BpiB_PrG_AF</v>
          </cell>
          <cell r="IL1" t="str">
            <v>BpiB_Prx_AF</v>
          </cell>
          <cell r="IM1" t="str">
            <v>BpiB_Ps_AF</v>
          </cell>
          <cell r="IN1" t="str">
            <v>BpiB_Pus_AF</v>
          </cell>
          <cell r="IO1" t="str">
            <v>BpiB_Eae_BP</v>
          </cell>
          <cell r="IP1" t="str">
            <v>BpiB_Eaf_BP</v>
          </cell>
          <cell r="IQ1" t="str">
            <v>BpiB_Ebf_BP</v>
          </cell>
          <cell r="IR1" t="str">
            <v>BpiB_Ebsf_BP</v>
          </cell>
          <cell r="IS1" t="str">
            <v>BpiB_Eea_BP</v>
          </cell>
          <cell r="IT1" t="str">
            <v>BpiB_EL_BP</v>
          </cell>
          <cell r="IU1" t="str">
            <v>BpiB_ELu_BP</v>
          </cell>
          <cell r="IV1" t="str">
            <v>BpiB_Est_BP</v>
          </cell>
          <cell r="IW1" t="str">
            <v>BpiB_ETot_BP</v>
          </cell>
          <cell r="IX1" t="str">
            <v>BpiB_Ma_BP</v>
          </cell>
          <cell r="IY1" t="str">
            <v>BpiB_MdTot_BP</v>
          </cell>
          <cell r="IZ1" t="str">
            <v>BpiB_MfTot_BP</v>
          </cell>
          <cell r="JA1" t="str">
            <v>BpiB_MiL_BP</v>
          </cell>
          <cell r="JB1" t="str">
            <v>BpiB_Mip_BP</v>
          </cell>
          <cell r="JC1" t="str">
            <v>BpiB_MiTot_BP</v>
          </cell>
          <cell r="JD1" t="str">
            <v>BpiB_Mk_BP</v>
          </cell>
          <cell r="JE1" t="str">
            <v>BpiB_Mkk_BP</v>
          </cell>
          <cell r="JF1" t="str">
            <v>BpiB_Mpi_BP</v>
          </cell>
          <cell r="JG1" t="str">
            <v>BpiB_Mr_BP</v>
          </cell>
          <cell r="JH1" t="str">
            <v>BpiB_Mt_BP</v>
          </cell>
          <cell r="JI1" t="str">
            <v>BpiB_MTot_BP</v>
          </cell>
          <cell r="JJ1" t="str">
            <v>BpiB_Peu_BP</v>
          </cell>
          <cell r="JK1" t="str">
            <v>BpiB_Pre_BP</v>
          </cell>
          <cell r="JL1" t="str">
            <v>BpiB_PrF_BP</v>
          </cell>
          <cell r="JM1" t="str">
            <v>BpiB_PrFr_BP</v>
          </cell>
          <cell r="JN1" t="str">
            <v>BpiB_PrG_BP</v>
          </cell>
          <cell r="JO1" t="str">
            <v>BpiB_PrTot_BP</v>
          </cell>
          <cell r="JP1" t="str">
            <v>BpiB_Prx_BP</v>
          </cell>
          <cell r="JQ1" t="str">
            <v>BpiB_Ps_BP</v>
          </cell>
          <cell r="JR1" t="str">
            <v>BpiB_PTot_BP</v>
          </cell>
          <cell r="JS1" t="str">
            <v>BpiB_Pus_BP</v>
          </cell>
          <cell r="JT1" t="str">
            <v>BpiB_Eae_BPi</v>
          </cell>
          <cell r="JU1" t="str">
            <v>BpiB_Eaf_BPi</v>
          </cell>
          <cell r="JV1" t="str">
            <v>BpiB_Ebf_BPi</v>
          </cell>
          <cell r="JW1" t="str">
            <v>BpiB_Ebsf_BPi</v>
          </cell>
          <cell r="JX1" t="str">
            <v>BpiB_Eea_BPi</v>
          </cell>
          <cell r="JY1" t="str">
            <v>BpiB_EL_BPi</v>
          </cell>
          <cell r="JZ1" t="str">
            <v>BpiB_ELu_BPi</v>
          </cell>
          <cell r="KA1" t="str">
            <v>BpiB_Est_BPi</v>
          </cell>
          <cell r="KB1" t="str">
            <v>BpiB_ETot_BPi</v>
          </cell>
          <cell r="KC1" t="str">
            <v>BpiB_Ma_BPi</v>
          </cell>
          <cell r="KD1" t="str">
            <v>BpiB_MdTot_BPi</v>
          </cell>
          <cell r="KE1" t="str">
            <v>BpiB_MfTot_BPi</v>
          </cell>
          <cell r="KF1" t="str">
            <v>BpiB_MiL_BPi</v>
          </cell>
          <cell r="KG1" t="str">
            <v>BpiB_Mip_BPi</v>
          </cell>
          <cell r="KH1" t="str">
            <v>BpiB_MiTot_BPi</v>
          </cell>
          <cell r="KI1" t="str">
            <v>BpiB_Mk_BPi</v>
          </cell>
          <cell r="KJ1" t="str">
            <v>BpiB_Mkk_BPi</v>
          </cell>
          <cell r="KK1" t="str">
            <v>BpiB_Mpi_BPi</v>
          </cell>
          <cell r="KL1" t="str">
            <v>BpiB_Mr_BPi</v>
          </cell>
          <cell r="KM1" t="str">
            <v>BpiB_Mt_BPi</v>
          </cell>
          <cell r="KN1" t="str">
            <v>BpiB_MTot_BPi</v>
          </cell>
          <cell r="KO1" t="str">
            <v>BpiB_Peu_BPi</v>
          </cell>
          <cell r="KP1" t="str">
            <v>BpiB_Pre_BPi</v>
          </cell>
          <cell r="KQ1" t="str">
            <v>BpiB_PrF_BPi</v>
          </cell>
          <cell r="KR1" t="str">
            <v>BpiB_PrFr_BPi</v>
          </cell>
          <cell r="KS1" t="str">
            <v>BpiB_PrG_BPi</v>
          </cell>
          <cell r="KT1" t="str">
            <v>BpiB_PrTot_BPi</v>
          </cell>
          <cell r="KU1" t="str">
            <v>BpiB_Prx_BPi</v>
          </cell>
          <cell r="KV1" t="str">
            <v>BpiB_Ps_BPi</v>
          </cell>
          <cell r="KW1" t="str">
            <v>BpiB_PTot_BPi</v>
          </cell>
          <cell r="KX1" t="str">
            <v>BpiB_Pus_BPi</v>
          </cell>
          <cell r="KY1" t="str">
            <v>BpiB_Eae_FF</v>
          </cell>
          <cell r="KZ1" t="str">
            <v>BpiB_Eaf_FF</v>
          </cell>
          <cell r="LA1" t="str">
            <v>BpiB_Ebf_FF</v>
          </cell>
          <cell r="LB1" t="str">
            <v>BpiB_Ebsf_FF</v>
          </cell>
          <cell r="LC1" t="str">
            <v>BpiB_Eea_FF</v>
          </cell>
          <cell r="LD1" t="str">
            <v>BpiB_EL_FF</v>
          </cell>
          <cell r="LE1" t="str">
            <v>BpiB_ELu_FF</v>
          </cell>
          <cell r="LF1" t="str">
            <v>BpiB_Est_FF</v>
          </cell>
          <cell r="LG1" t="str">
            <v>BpiB_ETot_FF</v>
          </cell>
          <cell r="LH1" t="str">
            <v>BpiB_Ma_FF</v>
          </cell>
          <cell r="LI1" t="str">
            <v>BpiB_MdTot_FF</v>
          </cell>
          <cell r="LJ1" t="str">
            <v>BpiB_MfTot_FF</v>
          </cell>
          <cell r="LK1" t="str">
            <v>BpiB_MiL_FF</v>
          </cell>
          <cell r="LL1" t="str">
            <v>BpiB_Mip_FF</v>
          </cell>
          <cell r="LM1" t="str">
            <v>BpiB_MiTot_FF</v>
          </cell>
          <cell r="LN1" t="str">
            <v>BpiB_Mk_FF</v>
          </cell>
          <cell r="LO1" t="str">
            <v>BpiB_Mkk_FF</v>
          </cell>
          <cell r="LP1" t="str">
            <v>BpiB_Mpi_FF</v>
          </cell>
          <cell r="LQ1" t="str">
            <v>BpiB_Mr_FF</v>
          </cell>
          <cell r="LR1" t="str">
            <v>BpiB_Mt_FF</v>
          </cell>
          <cell r="LS1" t="str">
            <v>BpiB_MTot_FF</v>
          </cell>
          <cell r="LT1" t="str">
            <v>BpiB_Peu_FF</v>
          </cell>
          <cell r="LU1" t="str">
            <v>BpiB_Pre_FF</v>
          </cell>
          <cell r="LV1" t="str">
            <v>BpiB_PrF_FF</v>
          </cell>
          <cell r="LW1" t="str">
            <v>BpiB_PrFr_FF</v>
          </cell>
          <cell r="LX1" t="str">
            <v>BpiB_PrG_FF</v>
          </cell>
          <cell r="LY1" t="str">
            <v>BpiB_PrTot_FF</v>
          </cell>
          <cell r="LZ1" t="str">
            <v>BpiB_Prx_FF</v>
          </cell>
          <cell r="MA1" t="str">
            <v>BpiB_Ps_FF</v>
          </cell>
          <cell r="MB1" t="str">
            <v>BpiB_PTot_FF</v>
          </cell>
          <cell r="MC1" t="str">
            <v>BpiB_Pus_FF</v>
          </cell>
          <cell r="MD1" t="str">
            <v>BpiB_Eae_FmP</v>
          </cell>
          <cell r="ME1" t="str">
            <v>BpiB_Eaf_FmP</v>
          </cell>
          <cell r="MF1" t="str">
            <v>BpiB_Ebf_FmP</v>
          </cell>
          <cell r="MG1" t="str">
            <v>BpiB_Ebsf_FmP</v>
          </cell>
          <cell r="MH1" t="str">
            <v>BpiB_Eea_FmP</v>
          </cell>
          <cell r="MI1" t="str">
            <v>BpiB_EL_FmP</v>
          </cell>
          <cell r="MJ1" t="str">
            <v>BpiB_ELu_FmP</v>
          </cell>
          <cell r="MK1" t="str">
            <v>BpiB_Est_FmP</v>
          </cell>
          <cell r="ML1" t="str">
            <v>BpiB_ETot_FmP</v>
          </cell>
          <cell r="MM1" t="str">
            <v>BpiB_Ma_FmP</v>
          </cell>
          <cell r="MN1" t="str">
            <v>BpiB_MdTot_FmP</v>
          </cell>
          <cell r="MO1" t="str">
            <v>BpiB_MfTot_FmP</v>
          </cell>
          <cell r="MP1" t="str">
            <v>BpiB_MiL_FmP</v>
          </cell>
          <cell r="MQ1" t="str">
            <v>BpiB_Mip_FmP</v>
          </cell>
          <cell r="MR1" t="str">
            <v>BpiB_MiTot_FmP</v>
          </cell>
          <cell r="MS1" t="str">
            <v>BpiB_Mk_FmP</v>
          </cell>
          <cell r="MT1" t="str">
            <v>BpiB_Mkk_FmP</v>
          </cell>
          <cell r="MU1" t="str">
            <v>BpiB_Mpi_FmP</v>
          </cell>
          <cell r="MV1" t="str">
            <v>BpiB_Mr_FmP</v>
          </cell>
          <cell r="MW1" t="str">
            <v>BpiB_Mt_FmP</v>
          </cell>
          <cell r="MX1" t="str">
            <v>BpiB_MTot_FmP</v>
          </cell>
          <cell r="MY1" t="str">
            <v>BpiB_Peu_FmP</v>
          </cell>
          <cell r="MZ1" t="str">
            <v>BpiB_Pre_FmP</v>
          </cell>
          <cell r="NA1" t="str">
            <v>BpiB_PrF_FmP</v>
          </cell>
          <cell r="NB1" t="str">
            <v>BpiB_PrFr_FmP</v>
          </cell>
          <cell r="NC1" t="str">
            <v>BpiB_PrG_FmP</v>
          </cell>
          <cell r="ND1" t="str">
            <v>BpiB_PrTot_FmP</v>
          </cell>
          <cell r="NE1" t="str">
            <v>BpiB_Prx_FmP</v>
          </cell>
          <cell r="NF1" t="str">
            <v>BpiB_Ps_FmP</v>
          </cell>
          <cell r="NG1" t="str">
            <v>BpiB_PTot_FmP</v>
          </cell>
          <cell r="NH1" t="str">
            <v>BpiB_Pus_FmP</v>
          </cell>
          <cell r="NI1" t="str">
            <v>BpiB_Eae_FmU</v>
          </cell>
          <cell r="NJ1" t="str">
            <v>BpiB_Eaf_FmU</v>
          </cell>
          <cell r="NK1" t="str">
            <v>BpiB_Ebf_FmU</v>
          </cell>
          <cell r="NL1" t="str">
            <v>BpiB_Ebsf_FmU</v>
          </cell>
          <cell r="NM1" t="str">
            <v>BpiB_Eea_FmU</v>
          </cell>
          <cell r="NN1" t="str">
            <v>BpiB_EL_FmU</v>
          </cell>
          <cell r="NO1" t="str">
            <v>BpiB_ELu_FmU</v>
          </cell>
          <cell r="NP1" t="str">
            <v>BpiB_Est_FmU</v>
          </cell>
          <cell r="NQ1" t="str">
            <v>BpiB_ETot_FmU</v>
          </cell>
          <cell r="NR1" t="str">
            <v>BpiB_Ma_FmU</v>
          </cell>
          <cell r="NS1" t="str">
            <v>BpiB_MdTot_FmU</v>
          </cell>
          <cell r="NT1" t="str">
            <v>BpiB_MfTot_FmU</v>
          </cell>
          <cell r="NU1" t="str">
            <v>BpiB_MiL_FmU</v>
          </cell>
          <cell r="NV1" t="str">
            <v>BpiB_Mip_FmU</v>
          </cell>
          <cell r="NW1" t="str">
            <v>BpiB_MiTot_FmU</v>
          </cell>
          <cell r="NX1" t="str">
            <v>BpiB_Mk_FmU</v>
          </cell>
          <cell r="NY1" t="str">
            <v>BpiB_Mkk_FmU</v>
          </cell>
          <cell r="NZ1" t="str">
            <v>BpiB_Mpi_FmU</v>
          </cell>
          <cell r="OA1" t="str">
            <v>BpiB_Mr_FmU</v>
          </cell>
          <cell r="OB1" t="str">
            <v>BpiB_Mt_FmU</v>
          </cell>
          <cell r="OC1" t="str">
            <v>BpiB_MTot_FmU</v>
          </cell>
          <cell r="OD1" t="str">
            <v>BpiB_Peu_FmU</v>
          </cell>
          <cell r="OE1" t="str">
            <v>BpiB_Pre_FmU</v>
          </cell>
          <cell r="OF1" t="str">
            <v>BpiB_PrF_FmU</v>
          </cell>
          <cell r="OG1" t="str">
            <v>BpiB_PrFr_FmU</v>
          </cell>
          <cell r="OH1" t="str">
            <v>BpiB_PrG_FmU</v>
          </cell>
          <cell r="OI1" t="str">
            <v>BpiB_PrTot_FmU</v>
          </cell>
          <cell r="OJ1" t="str">
            <v>BpiB_Prx_FmU</v>
          </cell>
          <cell r="OK1" t="str">
            <v>BpiB_Ps_FmU</v>
          </cell>
          <cell r="OL1" t="str">
            <v>BpiB_PTot_FmU</v>
          </cell>
          <cell r="OM1" t="str">
            <v>BpiB_Pus_FmU</v>
          </cell>
          <cell r="ON1" t="str">
            <v>BpiB_Eae_PhP</v>
          </cell>
          <cell r="OO1" t="str">
            <v>BpiB_Eaf_PhP</v>
          </cell>
          <cell r="OP1" t="str">
            <v>BpiB_Ebf_PhP</v>
          </cell>
          <cell r="OQ1" t="str">
            <v>BpiB_Ebsf_PhP</v>
          </cell>
          <cell r="OR1" t="str">
            <v>BpiB_Eea_PhP</v>
          </cell>
          <cell r="OS1" t="str">
            <v>BpiB_EL_PhP</v>
          </cell>
          <cell r="OT1" t="str">
            <v>BpiB_ELu_PhP</v>
          </cell>
          <cell r="OU1" t="str">
            <v>BpiB_Est_PhP</v>
          </cell>
          <cell r="OV1" t="str">
            <v>BpiB_ETot_PhP</v>
          </cell>
          <cell r="OW1" t="str">
            <v>BpiB_Ma_PhP</v>
          </cell>
          <cell r="OX1" t="str">
            <v>BpiB_MdTot_PhP</v>
          </cell>
          <cell r="OY1" t="str">
            <v>BpiB_MfTot_PhP</v>
          </cell>
          <cell r="OZ1" t="str">
            <v>BpiB_MiL_PhP</v>
          </cell>
          <cell r="PA1" t="str">
            <v>BpiB_Mip_PhP</v>
          </cell>
          <cell r="PB1" t="str">
            <v>BpiB_MiTot_PhP</v>
          </cell>
          <cell r="PC1" t="str">
            <v>BpiB_Mk_PhP</v>
          </cell>
          <cell r="PD1" t="str">
            <v>BpiB_Mkk_PhP</v>
          </cell>
          <cell r="PE1" t="str">
            <v>BpiB_Mpi_PhP</v>
          </cell>
          <cell r="PF1" t="str">
            <v>BpiB_Mr_PhP</v>
          </cell>
          <cell r="PG1" t="str">
            <v>BpiB_Mt_PhP</v>
          </cell>
          <cell r="PH1" t="str">
            <v>BpiB_MTot_PhP</v>
          </cell>
          <cell r="PI1" t="str">
            <v>BpiB_Peu_PhP</v>
          </cell>
          <cell r="PJ1" t="str">
            <v>BpiB_Pre_PhP</v>
          </cell>
          <cell r="PK1" t="str">
            <v>BpiB_PrF_PhP</v>
          </cell>
          <cell r="PL1" t="str">
            <v>BpiB_PrFr_PhP</v>
          </cell>
          <cell r="PM1" t="str">
            <v>BpiB_PrG_PhP</v>
          </cell>
          <cell r="PN1" t="str">
            <v>BpiB_PrTot_PhP</v>
          </cell>
          <cell r="PO1" t="str">
            <v>BpiB_Prx_PhP</v>
          </cell>
          <cell r="PP1" t="str">
            <v>BpiB_Ps_PhP</v>
          </cell>
          <cell r="PQ1" t="str">
            <v>BpiB_PTot_PhP</v>
          </cell>
          <cell r="PR1" t="str">
            <v>BpiB_Pus_PhP</v>
          </cell>
          <cell r="PS1" t="str">
            <v>BpiB_Eae_PhU</v>
          </cell>
          <cell r="PT1" t="str">
            <v>BpiB_Eaf_PhU</v>
          </cell>
          <cell r="PU1" t="str">
            <v>BpiB_Ebf_PhU</v>
          </cell>
          <cell r="PV1" t="str">
            <v>BpiB_Ebsf_PhU</v>
          </cell>
          <cell r="PW1" t="str">
            <v>BpiB_Eea_PhU</v>
          </cell>
          <cell r="PX1" t="str">
            <v>BpiB_EL_PhU</v>
          </cell>
          <cell r="PY1" t="str">
            <v>BpiB_ELu_PhU</v>
          </cell>
          <cell r="PZ1" t="str">
            <v>BpiB_Est_PhU</v>
          </cell>
          <cell r="QA1" t="str">
            <v>BpiB_ETot_PhU</v>
          </cell>
          <cell r="QB1" t="str">
            <v>BpiB_Ma_PhU</v>
          </cell>
          <cell r="QC1" t="str">
            <v>BpiB_MdTot_PhU</v>
          </cell>
          <cell r="QD1" t="str">
            <v>BpiB_MfTot_PhU</v>
          </cell>
          <cell r="QE1" t="str">
            <v>BpiB_MiL_PhU</v>
          </cell>
          <cell r="QF1" t="str">
            <v>BpiB_Mip_PhU</v>
          </cell>
          <cell r="QG1" t="str">
            <v>BpiB_MiTot_PhU</v>
          </cell>
          <cell r="QH1" t="str">
            <v>BpiB_Mk_PhU</v>
          </cell>
          <cell r="QI1" t="str">
            <v>BpiB_Mkk_PhU</v>
          </cell>
          <cell r="QJ1" t="str">
            <v>BpiB_Mpi_PhU</v>
          </cell>
          <cell r="QK1" t="str">
            <v>BpiB_Mr_PhU</v>
          </cell>
          <cell r="QL1" t="str">
            <v>BpiB_Mt_PhU</v>
          </cell>
          <cell r="QM1" t="str">
            <v>BpiB_MTot_PhU</v>
          </cell>
          <cell r="QN1" t="str">
            <v>BpiB_Peu_PhU</v>
          </cell>
          <cell r="QO1" t="str">
            <v>BpiB_Pre_PhU</v>
          </cell>
          <cell r="QP1" t="str">
            <v>BpiB_PrF_PhU</v>
          </cell>
          <cell r="QQ1" t="str">
            <v>BpiB_PrFr_PhU</v>
          </cell>
          <cell r="QR1" t="str">
            <v>BpiB_PrG_PhU</v>
          </cell>
          <cell r="QS1" t="str">
            <v>BpiB_PrTot_PhU</v>
          </cell>
          <cell r="QT1" t="str">
            <v>BpiB_Prx_PhU</v>
          </cell>
          <cell r="QU1" t="str">
            <v>BpiB_Ps_PhU</v>
          </cell>
          <cell r="QV1" t="str">
            <v>BpiB_PTot_PhU</v>
          </cell>
          <cell r="QW1" t="str">
            <v>BpiB_Pus_PhU</v>
          </cell>
          <cell r="QX1" t="str">
            <v>BpiB_Eae_RphP</v>
          </cell>
          <cell r="QY1" t="str">
            <v>BpiB_Eaf_RphP</v>
          </cell>
          <cell r="QZ1" t="str">
            <v>BpiB_Ebf_RphP</v>
          </cell>
          <cell r="RA1" t="str">
            <v>BpiB_Ebsf_RphP</v>
          </cell>
          <cell r="RB1" t="str">
            <v>BpiB_Eea_RphP</v>
          </cell>
          <cell r="RC1" t="str">
            <v>BpiB_EL_RphP</v>
          </cell>
          <cell r="RD1" t="str">
            <v>BpiB_ELu_RphP</v>
          </cell>
          <cell r="RE1" t="str">
            <v>BpiB_Est_RphP</v>
          </cell>
          <cell r="RF1" t="str">
            <v>BpiB_ETot_RphP</v>
          </cell>
          <cell r="RG1" t="str">
            <v>BpiB_Ma_RphP</v>
          </cell>
          <cell r="RH1" t="str">
            <v>BpiB_MdTot_RphP</v>
          </cell>
          <cell r="RI1" t="str">
            <v>BpiB_MfTot_RphP</v>
          </cell>
          <cell r="RJ1" t="str">
            <v>BpiB_MiL_RphP</v>
          </cell>
          <cell r="RK1" t="str">
            <v>BpiB_Mip_RphP</v>
          </cell>
          <cell r="RL1" t="str">
            <v>BpiB_MiTot_RphP</v>
          </cell>
          <cell r="RM1" t="str">
            <v>BpiB_Mk_RphP</v>
          </cell>
          <cell r="RN1" t="str">
            <v>BpiB_Mkk_RphP</v>
          </cell>
          <cell r="RO1" t="str">
            <v>BpiB_Mpi_RphP</v>
          </cell>
          <cell r="RP1" t="str">
            <v>BpiB_Mr_RphP</v>
          </cell>
          <cell r="RQ1" t="str">
            <v>BpiB_Mt_RphP</v>
          </cell>
          <cell r="RR1" t="str">
            <v>BpiB_MTot_RphP</v>
          </cell>
          <cell r="RS1" t="str">
            <v>BpiB_Peu_RphP</v>
          </cell>
          <cell r="RT1" t="str">
            <v>BpiB_Pre_RphP</v>
          </cell>
          <cell r="RU1" t="str">
            <v>BpiB_PrF_RphP</v>
          </cell>
          <cell r="RV1" t="str">
            <v>BpiB_PrFr_RphP</v>
          </cell>
          <cell r="RW1" t="str">
            <v>BpiB_PrG_RphP</v>
          </cell>
          <cell r="RX1" t="str">
            <v>BpiB_PrTot_RphP</v>
          </cell>
          <cell r="RY1" t="str">
            <v>BpiB_Prx_RphP</v>
          </cell>
          <cell r="RZ1" t="str">
            <v>BpiB_Ps_RphP</v>
          </cell>
          <cell r="SA1" t="str">
            <v>BpiB_PTot_RphP</v>
          </cell>
          <cell r="SB1" t="str">
            <v>BpiB_Pus_RphP</v>
          </cell>
          <cell r="SC1" t="str">
            <v>BpiB_Eae_RphU</v>
          </cell>
          <cell r="SD1" t="str">
            <v>BpiB_Eaf_RphU</v>
          </cell>
          <cell r="SE1" t="str">
            <v>BpiB_Ebf_RphU</v>
          </cell>
          <cell r="SF1" t="str">
            <v>BpiB_Ebsf_RphU</v>
          </cell>
          <cell r="SG1" t="str">
            <v>BpiB_Eea_RphU</v>
          </cell>
          <cell r="SH1" t="str">
            <v>BpiB_EL_RphU</v>
          </cell>
          <cell r="SI1" t="str">
            <v>BpiB_ELu_RphU</v>
          </cell>
          <cell r="SJ1" t="str">
            <v>BpiB_Est_RphU</v>
          </cell>
          <cell r="SK1" t="str">
            <v>BpiB_ETot_RphU</v>
          </cell>
          <cell r="SL1" t="str">
            <v>BpiB_Ma_RphU</v>
          </cell>
          <cell r="SM1" t="str">
            <v>BpiB_MdTot_RphU</v>
          </cell>
          <cell r="SN1" t="str">
            <v>BpiB_MfTot_RphU</v>
          </cell>
          <cell r="SO1" t="str">
            <v>BpiB_MiL_RphU</v>
          </cell>
          <cell r="SP1" t="str">
            <v>BpiB_Mip_RphU</v>
          </cell>
          <cell r="SQ1" t="str">
            <v>BpiB_MiTot_RphU</v>
          </cell>
          <cell r="SR1" t="str">
            <v>BpiB_Mk_RphU</v>
          </cell>
          <cell r="SS1" t="str">
            <v>BpiB_Mkk_RphU</v>
          </cell>
          <cell r="ST1" t="str">
            <v>BpiB_Mpi_RphU</v>
          </cell>
          <cell r="SU1" t="str">
            <v>BpiB_Mr_RphU</v>
          </cell>
          <cell r="SV1" t="str">
            <v>BpiB_Mt_RphU</v>
          </cell>
          <cell r="SW1" t="str">
            <v>BpiB_MTot_RphU</v>
          </cell>
          <cell r="SX1" t="str">
            <v>BpiB_Peu_RphU</v>
          </cell>
          <cell r="SY1" t="str">
            <v>BpiB_Pre_RphU</v>
          </cell>
          <cell r="SZ1" t="str">
            <v>BpiB_PrF_RphU</v>
          </cell>
          <cell r="TA1" t="str">
            <v>BpiB_PrFr_RphU</v>
          </cell>
          <cell r="TB1" t="str">
            <v>BpiB_PrG_RphU</v>
          </cell>
          <cell r="TC1" t="str">
            <v>BpiB_PrTot_RphU</v>
          </cell>
          <cell r="TD1" t="str">
            <v>BpiB_Prx_RphU</v>
          </cell>
          <cell r="TE1" t="str">
            <v>BpiB_Ps_RphU</v>
          </cell>
          <cell r="TF1" t="str">
            <v>BpiB_PTot_RphU</v>
          </cell>
          <cell r="TG1" t="str">
            <v>BpiB_Pus_RphU</v>
          </cell>
          <cell r="TH1" t="str">
            <v>BpiB_Eae_Tyf</v>
          </cell>
          <cell r="TI1" t="str">
            <v>BpiB_Eaf_Tyf</v>
          </cell>
          <cell r="TJ1" t="str">
            <v>BpiB_Ebf_Tyf</v>
          </cell>
          <cell r="TK1" t="str">
            <v>BpiB_Ebsf_Tyf</v>
          </cell>
          <cell r="TL1" t="str">
            <v>BpiB_Eea_Tyf</v>
          </cell>
          <cell r="TM1" t="str">
            <v>BpiB_EL_Tyf</v>
          </cell>
          <cell r="TN1" t="str">
            <v>BpiB_ELu_Tyf</v>
          </cell>
          <cell r="TO1" t="str">
            <v>BpiB_Est_Tyf</v>
          </cell>
          <cell r="TP1" t="str">
            <v>BpiB_ETot_Tyf</v>
          </cell>
          <cell r="TQ1" t="str">
            <v>BpiB_Ma_Tyf</v>
          </cell>
          <cell r="TR1" t="str">
            <v>BpiB_MdTot_Tyf</v>
          </cell>
          <cell r="TS1" t="str">
            <v>BpiB_MfTot_Tyf</v>
          </cell>
          <cell r="TT1" t="str">
            <v>BpiB_MiL_Tyf</v>
          </cell>
          <cell r="TU1" t="str">
            <v>BpiB_Mip_Tyf</v>
          </cell>
          <cell r="TV1" t="str">
            <v>BpiB_MiTot_Tyf</v>
          </cell>
          <cell r="TW1" t="str">
            <v>BpiB_Mk_Tyf</v>
          </cell>
          <cell r="TX1" t="str">
            <v>BpiB_Mkk_Tyf</v>
          </cell>
          <cell r="TY1" t="str">
            <v>BpiB_Mpi_Tyf</v>
          </cell>
          <cell r="TZ1" t="str">
            <v>BpiB_Mr_Tyf</v>
          </cell>
          <cell r="UA1" t="str">
            <v>BpiB_Mt_Tyf</v>
          </cell>
          <cell r="UB1" t="str">
            <v>BpiB_MTot_Tyf</v>
          </cell>
          <cell r="UC1" t="str">
            <v>BpiB_Peu_Tyf</v>
          </cell>
          <cell r="UD1" t="str">
            <v>BpiB_Pre_Tyf</v>
          </cell>
          <cell r="UE1" t="str">
            <v>BpiB_PrF_Tyf</v>
          </cell>
          <cell r="UF1" t="str">
            <v>BpiB_PrFr_Tyf</v>
          </cell>
          <cell r="UG1" t="str">
            <v>BpiB_PrG_Tyf</v>
          </cell>
          <cell r="UH1" t="str">
            <v>BpiB_PrTot_Tyf</v>
          </cell>
          <cell r="UI1" t="str">
            <v>BpiB_Prx_Tyf</v>
          </cell>
          <cell r="UJ1" t="str">
            <v>BpiB_Ps_Tyf</v>
          </cell>
          <cell r="UK1" t="str">
            <v>BpiB_PTot_Tyf</v>
          </cell>
          <cell r="UL1" t="str">
            <v>BpiB_Pus_Tyf</v>
          </cell>
          <cell r="UM1" t="str">
            <v>BpiB_Eae_VDi</v>
          </cell>
          <cell r="UN1" t="str">
            <v>BpiB_Eaf_VDi</v>
          </cell>
          <cell r="UO1" t="str">
            <v>BpiB_Ebf_VDi</v>
          </cell>
          <cell r="UP1" t="str">
            <v>BpiB_Ebsf_VDi</v>
          </cell>
          <cell r="UQ1" t="str">
            <v>BpiB_Eea_VDi</v>
          </cell>
          <cell r="UR1" t="str">
            <v>BpiB_EL_VDi</v>
          </cell>
          <cell r="US1" t="str">
            <v>BpiB_ELu_VDi</v>
          </cell>
          <cell r="UT1" t="str">
            <v>BpiB_Est_VDi</v>
          </cell>
          <cell r="UU1" t="str">
            <v>BpiB_ETot_VDi</v>
          </cell>
          <cell r="UV1" t="str">
            <v>BpiB_Ma_VDi</v>
          </cell>
          <cell r="UW1" t="str">
            <v>BpiB_MdTot_VDi</v>
          </cell>
          <cell r="UX1" t="str">
            <v>BpiB_MfTot_VDi</v>
          </cell>
          <cell r="UY1" t="str">
            <v>BpiB_MiL_VDi</v>
          </cell>
          <cell r="UZ1" t="str">
            <v>BpiB_Mip_VDi</v>
          </cell>
          <cell r="VA1" t="str">
            <v>BpiB_MiTot_VDi</v>
          </cell>
          <cell r="VB1" t="str">
            <v>BpiB_Mk_VDi</v>
          </cell>
          <cell r="VC1" t="str">
            <v>BpiB_Mkk_VDi</v>
          </cell>
          <cell r="VD1" t="str">
            <v>BpiB_Mpi_VDi</v>
          </cell>
          <cell r="VE1" t="str">
            <v>BpiB_Mr_VDi</v>
          </cell>
          <cell r="VF1" t="str">
            <v>BpiB_Mt_VDi</v>
          </cell>
          <cell r="VG1" t="str">
            <v>BpiB_MTot_VDi</v>
          </cell>
          <cell r="VH1" t="str">
            <v>BpiB_Peu_VDi</v>
          </cell>
          <cell r="VI1" t="str">
            <v>BpiB_Pre_VDi</v>
          </cell>
          <cell r="VJ1" t="str">
            <v>BpiB_PrF_VDi</v>
          </cell>
          <cell r="VK1" t="str">
            <v>BpiB_PrFr_VDi</v>
          </cell>
          <cell r="VL1" t="str">
            <v>BpiB_PrG_VDi</v>
          </cell>
          <cell r="VM1" t="str">
            <v>BpiB_PrTot_VDi</v>
          </cell>
          <cell r="VN1" t="str">
            <v>BpiB_Prx_VDi</v>
          </cell>
          <cell r="VO1" t="str">
            <v>BpiB_Ps_VDi</v>
          </cell>
          <cell r="VP1" t="str">
            <v>BpiB_PTot_VDi</v>
          </cell>
          <cell r="VQ1" t="str">
            <v>BpiB_Pus_VDi</v>
          </cell>
          <cell r="VR1" t="str">
            <v>BudB_Eae_BEu</v>
          </cell>
          <cell r="VS1" t="str">
            <v>BudB_Eaf_BEu</v>
          </cell>
          <cell r="VT1" t="str">
            <v>BudB_Ebf_BEu</v>
          </cell>
          <cell r="VU1" t="str">
            <v>BudB_Ebsf_BEu</v>
          </cell>
          <cell r="VV1" t="str">
            <v>BudB_Eea_BEu</v>
          </cell>
          <cell r="VW1" t="str">
            <v>BudB_EL_BEu</v>
          </cell>
          <cell r="VX1" t="str">
            <v>BudB_ELu_BEu</v>
          </cell>
          <cell r="VY1" t="str">
            <v>BudB_Est_BEu</v>
          </cell>
          <cell r="VZ1" t="str">
            <v>BudB_ETot_BEu</v>
          </cell>
          <cell r="WA1" t="str">
            <v>BudB_Ma_BEu</v>
          </cell>
          <cell r="WB1" t="str">
            <v>BudB_MdTot_BEu</v>
          </cell>
          <cell r="WC1" t="str">
            <v>BudB_MfTot_BEu</v>
          </cell>
          <cell r="WD1" t="str">
            <v>BudB_MiL_BEu</v>
          </cell>
          <cell r="WE1" t="str">
            <v>BudB_Mip_BEu</v>
          </cell>
          <cell r="WF1" t="str">
            <v>BudB_MiTot_BEu</v>
          </cell>
          <cell r="WG1" t="str">
            <v>BudB_Mk_BEu</v>
          </cell>
          <cell r="WH1" t="str">
            <v>BudB_Mkk_BEu</v>
          </cell>
          <cell r="WI1" t="str">
            <v>BudB_Mpi_BEu</v>
          </cell>
          <cell r="WJ1" t="str">
            <v>BudB_Mr_BEu</v>
          </cell>
          <cell r="WK1" t="str">
            <v>BudB_Mt_BEu</v>
          </cell>
          <cell r="WL1" t="str">
            <v>BudB_MTot_BEu</v>
          </cell>
          <cell r="WM1" t="str">
            <v>BudB_Peu_BEu</v>
          </cell>
          <cell r="WN1" t="str">
            <v>BudB_Pre_BEu</v>
          </cell>
          <cell r="WO1" t="str">
            <v>BudB_PrF_BEu</v>
          </cell>
          <cell r="WP1" t="str">
            <v>BudB_PrFr_BEu</v>
          </cell>
          <cell r="WQ1" t="str">
            <v>BudB_PrG_BEu</v>
          </cell>
          <cell r="WR1" t="str">
            <v>BudB_PrTot_BEu</v>
          </cell>
          <cell r="WS1" t="str">
            <v>BudB_Prx_BEu</v>
          </cell>
          <cell r="WT1" t="str">
            <v>BudB_Ps_BEu</v>
          </cell>
          <cell r="WU1" t="str">
            <v>BudB_PTot_BEu</v>
          </cell>
          <cell r="WV1" t="str">
            <v>BudB_Pus_BEu</v>
          </cell>
          <cell r="WW1" t="str">
            <v>BudB_Eae_Dis</v>
          </cell>
          <cell r="WX1" t="str">
            <v>BudB_Eaf_Dis</v>
          </cell>
          <cell r="WY1" t="str">
            <v>BudB_Ebf_Dis</v>
          </cell>
          <cell r="WZ1" t="str">
            <v>BudB_Ebsf_Dis</v>
          </cell>
          <cell r="XA1" t="str">
            <v>BudB_Eea_Dis</v>
          </cell>
          <cell r="XB1" t="str">
            <v>BudB_EL_Dis</v>
          </cell>
          <cell r="XC1" t="str">
            <v>BudB_ELu_Dis</v>
          </cell>
          <cell r="XD1" t="str">
            <v>BudB_Est_Dis</v>
          </cell>
          <cell r="XE1" t="str">
            <v>BudB_ETot_Dis</v>
          </cell>
          <cell r="XF1" t="str">
            <v>BudB_Ma_Dis</v>
          </cell>
          <cell r="XG1" t="str">
            <v>BudB_MdTot_Dis</v>
          </cell>
          <cell r="XH1" t="str">
            <v>BudB_MfTot_Dis</v>
          </cell>
          <cell r="XI1" t="str">
            <v>BudB_MiL_Dis</v>
          </cell>
          <cell r="XJ1" t="str">
            <v>BudB_Mip_Dis</v>
          </cell>
          <cell r="XK1" t="str">
            <v>BudB_MiTot_Dis</v>
          </cell>
          <cell r="XL1" t="str">
            <v>BudB_Mk_Dis</v>
          </cell>
          <cell r="XM1" t="str">
            <v>BudB_Mkk_Dis</v>
          </cell>
          <cell r="XN1" t="str">
            <v>BudB_Mpi_Dis</v>
          </cell>
          <cell r="XO1" t="str">
            <v>BudB_Mr_Dis</v>
          </cell>
          <cell r="XP1" t="str">
            <v>BudB_Mt_Dis</v>
          </cell>
          <cell r="XQ1" t="str">
            <v>BudB_MTot_Dis</v>
          </cell>
          <cell r="XR1" t="str">
            <v>BudB_Peu_Dis</v>
          </cell>
          <cell r="XS1" t="str">
            <v>BudB_Pre_Dis</v>
          </cell>
          <cell r="XT1" t="str">
            <v>BudB_PrF_Dis</v>
          </cell>
          <cell r="XU1" t="str">
            <v>BudB_PrFr_Dis</v>
          </cell>
          <cell r="XV1" t="str">
            <v>BudB_PrG_Dis</v>
          </cell>
          <cell r="XW1" t="str">
            <v>BudB_PrTot_Dis</v>
          </cell>
          <cell r="XX1" t="str">
            <v>BudB_Prx_Dis</v>
          </cell>
          <cell r="XY1" t="str">
            <v>BudB_Ps_Dis</v>
          </cell>
          <cell r="XZ1" t="str">
            <v>BudB_PTot_Dis</v>
          </cell>
          <cell r="YA1" t="str">
            <v>BudB_Pus_Dis</v>
          </cell>
          <cell r="YB1" t="str">
            <v>BudB_Eae_EhP</v>
          </cell>
          <cell r="YC1" t="str">
            <v>BudB_Eaf_EhP</v>
          </cell>
          <cell r="YD1" t="str">
            <v>BudB_Ebf_EhP</v>
          </cell>
          <cell r="YE1" t="str">
            <v>BudB_Ebsf_EhP</v>
          </cell>
          <cell r="YF1" t="str">
            <v>BudB_Eea_EhP</v>
          </cell>
          <cell r="YG1" t="str">
            <v>BudB_EL_EhP</v>
          </cell>
          <cell r="YH1" t="str">
            <v>BudB_ELu_EhP</v>
          </cell>
          <cell r="YI1" t="str">
            <v>BudB_Est_EhP</v>
          </cell>
          <cell r="YJ1" t="str">
            <v>BudB_ETot_EhP</v>
          </cell>
          <cell r="YK1" t="str">
            <v>BudB_Ma_EhP</v>
          </cell>
          <cell r="YL1" t="str">
            <v>BudB_MdTot_EhP</v>
          </cell>
          <cell r="YM1" t="str">
            <v>BudB_MfTot_EhP</v>
          </cell>
          <cell r="YN1" t="str">
            <v>BudB_MiL_EhP</v>
          </cell>
          <cell r="YO1" t="str">
            <v>BudB_Mip_EhP</v>
          </cell>
          <cell r="YP1" t="str">
            <v>BudB_MiTot_EhP</v>
          </cell>
          <cell r="YQ1" t="str">
            <v>BudB_Mk_EhP</v>
          </cell>
          <cell r="YR1" t="str">
            <v>BudB_Mkk_EhP</v>
          </cell>
          <cell r="YS1" t="str">
            <v>BudB_Mpi_EhP</v>
          </cell>
          <cell r="YT1" t="str">
            <v>BudB_Mr_EhP</v>
          </cell>
          <cell r="YU1" t="str">
            <v>BudB_Mt_EhP</v>
          </cell>
          <cell r="YV1" t="str">
            <v>BudB_MTot_EhP</v>
          </cell>
          <cell r="YW1" t="str">
            <v>BudB_Peu_EhP</v>
          </cell>
          <cell r="YX1" t="str">
            <v>BudB_Pre_EhP</v>
          </cell>
          <cell r="YY1" t="str">
            <v>BudB_PrF_EhP</v>
          </cell>
          <cell r="YZ1" t="str">
            <v>BudB_PrFr_EhP</v>
          </cell>
          <cell r="ZA1" t="str">
            <v>BudB_PrG_EhP</v>
          </cell>
          <cell r="ZB1" t="str">
            <v>BudB_PrTot_EhP</v>
          </cell>
          <cell r="ZC1" t="str">
            <v>BudB_Prx_EhP</v>
          </cell>
          <cell r="ZD1" t="str">
            <v>BudB_Ps_EhP</v>
          </cell>
          <cell r="ZE1" t="str">
            <v>BudB_PTot_EhP</v>
          </cell>
          <cell r="ZF1" t="str">
            <v>BudB_Pus_EhP</v>
          </cell>
          <cell r="ZG1" t="str">
            <v>BudB_Eae_EhU</v>
          </cell>
          <cell r="ZH1" t="str">
            <v>BudB_Eaf_EhU</v>
          </cell>
          <cell r="ZI1" t="str">
            <v>BudB_Ebf_EhU</v>
          </cell>
          <cell r="ZJ1" t="str">
            <v>BudB_Ebsf_EhU</v>
          </cell>
          <cell r="ZK1" t="str">
            <v>BudB_Eea_EhU</v>
          </cell>
          <cell r="ZL1" t="str">
            <v>BudB_EL_EhU</v>
          </cell>
          <cell r="ZM1" t="str">
            <v>BudB_ELu_EhU</v>
          </cell>
          <cell r="ZN1" t="str">
            <v>BudB_Est_EhU</v>
          </cell>
          <cell r="ZO1" t="str">
            <v>BudB_ETot_EhU</v>
          </cell>
          <cell r="ZP1" t="str">
            <v>BudB_Ma_EhU</v>
          </cell>
          <cell r="ZQ1" t="str">
            <v>BudB_MdTot_EhU</v>
          </cell>
          <cell r="ZR1" t="str">
            <v>BudB_MfTot_EhU</v>
          </cell>
          <cell r="ZS1" t="str">
            <v>BudB_MiL_EhU</v>
          </cell>
          <cell r="ZT1" t="str">
            <v>BudB_Mip_EhU</v>
          </cell>
          <cell r="ZU1" t="str">
            <v>BudB_MiTot_EhU</v>
          </cell>
          <cell r="ZV1" t="str">
            <v>BudB_Mk_EhU</v>
          </cell>
          <cell r="ZW1" t="str">
            <v>BudB_Mkk_EhU</v>
          </cell>
          <cell r="ZX1" t="str">
            <v>BudB_Mpi_EhU</v>
          </cell>
          <cell r="ZY1" t="str">
            <v>BudB_Mr_EhU</v>
          </cell>
          <cell r="ZZ1" t="str">
            <v>BudB_Mt_EhU</v>
          </cell>
          <cell r="AAA1" t="str">
            <v>BudB_MTot_EhU</v>
          </cell>
          <cell r="AAB1" t="str">
            <v>BudB_Peu_EhU</v>
          </cell>
          <cell r="AAC1" t="str">
            <v>BudB_Pre_EhU</v>
          </cell>
          <cell r="AAD1" t="str">
            <v>BudB_PrF_EhU</v>
          </cell>
          <cell r="AAE1" t="str">
            <v>BudB_PrFr_EhU</v>
          </cell>
          <cell r="AAF1" t="str">
            <v>BudB_PrG_EhU</v>
          </cell>
          <cell r="AAG1" t="str">
            <v>BudB_PrTot_EhU</v>
          </cell>
          <cell r="AAH1" t="str">
            <v>BudB_Prx_EhU</v>
          </cell>
          <cell r="AAI1" t="str">
            <v>BudB_Ps_EhU</v>
          </cell>
          <cell r="AAJ1" t="str">
            <v>BudB_PTot_EhU</v>
          </cell>
          <cell r="AAK1" t="str">
            <v>BudB_Pus_EhU</v>
          </cell>
          <cell r="AAL1" t="str">
            <v>BudB_Eae_FF</v>
          </cell>
          <cell r="AAM1" t="str">
            <v>BudB_Eaf_FF</v>
          </cell>
          <cell r="AAN1" t="str">
            <v>BudB_Ebf_FF</v>
          </cell>
          <cell r="AAO1" t="str">
            <v>BudB_Ebsf_FF</v>
          </cell>
          <cell r="AAP1" t="str">
            <v>BudB_Eea_FF</v>
          </cell>
          <cell r="AAQ1" t="str">
            <v>BudB_EL_FF</v>
          </cell>
          <cell r="AAR1" t="str">
            <v>BudB_ELu_FF</v>
          </cell>
          <cell r="AAS1" t="str">
            <v>BudB_Est_FF</v>
          </cell>
          <cell r="AAT1" t="str">
            <v>BudB_ETot_FF</v>
          </cell>
          <cell r="AAU1" t="str">
            <v>BudB_Ma_FF</v>
          </cell>
          <cell r="AAV1" t="str">
            <v>BudB_MdTot_FF</v>
          </cell>
          <cell r="AAW1" t="str">
            <v>BudB_MfTot_FF</v>
          </cell>
          <cell r="AAX1" t="str">
            <v>BudB_MiL_FF</v>
          </cell>
          <cell r="AAY1" t="str">
            <v>BudB_Mip_FF</v>
          </cell>
          <cell r="AAZ1" t="str">
            <v>BudB_MiTot_FF</v>
          </cell>
          <cell r="ABA1" t="str">
            <v>BudB_Mk_FF</v>
          </cell>
          <cell r="ABB1" t="str">
            <v>BudB_Mkk_FF</v>
          </cell>
          <cell r="ABC1" t="str">
            <v>BudB_Mpi_FF</v>
          </cell>
          <cell r="ABD1" t="str">
            <v>BudB_Mr_FF</v>
          </cell>
          <cell r="ABE1" t="str">
            <v>BudB_Mt_FF</v>
          </cell>
          <cell r="ABF1" t="str">
            <v>BudB_MTot_FF</v>
          </cell>
          <cell r="ABG1" t="str">
            <v>BudB_Peu_FF</v>
          </cell>
          <cell r="ABH1" t="str">
            <v>BudB_Pre_FF</v>
          </cell>
          <cell r="ABI1" t="str">
            <v>BudB_PrF_FF</v>
          </cell>
          <cell r="ABJ1" t="str">
            <v>BudB_PrFr_FF</v>
          </cell>
          <cell r="ABK1" t="str">
            <v>BudB_PrG_FF</v>
          </cell>
          <cell r="ABL1" t="str">
            <v>BudB_PrTot_FF</v>
          </cell>
          <cell r="ABM1" t="str">
            <v>BudB_Prx_FF</v>
          </cell>
          <cell r="ABN1" t="str">
            <v>BudB_Ps_FF</v>
          </cell>
          <cell r="ABO1" t="str">
            <v>BudB_PTot_FF</v>
          </cell>
          <cell r="ABP1" t="str">
            <v>BudB_Pus_FF</v>
          </cell>
          <cell r="ABQ1" t="str">
            <v>BudB_Eae_RehP</v>
          </cell>
          <cell r="ABR1" t="str">
            <v>BudB_Eaf_RehP</v>
          </cell>
          <cell r="ABS1" t="str">
            <v>BudB_Ebf_RehP</v>
          </cell>
          <cell r="ABT1" t="str">
            <v>BudB_Ebsf_RehP</v>
          </cell>
          <cell r="ABU1" t="str">
            <v>BudB_Eea_RehP</v>
          </cell>
          <cell r="ABV1" t="str">
            <v>BudB_EL_RehP</v>
          </cell>
          <cell r="ABW1" t="str">
            <v>BudB_ELu_RehP</v>
          </cell>
          <cell r="ABX1" t="str">
            <v>BudB_Est_RehP</v>
          </cell>
          <cell r="ABY1" t="str">
            <v>BudB_ETot_RehP</v>
          </cell>
          <cell r="ABZ1" t="str">
            <v>BudB_Ma_RehP</v>
          </cell>
          <cell r="ACA1" t="str">
            <v>BudB_MdTot_RehP</v>
          </cell>
          <cell r="ACB1" t="str">
            <v>BudB_MfTot_RehP</v>
          </cell>
          <cell r="ACC1" t="str">
            <v>BudB_MiL_RehP</v>
          </cell>
          <cell r="ACD1" t="str">
            <v>BudB_Mip_RehP</v>
          </cell>
          <cell r="ACE1" t="str">
            <v>BudB_MiTot_RehP</v>
          </cell>
          <cell r="ACF1" t="str">
            <v>BudB_Mk_RehP</v>
          </cell>
          <cell r="ACG1" t="str">
            <v>BudB_Mkk_RehP</v>
          </cell>
          <cell r="ACH1" t="str">
            <v>BudB_Mpi_RehP</v>
          </cell>
          <cell r="ACI1" t="str">
            <v>BudB_Mr_RehP</v>
          </cell>
          <cell r="ACJ1" t="str">
            <v>BudB_Mt_RehP</v>
          </cell>
          <cell r="ACK1" t="str">
            <v>BudB_MTot_RehP</v>
          </cell>
          <cell r="ACL1" t="str">
            <v>BudB_Peu_RehP</v>
          </cell>
          <cell r="ACM1" t="str">
            <v>BudB_Pre_RehP</v>
          </cell>
          <cell r="ACN1" t="str">
            <v>BudB_PrF_RehP</v>
          </cell>
          <cell r="ACO1" t="str">
            <v>BudB_PrFr_RehP</v>
          </cell>
          <cell r="ACP1" t="str">
            <v>BudB_PrG_RehP</v>
          </cell>
          <cell r="ACQ1" t="str">
            <v>BudB_PrTot_RehP</v>
          </cell>
          <cell r="ACR1" t="str">
            <v>BudB_Prx_RehP</v>
          </cell>
          <cell r="ACS1" t="str">
            <v>BudB_Ps_RehP</v>
          </cell>
          <cell r="ACT1" t="str">
            <v>BudB_PTot_RehP</v>
          </cell>
          <cell r="ACU1" t="str">
            <v>BudB_Pus_RehP</v>
          </cell>
          <cell r="ACV1" t="str">
            <v>BudB_Eae_RehU</v>
          </cell>
          <cell r="ACW1" t="str">
            <v>BudB_Eaf_RehU</v>
          </cell>
          <cell r="ACX1" t="str">
            <v>BudB_Ebf_RehU</v>
          </cell>
          <cell r="ACY1" t="str">
            <v>BudB_Ebsf_RehU</v>
          </cell>
          <cell r="ACZ1" t="str">
            <v>BudB_Eea_RehU</v>
          </cell>
          <cell r="ADA1" t="str">
            <v>BudB_EL_RehU</v>
          </cell>
          <cell r="ADB1" t="str">
            <v>BudB_ELu_RehU</v>
          </cell>
          <cell r="ADC1" t="str">
            <v>BudB_Est_RehU</v>
          </cell>
          <cell r="ADD1" t="str">
            <v>BudB_ETot_RehU</v>
          </cell>
          <cell r="ADE1" t="str">
            <v>BudB_Ma_RehU</v>
          </cell>
          <cell r="ADF1" t="str">
            <v>BudB_MdTot_RehU</v>
          </cell>
          <cell r="ADG1" t="str">
            <v>BudB_MfTot_RehU</v>
          </cell>
          <cell r="ADH1" t="str">
            <v>BudB_MiL_RehU</v>
          </cell>
          <cell r="ADI1" t="str">
            <v>BudB_Mip_RehU</v>
          </cell>
          <cell r="ADJ1" t="str">
            <v>BudB_MiTot_RehU</v>
          </cell>
          <cell r="ADK1" t="str">
            <v>BudB_Mk_RehU</v>
          </cell>
          <cell r="ADL1" t="str">
            <v>BudB_Mkk_RehU</v>
          </cell>
          <cell r="ADM1" t="str">
            <v>BudB_Mpi_RehU</v>
          </cell>
          <cell r="ADN1" t="str">
            <v>BudB_Mr_RehU</v>
          </cell>
          <cell r="ADO1" t="str">
            <v>BudB_Mt_RehU</v>
          </cell>
          <cell r="ADP1" t="str">
            <v>BudB_MTot_RehU</v>
          </cell>
          <cell r="ADQ1" t="str">
            <v>BudB_Peu_RehU</v>
          </cell>
          <cell r="ADR1" t="str">
            <v>BudB_Pre_RehU</v>
          </cell>
          <cell r="ADS1" t="str">
            <v>BudB_PrF_RehU</v>
          </cell>
          <cell r="ADT1" t="str">
            <v>BudB_PrFr_RehU</v>
          </cell>
          <cell r="ADU1" t="str">
            <v>BudB_PrG_RehU</v>
          </cell>
          <cell r="ADV1" t="str">
            <v>BudB_PrTot_RehU</v>
          </cell>
          <cell r="ADW1" t="str">
            <v>BudB_Prx_RehU</v>
          </cell>
          <cell r="ADX1" t="str">
            <v>BudB_Ps_RehU</v>
          </cell>
          <cell r="ADY1" t="str">
            <v>BudB_PTot_RehU</v>
          </cell>
          <cell r="ADZ1" t="str">
            <v>BudB_Pus_RehU</v>
          </cell>
          <cell r="AEA1" t="str">
            <v>BudB_Eae_Tyf</v>
          </cell>
          <cell r="AEB1" t="str">
            <v>BudB_Eaf_Tyf</v>
          </cell>
          <cell r="AEC1" t="str">
            <v>BudB_Ebf_Tyf</v>
          </cell>
          <cell r="AED1" t="str">
            <v>BudB_Ebsf_Tyf</v>
          </cell>
          <cell r="AEE1" t="str">
            <v>BudB_Eea_Tyf</v>
          </cell>
          <cell r="AEF1" t="str">
            <v>BudB_EL_Tyf</v>
          </cell>
          <cell r="AEG1" t="str">
            <v>BudB_ELu_Tyf</v>
          </cell>
          <cell r="AEH1" t="str">
            <v>BudB_Est_Tyf</v>
          </cell>
          <cell r="AEI1" t="str">
            <v>BudB_ETot_Tyf</v>
          </cell>
          <cell r="AEJ1" t="str">
            <v>BudB_Ma_Tyf</v>
          </cell>
          <cell r="AEK1" t="str">
            <v>BudB_MdTot_Tyf</v>
          </cell>
          <cell r="AEL1" t="str">
            <v>BudB_MfTot_Tyf</v>
          </cell>
          <cell r="AEM1" t="str">
            <v>BudB_MiL_Tyf</v>
          </cell>
          <cell r="AEN1" t="str">
            <v>BudB_Mip_Tyf</v>
          </cell>
          <cell r="AEO1" t="str">
            <v>BudB_MiTot_Tyf</v>
          </cell>
          <cell r="AEP1" t="str">
            <v>BudB_Mk_Tyf</v>
          </cell>
          <cell r="AEQ1" t="str">
            <v>BudB_Mkk_Tyf</v>
          </cell>
          <cell r="AER1" t="str">
            <v>BudB_Mpi_Tyf</v>
          </cell>
          <cell r="AES1" t="str">
            <v>BudB_Mr_Tyf</v>
          </cell>
          <cell r="AET1" t="str">
            <v>BudB_Mt_Tyf</v>
          </cell>
          <cell r="AEU1" t="str">
            <v>BudB_MTot_Tyf</v>
          </cell>
          <cell r="AEV1" t="str">
            <v>BudB_Peu_Tyf</v>
          </cell>
          <cell r="AEW1" t="str">
            <v>BudB_Pre_Tyf</v>
          </cell>
          <cell r="AEX1" t="str">
            <v>BudB_PrF_Tyf</v>
          </cell>
          <cell r="AEY1" t="str">
            <v>BudB_PrFr_Tyf</v>
          </cell>
          <cell r="AEZ1" t="str">
            <v>BudB_PrG_Tyf</v>
          </cell>
          <cell r="AFA1" t="str">
            <v>BudB_PrTot_Tyf</v>
          </cell>
          <cell r="AFB1" t="str">
            <v>BudB_Prx_Tyf</v>
          </cell>
          <cell r="AFC1" t="str">
            <v>BudB_Ps_Tyf</v>
          </cell>
          <cell r="AFD1" t="str">
            <v>BudB_PTot_Tyf</v>
          </cell>
          <cell r="AFE1" t="str">
            <v>BudB_Pus_Tyf</v>
          </cell>
          <cell r="AFF1" t="str">
            <v>BudB_Eae_UEr</v>
          </cell>
          <cell r="AFG1" t="str">
            <v>BudB_Eaf_UEr</v>
          </cell>
          <cell r="AFH1" t="str">
            <v>BudB_Ebf_UEr</v>
          </cell>
          <cell r="AFI1" t="str">
            <v>BudB_Ebsf_UEr</v>
          </cell>
          <cell r="AFJ1" t="str">
            <v>BudB_Eea_UEr</v>
          </cell>
          <cell r="AFK1" t="str">
            <v>BudB_EL_UEr</v>
          </cell>
          <cell r="AFL1" t="str">
            <v>BudB_ELu_UEr</v>
          </cell>
          <cell r="AFM1" t="str">
            <v>BudB_Est_UEr</v>
          </cell>
          <cell r="AFN1" t="str">
            <v>BudB_ETot_UEr</v>
          </cell>
          <cell r="AFO1" t="str">
            <v>BudB_Ma_UEr</v>
          </cell>
          <cell r="AFP1" t="str">
            <v>BudB_MdTot_UEr</v>
          </cell>
          <cell r="AFQ1" t="str">
            <v>BudB_MfTot_UEr</v>
          </cell>
          <cell r="AFR1" t="str">
            <v>BudB_MiL_UEr</v>
          </cell>
          <cell r="AFS1" t="str">
            <v>BudB_Mip_UEr</v>
          </cell>
          <cell r="AFT1" t="str">
            <v>BudB_MiTot_UEr</v>
          </cell>
          <cell r="AFU1" t="str">
            <v>BudB_Mk_UEr</v>
          </cell>
          <cell r="AFV1" t="str">
            <v>BudB_Mkk_UEr</v>
          </cell>
          <cell r="AFW1" t="str">
            <v>BudB_Mpi_UEr</v>
          </cell>
          <cell r="AFX1" t="str">
            <v>BudB_Mr_UEr</v>
          </cell>
          <cell r="AFY1" t="str">
            <v>BudB_Mt_UEr</v>
          </cell>
          <cell r="AFZ1" t="str">
            <v>BudB_MTot_UEr</v>
          </cell>
          <cell r="AGA1" t="str">
            <v>BudB_Peu_UEr</v>
          </cell>
          <cell r="AGB1" t="str">
            <v>BudB_Pre_UEr</v>
          </cell>
          <cell r="AGC1" t="str">
            <v>BudB_PrF_UEr</v>
          </cell>
          <cell r="AGD1" t="str">
            <v>BudB_PrFr_UEr</v>
          </cell>
          <cell r="AGE1" t="str">
            <v>BudB_PrG_UEr</v>
          </cell>
          <cell r="AGF1" t="str">
            <v>BudB_PrTot_UEr</v>
          </cell>
          <cell r="AGG1" t="str">
            <v>BudB_Prx_UEr</v>
          </cell>
          <cell r="AGH1" t="str">
            <v>BudB_Ps_UEr</v>
          </cell>
          <cell r="AGI1" t="str">
            <v>BudB_PTot_UEr</v>
          </cell>
          <cell r="AGJ1" t="str">
            <v>BudB_Pus_UEr</v>
          </cell>
          <cell r="AGK1" t="str">
            <v>BudB_Eae_Vkr</v>
          </cell>
          <cell r="AGL1" t="str">
            <v>BudB_Eaf_Vkr</v>
          </cell>
          <cell r="AGM1" t="str">
            <v>BudB_Ebf_Vkr</v>
          </cell>
          <cell r="AGN1" t="str">
            <v>BudB_Ebsf_Vkr</v>
          </cell>
          <cell r="AGO1" t="str">
            <v>BudB_Eea_Vkr</v>
          </cell>
          <cell r="AGP1" t="str">
            <v>BudB_EL_Vkr</v>
          </cell>
          <cell r="AGQ1" t="str">
            <v>BudB_ELu_Vkr</v>
          </cell>
          <cell r="AGR1" t="str">
            <v>BudB_Est_Vkr</v>
          </cell>
          <cell r="AGS1" t="str">
            <v>BudB_ETot_Vkr</v>
          </cell>
          <cell r="AGT1" t="str">
            <v>BudB_Ma_Vkr</v>
          </cell>
          <cell r="AGU1" t="str">
            <v>BudB_MdTot_Vkr</v>
          </cell>
          <cell r="AGV1" t="str">
            <v>BudB_MfTot_Vkr</v>
          </cell>
          <cell r="AGW1" t="str">
            <v>BudB_MiL_Vkr</v>
          </cell>
          <cell r="AGX1" t="str">
            <v>BudB_Mip_Vkr</v>
          </cell>
          <cell r="AGY1" t="str">
            <v>BudB_MiTot_Vkr</v>
          </cell>
          <cell r="AGZ1" t="str">
            <v>BudB_Mk_Vkr</v>
          </cell>
          <cell r="AHA1" t="str">
            <v>BudB_Mkk_Vkr</v>
          </cell>
          <cell r="AHB1" t="str">
            <v>BudB_Mpi_Vkr</v>
          </cell>
          <cell r="AHC1" t="str">
            <v>BudB_Mr_Vkr</v>
          </cell>
          <cell r="AHD1" t="str">
            <v>BudB_Mt_Vkr</v>
          </cell>
          <cell r="AHE1" t="str">
            <v>BudB_MTot_Vkr</v>
          </cell>
          <cell r="AHF1" t="str">
            <v>BudB_Peu_Vkr</v>
          </cell>
          <cell r="AHG1" t="str">
            <v>BudB_Pre_Vkr</v>
          </cell>
          <cell r="AHH1" t="str">
            <v>BudB_PrF_Vkr</v>
          </cell>
          <cell r="AHI1" t="str">
            <v>BudB_PrFr_Vkr</v>
          </cell>
          <cell r="AHJ1" t="str">
            <v>BudB_PrG_Vkr</v>
          </cell>
          <cell r="AHK1" t="str">
            <v>BudB_PrTot_Vkr</v>
          </cell>
          <cell r="AHL1" t="str">
            <v>BudB_Prx_Vkr</v>
          </cell>
          <cell r="AHM1" t="str">
            <v>BudB_Ps_Vkr</v>
          </cell>
          <cell r="AHN1" t="str">
            <v>BudB_PTot_Vkr</v>
          </cell>
          <cell r="AHO1" t="str">
            <v>BudB_Pus_Vkr</v>
          </cell>
          <cell r="AHP1" t="str">
            <v>GpiB_Eae_Afp</v>
          </cell>
          <cell r="AHQ1" t="str">
            <v>GpiB_Eaf_Afp</v>
          </cell>
          <cell r="AHR1" t="str">
            <v>GpiB_Ebf_Afp</v>
          </cell>
          <cell r="AHS1" t="str">
            <v>GpiB_Ebsf_Afp</v>
          </cell>
          <cell r="AHT1" t="str">
            <v>GpiB_Eea_Afp</v>
          </cell>
          <cell r="AHU1" t="str">
            <v>GpiB_EL_Afp</v>
          </cell>
          <cell r="AHV1" t="str">
            <v>GpiB_ELu_Afp</v>
          </cell>
          <cell r="AHW1" t="str">
            <v>GpiB_Est_Afp</v>
          </cell>
          <cell r="AHX1" t="str">
            <v>GpiB_ETot_Afp</v>
          </cell>
          <cell r="AHY1" t="str">
            <v>GpiB_Ma_Afp</v>
          </cell>
          <cell r="AHZ1" t="str">
            <v>GpiB_MdTot_Afp</v>
          </cell>
          <cell r="AIA1" t="str">
            <v>GpiB_MfTot_Afp</v>
          </cell>
          <cell r="AIB1" t="str">
            <v>GpiB_MiL_Afp</v>
          </cell>
          <cell r="AIC1" t="str">
            <v>GpiB_Mip_Afp</v>
          </cell>
          <cell r="AID1" t="str">
            <v>GpiB_MiTot_Afp</v>
          </cell>
          <cell r="AIE1" t="str">
            <v>GpiB_Mk_Afp</v>
          </cell>
          <cell r="AIF1" t="str">
            <v>GpiB_Mkk_Afp</v>
          </cell>
          <cell r="AIG1" t="str">
            <v>GpiB_Mpi_Afp</v>
          </cell>
          <cell r="AIH1" t="str">
            <v>GpiB_Mr_Afp</v>
          </cell>
          <cell r="AII1" t="str">
            <v>GpiB_Mt_Afp</v>
          </cell>
          <cell r="AIJ1" t="str">
            <v>GpiB_MTot_Afp</v>
          </cell>
          <cell r="AIK1" t="str">
            <v>GpiB_Peu_Afp</v>
          </cell>
          <cell r="AIL1" t="str">
            <v>GpiB_Pre_Afp</v>
          </cell>
          <cell r="AIM1" t="str">
            <v>GpiB_PrF_Afp</v>
          </cell>
          <cell r="AIN1" t="str">
            <v>GpiB_PrFr_Afp</v>
          </cell>
          <cell r="AIO1" t="str">
            <v>GpiB_PrG_Afp</v>
          </cell>
          <cell r="AIP1" t="str">
            <v>GpiB_PrTot_Afp</v>
          </cell>
          <cell r="AIQ1" t="str">
            <v>GpiB_Prx_Afp</v>
          </cell>
          <cell r="AIR1" t="str">
            <v>GpiB_Ps_Afp</v>
          </cell>
          <cell r="AIS1" t="str">
            <v>GpiB_PTot_Afp</v>
          </cell>
          <cell r="AIT1" t="str">
            <v>GpiB_Pus_Afp</v>
          </cell>
          <cell r="AIU1" t="str">
            <v>GpiB_Eae_Api</v>
          </cell>
          <cell r="AIV1" t="str">
            <v>GpiB_Eaf_Api</v>
          </cell>
          <cell r="AIW1" t="str">
            <v>GpiB_Ebf_Api</v>
          </cell>
          <cell r="AIX1" t="str">
            <v>GpiB_Ebsf_Api</v>
          </cell>
          <cell r="AIY1" t="str">
            <v>GpiB_Eea_Api</v>
          </cell>
          <cell r="AIZ1" t="str">
            <v>GpiB_EL_Api</v>
          </cell>
          <cell r="AJA1" t="str">
            <v>GpiB_ELu_Api</v>
          </cell>
          <cell r="AJB1" t="str">
            <v>GpiB_Est_Api</v>
          </cell>
          <cell r="AJC1" t="str">
            <v>GpiB_ETot_Api</v>
          </cell>
          <cell r="AJD1" t="str">
            <v>GpiB_Ma_Api</v>
          </cell>
          <cell r="AJE1" t="str">
            <v>GpiB_MdTot_Api</v>
          </cell>
          <cell r="AJF1" t="str">
            <v>GpiB_MfTot_Api</v>
          </cell>
          <cell r="AJG1" t="str">
            <v>GpiB_MiL_Api</v>
          </cell>
          <cell r="AJH1" t="str">
            <v>GpiB_Mip_Api</v>
          </cell>
          <cell r="AJI1" t="str">
            <v>GpiB_MiTot_Api</v>
          </cell>
          <cell r="AJJ1" t="str">
            <v>GpiB_Mk_Api</v>
          </cell>
          <cell r="AJK1" t="str">
            <v>GpiB_Mkk_Api</v>
          </cell>
          <cell r="AJL1" t="str">
            <v>GpiB_Mpi_Api</v>
          </cell>
          <cell r="AJM1" t="str">
            <v>GpiB_Mr_Api</v>
          </cell>
          <cell r="AJN1" t="str">
            <v>GpiB_Mt_Api</v>
          </cell>
          <cell r="AJO1" t="str">
            <v>GpiB_MTot_Api</v>
          </cell>
          <cell r="AJP1" t="str">
            <v>GpiB_Peu_Api</v>
          </cell>
          <cell r="AJQ1" t="str">
            <v>GpiB_Pre_Api</v>
          </cell>
          <cell r="AJR1" t="str">
            <v>GpiB_PrF_Api</v>
          </cell>
          <cell r="AJS1" t="str">
            <v>GpiB_PrFr_Api</v>
          </cell>
          <cell r="AJT1" t="str">
            <v>GpiB_PrG_Api</v>
          </cell>
          <cell r="AJU1" t="str">
            <v>GpiB_PrTot_Api</v>
          </cell>
          <cell r="AJV1" t="str">
            <v>GpiB_Prx_Api</v>
          </cell>
          <cell r="AJW1" t="str">
            <v>GpiB_Ps_Api</v>
          </cell>
          <cell r="AJX1" t="str">
            <v>GpiB_PTot_Api</v>
          </cell>
          <cell r="AJY1" t="str">
            <v>GpiB_Pus_Api</v>
          </cell>
          <cell r="AJZ1" t="str">
            <v>GpiB_Eae_FF</v>
          </cell>
          <cell r="AKA1" t="str">
            <v>GpiB_Eaf_FF</v>
          </cell>
          <cell r="AKB1" t="str">
            <v>GpiB_Ebf_FF</v>
          </cell>
          <cell r="AKC1" t="str">
            <v>GpiB_Ebsf_FF</v>
          </cell>
          <cell r="AKD1" t="str">
            <v>GpiB_Eea_FF</v>
          </cell>
          <cell r="AKE1" t="str">
            <v>GpiB_EL_FF</v>
          </cell>
          <cell r="AKF1" t="str">
            <v>GpiB_ELu_FF</v>
          </cell>
          <cell r="AKG1" t="str">
            <v>GpiB_Est_FF</v>
          </cell>
          <cell r="AKH1" t="str">
            <v>GpiB_ETot_FF</v>
          </cell>
          <cell r="AKI1" t="str">
            <v>GpiB_Ma_FF</v>
          </cell>
          <cell r="AKJ1" t="str">
            <v>GpiB_MdTot_FF</v>
          </cell>
          <cell r="AKK1" t="str">
            <v>GpiB_MfTot_FF</v>
          </cell>
          <cell r="AKL1" t="str">
            <v>GpiB_MiL_FF</v>
          </cell>
          <cell r="AKM1" t="str">
            <v>GpiB_Mip_FF</v>
          </cell>
          <cell r="AKN1" t="str">
            <v>GpiB_MiTot_FF</v>
          </cell>
          <cell r="AKO1" t="str">
            <v>GpiB_Mk_FF</v>
          </cell>
          <cell r="AKP1" t="str">
            <v>GpiB_Mkk_FF</v>
          </cell>
          <cell r="AKQ1" t="str">
            <v>GpiB_Mpi_FF</v>
          </cell>
          <cell r="AKR1" t="str">
            <v>GpiB_Mr_FF</v>
          </cell>
          <cell r="AKS1" t="str">
            <v>GpiB_Mt_FF</v>
          </cell>
          <cell r="AKT1" t="str">
            <v>GpiB_MTot_FF</v>
          </cell>
          <cell r="AKU1" t="str">
            <v>GpiB_Peu_FF</v>
          </cell>
          <cell r="AKV1" t="str">
            <v>GpiB_Pre_FF</v>
          </cell>
          <cell r="AKW1" t="str">
            <v>GpiB_PrF_FF</v>
          </cell>
          <cell r="AKX1" t="str">
            <v>GpiB_PrFr_FF</v>
          </cell>
          <cell r="AKY1" t="str">
            <v>GpiB_PrG_FF</v>
          </cell>
          <cell r="AKZ1" t="str">
            <v>GpiB_PrTot_FF</v>
          </cell>
          <cell r="ALA1" t="str">
            <v>GpiB_Prx_FF</v>
          </cell>
          <cell r="ALB1" t="str">
            <v>GpiB_Ps_FF</v>
          </cell>
          <cell r="ALC1" t="str">
            <v>GpiB_PTot_FF</v>
          </cell>
          <cell r="ALD1" t="str">
            <v>GpiB_Pus_FF</v>
          </cell>
          <cell r="ALE1" t="str">
            <v>GpiB_Eae_GapP</v>
          </cell>
          <cell r="ALF1" t="str">
            <v>GpiB_Eaf_GapP</v>
          </cell>
          <cell r="ALG1" t="str">
            <v>GpiB_Ebf_GapP</v>
          </cell>
          <cell r="ALH1" t="str">
            <v>GpiB_Ebsf_GapP</v>
          </cell>
          <cell r="ALI1" t="str">
            <v>GpiB_Eea_GapP</v>
          </cell>
          <cell r="ALJ1" t="str">
            <v>GpiB_EL_GapP</v>
          </cell>
          <cell r="ALK1" t="str">
            <v>GpiB_ELu_GapP</v>
          </cell>
          <cell r="ALL1" t="str">
            <v>GpiB_Est_GapP</v>
          </cell>
          <cell r="ALM1" t="str">
            <v>GpiB_ETot_GapP</v>
          </cell>
          <cell r="ALN1" t="str">
            <v>GpiB_Ma_GapP</v>
          </cell>
          <cell r="ALO1" t="str">
            <v>GpiB_MdTot_GapP</v>
          </cell>
          <cell r="ALP1" t="str">
            <v>GpiB_MfTot_GapP</v>
          </cell>
          <cell r="ALQ1" t="str">
            <v>GpiB_MiL_GapP</v>
          </cell>
          <cell r="ALR1" t="str">
            <v>GpiB_Mip_GapP</v>
          </cell>
          <cell r="ALS1" t="str">
            <v>GpiB_MiTot_GapP</v>
          </cell>
          <cell r="ALT1" t="str">
            <v>GpiB_Mk_GapP</v>
          </cell>
          <cell r="ALU1" t="str">
            <v>GpiB_Mkk_GapP</v>
          </cell>
          <cell r="ALV1" t="str">
            <v>GpiB_Mpi_GapP</v>
          </cell>
          <cell r="ALW1" t="str">
            <v>GpiB_Mr_GapP</v>
          </cell>
          <cell r="ALX1" t="str">
            <v>GpiB_Mt_GapP</v>
          </cell>
          <cell r="ALY1" t="str">
            <v>GpiB_MTot_GapP</v>
          </cell>
          <cell r="ALZ1" t="str">
            <v>GpiB_Peu_GapP</v>
          </cell>
          <cell r="AMA1" t="str">
            <v>GpiB_Pre_GapP</v>
          </cell>
          <cell r="AMB1" t="str">
            <v>GpiB_PrF_GapP</v>
          </cell>
          <cell r="AMC1" t="str">
            <v>GpiB_PrFr_GapP</v>
          </cell>
          <cell r="AMD1" t="str">
            <v>GpiB_PrG_GapP</v>
          </cell>
          <cell r="AME1" t="str">
            <v>GpiB_PrTot_GapP</v>
          </cell>
          <cell r="AMF1" t="str">
            <v>GpiB_Prx_GapP</v>
          </cell>
          <cell r="AMG1" t="str">
            <v>GpiB_Ps_GapP</v>
          </cell>
          <cell r="AMH1" t="str">
            <v>GpiB_PTot_GapP</v>
          </cell>
          <cell r="AMI1" t="str">
            <v>GpiB_Pus_GapP</v>
          </cell>
          <cell r="AMJ1" t="str">
            <v>GpiB_Eae_GapU</v>
          </cell>
          <cell r="AMK1" t="str">
            <v>GpiB_Eaf_GapU</v>
          </cell>
          <cell r="AML1" t="str">
            <v>GpiB_Ebf_GapU</v>
          </cell>
          <cell r="AMM1" t="str">
            <v>GpiB_Ebsf_GapU</v>
          </cell>
          <cell r="AMN1" t="str">
            <v>GpiB_Eea_GapU</v>
          </cell>
          <cell r="AMO1" t="str">
            <v>GpiB_EL_GapU</v>
          </cell>
          <cell r="AMP1" t="str">
            <v>GpiB_ELu_GapU</v>
          </cell>
          <cell r="AMQ1" t="str">
            <v>GpiB_Est_GapU</v>
          </cell>
          <cell r="AMR1" t="str">
            <v>GpiB_ETot_GapU</v>
          </cell>
          <cell r="AMS1" t="str">
            <v>GpiB_Ma_GapU</v>
          </cell>
          <cell r="AMT1" t="str">
            <v>GpiB_MdTot_GapU</v>
          </cell>
          <cell r="AMU1" t="str">
            <v>GpiB_MfTot_GapU</v>
          </cell>
          <cell r="AMV1" t="str">
            <v>GpiB_MiL_GapU</v>
          </cell>
          <cell r="AMW1" t="str">
            <v>GpiB_Mip_GapU</v>
          </cell>
          <cell r="AMX1" t="str">
            <v>GpiB_MiTot_GapU</v>
          </cell>
          <cell r="AMY1" t="str">
            <v>GpiB_Mk_GapU</v>
          </cell>
          <cell r="AMZ1" t="str">
            <v>GpiB_Mkk_GapU</v>
          </cell>
          <cell r="ANA1" t="str">
            <v>GpiB_Mpi_GapU</v>
          </cell>
          <cell r="ANB1" t="str">
            <v>GpiB_Mr_GapU</v>
          </cell>
          <cell r="ANC1" t="str">
            <v>GpiB_Mt_GapU</v>
          </cell>
          <cell r="AND1" t="str">
            <v>GpiB_MTot_GapU</v>
          </cell>
          <cell r="ANE1" t="str">
            <v>GpiB_Peu_GapU</v>
          </cell>
          <cell r="ANF1" t="str">
            <v>GpiB_Pre_GapU</v>
          </cell>
          <cell r="ANG1" t="str">
            <v>GpiB_PrF_GapU</v>
          </cell>
          <cell r="ANH1" t="str">
            <v>GpiB_PrFr_GapU</v>
          </cell>
          <cell r="ANI1" t="str">
            <v>GpiB_PrG_GapU</v>
          </cell>
          <cell r="ANJ1" t="str">
            <v>GpiB_PrTot_GapU</v>
          </cell>
          <cell r="ANK1" t="str">
            <v>GpiB_Prx_GapU</v>
          </cell>
          <cell r="ANL1" t="str">
            <v>GpiB_Ps_GapU</v>
          </cell>
          <cell r="ANM1" t="str">
            <v>GpiB_PTot_GapU</v>
          </cell>
          <cell r="ANN1" t="str">
            <v>GpiB_Pus_GapU</v>
          </cell>
          <cell r="ANO1" t="str">
            <v>GpiB_Eae_Tyf</v>
          </cell>
          <cell r="ANP1" t="str">
            <v>GpiB_Eaf_Tyf</v>
          </cell>
          <cell r="ANQ1" t="str">
            <v>GpiB_Ebf_Tyf</v>
          </cell>
          <cell r="ANR1" t="str">
            <v>GpiB_Ebsf_Tyf</v>
          </cell>
          <cell r="ANS1" t="str">
            <v>GpiB_Eea_Tyf</v>
          </cell>
          <cell r="ANT1" t="str">
            <v>GpiB_EL_Tyf</v>
          </cell>
          <cell r="ANU1" t="str">
            <v>GpiB_ELu_Tyf</v>
          </cell>
          <cell r="ANV1" t="str">
            <v>GpiB_Est_Tyf</v>
          </cell>
          <cell r="ANW1" t="str">
            <v>GpiB_ETot_Tyf</v>
          </cell>
          <cell r="ANX1" t="str">
            <v>GpiB_Ma_Tyf</v>
          </cell>
          <cell r="ANY1" t="str">
            <v>GpiB_MdTot_Tyf</v>
          </cell>
          <cell r="ANZ1" t="str">
            <v>GpiB_MfTot_Tyf</v>
          </cell>
          <cell r="AOA1" t="str">
            <v>GpiB_MiL_Tyf</v>
          </cell>
          <cell r="AOB1" t="str">
            <v>GpiB_Mip_Tyf</v>
          </cell>
          <cell r="AOC1" t="str">
            <v>GpiB_MiTot_Tyf</v>
          </cell>
          <cell r="AOD1" t="str">
            <v>GpiB_Mk_Tyf</v>
          </cell>
          <cell r="AOE1" t="str">
            <v>GpiB_Mkk_Tyf</v>
          </cell>
          <cell r="AOF1" t="str">
            <v>GpiB_Mpi_Tyf</v>
          </cell>
          <cell r="AOG1" t="str">
            <v>GpiB_Mr_Tyf</v>
          </cell>
          <cell r="AOH1" t="str">
            <v>GpiB_Mt_Tyf</v>
          </cell>
          <cell r="AOI1" t="str">
            <v>GpiB_MTot_Tyf</v>
          </cell>
          <cell r="AOJ1" t="str">
            <v>GpiB_Peu_Tyf</v>
          </cell>
          <cell r="AOK1" t="str">
            <v>GpiB_Pre_Tyf</v>
          </cell>
          <cell r="AOL1" t="str">
            <v>GpiB_PrF_Tyf</v>
          </cell>
          <cell r="AOM1" t="str">
            <v>GpiB_PrFr_Tyf</v>
          </cell>
          <cell r="AON1" t="str">
            <v>GpiB_PrG_Tyf</v>
          </cell>
          <cell r="AOO1" t="str">
            <v>GpiB_PrTot_Tyf</v>
          </cell>
          <cell r="AOP1" t="str">
            <v>GpiB_Prx_Tyf</v>
          </cell>
          <cell r="AOQ1" t="str">
            <v>GpiB_Ps_Tyf</v>
          </cell>
          <cell r="AOR1" t="str">
            <v>GpiB_PTot_Tyf</v>
          </cell>
          <cell r="AOS1" t="str">
            <v>GpiB_Pus_Tyf</v>
          </cell>
          <cell r="AOT1" t="str">
            <v>GpiB_Eae_VDi</v>
          </cell>
          <cell r="AOU1" t="str">
            <v>GpiB_Eaf_VDi</v>
          </cell>
          <cell r="AOV1" t="str">
            <v>GpiB_Ebf_VDi</v>
          </cell>
          <cell r="AOW1" t="str">
            <v>GpiB_Ebsf_VDi</v>
          </cell>
          <cell r="AOX1" t="str">
            <v>GpiB_Eea_VDi</v>
          </cell>
          <cell r="AOY1" t="str">
            <v>GpiB_EL_VDi</v>
          </cell>
          <cell r="AOZ1" t="str">
            <v>GpiB_ELu_VDi</v>
          </cell>
          <cell r="APA1" t="str">
            <v>GpiB_Est_VDi</v>
          </cell>
          <cell r="APB1" t="str">
            <v>GpiB_ETot_VDi</v>
          </cell>
          <cell r="APC1" t="str">
            <v>GpiB_Ma_VDi</v>
          </cell>
          <cell r="APD1" t="str">
            <v>GpiB_MdTot_VDi</v>
          </cell>
          <cell r="APE1" t="str">
            <v>GpiB_MfTot_VDi</v>
          </cell>
          <cell r="APF1" t="str">
            <v>GpiB_MiL_VDi</v>
          </cell>
          <cell r="APG1" t="str">
            <v>GpiB_Mip_VDi</v>
          </cell>
          <cell r="APH1" t="str">
            <v>GpiB_MiTot_VDi</v>
          </cell>
          <cell r="API1" t="str">
            <v>GpiB_Mk_VDi</v>
          </cell>
          <cell r="APJ1" t="str">
            <v>GpiB_Mkk_VDi</v>
          </cell>
          <cell r="APK1" t="str">
            <v>GpiB_Mpi_VDi</v>
          </cell>
          <cell r="APL1" t="str">
            <v>GpiB_Mr_VDi</v>
          </cell>
          <cell r="APM1" t="str">
            <v>GpiB_Mt_VDi</v>
          </cell>
          <cell r="APN1" t="str">
            <v>GpiB_MTot_VDi</v>
          </cell>
          <cell r="APO1" t="str">
            <v>GpiB_Peu_VDi</v>
          </cell>
          <cell r="APP1" t="str">
            <v>GpiB_Pre_VDi</v>
          </cell>
          <cell r="APQ1" t="str">
            <v>GpiB_PrF_VDi</v>
          </cell>
          <cell r="APR1" t="str">
            <v>GpiB_PrFr_VDi</v>
          </cell>
          <cell r="APS1" t="str">
            <v>GpiB_PrG_VDi</v>
          </cell>
          <cell r="APT1" t="str">
            <v>GpiB_PrTot_VDi</v>
          </cell>
          <cell r="APU1" t="str">
            <v>GpiB_Prx_VDi</v>
          </cell>
          <cell r="APV1" t="str">
            <v>GpiB_Ps_VDi</v>
          </cell>
          <cell r="APW1" t="str">
            <v>GpiB_PTot_VDi</v>
          </cell>
          <cell r="APX1" t="str">
            <v>GpiB_Pus_VDi</v>
          </cell>
          <cell r="APY1" t="str">
            <v>GudB_MfTot_Dis</v>
          </cell>
          <cell r="APZ1" t="str">
            <v>GudB_Eaf_GehP</v>
          </cell>
          <cell r="AQA1" t="str">
            <v>GudB_EL_GehP</v>
          </cell>
          <cell r="AQB1" t="str">
            <v>GudB_Est_GehP</v>
          </cell>
          <cell r="AQC1" t="str">
            <v>GudB_ETot_GehP</v>
          </cell>
          <cell r="AQD1" t="str">
            <v>GudB_MdTot_GehP</v>
          </cell>
          <cell r="AQE1" t="str">
            <v>GudB_MfTot_GehP</v>
          </cell>
          <cell r="AQF1" t="str">
            <v>GudB_Eaf_GehU</v>
          </cell>
          <cell r="AQG1" t="str">
            <v>GudB_EL_GehU</v>
          </cell>
          <cell r="AQH1" t="str">
            <v>GudB_Est_GehU</v>
          </cell>
          <cell r="AQI1" t="str">
            <v>GudB_ETot_GehU</v>
          </cell>
          <cell r="AQJ1" t="str">
            <v>GudB_MdTot_GehU</v>
          </cell>
          <cell r="AQK1" t="str">
            <v>GudB_MfTot_GehU</v>
          </cell>
          <cell r="AQL1" t="str">
            <v>GudB_Eaf_GeU</v>
          </cell>
          <cell r="AQM1" t="str">
            <v>GudB_EL_GeU</v>
          </cell>
          <cell r="AQN1" t="str">
            <v>GudB_Est_GeU</v>
          </cell>
          <cell r="AQO1" t="str">
            <v>GudB_ETot_GeU</v>
          </cell>
          <cell r="AQP1" t="str">
            <v>GudB_MdTot_GeU</v>
          </cell>
          <cell r="AQQ1" t="str">
            <v>GudB_MfTot_GeU</v>
          </cell>
          <cell r="AQR1" t="str">
            <v>GudB_Eaf_Mgd</v>
          </cell>
          <cell r="AQS1" t="str">
            <v>GudB_EL_Mgd</v>
          </cell>
          <cell r="AQT1" t="str">
            <v>GudB_Est_Mgd</v>
          </cell>
          <cell r="AQU1" t="str">
            <v>GudB_ETot_Mgd</v>
          </cell>
          <cell r="AQV1" t="str">
            <v>GudB_MdTot_Mgd</v>
          </cell>
          <cell r="AQW1" t="str">
            <v>GudB_MfTot_Mgd</v>
          </cell>
          <cell r="AQX1" t="str">
            <v>GudB_MfTot_Vkr</v>
          </cell>
          <cell r="AQY1" t="str">
            <v>Obl_UTN_NobN</v>
          </cell>
          <cell r="AQZ1" t="str">
            <v>Obl_UTN_Nouf</v>
          </cell>
          <cell r="ARA1" t="str">
            <v>Obl_UTN_NTot</v>
          </cell>
          <cell r="ARB1" t="str">
            <v>Obl_UTN_Nuo</v>
          </cell>
          <cell r="ARC1" t="str">
            <v>Obl_UTN_Tfk</v>
          </cell>
          <cell r="ARD1" t="str">
            <v>Obl_UTN_Tfo</v>
          </cell>
          <cell r="ARE1" t="str">
            <v>Obl_UTN_Tif</v>
          </cell>
          <cell r="ARF1" t="str">
            <v>Obl_UTN_Tik</v>
          </cell>
          <cell r="ARG1" t="str">
            <v>Obl_UTN_Tvk</v>
          </cell>
          <cell r="ARH1" t="str">
            <v>Obl_UTN_Tvo</v>
          </cell>
          <cell r="ARI1" t="str">
            <v>Obl_UTN_Ude</v>
          </cell>
          <cell r="ARJ1" t="str">
            <v>Obl_UTN_Udm</v>
          </cell>
          <cell r="ARK1" t="str">
            <v>Obl_UTN_Udr</v>
          </cell>
          <cell r="ARL1" t="str">
            <v>Obl_UTN_Uds</v>
          </cell>
          <cell r="ARM1" t="str">
            <v>Obl_UTN_Uou</v>
          </cell>
          <cell r="ARN1" t="str">
            <v>Obl_UTN_Upu</v>
          </cell>
          <cell r="ARO1" t="str">
            <v>Obl_UTN_UTot</v>
          </cell>
          <cell r="ARP1" t="str">
            <v>Obl_UTN_VaE</v>
          </cell>
          <cell r="ARQ1" t="str">
            <v>Obl_UTN_VaKN</v>
          </cell>
        </row>
        <row r="2">
          <cell r="A2">
            <v>0</v>
          </cell>
          <cell r="B2" t="str">
            <v>SEKTOR</v>
          </cell>
          <cell r="C2">
            <v>0</v>
          </cell>
          <cell r="D2">
            <v>54</v>
          </cell>
          <cell r="E2">
            <v>1666817</v>
          </cell>
          <cell r="F2">
            <v>420512</v>
          </cell>
          <cell r="G2">
            <v>119678508</v>
          </cell>
          <cell r="H2">
            <v>0</v>
          </cell>
          <cell r="I2">
            <v>4271813</v>
          </cell>
          <cell r="J2">
            <v>518122</v>
          </cell>
          <cell r="K2">
            <v>4790388</v>
          </cell>
          <cell r="L2">
            <v>453</v>
          </cell>
          <cell r="M2">
            <v>34148878</v>
          </cell>
          <cell r="N2">
            <v>149676250</v>
          </cell>
          <cell r="O2">
            <v>630476</v>
          </cell>
          <cell r="P2">
            <v>30967079</v>
          </cell>
          <cell r="Q2">
            <v>6040102</v>
          </cell>
          <cell r="R2">
            <v>29367266</v>
          </cell>
          <cell r="S2">
            <v>4226125</v>
          </cell>
          <cell r="T2">
            <v>678536</v>
          </cell>
          <cell r="U2">
            <v>207061074</v>
          </cell>
          <cell r="V2">
            <v>26791409</v>
          </cell>
          <cell r="W2">
            <v>4196819</v>
          </cell>
          <cell r="X2">
            <v>2087329</v>
          </cell>
          <cell r="Y2">
            <v>6490</v>
          </cell>
          <cell r="Z2">
            <v>75996366</v>
          </cell>
          <cell r="AA2">
            <v>1616728</v>
          </cell>
          <cell r="AB2">
            <v>358957</v>
          </cell>
          <cell r="AC2">
            <v>538</v>
          </cell>
          <cell r="AD2">
            <v>4232612</v>
          </cell>
          <cell r="AE2">
            <v>19732</v>
          </cell>
          <cell r="AF2">
            <v>4212880</v>
          </cell>
          <cell r="AG2">
            <v>1545736</v>
          </cell>
          <cell r="AH2">
            <v>408440</v>
          </cell>
          <cell r="AI2">
            <v>13008492</v>
          </cell>
          <cell r="AJ2">
            <v>1288741</v>
          </cell>
          <cell r="AK2">
            <v>1150474</v>
          </cell>
          <cell r="AL2">
            <v>0</v>
          </cell>
          <cell r="AM2">
            <v>727994</v>
          </cell>
          <cell r="AN2">
            <v>1897321</v>
          </cell>
          <cell r="AO2">
            <v>1717405</v>
          </cell>
          <cell r="AP2">
            <v>498224</v>
          </cell>
          <cell r="AQ2">
            <v>1208287</v>
          </cell>
          <cell r="AR2">
            <v>6523397</v>
          </cell>
          <cell r="AS2">
            <v>372476</v>
          </cell>
          <cell r="AT2">
            <v>3945745</v>
          </cell>
          <cell r="AU2">
            <v>6552756</v>
          </cell>
          <cell r="AV2">
            <v>245571</v>
          </cell>
          <cell r="AW2">
            <v>80316140</v>
          </cell>
          <cell r="AX2">
            <v>73305675</v>
          </cell>
          <cell r="AY2">
            <v>7726149</v>
          </cell>
          <cell r="AZ2">
            <v>5604880</v>
          </cell>
          <cell r="BA2">
            <v>45931</v>
          </cell>
          <cell r="BB2">
            <v>1191355</v>
          </cell>
          <cell r="BC2">
            <v>351</v>
          </cell>
          <cell r="BD2">
            <v>921960</v>
          </cell>
          <cell r="BE2">
            <v>1694133</v>
          </cell>
          <cell r="BF2">
            <v>18849164</v>
          </cell>
          <cell r="BG2">
            <v>1692648</v>
          </cell>
          <cell r="BH2">
            <v>2263472</v>
          </cell>
          <cell r="BI2">
            <v>96411734</v>
          </cell>
          <cell r="BJ2">
            <v>4347509</v>
          </cell>
          <cell r="BK2">
            <v>0</v>
          </cell>
          <cell r="BL2">
            <v>0</v>
          </cell>
          <cell r="BM2">
            <v>0</v>
          </cell>
          <cell r="BN2">
            <v>517223</v>
          </cell>
          <cell r="BO2">
            <v>57864413</v>
          </cell>
          <cell r="BP2">
            <v>2428329</v>
          </cell>
          <cell r="BQ2">
            <v>0</v>
          </cell>
          <cell r="BR2">
            <v>583419</v>
          </cell>
          <cell r="BS2">
            <v>110735</v>
          </cell>
          <cell r="BT2">
            <v>10435953</v>
          </cell>
          <cell r="BU2">
            <v>15560430</v>
          </cell>
          <cell r="BV2">
            <v>2680483</v>
          </cell>
          <cell r="BW2">
            <v>14003483</v>
          </cell>
          <cell r="BX2">
            <v>207061074</v>
          </cell>
          <cell r="BY2">
            <v>0</v>
          </cell>
          <cell r="BZ2">
            <v>3685257</v>
          </cell>
          <cell r="CA2">
            <v>78593</v>
          </cell>
          <cell r="CB2">
            <v>6552756</v>
          </cell>
          <cell r="CC2">
            <v>13057568</v>
          </cell>
          <cell r="CD2">
            <v>1478354</v>
          </cell>
          <cell r="CE2">
            <v>551517</v>
          </cell>
          <cell r="CF2">
            <v>0</v>
          </cell>
          <cell r="CG2">
            <v>1093868</v>
          </cell>
          <cell r="CH2">
            <v>-1402428</v>
          </cell>
          <cell r="CI2">
            <v>176171</v>
          </cell>
          <cell r="CJ2">
            <v>1361</v>
          </cell>
          <cell r="CK2">
            <v>-588367</v>
          </cell>
          <cell r="CL2">
            <v>15022770</v>
          </cell>
          <cell r="CM2">
            <v>0</v>
          </cell>
          <cell r="CN2">
            <v>-3310612</v>
          </cell>
          <cell r="CO2">
            <v>3870764</v>
          </cell>
          <cell r="CP2">
            <v>126520</v>
          </cell>
          <cell r="CQ2">
            <v>45326</v>
          </cell>
          <cell r="CR2">
            <v>971369</v>
          </cell>
          <cell r="CS2">
            <v>376364</v>
          </cell>
          <cell r="CT2">
            <v>-12731022</v>
          </cell>
          <cell r="CU2">
            <v>-240652</v>
          </cell>
          <cell r="CV2">
            <v>-2169263</v>
          </cell>
          <cell r="CW2">
            <v>382824</v>
          </cell>
          <cell r="CX2">
            <v>3357429</v>
          </cell>
          <cell r="CY2">
            <v>1518199</v>
          </cell>
          <cell r="CZ2">
            <v>-578894</v>
          </cell>
          <cell r="DA2">
            <v>2025720</v>
          </cell>
          <cell r="DB2">
            <v>7991</v>
          </cell>
          <cell r="DC2">
            <v>-628928</v>
          </cell>
          <cell r="DD2">
            <v>33261</v>
          </cell>
          <cell r="DE2">
            <v>134559</v>
          </cell>
          <cell r="DF2">
            <v>305681</v>
          </cell>
          <cell r="DG2">
            <v>2526891</v>
          </cell>
          <cell r="DH2">
            <v>459283</v>
          </cell>
          <cell r="DI2">
            <v>2186</v>
          </cell>
          <cell r="DJ2">
            <v>-2810847</v>
          </cell>
          <cell r="DK2">
            <v>-4584274</v>
          </cell>
          <cell r="DL2">
            <v>-513336</v>
          </cell>
          <cell r="DM2">
            <v>18274743</v>
          </cell>
          <cell r="DN2">
            <v>-529824</v>
          </cell>
          <cell r="DO2">
            <v>1932905</v>
          </cell>
          <cell r="DP2">
            <v>2257238</v>
          </cell>
          <cell r="DQ2">
            <v>-13803892</v>
          </cell>
          <cell r="DR2">
            <v>-115181</v>
          </cell>
          <cell r="DS2">
            <v>-93290</v>
          </cell>
          <cell r="DT2">
            <v>2787063</v>
          </cell>
          <cell r="DU2">
            <v>-5075093</v>
          </cell>
          <cell r="DV2">
            <v>917910</v>
          </cell>
          <cell r="DW2">
            <v>35353</v>
          </cell>
          <cell r="DX2">
            <v>-1968326</v>
          </cell>
          <cell r="DY2">
            <v>74148831</v>
          </cell>
          <cell r="DZ2">
            <v>0</v>
          </cell>
          <cell r="EA2">
            <v>-12125174</v>
          </cell>
          <cell r="EB2">
            <v>2992812</v>
          </cell>
          <cell r="EC2">
            <v>493192</v>
          </cell>
          <cell r="ED2">
            <v>-18016</v>
          </cell>
          <cell r="EE2">
            <v>-10631369</v>
          </cell>
          <cell r="EF2">
            <v>119903</v>
          </cell>
          <cell r="EG2">
            <v>-47619832</v>
          </cell>
          <cell r="EH2">
            <v>-1105602</v>
          </cell>
          <cell r="EI2">
            <v>-8100247</v>
          </cell>
          <cell r="EJ2">
            <v>2177629</v>
          </cell>
          <cell r="EK2">
            <v>2309281</v>
          </cell>
          <cell r="EL2">
            <v>-445542</v>
          </cell>
          <cell r="EM2">
            <v>-4805407</v>
          </cell>
          <cell r="EN2">
            <v>8431767</v>
          </cell>
          <cell r="EO2">
            <v>-196741</v>
          </cell>
          <cell r="EP2">
            <v>-78932</v>
          </cell>
          <cell r="EQ2">
            <v>82860</v>
          </cell>
          <cell r="ER2">
            <v>556973</v>
          </cell>
          <cell r="ES2">
            <v>-1881057</v>
          </cell>
          <cell r="ET2">
            <v>-1601049</v>
          </cell>
          <cell r="EU2">
            <v>2003676</v>
          </cell>
          <cell r="EV2">
            <v>13102</v>
          </cell>
          <cell r="EW2">
            <v>1516763</v>
          </cell>
          <cell r="EX2">
            <v>1540903</v>
          </cell>
          <cell r="EY2">
            <v>-683531</v>
          </cell>
          <cell r="EZ2">
            <v>69199513</v>
          </cell>
          <cell r="FA2">
            <v>5236722</v>
          </cell>
          <cell r="FB2">
            <v>1536069</v>
          </cell>
          <cell r="FC2">
            <v>-4388541</v>
          </cell>
          <cell r="FD2">
            <v>-47839567</v>
          </cell>
          <cell r="FE2">
            <v>-258981</v>
          </cell>
          <cell r="FF2">
            <v>-310383</v>
          </cell>
          <cell r="FG2">
            <v>-9625265</v>
          </cell>
          <cell r="FH2">
            <v>7048784</v>
          </cell>
          <cell r="FI2">
            <v>658589</v>
          </cell>
          <cell r="FJ2">
            <v>1889127</v>
          </cell>
          <cell r="FK2">
            <v>13490</v>
          </cell>
          <cell r="FL2">
            <v>41116996</v>
          </cell>
          <cell r="FM2">
            <v>5649497</v>
          </cell>
          <cell r="FN2">
            <v>59709722</v>
          </cell>
          <cell r="FO2">
            <v>2939</v>
          </cell>
          <cell r="FP2">
            <v>2475430</v>
          </cell>
          <cell r="FQ2">
            <v>240</v>
          </cell>
          <cell r="FR2">
            <v>5894445</v>
          </cell>
          <cell r="FS2">
            <v>137768</v>
          </cell>
          <cell r="FT2">
            <v>-1421877</v>
          </cell>
          <cell r="FU2">
            <v>-1228002</v>
          </cell>
          <cell r="FV2">
            <v>-57934</v>
          </cell>
          <cell r="FW2">
            <v>-3108707</v>
          </cell>
          <cell r="FX2">
            <v>-12459532</v>
          </cell>
          <cell r="FY2">
            <v>74251</v>
          </cell>
          <cell r="FZ2">
            <v>108068</v>
          </cell>
          <cell r="GA2">
            <v>-275645</v>
          </cell>
          <cell r="GB2">
            <v>-33966</v>
          </cell>
          <cell r="GC2">
            <v>-500621</v>
          </cell>
          <cell r="GD2">
            <v>495167</v>
          </cell>
          <cell r="GE2">
            <v>-1266331</v>
          </cell>
          <cell r="GF2">
            <v>-6080963</v>
          </cell>
          <cell r="GG2">
            <v>985383</v>
          </cell>
          <cell r="GH2">
            <v>0</v>
          </cell>
          <cell r="GI2">
            <v>-5963650</v>
          </cell>
          <cell r="GJ2">
            <v>11986</v>
          </cell>
          <cell r="GK2">
            <v>-1674215</v>
          </cell>
          <cell r="GL2">
            <v>-12173</v>
          </cell>
          <cell r="GM2">
            <v>-1729873</v>
          </cell>
          <cell r="GN2">
            <v>3468838</v>
          </cell>
          <cell r="GO2">
            <v>76</v>
          </cell>
          <cell r="GP2">
            <v>-201110</v>
          </cell>
          <cell r="GQ2">
            <v>-2074405</v>
          </cell>
          <cell r="GR2">
            <v>-1046082</v>
          </cell>
          <cell r="GS2">
            <v>-5037317</v>
          </cell>
          <cell r="GT2">
            <v>-70232</v>
          </cell>
          <cell r="GU2">
            <v>-8986872</v>
          </cell>
          <cell r="GV2">
            <v>-12211</v>
          </cell>
          <cell r="GW2">
            <v>0</v>
          </cell>
          <cell r="GX2">
            <v>0</v>
          </cell>
          <cell r="GY2">
            <v>1955233</v>
          </cell>
          <cell r="GZ2">
            <v>674035199</v>
          </cell>
          <cell r="HA2">
            <v>27518</v>
          </cell>
          <cell r="HB2">
            <v>72681</v>
          </cell>
          <cell r="HC2">
            <v>0</v>
          </cell>
          <cell r="HD2">
            <v>534652994</v>
          </cell>
          <cell r="HE2">
            <v>36478</v>
          </cell>
          <cell r="HF2">
            <v>7183</v>
          </cell>
          <cell r="HG2">
            <v>151642</v>
          </cell>
          <cell r="HH2">
            <v>7705185</v>
          </cell>
          <cell r="HI2">
            <v>-149350111</v>
          </cell>
          <cell r="HJ2">
            <v>-598168</v>
          </cell>
          <cell r="HK2">
            <v>134613</v>
          </cell>
          <cell r="HN2">
            <v>0</v>
          </cell>
          <cell r="HQ2">
            <v>134613</v>
          </cell>
          <cell r="HR2">
            <v>134613</v>
          </cell>
          <cell r="HV2">
            <v>14593</v>
          </cell>
          <cell r="HW2">
            <v>73263</v>
          </cell>
          <cell r="HY2">
            <v>73263</v>
          </cell>
          <cell r="HZ2">
            <v>87856</v>
          </cell>
          <cell r="IC2">
            <v>14593</v>
          </cell>
          <cell r="IL2">
            <v>4966</v>
          </cell>
          <cell r="IP2">
            <v>31076</v>
          </cell>
          <cell r="IT2">
            <v>20678</v>
          </cell>
          <cell r="IV2">
            <v>19157</v>
          </cell>
          <cell r="IW2">
            <v>70911</v>
          </cell>
          <cell r="IY2">
            <v>109416</v>
          </cell>
          <cell r="IZ2">
            <v>109416</v>
          </cell>
          <cell r="JO2">
            <v>37109</v>
          </cell>
          <cell r="JP2">
            <v>37109</v>
          </cell>
          <cell r="JR2">
            <v>1396</v>
          </cell>
          <cell r="JS2">
            <v>1396</v>
          </cell>
          <cell r="JU2">
            <v>31127</v>
          </cell>
          <cell r="JY2">
            <v>21049</v>
          </cell>
          <cell r="KA2">
            <v>18534</v>
          </cell>
          <cell r="KB2">
            <v>70710</v>
          </cell>
          <cell r="KD2">
            <v>109215</v>
          </cell>
          <cell r="KE2">
            <v>109215</v>
          </cell>
          <cell r="KT2">
            <v>37109</v>
          </cell>
          <cell r="KU2">
            <v>37109</v>
          </cell>
          <cell r="KW2">
            <v>1396</v>
          </cell>
          <cell r="KX2">
            <v>1396</v>
          </cell>
          <cell r="ME2">
            <v>0</v>
          </cell>
          <cell r="ML2">
            <v>0</v>
          </cell>
          <cell r="MN2">
            <v>0</v>
          </cell>
          <cell r="MO2">
            <v>0</v>
          </cell>
          <cell r="NJ2">
            <v>0</v>
          </cell>
          <cell r="NQ2">
            <v>0</v>
          </cell>
          <cell r="NS2">
            <v>0</v>
          </cell>
          <cell r="NT2">
            <v>0</v>
          </cell>
          <cell r="OO2">
            <v>0</v>
          </cell>
          <cell r="OS2">
            <v>886</v>
          </cell>
          <cell r="OU2">
            <v>3229</v>
          </cell>
          <cell r="OV2">
            <v>4115</v>
          </cell>
          <cell r="OX2">
            <v>4115</v>
          </cell>
          <cell r="OY2">
            <v>4115</v>
          </cell>
          <cell r="PT2">
            <v>51</v>
          </cell>
          <cell r="PX2">
            <v>-515</v>
          </cell>
          <cell r="PZ2">
            <v>-3852</v>
          </cell>
          <cell r="QA2">
            <v>-4316</v>
          </cell>
          <cell r="QC2">
            <v>-4316</v>
          </cell>
          <cell r="QD2">
            <v>-4316</v>
          </cell>
          <cell r="QY2">
            <v>0</v>
          </cell>
          <cell r="RF2">
            <v>0</v>
          </cell>
          <cell r="RH2">
            <v>0</v>
          </cell>
          <cell r="RI2">
            <v>0</v>
          </cell>
          <cell r="SD2">
            <v>0</v>
          </cell>
          <cell r="SK2">
            <v>0</v>
          </cell>
          <cell r="SM2">
            <v>0</v>
          </cell>
          <cell r="SN2">
            <v>0</v>
          </cell>
          <cell r="UN2">
            <v>0</v>
          </cell>
          <cell r="UU2">
            <v>0</v>
          </cell>
          <cell r="UW2">
            <v>0</v>
          </cell>
          <cell r="UX2">
            <v>0</v>
          </cell>
          <cell r="VS2">
            <v>-6093</v>
          </cell>
          <cell r="VW2">
            <v>-13169</v>
          </cell>
          <cell r="VY2">
            <v>-12121</v>
          </cell>
          <cell r="VZ2">
            <v>-31383</v>
          </cell>
          <cell r="WB2">
            <v>-39763</v>
          </cell>
          <cell r="WC2">
            <v>-39763</v>
          </cell>
          <cell r="WR2">
            <v>-7735</v>
          </cell>
          <cell r="WS2">
            <v>-7735</v>
          </cell>
          <cell r="WU2">
            <v>-645</v>
          </cell>
          <cell r="WV2">
            <v>-645</v>
          </cell>
          <cell r="WX2">
            <v>-26626</v>
          </cell>
          <cell r="XB2">
            <v>2</v>
          </cell>
          <cell r="XD2">
            <v>0</v>
          </cell>
          <cell r="XE2">
            <v>-26624</v>
          </cell>
          <cell r="XG2">
            <v>-26641</v>
          </cell>
          <cell r="XH2">
            <v>-26641</v>
          </cell>
          <cell r="XZ2">
            <v>-17</v>
          </cell>
          <cell r="YA2">
            <v>-17</v>
          </cell>
          <cell r="YC2">
            <v>193199</v>
          </cell>
          <cell r="YG2">
            <v>3494</v>
          </cell>
          <cell r="YI2">
            <v>4346</v>
          </cell>
          <cell r="YJ2">
            <v>201039</v>
          </cell>
          <cell r="YL2">
            <v>212126</v>
          </cell>
          <cell r="YM2">
            <v>212126</v>
          </cell>
          <cell r="ZB2">
            <v>9757</v>
          </cell>
          <cell r="ZC2">
            <v>9757</v>
          </cell>
          <cell r="ZE2">
            <v>1330</v>
          </cell>
          <cell r="ZF2">
            <v>1330</v>
          </cell>
          <cell r="ZH2">
            <v>-162350</v>
          </cell>
          <cell r="ZL2">
            <v>-3750</v>
          </cell>
          <cell r="ZN2">
            <v>-3752</v>
          </cell>
          <cell r="ZO2">
            <v>-169852</v>
          </cell>
          <cell r="ZQ2">
            <v>-179761</v>
          </cell>
          <cell r="ZR2">
            <v>-179761</v>
          </cell>
          <cell r="AAG2">
            <v>-8348</v>
          </cell>
          <cell r="AAH2">
            <v>-8348</v>
          </cell>
          <cell r="AAJ2">
            <v>-1561</v>
          </cell>
          <cell r="AAK2">
            <v>-1561</v>
          </cell>
          <cell r="ABR2">
            <v>23073</v>
          </cell>
          <cell r="ABV2">
            <v>1162</v>
          </cell>
          <cell r="ABX2">
            <v>326</v>
          </cell>
          <cell r="ABY2">
            <v>24561</v>
          </cell>
          <cell r="ACA2">
            <v>26151</v>
          </cell>
          <cell r="ACB2">
            <v>26151</v>
          </cell>
          <cell r="ACQ2">
            <v>1457</v>
          </cell>
          <cell r="ACR2">
            <v>1457</v>
          </cell>
          <cell r="ACT2">
            <v>133</v>
          </cell>
          <cell r="ACU2">
            <v>133</v>
          </cell>
          <cell r="ACW2">
            <v>-17935</v>
          </cell>
          <cell r="ADA2">
            <v>-1161</v>
          </cell>
          <cell r="ADC2">
            <v>-536</v>
          </cell>
          <cell r="ADD2">
            <v>-19632</v>
          </cell>
          <cell r="ADF2">
            <v>-20923</v>
          </cell>
          <cell r="ADG2">
            <v>-20923</v>
          </cell>
          <cell r="ADV2">
            <v>-1135</v>
          </cell>
          <cell r="ADW2">
            <v>-1135</v>
          </cell>
          <cell r="ADY2">
            <v>-156</v>
          </cell>
          <cell r="ADZ2">
            <v>-156</v>
          </cell>
          <cell r="AFG2">
            <v>-15454</v>
          </cell>
          <cell r="AFK2">
            <v>-12916</v>
          </cell>
          <cell r="AFM2">
            <v>-12505</v>
          </cell>
          <cell r="AFN2">
            <v>-40875</v>
          </cell>
          <cell r="AFP2">
            <v>-50715</v>
          </cell>
          <cell r="AFQ2">
            <v>-50715</v>
          </cell>
          <cell r="AGF2">
            <v>-9466</v>
          </cell>
          <cell r="AGG2">
            <v>-9466</v>
          </cell>
          <cell r="AGI2">
            <v>-374</v>
          </cell>
          <cell r="AGJ2">
            <v>-374</v>
          </cell>
          <cell r="AGL2">
            <v>0</v>
          </cell>
          <cell r="AGP2">
            <v>0</v>
          </cell>
          <cell r="AGR2">
            <v>0</v>
          </cell>
          <cell r="AGS2">
            <v>0</v>
          </cell>
          <cell r="AGU2">
            <v>0</v>
          </cell>
          <cell r="AGV2">
            <v>0</v>
          </cell>
          <cell r="AHN2">
            <v>0</v>
          </cell>
          <cell r="AHO2">
            <v>0</v>
          </cell>
          <cell r="AHQ2">
            <v>-1868</v>
          </cell>
          <cell r="AHU2">
            <v>-180</v>
          </cell>
          <cell r="AHW2">
            <v>-10935</v>
          </cell>
          <cell r="AHX2">
            <v>-12983</v>
          </cell>
          <cell r="AHZ2">
            <v>-12983</v>
          </cell>
          <cell r="AIA2">
            <v>-12983</v>
          </cell>
          <cell r="AIV2">
            <v>-1868</v>
          </cell>
          <cell r="AIZ2">
            <v>-180</v>
          </cell>
          <cell r="AJB2">
            <v>-11024</v>
          </cell>
          <cell r="AJC2">
            <v>-13072</v>
          </cell>
          <cell r="AJE2">
            <v>-13072</v>
          </cell>
          <cell r="AJF2">
            <v>-13072</v>
          </cell>
          <cell r="ALL2">
            <v>-1689</v>
          </cell>
          <cell r="ALM2">
            <v>-1689</v>
          </cell>
          <cell r="ALO2">
            <v>-1689</v>
          </cell>
          <cell r="ALP2">
            <v>-1689</v>
          </cell>
          <cell r="AMQ2">
            <v>1600</v>
          </cell>
          <cell r="AMR2">
            <v>1600</v>
          </cell>
          <cell r="AMT2">
            <v>1600</v>
          </cell>
          <cell r="AMU2">
            <v>1600</v>
          </cell>
          <cell r="APY2">
            <v>0</v>
          </cell>
          <cell r="APZ2">
            <v>-3204</v>
          </cell>
          <cell r="AQA2">
            <v>0</v>
          </cell>
          <cell r="AQB2">
            <v>-1684</v>
          </cell>
          <cell r="AQC2">
            <v>-4888</v>
          </cell>
          <cell r="AQD2">
            <v>-4888</v>
          </cell>
          <cell r="AQE2">
            <v>-4888</v>
          </cell>
          <cell r="AQF2">
            <v>2993</v>
          </cell>
          <cell r="AQG2">
            <v>0</v>
          </cell>
          <cell r="AQH2">
            <v>1332</v>
          </cell>
          <cell r="AQI2">
            <v>4325</v>
          </cell>
          <cell r="AQJ2">
            <v>4325</v>
          </cell>
          <cell r="AQK2">
            <v>4325</v>
          </cell>
          <cell r="AQL2">
            <v>-211</v>
          </cell>
          <cell r="AQM2">
            <v>0</v>
          </cell>
          <cell r="AQN2">
            <v>4603</v>
          </cell>
          <cell r="AQO2">
            <v>4392</v>
          </cell>
          <cell r="AQP2">
            <v>4392</v>
          </cell>
          <cell r="AQQ2">
            <v>4392</v>
          </cell>
          <cell r="AQR2">
            <v>0</v>
          </cell>
          <cell r="AQS2">
            <v>0</v>
          </cell>
          <cell r="AQT2">
            <v>4955</v>
          </cell>
          <cell r="AQU2">
            <v>4955</v>
          </cell>
          <cell r="AQV2">
            <v>4955</v>
          </cell>
          <cell r="AQW2">
            <v>4955</v>
          </cell>
          <cell r="AQX2">
            <v>0</v>
          </cell>
          <cell r="AQY2">
            <v>213342</v>
          </cell>
          <cell r="AQZ2">
            <v>1115</v>
          </cell>
          <cell r="ARA2">
            <v>216683</v>
          </cell>
          <cell r="ARB2">
            <v>2226</v>
          </cell>
          <cell r="ARC2">
            <v>153256</v>
          </cell>
          <cell r="ARD2">
            <v>1115</v>
          </cell>
          <cell r="ARG2">
            <v>53377</v>
          </cell>
          <cell r="ARH2">
            <v>8935</v>
          </cell>
          <cell r="ARI2">
            <v>6438</v>
          </cell>
          <cell r="ARK2">
            <v>204582</v>
          </cell>
          <cell r="ARL2">
            <v>2322</v>
          </cell>
          <cell r="ARM2">
            <v>0</v>
          </cell>
          <cell r="ARN2">
            <v>3341</v>
          </cell>
          <cell r="ARO2">
            <v>213342</v>
          </cell>
          <cell r="ARP2">
            <v>10</v>
          </cell>
          <cell r="ARQ2">
            <v>16.3</v>
          </cell>
        </row>
      </sheetData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44"/>
  <sheetViews>
    <sheetView showGridLines="0" zoomScaleNormal="100" workbookViewId="0">
      <selection activeCell="L25" sqref="L25"/>
    </sheetView>
  </sheetViews>
  <sheetFormatPr defaultColWidth="11.42578125" defaultRowHeight="15"/>
  <cols>
    <col min="1" max="2" width="9.140625" customWidth="1"/>
    <col min="3" max="3" width="11" customWidth="1"/>
    <col min="4" max="4" width="80" customWidth="1"/>
    <col min="5" max="5" width="9.140625" customWidth="1"/>
    <col min="6" max="6" width="7" customWidth="1"/>
    <col min="7" max="7" width="9.140625" customWidth="1"/>
  </cols>
  <sheetData>
    <row r="1" spans="1:7">
      <c r="A1" s="3"/>
      <c r="B1" s="3"/>
      <c r="C1" s="4"/>
      <c r="D1" s="3"/>
      <c r="E1" s="3"/>
      <c r="F1" s="3"/>
      <c r="G1" s="3"/>
    </row>
    <row r="2" spans="1:7">
      <c r="A2" s="3"/>
      <c r="B2" s="3"/>
      <c r="C2" s="4"/>
      <c r="D2" s="5"/>
      <c r="E2" s="3"/>
      <c r="F2" s="3"/>
      <c r="G2" s="3"/>
    </row>
    <row r="3" spans="1:7">
      <c r="A3" s="3"/>
      <c r="B3" s="3"/>
      <c r="C3" s="4"/>
      <c r="D3" s="5"/>
      <c r="E3" s="3"/>
      <c r="F3" s="3"/>
      <c r="G3" s="3"/>
    </row>
    <row r="4" spans="1:7">
      <c r="A4" s="3"/>
      <c r="B4" s="3"/>
      <c r="C4" s="4"/>
      <c r="D4" s="6"/>
      <c r="E4" s="3"/>
      <c r="F4" s="3"/>
      <c r="G4" s="3"/>
    </row>
    <row r="5" spans="1:7" ht="46.5" customHeight="1">
      <c r="A5" s="3"/>
      <c r="B5" s="11" t="s">
        <v>2001</v>
      </c>
      <c r="C5" s="3"/>
      <c r="E5" s="3"/>
      <c r="F5" s="3"/>
      <c r="G5" s="3"/>
    </row>
    <row r="6" spans="1:7" ht="21" customHeight="1">
      <c r="A6" s="3"/>
      <c r="B6" s="12" t="s">
        <v>637</v>
      </c>
      <c r="C6" s="12"/>
      <c r="D6" s="13"/>
      <c r="E6" s="14"/>
      <c r="F6" s="14"/>
      <c r="G6" s="8"/>
    </row>
    <row r="7" spans="1:7">
      <c r="A7" s="3"/>
      <c r="B7" s="15" t="s">
        <v>457</v>
      </c>
      <c r="C7" s="16" t="s">
        <v>458</v>
      </c>
      <c r="D7" s="17" t="s">
        <v>0</v>
      </c>
      <c r="E7" s="13"/>
      <c r="F7" s="16"/>
      <c r="G7" s="9"/>
    </row>
    <row r="8" spans="1:7">
      <c r="A8" s="3"/>
      <c r="B8" s="15" t="s">
        <v>457</v>
      </c>
      <c r="C8" s="16" t="s">
        <v>459</v>
      </c>
      <c r="D8" s="2" t="s">
        <v>460</v>
      </c>
      <c r="E8" s="13"/>
      <c r="F8" s="16"/>
      <c r="G8" s="9"/>
    </row>
    <row r="9" spans="1:7">
      <c r="A9" s="3"/>
      <c r="B9" s="15" t="s">
        <v>457</v>
      </c>
      <c r="C9" s="16" t="s">
        <v>462</v>
      </c>
      <c r="D9" s="2" t="s">
        <v>475</v>
      </c>
      <c r="E9" s="13"/>
      <c r="F9" s="16"/>
      <c r="G9" s="9"/>
    </row>
    <row r="10" spans="1:7">
      <c r="A10" s="3"/>
      <c r="B10" s="15" t="s">
        <v>457</v>
      </c>
      <c r="C10" s="16" t="s">
        <v>463</v>
      </c>
      <c r="D10" s="2" t="s">
        <v>476</v>
      </c>
      <c r="E10" s="13"/>
      <c r="F10" s="16"/>
      <c r="G10" s="9"/>
    </row>
    <row r="11" spans="1:7">
      <c r="A11" s="3"/>
      <c r="B11" s="15" t="s">
        <v>457</v>
      </c>
      <c r="C11" s="16" t="s">
        <v>464</v>
      </c>
      <c r="D11" s="2" t="s">
        <v>477</v>
      </c>
      <c r="E11" s="13"/>
      <c r="F11" s="16"/>
      <c r="G11" s="9"/>
    </row>
    <row r="12" spans="1:7">
      <c r="A12" s="3"/>
      <c r="B12" s="15"/>
      <c r="C12" s="10"/>
      <c r="D12" s="2"/>
      <c r="E12" s="13"/>
      <c r="F12" s="16"/>
      <c r="G12" s="9"/>
    </row>
    <row r="13" spans="1:7" ht="21" customHeight="1">
      <c r="A13" s="3"/>
      <c r="B13" s="12" t="s">
        <v>590</v>
      </c>
      <c r="C13" s="10"/>
      <c r="D13" s="2"/>
      <c r="E13" s="13"/>
      <c r="F13" s="16"/>
      <c r="G13" s="9"/>
    </row>
    <row r="14" spans="1:7">
      <c r="A14" s="3"/>
      <c r="B14" s="15" t="s">
        <v>457</v>
      </c>
      <c r="C14" s="16" t="s">
        <v>461</v>
      </c>
      <c r="D14" s="2" t="s">
        <v>625</v>
      </c>
      <c r="E14" s="13"/>
      <c r="F14" s="16"/>
      <c r="G14" s="9"/>
    </row>
    <row r="15" spans="1:7">
      <c r="A15" s="3"/>
      <c r="B15" s="15" t="s">
        <v>457</v>
      </c>
      <c r="C15" s="16" t="s">
        <v>480</v>
      </c>
      <c r="D15" s="2" t="s">
        <v>626</v>
      </c>
      <c r="E15" s="13"/>
      <c r="F15" s="16"/>
      <c r="G15" s="9"/>
    </row>
    <row r="16" spans="1:7">
      <c r="A16" s="3"/>
      <c r="B16" s="15"/>
      <c r="C16" s="10"/>
      <c r="D16" s="2"/>
      <c r="E16" s="13"/>
      <c r="F16" s="16"/>
      <c r="G16" s="9"/>
    </row>
    <row r="17" spans="1:7" ht="21" customHeight="1">
      <c r="A17" s="3"/>
      <c r="B17" s="12" t="s">
        <v>591</v>
      </c>
      <c r="C17" s="10"/>
      <c r="D17" s="2"/>
      <c r="E17" s="13"/>
      <c r="F17" s="16"/>
      <c r="G17" s="9"/>
    </row>
    <row r="18" spans="1:7">
      <c r="A18" s="3"/>
      <c r="B18" s="15" t="s">
        <v>457</v>
      </c>
      <c r="C18" s="16" t="s">
        <v>593</v>
      </c>
      <c r="D18" s="2" t="s">
        <v>619</v>
      </c>
      <c r="E18" s="13"/>
      <c r="F18" s="16"/>
      <c r="G18" s="9"/>
    </row>
    <row r="19" spans="1:7">
      <c r="A19" s="3"/>
      <c r="B19" s="15" t="s">
        <v>457</v>
      </c>
      <c r="C19" s="16" t="s">
        <v>594</v>
      </c>
      <c r="D19" s="2" t="s">
        <v>632</v>
      </c>
      <c r="E19" s="13"/>
      <c r="F19" s="16"/>
      <c r="G19" s="9"/>
    </row>
    <row r="20" spans="1:7">
      <c r="A20" s="3"/>
      <c r="B20" s="15" t="s">
        <v>457</v>
      </c>
      <c r="C20" s="16" t="s">
        <v>595</v>
      </c>
      <c r="D20" s="2" t="s">
        <v>620</v>
      </c>
      <c r="E20" s="13"/>
      <c r="F20" s="16"/>
      <c r="G20" s="9"/>
    </row>
    <row r="21" spans="1:7">
      <c r="A21" s="3"/>
      <c r="B21" s="15" t="s">
        <v>457</v>
      </c>
      <c r="C21" s="16" t="s">
        <v>596</v>
      </c>
      <c r="D21" s="2" t="s">
        <v>633</v>
      </c>
      <c r="E21" s="13"/>
      <c r="F21" s="16"/>
      <c r="G21" s="9"/>
    </row>
    <row r="22" spans="1:7">
      <c r="A22" s="3"/>
      <c r="B22" s="15" t="s">
        <v>457</v>
      </c>
      <c r="C22" s="16" t="s">
        <v>597</v>
      </c>
      <c r="D22" s="2" t="s">
        <v>621</v>
      </c>
      <c r="E22" s="13"/>
      <c r="F22" s="16"/>
      <c r="G22" s="9"/>
    </row>
    <row r="23" spans="1:7">
      <c r="A23" s="3"/>
      <c r="B23" s="15" t="s">
        <v>457</v>
      </c>
      <c r="C23" s="16" t="s">
        <v>598</v>
      </c>
      <c r="D23" s="2" t="s">
        <v>622</v>
      </c>
      <c r="E23" s="13"/>
      <c r="F23" s="16"/>
      <c r="G23" s="9"/>
    </row>
    <row r="24" spans="1:7">
      <c r="A24" s="3"/>
      <c r="B24" s="15" t="s">
        <v>457</v>
      </c>
      <c r="C24" s="16" t="s">
        <v>599</v>
      </c>
      <c r="D24" s="2" t="s">
        <v>623</v>
      </c>
      <c r="E24" s="13"/>
      <c r="F24" s="16"/>
      <c r="G24" s="9"/>
    </row>
    <row r="25" spans="1:7">
      <c r="A25" s="3"/>
      <c r="B25" s="15" t="s">
        <v>457</v>
      </c>
      <c r="C25" s="16" t="s">
        <v>600</v>
      </c>
      <c r="D25" s="2" t="s">
        <v>624</v>
      </c>
      <c r="E25" s="89"/>
      <c r="F25" s="16"/>
      <c r="G25" s="9"/>
    </row>
    <row r="26" spans="1:7">
      <c r="A26" s="3"/>
      <c r="B26" s="15" t="s">
        <v>457</v>
      </c>
      <c r="C26" s="16" t="s">
        <v>601</v>
      </c>
      <c r="D26" s="2" t="s">
        <v>296</v>
      </c>
      <c r="E26" s="89"/>
      <c r="F26" s="16"/>
      <c r="G26" s="9"/>
    </row>
    <row r="27" spans="1:7">
      <c r="A27" s="3"/>
      <c r="B27" s="15"/>
      <c r="C27" s="10"/>
      <c r="D27" s="2"/>
      <c r="E27" s="89"/>
      <c r="F27" s="16"/>
      <c r="G27" s="9"/>
    </row>
    <row r="28" spans="1:7" ht="21" customHeight="1">
      <c r="A28" s="3"/>
      <c r="B28" s="90" t="s">
        <v>638</v>
      </c>
      <c r="C28" s="90"/>
      <c r="D28" s="90"/>
      <c r="E28" s="89"/>
      <c r="F28" s="16"/>
      <c r="G28" s="9"/>
    </row>
    <row r="29" spans="1:7">
      <c r="A29" s="3"/>
      <c r="B29" s="15" t="s">
        <v>457</v>
      </c>
      <c r="C29" s="10" t="s">
        <v>602</v>
      </c>
      <c r="D29" s="2" t="s">
        <v>0</v>
      </c>
      <c r="E29" s="13"/>
      <c r="F29" s="16"/>
      <c r="G29" s="9"/>
    </row>
    <row r="30" spans="1:7">
      <c r="A30" s="3"/>
      <c r="B30" s="15" t="s">
        <v>457</v>
      </c>
      <c r="C30" s="10" t="s">
        <v>603</v>
      </c>
      <c r="D30" s="2" t="s">
        <v>460</v>
      </c>
      <c r="E30" s="13"/>
      <c r="F30" s="16"/>
      <c r="G30" s="9"/>
    </row>
    <row r="31" spans="1:7">
      <c r="A31" s="3"/>
      <c r="B31" s="15"/>
      <c r="C31" s="10"/>
      <c r="D31" s="2"/>
      <c r="E31" s="13"/>
      <c r="F31" s="16"/>
      <c r="G31" s="9"/>
    </row>
    <row r="32" spans="1:7" ht="21" customHeight="1">
      <c r="A32" s="3"/>
      <c r="B32" s="90" t="s">
        <v>635</v>
      </c>
      <c r="C32" s="90"/>
      <c r="D32" s="90"/>
      <c r="E32" s="13"/>
      <c r="F32" s="16"/>
      <c r="G32" s="9"/>
    </row>
    <row r="33" spans="1:7">
      <c r="A33" s="3"/>
      <c r="B33" s="15" t="s">
        <v>457</v>
      </c>
      <c r="C33" s="10" t="s">
        <v>604</v>
      </c>
      <c r="D33" s="2" t="s">
        <v>625</v>
      </c>
      <c r="E33" s="13"/>
      <c r="F33" s="16"/>
      <c r="G33" s="9"/>
    </row>
    <row r="34" spans="1:7">
      <c r="A34" s="3"/>
      <c r="B34" s="15" t="s">
        <v>457</v>
      </c>
      <c r="C34" s="10" t="s">
        <v>605</v>
      </c>
      <c r="D34" s="2" t="s">
        <v>626</v>
      </c>
      <c r="E34" s="13"/>
      <c r="F34" s="16"/>
      <c r="G34" s="9"/>
    </row>
    <row r="35" spans="1:7">
      <c r="A35" s="3"/>
      <c r="B35" s="15"/>
      <c r="C35" s="10"/>
      <c r="D35" s="2"/>
      <c r="E35" s="13"/>
      <c r="F35" s="16"/>
      <c r="G35" s="9"/>
    </row>
    <row r="36" spans="1:7" ht="21" customHeight="1">
      <c r="A36" s="3"/>
      <c r="B36" s="90" t="s">
        <v>636</v>
      </c>
      <c r="C36" s="90"/>
      <c r="D36" s="90"/>
      <c r="E36" s="13"/>
      <c r="F36" s="16"/>
      <c r="G36" s="9"/>
    </row>
    <row r="37" spans="1:7">
      <c r="A37" s="3"/>
      <c r="B37" s="15" t="s">
        <v>457</v>
      </c>
      <c r="C37" s="10" t="s">
        <v>606</v>
      </c>
      <c r="D37" s="2" t="s">
        <v>627</v>
      </c>
      <c r="E37" s="13"/>
      <c r="F37" s="16"/>
      <c r="G37" s="9"/>
    </row>
    <row r="38" spans="1:7">
      <c r="A38" s="3"/>
      <c r="B38" s="15" t="s">
        <v>457</v>
      </c>
      <c r="C38" s="10" t="s">
        <v>607</v>
      </c>
      <c r="D38" s="2" t="s">
        <v>628</v>
      </c>
      <c r="E38" s="13"/>
      <c r="F38" s="16"/>
      <c r="G38" s="9"/>
    </row>
    <row r="39" spans="1:7">
      <c r="A39" s="3"/>
      <c r="B39" s="15"/>
      <c r="C39" s="10"/>
      <c r="D39" s="2"/>
      <c r="E39" s="13"/>
      <c r="F39" s="16"/>
      <c r="G39" s="9"/>
    </row>
    <row r="40" spans="1:7" ht="21" customHeight="1">
      <c r="A40" s="3"/>
      <c r="B40" s="90" t="s">
        <v>592</v>
      </c>
      <c r="C40" s="90"/>
      <c r="D40" s="90"/>
      <c r="E40" s="13"/>
      <c r="F40" s="16"/>
      <c r="G40" s="9"/>
    </row>
    <row r="41" spans="1:7">
      <c r="A41" s="3"/>
      <c r="B41" s="15" t="s">
        <v>457</v>
      </c>
      <c r="C41" s="10" t="s">
        <v>479</v>
      </c>
      <c r="D41" s="2" t="s">
        <v>629</v>
      </c>
      <c r="E41" s="13"/>
      <c r="F41" s="13"/>
      <c r="G41" s="7"/>
    </row>
    <row r="42" spans="1:7">
      <c r="A42" s="3"/>
      <c r="E42" s="7"/>
    </row>
    <row r="43" spans="1:7">
      <c r="B43" s="1"/>
      <c r="C43" s="1"/>
      <c r="D43" s="1"/>
    </row>
    <row r="44" spans="1:7">
      <c r="A44" s="3"/>
      <c r="E44" s="3"/>
      <c r="F44" s="3"/>
      <c r="G44" s="3"/>
    </row>
  </sheetData>
  <sheetProtection algorithmName="SHA-512" hashValue="zwmEA1XlUXc7KPyniYLwdg9KNAWdvJCM8nlCK+HVnASX3m7Y20H+IbwA4JS2xPOAJo/hXYfhVnKQFpaFo4dn/A==" saltValue="m7k+aOcFGlXT9cWhU7z/MQ==" spinCount="100000" sheet="1"/>
  <mergeCells count="6">
    <mergeCell ref="E25:E26"/>
    <mergeCell ref="E27:E28"/>
    <mergeCell ref="B28:D28"/>
    <mergeCell ref="B40:D40"/>
    <mergeCell ref="B32:D32"/>
    <mergeCell ref="B36:D36"/>
  </mergeCells>
  <hyperlinks>
    <hyperlink ref="C7" location="'Tabel 1.1'!C2" display="Tabel 1.1" xr:uid="{00000000-0004-0000-0000-000000000000}"/>
    <hyperlink ref="C8" location="'Tabel 1.2'!C2" display="Tabel 1.2" xr:uid="{00000000-0004-0000-0000-000001000000}"/>
    <hyperlink ref="C20" location="'Tabel 3.3'!F2" display="Tabel 3.3" xr:uid="{00000000-0004-0000-0000-000002000000}"/>
    <hyperlink ref="C22" location="'Tabel 3.5'!F2" display="Tabel 3.5" xr:uid="{00000000-0004-0000-0000-000003000000}"/>
    <hyperlink ref="C10" location="'Tabel 1.4'!C2" display="Tabel 1.4" xr:uid="{00000000-0004-0000-0000-000004000000}"/>
    <hyperlink ref="C11" location="'Tabel 1.5'!C2" display="Tabel 1.5" xr:uid="{00000000-0004-0000-0000-000005000000}"/>
    <hyperlink ref="C25" location="'Tabel 3.8'!C2" display="Tabel 3.8" xr:uid="{00000000-0004-0000-0000-000006000000}"/>
    <hyperlink ref="C29" location="'Tabel 4.1'!D5" display="Tabel 4.1" xr:uid="{00000000-0004-0000-0000-000007000000}"/>
    <hyperlink ref="C23" location="'Tabel 3.6'!F2" display="Tabel 3.6" xr:uid="{00000000-0004-0000-0000-000008000000}"/>
    <hyperlink ref="C18" location="'Tabel 3.1'!F2" display="Tabel 3.1" xr:uid="{00000000-0004-0000-0000-000009000000}"/>
    <hyperlink ref="C19" location="'Tabel 3.2'!F2" display="Tabel 3.2" xr:uid="{00000000-0004-0000-0000-00000A000000}"/>
    <hyperlink ref="C21" location="'Tabel 3.4'!F2" display="Tabel 3.4" xr:uid="{00000000-0004-0000-0000-00000B000000}"/>
    <hyperlink ref="C24" location="'Tabel 3.7'!F2" display="Tabel 3.7" xr:uid="{00000000-0004-0000-0000-00000C000000}"/>
    <hyperlink ref="C26" location="'Tabel 3.9'!C2" display="Tabel 3.9" xr:uid="{00000000-0004-0000-0000-00000D000000}"/>
    <hyperlink ref="C41" location="Bilag!A1" display="Bilag" xr:uid="{00000000-0004-0000-0000-00000E000000}"/>
    <hyperlink ref="C30" location="'Tabel 4.2'!D5" display="Tabel 4.2" xr:uid="{00000000-0004-0000-0000-00000F000000}"/>
    <hyperlink ref="C9" location="'Tabel 1.3'!C2" display="Tabel 1.3" xr:uid="{00000000-0004-0000-0000-000010000000}"/>
    <hyperlink ref="C37" location="'Tabel 6.1'!D5" display="Tabel 6.1" xr:uid="{00000000-0004-0000-0000-000011000000}"/>
    <hyperlink ref="C38" location="'Tabel 6.2'!D5" display="Tabel 6.2" xr:uid="{00000000-0004-0000-0000-000012000000}"/>
    <hyperlink ref="C14" location="'Tabel 2.1'!A1" display="Tabel 2.1" xr:uid="{00000000-0004-0000-0000-000013000000}"/>
    <hyperlink ref="C15" location="'Tabel 2.2'!A1" display="Tabel 2.2" xr:uid="{00000000-0004-0000-0000-000014000000}"/>
    <hyperlink ref="C33" location="'Tabel 5.1'!B4" display="Tabel 5.1" xr:uid="{00000000-0004-0000-0000-000015000000}"/>
    <hyperlink ref="C34" location="'Tabel 5.2'!B4" display="Tabel 5.2" xr:uid="{00000000-0004-0000-0000-000016000000}"/>
  </hyperlinks>
  <pageMargins left="0.7" right="0.7" top="0.75" bottom="0.75" header="0.3" footer="0.3"/>
  <pageSetup paperSize="9" scale="75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2:E46"/>
  <sheetViews>
    <sheetView showGridLines="0" topLeftCell="C1" zoomScaleNormal="100" workbookViewId="0">
      <selection activeCell="I13" sqref="I13"/>
    </sheetView>
  </sheetViews>
  <sheetFormatPr defaultColWidth="11.42578125" defaultRowHeight="15"/>
  <cols>
    <col min="1" max="1" width="16.42578125" hidden="1" customWidth="1"/>
    <col min="2" max="2" width="22.85546875" hidden="1" customWidth="1"/>
    <col min="3" max="3" width="19.5703125" customWidth="1"/>
    <col min="4" max="4" width="68.5703125" customWidth="1"/>
    <col min="5" max="5" width="15.140625" customWidth="1"/>
    <col min="6" max="6" width="9.140625" customWidth="1"/>
  </cols>
  <sheetData>
    <row r="2" spans="1:5">
      <c r="C2" s="92" t="s">
        <v>466</v>
      </c>
      <c r="D2" s="92"/>
    </row>
    <row r="5" spans="1:5" ht="28.5" customHeight="1">
      <c r="A5" s="18" t="s">
        <v>31</v>
      </c>
      <c r="B5" s="24" t="s">
        <v>473</v>
      </c>
      <c r="C5" s="91" t="s">
        <v>465</v>
      </c>
      <c r="D5" s="91"/>
      <c r="E5" s="91"/>
    </row>
    <row r="6" spans="1:5" ht="25.5" customHeight="1">
      <c r="C6" s="19"/>
      <c r="D6" s="19"/>
      <c r="E6" s="21" t="s">
        <v>447</v>
      </c>
    </row>
    <row r="7" spans="1:5">
      <c r="A7" s="20" t="s">
        <v>297</v>
      </c>
      <c r="B7" t="str">
        <f>"Res_"&amp;$B$5&amp;"_"&amp;A7</f>
        <v>Res_BeY_BP</v>
      </c>
      <c r="C7" s="19" t="s">
        <v>33</v>
      </c>
      <c r="D7" s="19" t="s">
        <v>2</v>
      </c>
      <c r="E7" s="23">
        <f>INDEX(Data,2,MATCH('Tabel 1.1'!$B7,Variabel,0))</f>
        <v>83472281</v>
      </c>
    </row>
    <row r="8" spans="1:5">
      <c r="A8" s="20" t="s">
        <v>363</v>
      </c>
      <c r="B8" t="str">
        <f t="shared" ref="B8:B46" si="0">"Res_"&amp;$B$5&amp;"_"&amp;A8</f>
        <v>Res_BeY_AfFp</v>
      </c>
      <c r="C8" s="19" t="s">
        <v>34</v>
      </c>
      <c r="D8" s="19" t="s">
        <v>3</v>
      </c>
      <c r="E8" s="23">
        <f>INDEX(Data,2,MATCH('Tabel 1.1'!$B8,Variabel,0))</f>
        <v>-4777063</v>
      </c>
    </row>
    <row r="9" spans="1:5">
      <c r="A9" s="20" t="s">
        <v>364</v>
      </c>
      <c r="B9" t="str">
        <f t="shared" si="0"/>
        <v>Res_BeY_NyPh</v>
      </c>
      <c r="C9" s="19" t="s">
        <v>35</v>
      </c>
      <c r="D9" s="19" t="s">
        <v>4</v>
      </c>
      <c r="E9" s="23">
        <f>INDEX(Data,2,MATCH('Tabel 1.1'!$B9,Variabel,0))</f>
        <v>-9340</v>
      </c>
    </row>
    <row r="10" spans="1:5">
      <c r="A10" s="20" t="s">
        <v>366</v>
      </c>
      <c r="B10" t="str">
        <f t="shared" si="0"/>
        <v>Res_BeY_NyFm</v>
      </c>
      <c r="C10" s="19" t="s">
        <v>36</v>
      </c>
      <c r="D10" s="19" t="s">
        <v>365</v>
      </c>
      <c r="E10" s="23">
        <f>INDEX(Data,2,MATCH('Tabel 1.1'!$B10,Variabel,0))</f>
        <v>-1253639</v>
      </c>
    </row>
    <row r="11" spans="1:5">
      <c r="A11" s="20" t="s">
        <v>367</v>
      </c>
      <c r="B11" t="str">
        <f t="shared" si="0"/>
        <v>Res_BeY_NyGp</v>
      </c>
      <c r="C11" s="19" t="s">
        <v>37</v>
      </c>
      <c r="D11" s="19" t="s">
        <v>5</v>
      </c>
      <c r="E11" s="23">
        <f>INDEX(Data,2,MATCH('Tabel 1.1'!$B11,Variabel,0))</f>
        <v>67995</v>
      </c>
    </row>
    <row r="12" spans="1:5">
      <c r="A12" s="20" t="s">
        <v>369</v>
      </c>
      <c r="B12" t="str">
        <f t="shared" si="0"/>
        <v>Res_BeY_PiF</v>
      </c>
      <c r="C12" s="19" t="s">
        <v>38</v>
      </c>
      <c r="D12" s="19" t="s">
        <v>368</v>
      </c>
      <c r="E12" s="23">
        <f>INDEX(Data,2,MATCH('Tabel 1.1'!$B12,Variabel,0))</f>
        <v>77500236</v>
      </c>
    </row>
    <row r="13" spans="1:5">
      <c r="A13" s="20" t="s">
        <v>370</v>
      </c>
      <c r="B13" t="str">
        <f t="shared" si="0"/>
        <v>Res_BeY_FtR</v>
      </c>
      <c r="C13" s="19" t="s">
        <v>39</v>
      </c>
      <c r="D13" s="19" t="s">
        <v>6</v>
      </c>
      <c r="E13" s="23">
        <f>INDEX(Data,2,MATCH('Tabel 1.1'!$B13,Variabel,0))</f>
        <v>156350</v>
      </c>
    </row>
    <row r="14" spans="1:5">
      <c r="A14" s="20" t="s">
        <v>371</v>
      </c>
      <c r="B14" t="str">
        <f t="shared" si="0"/>
        <v>Res_BeY_UdE</v>
      </c>
      <c r="C14" s="19" t="s">
        <v>40</v>
      </c>
      <c r="D14" s="19" t="s">
        <v>7</v>
      </c>
      <c r="E14" s="23">
        <f>INDEX(Data,2,MATCH('Tabel 1.1'!$B14,Variabel,0))</f>
        <v>-58049250</v>
      </c>
    </row>
    <row r="15" spans="1:5">
      <c r="A15" s="20" t="s">
        <v>372</v>
      </c>
      <c r="B15" t="str">
        <f t="shared" si="0"/>
        <v>Res_BeY_MGd</v>
      </c>
      <c r="C15" s="19" t="s">
        <v>41</v>
      </c>
      <c r="D15" s="19" t="s">
        <v>8</v>
      </c>
      <c r="E15" s="23">
        <f>INDEX(Data,2,MATCH('Tabel 1.1'!$B15,Variabel,0))</f>
        <v>2119925</v>
      </c>
    </row>
    <row r="16" spans="1:5">
      <c r="A16" s="20" t="s">
        <v>373</v>
      </c>
      <c r="B16" t="str">
        <f t="shared" si="0"/>
        <v>Res_BeY_NyEh</v>
      </c>
      <c r="C16" s="19" t="s">
        <v>42</v>
      </c>
      <c r="D16" s="19" t="s">
        <v>9</v>
      </c>
      <c r="E16" s="23">
        <f>INDEX(Data,2,MATCH('Tabel 1.1'!$B16,Variabel,0))</f>
        <v>2171401</v>
      </c>
    </row>
    <row r="17" spans="1:5">
      <c r="A17" s="20" t="s">
        <v>375</v>
      </c>
      <c r="B17" t="str">
        <f t="shared" si="0"/>
        <v>Res_BeY_NyRi</v>
      </c>
      <c r="C17" s="19" t="s">
        <v>43</v>
      </c>
      <c r="D17" s="19" t="s">
        <v>374</v>
      </c>
      <c r="E17" s="23">
        <f>INDEX(Data,2,MATCH('Tabel 1.1'!$B17,Variabel,0))</f>
        <v>-31574</v>
      </c>
    </row>
    <row r="18" spans="1:5">
      <c r="A18" s="20" t="s">
        <v>376</v>
      </c>
      <c r="B18" t="str">
        <f t="shared" si="0"/>
        <v>Res_BeY_NyGE</v>
      </c>
      <c r="C18" s="19" t="s">
        <v>44</v>
      </c>
      <c r="D18" s="19" t="s">
        <v>10</v>
      </c>
      <c r="E18" s="23">
        <f>INDEX(Data,2,MATCH('Tabel 1.1'!$B18,Variabel,0))</f>
        <v>-43470</v>
      </c>
    </row>
    <row r="19" spans="1:5">
      <c r="A19" s="20" t="s">
        <v>143</v>
      </c>
      <c r="B19" t="str">
        <f t="shared" si="0"/>
        <v>Res_BeY_EuTot</v>
      </c>
      <c r="C19" s="19" t="s">
        <v>45</v>
      </c>
      <c r="D19" s="19" t="s">
        <v>377</v>
      </c>
      <c r="E19" s="23">
        <f>INDEX(Data,2,MATCH('Tabel 1.1'!$B19,Variabel,0))</f>
        <v>-53832970</v>
      </c>
    </row>
    <row r="20" spans="1:5">
      <c r="A20" s="20" t="s">
        <v>27</v>
      </c>
      <c r="B20" t="str">
        <f t="shared" si="0"/>
        <v>Res_BeY_BoPr</v>
      </c>
      <c r="C20" s="19" t="s">
        <v>46</v>
      </c>
      <c r="D20" s="19" t="s">
        <v>11</v>
      </c>
      <c r="E20" s="23">
        <f>INDEX(Data,2,MATCH('Tabel 1.1'!$B20,Variabel,0))</f>
        <v>-701046</v>
      </c>
    </row>
    <row r="21" spans="1:5">
      <c r="A21" s="20" t="s">
        <v>378</v>
      </c>
      <c r="B21" t="str">
        <f t="shared" si="0"/>
        <v>Res_BeY_Ero</v>
      </c>
      <c r="C21" s="19" t="s">
        <v>47</v>
      </c>
      <c r="D21" s="19" t="s">
        <v>12</v>
      </c>
      <c r="E21" s="23">
        <f>INDEX(Data,2,MATCH('Tabel 1.1'!$B21,Variabel,0))</f>
        <v>-8184000</v>
      </c>
    </row>
    <row r="22" spans="1:5">
      <c r="A22" s="20" t="s">
        <v>248</v>
      </c>
      <c r="B22" t="str">
        <f t="shared" si="0"/>
        <v>Res_BeY_Ado</v>
      </c>
      <c r="C22" s="19" t="s">
        <v>48</v>
      </c>
      <c r="D22" s="19" t="s">
        <v>13</v>
      </c>
      <c r="E22" s="23">
        <f>INDEX(Data,2,MATCH('Tabel 1.1'!$B22,Variabel,0))</f>
        <v>-5926773</v>
      </c>
    </row>
    <row r="23" spans="1:5">
      <c r="A23" s="20" t="s">
        <v>359</v>
      </c>
      <c r="B23" t="str">
        <f t="shared" si="0"/>
        <v>Res_BeY_Retv</v>
      </c>
      <c r="C23" s="19" t="s">
        <v>49</v>
      </c>
      <c r="D23" s="19" t="s">
        <v>14</v>
      </c>
      <c r="E23" s="23">
        <f>INDEX(Data,2,MATCH('Tabel 1.1'!$B23,Variabel,0))</f>
        <v>419047</v>
      </c>
    </row>
    <row r="24" spans="1:5">
      <c r="A24" s="20" t="s">
        <v>144</v>
      </c>
      <c r="B24" t="str">
        <f t="shared" si="0"/>
        <v>Res_BeY_PGG</v>
      </c>
      <c r="C24" s="19" t="s">
        <v>50</v>
      </c>
      <c r="D24" s="19" t="s">
        <v>15</v>
      </c>
      <c r="E24" s="23">
        <f>INDEX(Data,2,MATCH('Tabel 1.1'!$B24,Variabel,0))</f>
        <v>471750</v>
      </c>
    </row>
    <row r="25" spans="1:5">
      <c r="A25" s="20" t="s">
        <v>380</v>
      </c>
      <c r="B25" t="str">
        <f t="shared" si="0"/>
        <v>Res_BeY_DoTot</v>
      </c>
      <c r="C25" s="19" t="s">
        <v>51</v>
      </c>
      <c r="D25" s="19" t="s">
        <v>379</v>
      </c>
      <c r="E25" s="23">
        <f>INDEX(Data,2,MATCH('Tabel 1.1'!$B25,Variabel,0))</f>
        <v>-13219978</v>
      </c>
    </row>
    <row r="26" spans="1:5">
      <c r="A26" s="20" t="s">
        <v>146</v>
      </c>
      <c r="B26" t="str">
        <f t="shared" si="0"/>
        <v>Res_BeY_FRes</v>
      </c>
      <c r="C26" s="19" t="s">
        <v>52</v>
      </c>
      <c r="D26" s="19" t="s">
        <v>381</v>
      </c>
      <c r="E26" s="23">
        <f>INDEX(Data,2,MATCH('Tabel 1.1'!$B26,Variabel,0))</f>
        <v>9902593</v>
      </c>
    </row>
    <row r="27" spans="1:5">
      <c r="A27" s="20" t="s">
        <v>28</v>
      </c>
      <c r="B27" t="str">
        <f t="shared" si="0"/>
        <v>Res_BeY_ITV</v>
      </c>
      <c r="C27" s="19" t="s">
        <v>53</v>
      </c>
      <c r="D27" s="19" t="s">
        <v>16</v>
      </c>
      <c r="E27" s="23">
        <f>INDEX(Data,2,MATCH('Tabel 1.1'!$B27,Variabel,0))</f>
        <v>1205488</v>
      </c>
    </row>
    <row r="28" spans="1:5">
      <c r="A28" s="20" t="s">
        <v>29</v>
      </c>
      <c r="B28" t="str">
        <f t="shared" si="0"/>
        <v>Res_BeY_IAV</v>
      </c>
      <c r="C28" s="19" t="s">
        <v>54</v>
      </c>
      <c r="D28" s="19" t="s">
        <v>17</v>
      </c>
      <c r="E28" s="23">
        <f>INDEX(Data,2,MATCH('Tabel 1.1'!$B28,Variabel,0))</f>
        <v>26829</v>
      </c>
    </row>
    <row r="29" spans="1:5">
      <c r="A29" s="20" t="s">
        <v>383</v>
      </c>
      <c r="B29" t="str">
        <f t="shared" si="0"/>
        <v>Res_BeY_IInv</v>
      </c>
      <c r="C29" s="19" t="s">
        <v>55</v>
      </c>
      <c r="D29" s="19" t="s">
        <v>382</v>
      </c>
      <c r="E29" s="23">
        <f>INDEX(Data,2,MATCH('Tabel 1.1'!$B29,Variabel,0))</f>
        <v>34308</v>
      </c>
    </row>
    <row r="30" spans="1:5">
      <c r="A30" s="20" t="s">
        <v>384</v>
      </c>
      <c r="B30" t="str">
        <f t="shared" si="0"/>
        <v>Res_BeY_RUind</v>
      </c>
      <c r="C30" s="19" t="s">
        <v>56</v>
      </c>
      <c r="D30" s="19" t="s">
        <v>18</v>
      </c>
      <c r="E30" s="23">
        <f>INDEX(Data,2,MATCH('Tabel 1.1'!$B30,Variabel,0))</f>
        <v>3684179</v>
      </c>
    </row>
    <row r="31" spans="1:5">
      <c r="A31" s="20" t="s">
        <v>385</v>
      </c>
      <c r="B31" t="str">
        <f t="shared" si="0"/>
        <v>Res_BeY_Kreg</v>
      </c>
      <c r="C31" s="19" t="s">
        <v>57</v>
      </c>
      <c r="D31" s="19" t="s">
        <v>19</v>
      </c>
      <c r="E31" s="23">
        <f>INDEX(Data,2,MATCH('Tabel 1.1'!$B31,Variabel,0))</f>
        <v>2854273</v>
      </c>
    </row>
    <row r="32" spans="1:5">
      <c r="A32" s="20" t="s">
        <v>386</v>
      </c>
      <c r="B32" t="str">
        <f t="shared" si="0"/>
        <v>Res_BeY_Rudg</v>
      </c>
      <c r="C32" s="19" t="s">
        <v>58</v>
      </c>
      <c r="D32" s="19" t="s">
        <v>20</v>
      </c>
      <c r="E32" s="23">
        <f>INDEX(Data,2,MATCH('Tabel 1.1'!$B32,Variabel,0))</f>
        <v>-1023634</v>
      </c>
    </row>
    <row r="33" spans="1:5">
      <c r="A33" s="20" t="s">
        <v>387</v>
      </c>
      <c r="B33" t="str">
        <f t="shared" si="0"/>
        <v>Res_BeY_AOmkI</v>
      </c>
      <c r="C33" s="19" t="s">
        <v>59</v>
      </c>
      <c r="D33" s="19" t="s">
        <v>21</v>
      </c>
      <c r="E33" s="23">
        <f>INDEX(Data,2,MATCH('Tabel 1.1'!$B33,Variabel,0))</f>
        <v>-351104</v>
      </c>
    </row>
    <row r="34" spans="1:5">
      <c r="A34" s="20" t="s">
        <v>389</v>
      </c>
      <c r="B34" t="str">
        <f t="shared" si="0"/>
        <v>Res_BeY_IakTot</v>
      </c>
      <c r="C34" s="19" t="s">
        <v>60</v>
      </c>
      <c r="D34" s="19" t="s">
        <v>388</v>
      </c>
      <c r="E34" s="23">
        <f>INDEX(Data,2,MATCH('Tabel 1.1'!$B34,Variabel,0))</f>
        <v>6430340</v>
      </c>
    </row>
    <row r="35" spans="1:5">
      <c r="A35" s="20" t="s">
        <v>30</v>
      </c>
      <c r="B35" t="str">
        <f t="shared" si="0"/>
        <v>Res_BeY_FFH</v>
      </c>
      <c r="C35" s="19" t="s">
        <v>61</v>
      </c>
      <c r="D35" s="19" t="s">
        <v>22</v>
      </c>
      <c r="E35" s="23">
        <f>INDEX(Data,2,MATCH('Tabel 1.1'!$B35,Variabel,0))</f>
        <v>-2465951</v>
      </c>
    </row>
    <row r="36" spans="1:5">
      <c r="A36" s="20" t="s">
        <v>391</v>
      </c>
      <c r="B36" t="str">
        <f t="shared" si="0"/>
        <v>Res_BeY_IeFR</v>
      </c>
      <c r="C36" s="19" t="s">
        <v>62</v>
      </c>
      <c r="D36" s="19" t="s">
        <v>390</v>
      </c>
      <c r="E36" s="23">
        <f>INDEX(Data,2,MATCH('Tabel 1.1'!$B36,Variabel,0))</f>
        <v>3964389</v>
      </c>
    </row>
    <row r="37" spans="1:5">
      <c r="A37" s="20" t="s">
        <v>125</v>
      </c>
      <c r="B37" t="str">
        <f t="shared" si="0"/>
        <v>Res_BeY_Xind</v>
      </c>
      <c r="C37" s="19" t="s">
        <v>63</v>
      </c>
      <c r="D37" s="19" t="s">
        <v>23</v>
      </c>
      <c r="E37" s="23">
        <f>INDEX(Data,2,MATCH('Tabel 1.1'!$B37,Variabel,0))</f>
        <v>399402</v>
      </c>
    </row>
    <row r="38" spans="1:5">
      <c r="A38" s="20" t="s">
        <v>392</v>
      </c>
      <c r="B38" t="str">
        <f t="shared" si="0"/>
        <v>Res_BeY_Xomk</v>
      </c>
      <c r="C38" s="19" t="s">
        <v>64</v>
      </c>
      <c r="D38" s="19" t="s">
        <v>24</v>
      </c>
      <c r="E38" s="23">
        <f>INDEX(Data,2,MATCH('Tabel 1.1'!$B38,Variabel,0))</f>
        <v>-2031983</v>
      </c>
    </row>
    <row r="39" spans="1:5">
      <c r="A39" s="20" t="s">
        <v>393</v>
      </c>
      <c r="B39" t="str">
        <f t="shared" si="0"/>
        <v>Res_BeY_ReOA</v>
      </c>
      <c r="C39" s="19" t="s">
        <v>65</v>
      </c>
      <c r="D39" s="19" t="s">
        <v>25</v>
      </c>
      <c r="E39" s="23">
        <f>INDEX(Data,2,MATCH('Tabel 1.1'!$B39,Variabel,0))</f>
        <v>0</v>
      </c>
    </row>
    <row r="40" spans="1:5">
      <c r="A40" s="20" t="s">
        <v>147</v>
      </c>
      <c r="B40" t="str">
        <f t="shared" si="0"/>
        <v>Res_BeY_RfS</v>
      </c>
      <c r="C40" s="19" t="s">
        <v>66</v>
      </c>
      <c r="D40" s="19" t="s">
        <v>394</v>
      </c>
      <c r="E40" s="23">
        <f>INDEX(Data,2,MATCH('Tabel 1.1'!$B40,Variabel,0))</f>
        <v>12234398</v>
      </c>
    </row>
    <row r="41" spans="1:5">
      <c r="A41" s="20" t="s">
        <v>26</v>
      </c>
      <c r="B41" t="str">
        <f t="shared" si="0"/>
        <v>Res_BeY_Skat</v>
      </c>
      <c r="C41" s="19" t="s">
        <v>67</v>
      </c>
      <c r="D41" s="19" t="s">
        <v>26</v>
      </c>
      <c r="E41" s="23">
        <f>INDEX(Data,2,MATCH('Tabel 1.1'!$B41,Variabel,0))</f>
        <v>-2795072</v>
      </c>
    </row>
    <row r="42" spans="1:5">
      <c r="A42" s="20" t="s">
        <v>148</v>
      </c>
      <c r="B42" t="str">
        <f t="shared" si="0"/>
        <v>Res_BeY_ReS</v>
      </c>
      <c r="C42" s="25" t="s">
        <v>68</v>
      </c>
      <c r="D42" s="25" t="s">
        <v>395</v>
      </c>
      <c r="E42" s="28">
        <f>INDEX(Data,2,MATCH('Tabel 1.1'!$B42,Variabel,0))</f>
        <v>9439327</v>
      </c>
    </row>
    <row r="43" spans="1:5">
      <c r="A43" s="20" t="s">
        <v>302</v>
      </c>
      <c r="B43" t="str">
        <f t="shared" si="0"/>
        <v>Res_BeY_BlankCelle01</v>
      </c>
      <c r="C43" s="29"/>
      <c r="D43" s="30"/>
      <c r="E43" s="31"/>
    </row>
    <row r="44" spans="1:5">
      <c r="A44" s="20" t="s">
        <v>303</v>
      </c>
      <c r="B44" t="str">
        <f t="shared" si="0"/>
        <v>Res_BeY_BlankCelle02</v>
      </c>
      <c r="C44" s="22"/>
      <c r="D44" s="26"/>
      <c r="E44" s="27"/>
    </row>
    <row r="45" spans="1:5">
      <c r="A45" s="20" t="s">
        <v>471</v>
      </c>
      <c r="B45" t="str">
        <f t="shared" si="0"/>
        <v>Res_BeY_AfB</v>
      </c>
      <c r="C45" s="22"/>
      <c r="D45" s="22"/>
      <c r="E45" s="27"/>
    </row>
    <row r="46" spans="1:5">
      <c r="A46" s="20" t="s">
        <v>472</v>
      </c>
      <c r="B46" t="str">
        <f t="shared" si="0"/>
        <v>Res_BeY_AfF</v>
      </c>
      <c r="C46" s="22"/>
      <c r="D46" s="22"/>
      <c r="E46" s="27"/>
    </row>
  </sheetData>
  <sheetProtection password="BF77" sheet="1"/>
  <mergeCells count="2">
    <mergeCell ref="C5:E5"/>
    <mergeCell ref="C2:D2"/>
  </mergeCells>
  <hyperlinks>
    <hyperlink ref="C2" location="Indholdsfortegnelse!A1" display="Tilbage til indholdsfortegnelse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headerFooter scaleWithDoc="0" alignWithMargins="0">
    <oddHeader>&amp;L&amp;C&amp;G&amp;R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2:E92"/>
  <sheetViews>
    <sheetView showGridLines="0" topLeftCell="C73" zoomScaleNormal="100" workbookViewId="0"/>
  </sheetViews>
  <sheetFormatPr defaultColWidth="11.42578125" defaultRowHeight="15"/>
  <cols>
    <col min="1" max="1" width="11.5703125" hidden="1" customWidth="1"/>
    <col min="2" max="2" width="22.42578125" hidden="1" customWidth="1"/>
    <col min="3" max="3" width="4" customWidth="1"/>
    <col min="4" max="4" width="95" customWidth="1"/>
    <col min="5" max="5" width="12.140625" customWidth="1"/>
    <col min="6" max="6" width="9.140625" customWidth="1"/>
  </cols>
  <sheetData>
    <row r="2" spans="1:5">
      <c r="C2" s="94" t="s">
        <v>467</v>
      </c>
      <c r="D2" s="94"/>
    </row>
    <row r="5" spans="1:5" ht="30.75" customHeight="1">
      <c r="A5" s="18" t="s">
        <v>31</v>
      </c>
      <c r="B5" s="20" t="s">
        <v>142</v>
      </c>
      <c r="C5" s="91" t="s">
        <v>449</v>
      </c>
      <c r="D5" s="93"/>
      <c r="E5" s="93"/>
    </row>
    <row r="6" spans="1:5" ht="42.75" customHeight="1">
      <c r="C6" s="33"/>
      <c r="D6" s="33"/>
      <c r="E6" s="21" t="s">
        <v>448</v>
      </c>
    </row>
    <row r="7" spans="1:5">
      <c r="C7" s="19"/>
      <c r="D7" s="33" t="s">
        <v>32</v>
      </c>
      <c r="E7" s="33"/>
    </row>
    <row r="8" spans="1:5">
      <c r="A8" s="32" t="s">
        <v>396</v>
      </c>
      <c r="B8" t="str">
        <f>"Bal_"&amp;A8&amp;"_"&amp;$B$5</f>
        <v>Bal_Aia_BO</v>
      </c>
      <c r="C8" s="19" t="s">
        <v>33</v>
      </c>
      <c r="D8" s="19" t="s">
        <v>76</v>
      </c>
      <c r="E8" s="36">
        <f>INDEX(Data,2,MATCH('Tabel 1.2'!$B8,Variabel,0))</f>
        <v>32401248</v>
      </c>
    </row>
    <row r="9" spans="1:5">
      <c r="A9" s="32" t="s">
        <v>397</v>
      </c>
      <c r="B9" t="str">
        <f t="shared" ref="B9:B72" si="0">"Bal_"&amp;A9&amp;"_"&amp;$B$5</f>
        <v>Bal_Adm_BO</v>
      </c>
      <c r="C9" s="19" t="s">
        <v>34</v>
      </c>
      <c r="D9" s="19" t="s">
        <v>77</v>
      </c>
      <c r="E9" s="36">
        <f>INDEX(Data,2,MATCH('Tabel 1.2'!$B9,Variabel,0))</f>
        <v>440355</v>
      </c>
    </row>
    <row r="10" spans="1:5">
      <c r="A10" s="32" t="s">
        <v>398</v>
      </c>
      <c r="B10" t="str">
        <f t="shared" si="0"/>
        <v>Bal_Ade_BO</v>
      </c>
      <c r="C10" s="19" t="s">
        <v>35</v>
      </c>
      <c r="D10" s="19" t="s">
        <v>78</v>
      </c>
      <c r="E10" s="36">
        <f>INDEX(Data,2,MATCH('Tabel 1.2'!$B10,Variabel,0))</f>
        <v>2307738</v>
      </c>
    </row>
    <row r="11" spans="1:5">
      <c r="A11" s="32" t="s">
        <v>249</v>
      </c>
      <c r="B11" t="str">
        <f t="shared" si="0"/>
        <v>Bal_AmaTot_BO</v>
      </c>
      <c r="C11" s="19" t="s">
        <v>36</v>
      </c>
      <c r="D11" s="19" t="s">
        <v>79</v>
      </c>
      <c r="E11" s="36">
        <f>INDEX(Data,2,MATCH('Tabel 1.2'!$B11,Variabel,0))</f>
        <v>2748093</v>
      </c>
    </row>
    <row r="12" spans="1:5">
      <c r="A12" s="32" t="s">
        <v>399</v>
      </c>
      <c r="B12" t="str">
        <f t="shared" si="0"/>
        <v>Bal_Aiej_BO</v>
      </c>
      <c r="C12" s="19" t="s">
        <v>37</v>
      </c>
      <c r="D12" s="19" t="s">
        <v>80</v>
      </c>
      <c r="E12" s="36">
        <f>INDEX(Data,2,MATCH('Tabel 1.2'!$B12,Variabel,0))</f>
        <v>582012</v>
      </c>
    </row>
    <row r="13" spans="1:5">
      <c r="A13" s="32" t="s">
        <v>250</v>
      </c>
      <c r="B13" t="str">
        <f t="shared" si="0"/>
        <v>Bal_Aktv_BO</v>
      </c>
      <c r="C13" s="19" t="s">
        <v>38</v>
      </c>
      <c r="D13" s="19" t="s">
        <v>81</v>
      </c>
      <c r="E13" s="36">
        <f>INDEX(Data,2,MATCH('Tabel 1.2'!$B13,Variabel,0))</f>
        <v>19096312</v>
      </c>
    </row>
    <row r="14" spans="1:5">
      <c r="A14" s="32" t="s">
        <v>251</v>
      </c>
      <c r="B14" t="str">
        <f t="shared" si="0"/>
        <v>Bal_Autv_BO</v>
      </c>
      <c r="C14" s="19" t="s">
        <v>39</v>
      </c>
      <c r="D14" s="19" t="s">
        <v>82</v>
      </c>
      <c r="E14" s="36">
        <f>INDEX(Data,2,MATCH('Tabel 1.2'!$B14,Variabel,0))</f>
        <v>2510762</v>
      </c>
    </row>
    <row r="15" spans="1:5">
      <c r="A15" s="32" t="s">
        <v>252</v>
      </c>
      <c r="B15" t="str">
        <f t="shared" si="0"/>
        <v>Bal_Akav_BO</v>
      </c>
      <c r="C15" s="19" t="s">
        <v>40</v>
      </c>
      <c r="D15" s="19" t="s">
        <v>83</v>
      </c>
      <c r="E15" s="36">
        <f>INDEX(Data,2,MATCH('Tabel 1.2'!$B15,Variabel,0))</f>
        <v>661387</v>
      </c>
    </row>
    <row r="16" spans="1:5">
      <c r="A16" s="32" t="s">
        <v>253</v>
      </c>
      <c r="B16" t="str">
        <f t="shared" si="0"/>
        <v>Bal_Auav_BO</v>
      </c>
      <c r="C16" s="19" t="s">
        <v>41</v>
      </c>
      <c r="D16" s="19" t="s">
        <v>400</v>
      </c>
      <c r="E16" s="36">
        <f>INDEX(Data,2,MATCH('Tabel 1.2'!$B16,Variabel,0))</f>
        <v>518</v>
      </c>
    </row>
    <row r="17" spans="1:5">
      <c r="A17" s="32" t="s">
        <v>401</v>
      </c>
      <c r="B17" t="str">
        <f t="shared" si="0"/>
        <v>Bal_AiTot_BO</v>
      </c>
      <c r="C17" s="19" t="s">
        <v>42</v>
      </c>
      <c r="D17" s="19" t="s">
        <v>84</v>
      </c>
      <c r="E17" s="36">
        <f>INDEX(Data,2,MATCH('Tabel 1.2'!$B17,Variabel,0))</f>
        <v>22268979</v>
      </c>
    </row>
    <row r="18" spans="1:5">
      <c r="A18" s="32" t="s">
        <v>254</v>
      </c>
      <c r="B18" t="str">
        <f t="shared" si="0"/>
        <v>Bal_Akap_BO</v>
      </c>
      <c r="C18" s="19" t="s">
        <v>43</v>
      </c>
      <c r="D18" s="19" t="s">
        <v>85</v>
      </c>
      <c r="E18" s="36">
        <f>INDEX(Data,2,MATCH('Tabel 1.2'!$B18,Variabel,0))</f>
        <v>3020913</v>
      </c>
    </row>
    <row r="19" spans="1:5">
      <c r="A19" s="32" t="s">
        <v>402</v>
      </c>
      <c r="B19" t="str">
        <f t="shared" si="0"/>
        <v>Bal_Aif_BO</v>
      </c>
      <c r="C19" s="19" t="s">
        <v>44</v>
      </c>
      <c r="D19" s="19" t="s">
        <v>86</v>
      </c>
      <c r="E19" s="36">
        <f>INDEX(Data,2,MATCH('Tabel 1.2'!$B19,Variabel,0))</f>
        <v>40130158</v>
      </c>
    </row>
    <row r="20" spans="1:5">
      <c r="A20" s="32" t="s">
        <v>255</v>
      </c>
      <c r="B20" t="str">
        <f t="shared" si="0"/>
        <v>Bal_Aobl_BO</v>
      </c>
      <c r="C20" s="19" t="s">
        <v>45</v>
      </c>
      <c r="D20" s="19" t="s">
        <v>87</v>
      </c>
      <c r="E20" s="36">
        <f>INDEX(Data,2,MATCH('Tabel 1.2'!$B20,Variabel,0))</f>
        <v>79437772</v>
      </c>
    </row>
    <row r="21" spans="1:5">
      <c r="A21" s="32" t="s">
        <v>256</v>
      </c>
      <c r="B21" t="str">
        <f t="shared" si="0"/>
        <v>Bal_Aaki_BO</v>
      </c>
      <c r="C21" s="19" t="s">
        <v>46</v>
      </c>
      <c r="D21" s="19" t="s">
        <v>88</v>
      </c>
      <c r="E21" s="36">
        <f>INDEX(Data,2,MATCH('Tabel 1.2'!$B21,Variabel,0))</f>
        <v>0</v>
      </c>
    </row>
    <row r="22" spans="1:5">
      <c r="A22" s="32" t="s">
        <v>257</v>
      </c>
      <c r="B22" t="str">
        <f t="shared" si="0"/>
        <v>Bal_Apud_BO</v>
      </c>
      <c r="C22" s="19" t="s">
        <v>47</v>
      </c>
      <c r="D22" s="19" t="s">
        <v>89</v>
      </c>
      <c r="E22" s="36">
        <f>INDEX(Data,2,MATCH('Tabel 1.2'!$B22,Variabel,0))</f>
        <v>842</v>
      </c>
    </row>
    <row r="23" spans="1:5">
      <c r="A23" s="32" t="s">
        <v>295</v>
      </c>
      <c r="B23" t="str">
        <f t="shared" si="0"/>
        <v>Bal_Axud_BO</v>
      </c>
      <c r="C23" s="19" t="s">
        <v>48</v>
      </c>
      <c r="D23" s="19" t="s">
        <v>90</v>
      </c>
      <c r="E23" s="36">
        <f>INDEX(Data,2,MATCH('Tabel 1.2'!$B23,Variabel,0))</f>
        <v>260093</v>
      </c>
    </row>
    <row r="24" spans="1:5">
      <c r="A24" s="32" t="s">
        <v>403</v>
      </c>
      <c r="B24" t="str">
        <f t="shared" si="0"/>
        <v>Bal_Aik_BO</v>
      </c>
      <c r="C24" s="19" t="s">
        <v>49</v>
      </c>
      <c r="D24" s="19" t="s">
        <v>91</v>
      </c>
      <c r="E24" s="36">
        <f>INDEX(Data,2,MATCH('Tabel 1.2'!$B24,Variabel,0))</f>
        <v>2486656</v>
      </c>
    </row>
    <row r="25" spans="1:5">
      <c r="A25" s="32" t="s">
        <v>269</v>
      </c>
      <c r="B25" t="str">
        <f t="shared" si="0"/>
        <v>Bal_Ax_BO</v>
      </c>
      <c r="C25" s="19" t="s">
        <v>50</v>
      </c>
      <c r="D25" s="19" t="s">
        <v>92</v>
      </c>
      <c r="E25" s="36">
        <f>INDEX(Data,2,MATCH('Tabel 1.2'!$B25,Variabel,0))</f>
        <v>1420211</v>
      </c>
    </row>
    <row r="26" spans="1:5">
      <c r="A26" s="32" t="s">
        <v>405</v>
      </c>
      <c r="B26" t="str">
        <f t="shared" si="0"/>
        <v>Bal_AfiTot_BO</v>
      </c>
      <c r="C26" s="19" t="s">
        <v>51</v>
      </c>
      <c r="D26" s="19" t="s">
        <v>404</v>
      </c>
      <c r="E26" s="36">
        <f>INDEX(Data,2,MATCH('Tabel 1.2'!$B26,Variabel,0))</f>
        <v>126756642</v>
      </c>
    </row>
    <row r="27" spans="1:5">
      <c r="A27" s="32" t="s">
        <v>406</v>
      </c>
      <c r="B27" t="str">
        <f t="shared" si="0"/>
        <v>Bal_Agd_BO</v>
      </c>
      <c r="C27" s="19" t="s">
        <v>52</v>
      </c>
      <c r="D27" s="19" t="s">
        <v>93</v>
      </c>
      <c r="E27" s="36">
        <f>INDEX(Data,2,MATCH('Tabel 1.2'!$B27,Variabel,0))</f>
        <v>56090</v>
      </c>
    </row>
    <row r="28" spans="1:5">
      <c r="A28" s="32" t="s">
        <v>407</v>
      </c>
      <c r="B28" t="str">
        <f t="shared" si="0"/>
        <v>Bal_AiaTot_BO</v>
      </c>
      <c r="C28" s="19" t="s">
        <v>53</v>
      </c>
      <c r="D28" s="19" t="s">
        <v>94</v>
      </c>
      <c r="E28" s="36">
        <f>INDEX(Data,2,MATCH('Tabel 1.2'!$B28,Variabel,0))</f>
        <v>149663723</v>
      </c>
    </row>
    <row r="29" spans="1:5">
      <c r="A29" s="32" t="s">
        <v>258</v>
      </c>
      <c r="B29" t="str">
        <f t="shared" si="0"/>
        <v>Bal_Agph_BO</v>
      </c>
      <c r="C29" s="19" t="s">
        <v>54</v>
      </c>
      <c r="D29" s="19" t="s">
        <v>95</v>
      </c>
      <c r="E29" s="36">
        <f>INDEX(Data,2,MATCH('Tabel 1.2'!$B29,Variabel,0))</f>
        <v>701334</v>
      </c>
    </row>
    <row r="30" spans="1:5">
      <c r="A30" s="32" t="s">
        <v>259</v>
      </c>
      <c r="B30" t="str">
        <f t="shared" si="0"/>
        <v>Bal_Ageh_BO</v>
      </c>
      <c r="C30" s="19" t="s">
        <v>55</v>
      </c>
      <c r="D30" s="19" t="s">
        <v>96</v>
      </c>
      <c r="E30" s="36">
        <f>INDEX(Data,2,MATCH('Tabel 1.2'!$B30,Variabel,0))</f>
        <v>4410875</v>
      </c>
    </row>
    <row r="31" spans="1:5">
      <c r="A31" s="32" t="s">
        <v>260</v>
      </c>
      <c r="B31" t="str">
        <f t="shared" si="0"/>
        <v>Bal_Agx_BO</v>
      </c>
      <c r="C31" s="19" t="s">
        <v>56</v>
      </c>
      <c r="D31" s="19" t="s">
        <v>97</v>
      </c>
      <c r="E31" s="36">
        <f>INDEX(Data,2,MATCH('Tabel 1.2'!$B31,Variabel,0))</f>
        <v>617</v>
      </c>
    </row>
    <row r="32" spans="1:5">
      <c r="A32" s="32" t="s">
        <v>409</v>
      </c>
      <c r="B32" t="str">
        <f t="shared" si="0"/>
        <v>Bal_AgTot_BO</v>
      </c>
      <c r="C32" s="19" t="s">
        <v>57</v>
      </c>
      <c r="D32" s="19" t="s">
        <v>408</v>
      </c>
      <c r="E32" s="36">
        <f>INDEX(Data,2,MATCH('Tabel 1.2'!$B32,Variabel,0))</f>
        <v>5112826</v>
      </c>
    </row>
    <row r="33" spans="1:5">
      <c r="A33" s="32" t="s">
        <v>410</v>
      </c>
      <c r="B33" t="str">
        <f t="shared" si="0"/>
        <v>Bal_Atft_BO</v>
      </c>
      <c r="C33" s="19" t="s">
        <v>58</v>
      </c>
      <c r="D33" s="19" t="s">
        <v>98</v>
      </c>
      <c r="E33" s="36">
        <f>INDEX(Data,2,MATCH('Tabel 1.2'!$B33,Variabel,0))</f>
        <v>5625122</v>
      </c>
    </row>
    <row r="34" spans="1:5">
      <c r="A34" s="32" t="s">
        <v>261</v>
      </c>
      <c r="B34" t="str">
        <f t="shared" si="0"/>
        <v>Bal_Atfm_BO</v>
      </c>
      <c r="C34" s="19" t="s">
        <v>59</v>
      </c>
      <c r="D34" s="19" t="s">
        <v>99</v>
      </c>
      <c r="E34" s="36">
        <f>INDEX(Data,2,MATCH('Tabel 1.2'!$B34,Variabel,0))</f>
        <v>72867</v>
      </c>
    </row>
    <row r="35" spans="1:5">
      <c r="A35" s="32" t="s">
        <v>411</v>
      </c>
      <c r="B35" t="str">
        <f t="shared" si="0"/>
        <v>Bal_AtdTot_BO</v>
      </c>
      <c r="C35" s="19" t="s">
        <v>60</v>
      </c>
      <c r="D35" s="19" t="s">
        <v>100</v>
      </c>
      <c r="E35" s="36">
        <f>INDEX(Data,2,MATCH('Tabel 1.2'!$B35,Variabel,0))</f>
        <v>5697989</v>
      </c>
    </row>
    <row r="36" spans="1:5">
      <c r="A36" s="32" t="s">
        <v>262</v>
      </c>
      <c r="B36" t="str">
        <f t="shared" si="0"/>
        <v>Bal_Atfv_BO</v>
      </c>
      <c r="C36" s="19" t="s">
        <v>61</v>
      </c>
      <c r="D36" s="19" t="s">
        <v>101</v>
      </c>
      <c r="E36" s="36">
        <f>INDEX(Data,2,MATCH('Tabel 1.2'!$B36,Variabel,0))</f>
        <v>1325987</v>
      </c>
    </row>
    <row r="37" spans="1:5">
      <c r="A37" s="32" t="s">
        <v>263</v>
      </c>
      <c r="B37" t="str">
        <f t="shared" si="0"/>
        <v>Bal_Attv_BO</v>
      </c>
      <c r="C37" s="19" t="s">
        <v>62</v>
      </c>
      <c r="D37" s="19" t="s">
        <v>102</v>
      </c>
      <c r="E37" s="36">
        <f>INDEX(Data,2,MATCH('Tabel 1.2'!$B37,Variabel,0))</f>
        <v>2646242</v>
      </c>
    </row>
    <row r="38" spans="1:5">
      <c r="A38" s="32" t="s">
        <v>264</v>
      </c>
      <c r="B38" t="str">
        <f t="shared" si="0"/>
        <v>Bal_Atav_BO</v>
      </c>
      <c r="C38" s="19" t="s">
        <v>63</v>
      </c>
      <c r="D38" s="19" t="s">
        <v>103</v>
      </c>
      <c r="E38" s="36">
        <f>INDEX(Data,2,MATCH('Tabel 1.2'!$B38,Variabel,0))</f>
        <v>39</v>
      </c>
    </row>
    <row r="39" spans="1:5">
      <c r="A39" s="32" t="s">
        <v>412</v>
      </c>
      <c r="B39" t="str">
        <f t="shared" si="0"/>
        <v>Bal_Atx_BO</v>
      </c>
      <c r="C39" s="19" t="s">
        <v>64</v>
      </c>
      <c r="D39" s="19" t="s">
        <v>104</v>
      </c>
      <c r="E39" s="36">
        <f>INDEX(Data,2,MATCH('Tabel 1.2'!$B39,Variabel,0))</f>
        <v>1044522</v>
      </c>
    </row>
    <row r="40" spans="1:5">
      <c r="A40" s="32" t="s">
        <v>265</v>
      </c>
      <c r="B40" t="str">
        <f t="shared" si="0"/>
        <v>Bal_AtTot_BO</v>
      </c>
      <c r="C40" s="19" t="s">
        <v>65</v>
      </c>
      <c r="D40" s="19" t="s">
        <v>105</v>
      </c>
      <c r="E40" s="36">
        <f>INDEX(Data,2,MATCH('Tabel 1.2'!$B40,Variabel,0))</f>
        <v>15827603</v>
      </c>
    </row>
    <row r="41" spans="1:5">
      <c r="A41" s="32" t="s">
        <v>266</v>
      </c>
      <c r="B41" t="str">
        <f t="shared" si="0"/>
        <v>Bal_Amoa_BO</v>
      </c>
      <c r="C41" s="19" t="s">
        <v>66</v>
      </c>
      <c r="D41" s="19" t="s">
        <v>106</v>
      </c>
      <c r="E41" s="36">
        <f>INDEX(Data,2,MATCH('Tabel 1.2'!$B41,Variabel,0))</f>
        <v>0</v>
      </c>
    </row>
    <row r="42" spans="1:5">
      <c r="A42" s="32" t="s">
        <v>267</v>
      </c>
      <c r="B42" t="str">
        <f t="shared" si="0"/>
        <v>Bal_Aask_BO</v>
      </c>
      <c r="C42" s="19" t="s">
        <v>67</v>
      </c>
      <c r="D42" s="19" t="s">
        <v>107</v>
      </c>
      <c r="E42" s="36">
        <f>INDEX(Data,2,MATCH('Tabel 1.2'!$B42,Variabel,0))</f>
        <v>115729</v>
      </c>
    </row>
    <row r="43" spans="1:5">
      <c r="A43" s="32" t="s">
        <v>413</v>
      </c>
      <c r="B43" t="str">
        <f t="shared" si="0"/>
        <v>Bal_Ausk_BO</v>
      </c>
      <c r="C43" s="19" t="s">
        <v>68</v>
      </c>
      <c r="D43" s="19" t="s">
        <v>108</v>
      </c>
      <c r="E43" s="36">
        <f>INDEX(Data,2,MATCH('Tabel 1.2'!$B43,Variabel,0))</f>
        <v>464493</v>
      </c>
    </row>
    <row r="44" spans="1:5">
      <c r="A44" s="32" t="s">
        <v>268</v>
      </c>
      <c r="B44" t="str">
        <f t="shared" si="0"/>
        <v>Bal_Alib_BO</v>
      </c>
      <c r="C44" s="19" t="s">
        <v>69</v>
      </c>
      <c r="D44" s="19" t="s">
        <v>109</v>
      </c>
      <c r="E44" s="36">
        <f>INDEX(Data,2,MATCH('Tabel 1.2'!$B44,Variabel,0))</f>
        <v>4242090</v>
      </c>
    </row>
    <row r="45" spans="1:5">
      <c r="A45" s="32" t="s">
        <v>414</v>
      </c>
      <c r="B45" t="str">
        <f t="shared" si="0"/>
        <v>Bal_Axa_BO</v>
      </c>
      <c r="C45" s="19" t="s">
        <v>70</v>
      </c>
      <c r="D45" s="19" t="s">
        <v>92</v>
      </c>
      <c r="E45" s="36">
        <f>INDEX(Data,2,MATCH('Tabel 1.2'!$B45,Variabel,0))</f>
        <v>330258</v>
      </c>
    </row>
    <row r="46" spans="1:5">
      <c r="A46" s="32" t="s">
        <v>415</v>
      </c>
      <c r="B46" t="str">
        <f t="shared" si="0"/>
        <v>Bal_AxTot_BO</v>
      </c>
      <c r="C46" s="19" t="s">
        <v>71</v>
      </c>
      <c r="D46" s="19" t="s">
        <v>110</v>
      </c>
      <c r="E46" s="36">
        <f>INDEX(Data,2,MATCH('Tabel 1.2'!$B46,Variabel,0))</f>
        <v>5152568</v>
      </c>
    </row>
    <row r="47" spans="1:5">
      <c r="A47" s="32" t="s">
        <v>270</v>
      </c>
      <c r="B47" t="str">
        <f t="shared" si="0"/>
        <v>Bal_Atro_BO</v>
      </c>
      <c r="C47" s="19" t="s">
        <v>72</v>
      </c>
      <c r="D47" s="19" t="s">
        <v>416</v>
      </c>
      <c r="E47" s="36">
        <f>INDEX(Data,2,MATCH('Tabel 1.2'!$B47,Variabel,0))</f>
        <v>696741</v>
      </c>
    </row>
    <row r="48" spans="1:5">
      <c r="A48" s="32" t="s">
        <v>417</v>
      </c>
      <c r="B48" t="str">
        <f t="shared" si="0"/>
        <v>Bal_Axpe_BO</v>
      </c>
      <c r="C48" s="19" t="s">
        <v>73</v>
      </c>
      <c r="D48" s="19" t="s">
        <v>111</v>
      </c>
      <c r="E48" s="36">
        <f>INDEX(Data,2,MATCH('Tabel 1.2'!$B48,Variabel,0))</f>
        <v>1116085</v>
      </c>
    </row>
    <row r="49" spans="1:5">
      <c r="A49" s="32" t="s">
        <v>418</v>
      </c>
      <c r="B49" t="str">
        <f t="shared" si="0"/>
        <v>Bal_ApeTot_BO</v>
      </c>
      <c r="C49" s="19" t="s">
        <v>74</v>
      </c>
      <c r="D49" s="19" t="s">
        <v>112</v>
      </c>
      <c r="E49" s="36">
        <f>INDEX(Data,2,MATCH('Tabel 1.2'!$B49,Variabel,0))</f>
        <v>1812827</v>
      </c>
    </row>
    <row r="50" spans="1:5">
      <c r="A50" s="32" t="s">
        <v>362</v>
      </c>
      <c r="B50" t="str">
        <f t="shared" si="0"/>
        <v>Bal_AkTot_BO</v>
      </c>
      <c r="C50" s="19" t="s">
        <v>75</v>
      </c>
      <c r="D50" s="19" t="s">
        <v>113</v>
      </c>
      <c r="E50" s="36">
        <f>INDEX(Data,2,MATCH('Tabel 1.2'!$B50,Variabel,0))</f>
        <v>207606067</v>
      </c>
    </row>
    <row r="51" spans="1:5">
      <c r="C51" s="19"/>
      <c r="D51" s="19"/>
      <c r="E51" s="37"/>
    </row>
    <row r="52" spans="1:5">
      <c r="C52" s="19"/>
      <c r="D52" s="33" t="s">
        <v>114</v>
      </c>
      <c r="E52" s="37"/>
    </row>
    <row r="53" spans="1:5">
      <c r="A53" s="32" t="s">
        <v>419</v>
      </c>
      <c r="B53" t="str">
        <f t="shared" si="0"/>
        <v>Bal_Pag_BO</v>
      </c>
      <c r="C53" s="19" t="s">
        <v>149</v>
      </c>
      <c r="D53" s="19" t="s">
        <v>115</v>
      </c>
      <c r="E53" s="36">
        <f>INDEX(Data,2,MATCH('Tabel 1.2'!$B53,Variabel,0))</f>
        <v>3851951</v>
      </c>
    </row>
    <row r="54" spans="1:5">
      <c r="A54" s="32" t="s">
        <v>271</v>
      </c>
      <c r="B54" t="str">
        <f t="shared" si="0"/>
        <v>Bal_Poe_BO</v>
      </c>
      <c r="C54" s="19" t="s">
        <v>150</v>
      </c>
      <c r="D54" s="19" t="s">
        <v>116</v>
      </c>
      <c r="E54" s="36">
        <f>INDEX(Data,2,MATCH('Tabel 1.2'!$B54,Variabel,0))</f>
        <v>382974</v>
      </c>
    </row>
    <row r="55" spans="1:5">
      <c r="A55" s="32" t="s">
        <v>420</v>
      </c>
      <c r="B55" t="str">
        <f t="shared" si="0"/>
        <v>Bal_Pops_BO</v>
      </c>
      <c r="C55" s="19" t="s">
        <v>151</v>
      </c>
      <c r="D55" s="19" t="s">
        <v>117</v>
      </c>
      <c r="E55" s="36">
        <f>INDEX(Data,2,MATCH('Tabel 1.2'!$B55,Variabel,0))</f>
        <v>861700</v>
      </c>
    </row>
    <row r="56" spans="1:5">
      <c r="A56" s="32" t="s">
        <v>272</v>
      </c>
      <c r="B56" t="str">
        <f t="shared" si="0"/>
        <v>Bal_Psf_BO</v>
      </c>
      <c r="C56" s="19" t="s">
        <v>152</v>
      </c>
      <c r="D56" s="19" t="s">
        <v>118</v>
      </c>
      <c r="E56" s="36">
        <f>INDEX(Data,2,MATCH('Tabel 1.2'!$B56,Variabel,0))</f>
        <v>3771161</v>
      </c>
    </row>
    <row r="57" spans="1:5">
      <c r="A57" s="32" t="s">
        <v>273</v>
      </c>
      <c r="B57" t="str">
        <f t="shared" si="0"/>
        <v>Bal_Pvh_BO</v>
      </c>
      <c r="C57" s="19" t="s">
        <v>153</v>
      </c>
      <c r="D57" s="19" t="s">
        <v>119</v>
      </c>
      <c r="E57" s="36">
        <f>INDEX(Data,2,MATCH('Tabel 1.2'!$B57,Variabel,0))</f>
        <v>72069</v>
      </c>
    </row>
    <row r="58" spans="1:5">
      <c r="A58" s="32" t="s">
        <v>274</v>
      </c>
      <c r="B58" t="str">
        <f t="shared" si="0"/>
        <v>Bal_Pxh_BO</v>
      </c>
      <c r="C58" s="19" t="s">
        <v>154</v>
      </c>
      <c r="D58" s="19" t="s">
        <v>120</v>
      </c>
      <c r="E58" s="36">
        <f>INDEX(Data,2,MATCH('Tabel 1.2'!$B58,Variabel,0))</f>
        <v>7451668</v>
      </c>
    </row>
    <row r="59" spans="1:5">
      <c r="A59" s="32" t="s">
        <v>422</v>
      </c>
      <c r="B59" t="str">
        <f t="shared" si="0"/>
        <v>Bal_PreTot_BO</v>
      </c>
      <c r="C59" s="19" t="s">
        <v>155</v>
      </c>
      <c r="D59" s="19" t="s">
        <v>421</v>
      </c>
      <c r="E59" s="36">
        <f>INDEX(Data,2,MATCH('Tabel 1.2'!$B59,Variabel,0))</f>
        <v>11294898</v>
      </c>
    </row>
    <row r="60" spans="1:5">
      <c r="A60" s="32" t="s">
        <v>276</v>
      </c>
      <c r="B60" t="str">
        <f t="shared" si="0"/>
        <v>Bal_Poou_BO</v>
      </c>
      <c r="C60" s="19" t="s">
        <v>156</v>
      </c>
      <c r="D60" s="19" t="s">
        <v>121</v>
      </c>
      <c r="E60" s="36">
        <f>INDEX(Data,2,MATCH('Tabel 1.2'!$B60,Variabel,0))</f>
        <v>62114374</v>
      </c>
    </row>
    <row r="61" spans="1:5">
      <c r="A61" s="32" t="s">
        <v>277</v>
      </c>
      <c r="B61" t="str">
        <f t="shared" si="0"/>
        <v>Bal_PekTot_BO</v>
      </c>
      <c r="C61" s="19" t="s">
        <v>157</v>
      </c>
      <c r="D61" s="19" t="s">
        <v>423</v>
      </c>
      <c r="E61" s="36">
        <f>INDEX(Data,2,MATCH('Tabel 1.2'!$B61,Variabel,0))</f>
        <v>78505897</v>
      </c>
    </row>
    <row r="62" spans="1:5">
      <c r="A62" s="32" t="s">
        <v>424</v>
      </c>
      <c r="B62" t="str">
        <f t="shared" si="0"/>
        <v>Bal_Pfud_BO</v>
      </c>
      <c r="C62" s="19" t="s">
        <v>158</v>
      </c>
      <c r="D62" s="19" t="s">
        <v>122</v>
      </c>
      <c r="E62" s="36">
        <f>INDEX(Data,2,MATCH('Tabel 1.2'!$B62,Variabel,0))</f>
        <v>3343394</v>
      </c>
    </row>
    <row r="63" spans="1:5">
      <c r="A63" s="32" t="s">
        <v>426</v>
      </c>
      <c r="B63" t="str">
        <f t="shared" si="0"/>
        <v>Bal_Posk_BO</v>
      </c>
      <c r="C63" s="19" t="s">
        <v>159</v>
      </c>
      <c r="D63" s="19" t="s">
        <v>425</v>
      </c>
      <c r="E63" s="36">
        <f>INDEX(Data,2,MATCH('Tabel 1.2'!$B63,Variabel,0))</f>
        <v>0</v>
      </c>
    </row>
    <row r="64" spans="1:5">
      <c r="A64" s="32" t="s">
        <v>428</v>
      </c>
      <c r="B64" t="str">
        <f t="shared" si="0"/>
        <v>Bal_Pxal_BO</v>
      </c>
      <c r="C64" s="19" t="s">
        <v>160</v>
      </c>
      <c r="D64" s="19" t="s">
        <v>427</v>
      </c>
      <c r="E64" s="36">
        <f>INDEX(Data,2,MATCH('Tabel 1.2'!$B64,Variabel,0))</f>
        <v>5727790</v>
      </c>
    </row>
    <row r="65" spans="1:5">
      <c r="A65" s="32" t="s">
        <v>430</v>
      </c>
      <c r="B65" t="str">
        <f t="shared" si="0"/>
        <v>Bal_PalTot_BO</v>
      </c>
      <c r="C65" s="19" t="s">
        <v>161</v>
      </c>
      <c r="D65" s="19" t="s">
        <v>429</v>
      </c>
      <c r="E65" s="36">
        <f>INDEX(Data,2,MATCH('Tabel 1.2'!$B65,Variabel,0))</f>
        <v>5727790</v>
      </c>
    </row>
    <row r="66" spans="1:5">
      <c r="A66" s="32" t="s">
        <v>278</v>
      </c>
      <c r="B66" t="str">
        <f t="shared" si="0"/>
        <v>Bal_Pph_BO</v>
      </c>
      <c r="C66" s="19" t="s">
        <v>162</v>
      </c>
      <c r="D66" s="19" t="s">
        <v>123</v>
      </c>
      <c r="E66" s="36">
        <f>INDEX(Data,2,MATCH('Tabel 1.2'!$B66,Variabel,0))</f>
        <v>10020067</v>
      </c>
    </row>
    <row r="67" spans="1:5">
      <c r="A67" s="32" t="s">
        <v>432</v>
      </c>
      <c r="B67" t="str">
        <f t="shared" si="0"/>
        <v>Bal_Pfsk_BO</v>
      </c>
      <c r="C67" s="19" t="s">
        <v>163</v>
      </c>
      <c r="D67" s="19" t="s">
        <v>431</v>
      </c>
      <c r="E67" s="36">
        <f>INDEX(Data,2,MATCH('Tabel 1.2'!$B67,Variabel,0))</f>
        <v>9459058</v>
      </c>
    </row>
    <row r="68" spans="1:5">
      <c r="A68" s="32" t="s">
        <v>279</v>
      </c>
      <c r="B68" t="str">
        <f t="shared" si="0"/>
        <v>Bal_Perh_BO</v>
      </c>
      <c r="C68" s="19" t="s">
        <v>164</v>
      </c>
      <c r="D68" s="19" t="s">
        <v>124</v>
      </c>
      <c r="E68" s="36">
        <f>INDEX(Data,2,MATCH('Tabel 1.2'!$B68,Variabel,0))</f>
        <v>74973749</v>
      </c>
    </row>
    <row r="69" spans="1:5">
      <c r="A69" s="32" t="s">
        <v>434</v>
      </c>
      <c r="B69" t="str">
        <f t="shared" si="0"/>
        <v>Bal_Prsk_BO</v>
      </c>
      <c r="C69" s="19" t="s">
        <v>165</v>
      </c>
      <c r="D69" s="19" t="s">
        <v>433</v>
      </c>
      <c r="E69" s="36">
        <f>INDEX(Data,2,MATCH('Tabel 1.2'!$B69,Variabel,0))</f>
        <v>3151609</v>
      </c>
    </row>
    <row r="70" spans="1:5">
      <c r="A70" s="32" t="s">
        <v>280</v>
      </c>
      <c r="B70" t="str">
        <f t="shared" si="0"/>
        <v>Bal_Phbp_BO</v>
      </c>
      <c r="C70" s="19" t="s">
        <v>166</v>
      </c>
      <c r="D70" s="19" t="s">
        <v>126</v>
      </c>
      <c r="E70" s="36">
        <f>INDEX(Data,2,MATCH('Tabel 1.2'!$B70,Variabel,0))</f>
        <v>1857733</v>
      </c>
    </row>
    <row r="71" spans="1:5">
      <c r="A71" s="32" t="s">
        <v>436</v>
      </c>
      <c r="B71" t="str">
        <f t="shared" si="0"/>
        <v>Bal_PheTot_BO</v>
      </c>
      <c r="C71" s="19" t="s">
        <v>167</v>
      </c>
      <c r="D71" s="19" t="s">
        <v>435</v>
      </c>
      <c r="E71" s="36">
        <f>INDEX(Data,2,MATCH('Tabel 1.2'!$B71,Variabel,0))</f>
        <v>99462218</v>
      </c>
    </row>
    <row r="72" spans="1:5">
      <c r="A72" s="32" t="s">
        <v>437</v>
      </c>
      <c r="B72" t="str">
        <f t="shared" si="0"/>
        <v>Bal_Ppfo_BO</v>
      </c>
      <c r="C72" s="19" t="s">
        <v>168</v>
      </c>
      <c r="D72" s="19" t="s">
        <v>127</v>
      </c>
      <c r="E72" s="36">
        <f>INDEX(Data,2,MATCH('Tabel 1.2'!$B72,Variabel,0))</f>
        <v>85366</v>
      </c>
    </row>
    <row r="73" spans="1:5">
      <c r="A73" s="32" t="s">
        <v>438</v>
      </c>
      <c r="B73" t="str">
        <f t="shared" ref="B73:B90" si="1">"Bal_"&amp;A73&amp;"_"&amp;$B$5</f>
        <v>Bal_Pudsk_BO</v>
      </c>
      <c r="C73" s="19" t="s">
        <v>169</v>
      </c>
      <c r="D73" s="19" t="s">
        <v>128</v>
      </c>
      <c r="E73" s="36">
        <f>INDEX(Data,2,MATCH('Tabel 1.2'!$B73,Variabel,0))</f>
        <v>2838764</v>
      </c>
    </row>
    <row r="74" spans="1:5">
      <c r="A74" s="32" t="s">
        <v>439</v>
      </c>
      <c r="B74" t="str">
        <f t="shared" si="1"/>
        <v>Bal_Pxhe_BO</v>
      </c>
      <c r="C74" s="19" t="s">
        <v>170</v>
      </c>
      <c r="D74" s="19" t="s">
        <v>129</v>
      </c>
      <c r="E74" s="36">
        <f>INDEX(Data,2,MATCH('Tabel 1.2'!$B74,Variabel,0))</f>
        <v>825215</v>
      </c>
    </row>
    <row r="75" spans="1:5">
      <c r="A75" s="32" t="s">
        <v>281</v>
      </c>
      <c r="B75" t="str">
        <f t="shared" si="1"/>
        <v>Bal_PhfTot_BO</v>
      </c>
      <c r="C75" s="19" t="s">
        <v>171</v>
      </c>
      <c r="D75" s="19" t="s">
        <v>440</v>
      </c>
      <c r="E75" s="36">
        <f>INDEX(Data,2,MATCH('Tabel 1.2'!$B75,Variabel,0))</f>
        <v>3749345</v>
      </c>
    </row>
    <row r="76" spans="1:5">
      <c r="A76" s="32" t="s">
        <v>282</v>
      </c>
      <c r="B76" t="str">
        <f t="shared" si="1"/>
        <v>Bal_Pgfd_BO</v>
      </c>
      <c r="C76" s="19" t="s">
        <v>172</v>
      </c>
      <c r="D76" s="19" t="s">
        <v>93</v>
      </c>
      <c r="E76" s="36">
        <f>INDEX(Data,2,MATCH('Tabel 1.2'!$B76,Variabel,0))</f>
        <v>28</v>
      </c>
    </row>
    <row r="77" spans="1:5">
      <c r="A77" s="32" t="s">
        <v>283</v>
      </c>
      <c r="B77" t="str">
        <f t="shared" si="1"/>
        <v>Bal_Pgdf_BO</v>
      </c>
      <c r="C77" s="19" t="s">
        <v>173</v>
      </c>
      <c r="D77" s="19" t="s">
        <v>130</v>
      </c>
      <c r="E77" s="36">
        <f>INDEX(Data,2,MATCH('Tabel 1.2'!$B77,Variabel,0))</f>
        <v>795871</v>
      </c>
    </row>
    <row r="78" spans="1:5">
      <c r="A78" s="32" t="s">
        <v>284</v>
      </c>
      <c r="B78" t="str">
        <f t="shared" si="1"/>
        <v>Bal_Pgg_BO</v>
      </c>
      <c r="C78" s="19" t="s">
        <v>174</v>
      </c>
      <c r="D78" s="19" t="s">
        <v>131</v>
      </c>
      <c r="E78" s="36">
        <f>INDEX(Data,2,MATCH('Tabel 1.2'!$B78,Variabel,0))</f>
        <v>718742</v>
      </c>
    </row>
    <row r="79" spans="1:5">
      <c r="A79" s="32" t="s">
        <v>285</v>
      </c>
      <c r="B79" t="str">
        <f t="shared" si="1"/>
        <v>Bal_Pobl_BO</v>
      </c>
      <c r="C79" s="19" t="s">
        <v>175</v>
      </c>
      <c r="D79" s="19" t="s">
        <v>132</v>
      </c>
      <c r="E79" s="36">
        <f>INDEX(Data,2,MATCH('Tabel 1.2'!$B79,Variabel,0))</f>
        <v>0</v>
      </c>
    </row>
    <row r="80" spans="1:5">
      <c r="A80" s="32" t="s">
        <v>286</v>
      </c>
      <c r="B80" t="str">
        <f t="shared" si="1"/>
        <v>Bal_Pkg_BO</v>
      </c>
      <c r="C80" s="19" t="s">
        <v>176</v>
      </c>
      <c r="D80" s="19" t="s">
        <v>133</v>
      </c>
      <c r="E80" s="36">
        <f>INDEX(Data,2,MATCH('Tabel 1.2'!$B80,Variabel,0))</f>
        <v>0</v>
      </c>
    </row>
    <row r="81" spans="1:5">
      <c r="A81" s="32" t="s">
        <v>441</v>
      </c>
      <c r="B81" t="str">
        <f t="shared" si="1"/>
        <v>Bal_Pudg_BO</v>
      </c>
      <c r="C81" s="19" t="s">
        <v>177</v>
      </c>
      <c r="D81" s="19" t="s">
        <v>134</v>
      </c>
      <c r="E81" s="36">
        <f>INDEX(Data,2,MATCH('Tabel 1.2'!$B81,Variabel,0))</f>
        <v>0</v>
      </c>
    </row>
    <row r="82" spans="1:5">
      <c r="A82" s="32" t="s">
        <v>287</v>
      </c>
      <c r="B82" t="str">
        <f t="shared" si="1"/>
        <v>Bal_Pgkr_BO</v>
      </c>
      <c r="C82" s="19" t="s">
        <v>178</v>
      </c>
      <c r="D82" s="19" t="s">
        <v>135</v>
      </c>
      <c r="E82" s="36">
        <f>INDEX(Data,2,MATCH('Tabel 1.2'!$B82,Variabel,0))</f>
        <v>1022632</v>
      </c>
    </row>
    <row r="83" spans="1:5">
      <c r="A83" s="32" t="s">
        <v>288</v>
      </c>
      <c r="B83" t="str">
        <f t="shared" si="1"/>
        <v>Bal_Pgtv_BO</v>
      </c>
      <c r="C83" s="19" t="s">
        <v>179</v>
      </c>
      <c r="D83" s="19" t="s">
        <v>136</v>
      </c>
      <c r="E83" s="36">
        <f>INDEX(Data,2,MATCH('Tabel 1.2'!$B83,Variabel,0))</f>
        <v>1190051</v>
      </c>
    </row>
    <row r="84" spans="1:5">
      <c r="A84" s="32" t="s">
        <v>289</v>
      </c>
      <c r="B84" t="str">
        <f t="shared" si="1"/>
        <v>Bal_Pgav_BO</v>
      </c>
      <c r="C84" s="19" t="s">
        <v>180</v>
      </c>
      <c r="D84" s="19" t="s">
        <v>137</v>
      </c>
      <c r="E84" s="36">
        <f>INDEX(Data,2,MATCH('Tabel 1.2'!$B84,Variabel,0))</f>
        <v>0</v>
      </c>
    </row>
    <row r="85" spans="1:5">
      <c r="A85" s="32" t="s">
        <v>290</v>
      </c>
      <c r="B85" t="str">
        <f t="shared" si="1"/>
        <v>Bal_Pask_BO</v>
      </c>
      <c r="C85" s="19" t="s">
        <v>181</v>
      </c>
      <c r="D85" s="19" t="s">
        <v>138</v>
      </c>
      <c r="E85" s="36">
        <f>INDEX(Data,2,MATCH('Tabel 1.2'!$B85,Variabel,0))</f>
        <v>1231687</v>
      </c>
    </row>
    <row r="86" spans="1:5">
      <c r="A86" s="32" t="s">
        <v>291</v>
      </c>
      <c r="B86" t="str">
        <f t="shared" si="1"/>
        <v>Bal_Pmof_BO</v>
      </c>
      <c r="C86" s="19" t="s">
        <v>182</v>
      </c>
      <c r="D86" s="19" t="s">
        <v>139</v>
      </c>
      <c r="E86" s="36">
        <f>INDEX(Data,2,MATCH('Tabel 1.2'!$B86,Variabel,0))</f>
        <v>0</v>
      </c>
    </row>
    <row r="87" spans="1:5">
      <c r="A87" s="32" t="s">
        <v>292</v>
      </c>
      <c r="B87" t="str">
        <f t="shared" si="1"/>
        <v>Bal_Pxg_BO</v>
      </c>
      <c r="C87" s="19" t="s">
        <v>183</v>
      </c>
      <c r="D87" s="19" t="s">
        <v>140</v>
      </c>
      <c r="E87" s="36">
        <f>INDEX(Data,2,MATCH('Tabel 1.2'!$B87,Variabel,0))</f>
        <v>14908140</v>
      </c>
    </row>
    <row r="88" spans="1:5">
      <c r="A88" s="32" t="s">
        <v>293</v>
      </c>
      <c r="B88" t="str">
        <f t="shared" si="1"/>
        <v>Bal_PgTot_BO</v>
      </c>
      <c r="C88" s="19" t="s">
        <v>184</v>
      </c>
      <c r="D88" s="19" t="s">
        <v>442</v>
      </c>
      <c r="E88" s="36">
        <f>INDEX(Data,2,MATCH('Tabel 1.2'!$B88,Variabel,0))</f>
        <v>19867122</v>
      </c>
    </row>
    <row r="89" spans="1:5">
      <c r="A89" s="32" t="s">
        <v>443</v>
      </c>
      <c r="B89" t="str">
        <f t="shared" si="1"/>
        <v>Bal_Ppag_BO</v>
      </c>
      <c r="C89" s="19" t="s">
        <v>185</v>
      </c>
      <c r="D89" s="19" t="s">
        <v>141</v>
      </c>
      <c r="E89" s="36">
        <f>INDEX(Data,2,MATCH('Tabel 1.2'!$B89,Variabel,0))</f>
        <v>293669</v>
      </c>
    </row>
    <row r="90" spans="1:5">
      <c r="A90" s="32" t="s">
        <v>445</v>
      </c>
      <c r="B90" t="str">
        <f t="shared" si="1"/>
        <v>Bal_Ptot_BO</v>
      </c>
      <c r="C90" s="19" t="s">
        <v>186</v>
      </c>
      <c r="D90" s="19" t="s">
        <v>444</v>
      </c>
      <c r="E90" s="36">
        <f>INDEX(Data,2,MATCH('Tabel 1.2'!$B90,Variabel,0))</f>
        <v>207606067</v>
      </c>
    </row>
    <row r="92" spans="1:5">
      <c r="D92" s="34"/>
      <c r="E92" s="35"/>
    </row>
  </sheetData>
  <sheetProtection password="BF77" sheet="1"/>
  <mergeCells count="2">
    <mergeCell ref="C5:E5"/>
    <mergeCell ref="C2:D2"/>
  </mergeCells>
  <hyperlinks>
    <hyperlink ref="C2" location="Indholdsfortegnelse!A1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/>
  <headerFooter scaleWithDoc="0" alignWithMargins="0">
    <oddHeader>&amp;L&amp;C&amp;G&amp;R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2:G28"/>
  <sheetViews>
    <sheetView showGridLines="0" topLeftCell="C1" zoomScaleNormal="100" workbookViewId="0">
      <selection activeCell="D29" sqref="D29"/>
    </sheetView>
  </sheetViews>
  <sheetFormatPr defaultColWidth="11.42578125" defaultRowHeight="15"/>
  <cols>
    <col min="1" max="1" width="12.85546875" hidden="1" customWidth="1"/>
    <col min="2" max="2" width="17.42578125" hidden="1" customWidth="1"/>
    <col min="3" max="3" width="4" customWidth="1"/>
    <col min="4" max="4" width="90.5703125" customWidth="1"/>
    <col min="5" max="5" width="12.5703125" customWidth="1"/>
    <col min="6" max="6" width="9.140625" customWidth="1"/>
  </cols>
  <sheetData>
    <row r="2" spans="1:7">
      <c r="C2" s="94" t="s">
        <v>466</v>
      </c>
      <c r="D2" s="94"/>
    </row>
    <row r="5" spans="1:7" ht="53.25" customHeight="1">
      <c r="C5" s="95" t="s">
        <v>608</v>
      </c>
      <c r="D5" s="95"/>
      <c r="E5" s="95"/>
    </row>
    <row r="6" spans="1:7">
      <c r="A6" s="40" t="s">
        <v>31</v>
      </c>
      <c r="B6" s="20" t="s">
        <v>361</v>
      </c>
      <c r="C6" s="21"/>
      <c r="D6" s="43"/>
      <c r="E6" s="21" t="s">
        <v>1</v>
      </c>
    </row>
    <row r="7" spans="1:7">
      <c r="A7" s="39" t="s">
        <v>347</v>
      </c>
      <c r="B7" t="str">
        <f>"SftR_"&amp;A7&amp;"_"&amp;$B$6</f>
        <v>SftR_Ofr_SFR</v>
      </c>
      <c r="C7" s="21" t="s">
        <v>33</v>
      </c>
      <c r="D7" s="46" t="s">
        <v>232</v>
      </c>
      <c r="E7" s="44">
        <f>INDEX(Data,2,MATCH('Tabel 1.3'!B7,Variabel,0))</f>
        <v>197656</v>
      </c>
      <c r="G7" s="38"/>
    </row>
    <row r="8" spans="1:7">
      <c r="A8" s="39" t="s">
        <v>348</v>
      </c>
      <c r="B8" t="str">
        <f t="shared" ref="B8:B26" si="0">"SftR_"&amp;A8&amp;"_"&amp;$B$6</f>
        <v>SftR_RGd_SFR</v>
      </c>
      <c r="C8" s="21" t="s">
        <v>34</v>
      </c>
      <c r="D8" s="46" t="s">
        <v>233</v>
      </c>
      <c r="E8" s="44">
        <f>INDEX(Data,2,MATCH('Tabel 1.3'!B8,Variabel,0))</f>
        <v>0</v>
      </c>
      <c r="G8" s="38"/>
    </row>
    <row r="9" spans="1:7">
      <c r="A9" s="39" t="s">
        <v>349</v>
      </c>
      <c r="B9" t="str">
        <f t="shared" si="0"/>
        <v>SftR_HDi_SFR</v>
      </c>
      <c r="C9" s="21" t="s">
        <v>35</v>
      </c>
      <c r="D9" s="46" t="s">
        <v>234</v>
      </c>
      <c r="E9" s="44">
        <f>INDEX(Data,2,MATCH('Tabel 1.3'!B9,Variabel,0))</f>
        <v>-86090</v>
      </c>
      <c r="G9" s="38"/>
    </row>
    <row r="10" spans="1:7">
      <c r="A10" s="39" t="s">
        <v>350</v>
      </c>
      <c r="B10" t="str">
        <f t="shared" si="0"/>
        <v>SftR_Ftr_SFR</v>
      </c>
      <c r="C10" s="21" t="s">
        <v>36</v>
      </c>
      <c r="D10" s="46" t="s">
        <v>235</v>
      </c>
      <c r="E10" s="44">
        <f>INDEX(Data,2,MATCH('Tabel 1.3'!B10,Variabel,0))</f>
        <v>111566</v>
      </c>
      <c r="G10" s="38"/>
    </row>
    <row r="11" spans="1:7">
      <c r="C11" s="21"/>
      <c r="D11" s="46"/>
      <c r="E11" s="45"/>
      <c r="G11" s="38"/>
    </row>
    <row r="12" spans="1:7">
      <c r="C12" s="21"/>
      <c r="D12" s="41" t="s">
        <v>236</v>
      </c>
      <c r="E12" s="45"/>
      <c r="G12" s="38"/>
    </row>
    <row r="13" spans="1:7">
      <c r="A13" s="39" t="s">
        <v>351</v>
      </c>
      <c r="B13" t="str">
        <f t="shared" si="0"/>
        <v>SftR_PSm_SFR</v>
      </c>
      <c r="C13" s="21" t="s">
        <v>37</v>
      </c>
      <c r="D13" s="46" t="s">
        <v>237</v>
      </c>
      <c r="E13" s="44">
        <f>INDEX(Data,2,MATCH('Tabel 1.3'!B13,Variabel,0))</f>
        <v>-901860</v>
      </c>
      <c r="G13" s="38"/>
    </row>
    <row r="14" spans="1:7">
      <c r="A14" s="39" t="s">
        <v>352</v>
      </c>
      <c r="B14" t="str">
        <f t="shared" si="0"/>
        <v>SftR_PFs_SFR</v>
      </c>
      <c r="C14" s="21" t="s">
        <v>38</v>
      </c>
      <c r="D14" s="46" t="s">
        <v>238</v>
      </c>
      <c r="E14" s="44">
        <f>INDEX(Data,2,MATCH('Tabel 1.3'!B14,Variabel,0))</f>
        <v>-436844</v>
      </c>
      <c r="G14" s="38"/>
    </row>
    <row r="15" spans="1:7">
      <c r="A15" s="39" t="s">
        <v>353</v>
      </c>
      <c r="B15" t="str">
        <f t="shared" si="0"/>
        <v>SftR_Pud_SFR</v>
      </c>
      <c r="C15" s="21" t="s">
        <v>39</v>
      </c>
      <c r="D15" s="46" t="s">
        <v>239</v>
      </c>
      <c r="E15" s="44">
        <f>INDEX(Data,2,MATCH('Tabel 1.3'!B15,Variabel,0))</f>
        <v>-8241553</v>
      </c>
      <c r="G15" s="38"/>
    </row>
    <row r="16" spans="1:7">
      <c r="A16" s="39" t="s">
        <v>354</v>
      </c>
      <c r="B16" t="str">
        <f t="shared" si="0"/>
        <v>SftR_Adv_SFR</v>
      </c>
      <c r="C16" s="21" t="s">
        <v>40</v>
      </c>
      <c r="D16" s="46" t="s">
        <v>240</v>
      </c>
      <c r="E16" s="44">
        <f>INDEX(Data,2,MATCH('Tabel 1.3'!B16,Variabel,0))</f>
        <v>-60913</v>
      </c>
      <c r="G16" s="38"/>
    </row>
    <row r="17" spans="1:7">
      <c r="A17" s="39" t="s">
        <v>355</v>
      </c>
      <c r="B17" t="str">
        <f t="shared" si="0"/>
        <v>SftR_Hus_SFR</v>
      </c>
      <c r="C17" s="21" t="s">
        <v>41</v>
      </c>
      <c r="D17" s="46" t="s">
        <v>241</v>
      </c>
      <c r="E17" s="44">
        <f>INDEX(Data,2,MATCH('Tabel 1.3'!B17,Variabel,0))</f>
        <v>-232262</v>
      </c>
      <c r="G17" s="38"/>
    </row>
    <row r="18" spans="1:7">
      <c r="A18" s="39" t="s">
        <v>356</v>
      </c>
      <c r="B18" t="str">
        <f t="shared" si="0"/>
        <v>SftR_DoD_SFR</v>
      </c>
      <c r="C18" s="21" t="s">
        <v>42</v>
      </c>
      <c r="D18" s="46" t="s">
        <v>242</v>
      </c>
      <c r="E18" s="44">
        <f>INDEX(Data,2,MATCH('Tabel 1.3'!B18,Variabel,0))</f>
        <v>-31088</v>
      </c>
      <c r="G18" s="38"/>
    </row>
    <row r="19" spans="1:7">
      <c r="A19" s="39" t="s">
        <v>357</v>
      </c>
      <c r="B19" t="str">
        <f t="shared" si="0"/>
        <v>SftR_AN_SFR</v>
      </c>
      <c r="C19" s="21" t="s">
        <v>43</v>
      </c>
      <c r="D19" s="46" t="s">
        <v>243</v>
      </c>
      <c r="E19" s="44">
        <f>INDEX(Data,2,MATCH('Tabel 1.3'!B19,Variabel,0))</f>
        <v>-1395024</v>
      </c>
      <c r="G19" s="38"/>
    </row>
    <row r="20" spans="1:7">
      <c r="A20" s="39" t="s">
        <v>358</v>
      </c>
      <c r="B20" t="str">
        <f t="shared" si="0"/>
        <v>SftR_ErAd_SFR</v>
      </c>
      <c r="C20" s="21" t="s">
        <v>44</v>
      </c>
      <c r="D20" s="46" t="s">
        <v>244</v>
      </c>
      <c r="E20" s="44">
        <f>INDEX(Data,2,MATCH('Tabel 1.3'!B20,Variabel,0))</f>
        <v>-2063913</v>
      </c>
      <c r="G20" s="38"/>
    </row>
    <row r="21" spans="1:7">
      <c r="A21" s="39" t="s">
        <v>359</v>
      </c>
      <c r="B21" t="str">
        <f t="shared" si="0"/>
        <v>SftR_Retv_SFR</v>
      </c>
      <c r="C21" s="21" t="s">
        <v>45</v>
      </c>
      <c r="D21" s="46" t="s">
        <v>14</v>
      </c>
      <c r="E21" s="44">
        <f>INDEX(Data,2,MATCH('Tabel 1.3'!B21,Variabel,0))</f>
        <v>418062</v>
      </c>
      <c r="G21" s="38"/>
    </row>
    <row r="22" spans="1:7">
      <c r="A22" s="39" t="s">
        <v>144</v>
      </c>
      <c r="B22" t="str">
        <f t="shared" si="0"/>
        <v>SftR_PGG_SFR</v>
      </c>
      <c r="C22" s="21" t="s">
        <v>46</v>
      </c>
      <c r="D22" s="46" t="s">
        <v>15</v>
      </c>
      <c r="E22" s="44">
        <f>INDEX(Data,2,MATCH('Tabel 1.3'!B22,Variabel,0))</f>
        <v>448111</v>
      </c>
      <c r="G22" s="38"/>
    </row>
    <row r="23" spans="1:7">
      <c r="A23" s="39" t="s">
        <v>145</v>
      </c>
      <c r="B23" t="str">
        <f t="shared" si="0"/>
        <v>SftR_FDTot_SFR</v>
      </c>
      <c r="C23" s="21" t="s">
        <v>47</v>
      </c>
      <c r="D23" s="46" t="s">
        <v>245</v>
      </c>
      <c r="E23" s="44">
        <f>INDEX(Data,2,MATCH('Tabel 1.3'!B23,Variabel,0))</f>
        <v>-12497285</v>
      </c>
      <c r="G23" s="38"/>
    </row>
    <row r="24" spans="1:7">
      <c r="C24" s="21"/>
      <c r="D24" s="46"/>
      <c r="E24" s="45"/>
      <c r="G24" s="38"/>
    </row>
    <row r="25" spans="1:7" ht="25.5" customHeight="1">
      <c r="C25" s="21"/>
      <c r="D25" s="41" t="s">
        <v>246</v>
      </c>
      <c r="E25" s="45"/>
      <c r="G25" s="38"/>
    </row>
    <row r="26" spans="1:7" ht="25.5" customHeight="1">
      <c r="A26" s="39" t="s">
        <v>360</v>
      </c>
      <c r="B26" t="str">
        <f t="shared" si="0"/>
        <v>SftR_Udg_SFR</v>
      </c>
      <c r="C26" s="21" t="s">
        <v>48</v>
      </c>
      <c r="D26" s="46" t="s">
        <v>247</v>
      </c>
      <c r="E26" s="44">
        <f>INDEX(Data,2,MATCH('Tabel 1.3'!B26,Variabel,0))</f>
        <v>-6353413</v>
      </c>
      <c r="G26" s="38"/>
    </row>
    <row r="27" spans="1:7">
      <c r="C27" s="47"/>
      <c r="D27" s="48"/>
      <c r="E27" s="48"/>
    </row>
    <row r="28" spans="1:7">
      <c r="C28" s="42"/>
    </row>
  </sheetData>
  <sheetProtection password="BF77" sheet="1"/>
  <mergeCells count="2">
    <mergeCell ref="C5:E5"/>
    <mergeCell ref="C2:D2"/>
  </mergeCells>
  <hyperlinks>
    <hyperlink ref="C2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headerFooter scaleWithDoc="0" alignWithMargins="0">
    <oddHeader>&amp;L&amp;C&amp;G&amp;R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U35"/>
  <sheetViews>
    <sheetView topLeftCell="B1" zoomScale="80" zoomScaleNormal="80" workbookViewId="0">
      <selection activeCell="C34" sqref="C34"/>
    </sheetView>
  </sheetViews>
  <sheetFormatPr defaultColWidth="11.42578125" defaultRowHeight="15"/>
  <cols>
    <col min="1" max="1" width="30.5703125" hidden="1" customWidth="1"/>
    <col min="2" max="2" width="51.42578125" bestFit="1" customWidth="1"/>
    <col min="3" max="3" width="7.7109375" bestFit="1" customWidth="1"/>
    <col min="4" max="4" width="16" bestFit="1" customWidth="1"/>
    <col min="5" max="5" width="17.28515625" bestFit="1" customWidth="1"/>
    <col min="6" max="7" width="16" bestFit="1" customWidth="1"/>
    <col min="8" max="8" width="17.28515625" bestFit="1" customWidth="1"/>
    <col min="9" max="9" width="16" bestFit="1" customWidth="1"/>
    <col min="10" max="10" width="17.28515625" bestFit="1" customWidth="1"/>
    <col min="11" max="11" width="16" bestFit="1" customWidth="1"/>
    <col min="12" max="12" width="13.85546875" bestFit="1" customWidth="1"/>
    <col min="13" max="13" width="12.7109375" bestFit="1" customWidth="1"/>
    <col min="14" max="15" width="16" bestFit="1" customWidth="1"/>
    <col min="16" max="16" width="7.85546875" bestFit="1" customWidth="1"/>
    <col min="17" max="17" width="13.85546875" bestFit="1" customWidth="1"/>
    <col min="18" max="18" width="12.7109375" bestFit="1" customWidth="1"/>
    <col min="19" max="19" width="13.85546875" bestFit="1" customWidth="1"/>
    <col min="20" max="20" width="17.28515625" bestFit="1" customWidth="1"/>
    <col min="21" max="21" width="4.85546875" customWidth="1"/>
  </cols>
  <sheetData>
    <row r="1" spans="2:21">
      <c r="B1" s="94" t="s">
        <v>466</v>
      </c>
      <c r="C1" s="94"/>
    </row>
    <row r="2" spans="2:2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36" customHeight="1">
      <c r="B3" s="101" t="s">
        <v>609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"/>
    </row>
    <row r="4" spans="2:21" ht="23.25" customHeight="1">
      <c r="B4" s="103" t="s">
        <v>631</v>
      </c>
      <c r="C4" s="10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1"/>
    </row>
    <row r="5" spans="2:21" ht="31.5" customHeight="1">
      <c r="B5" s="43"/>
      <c r="C5" s="43"/>
      <c r="D5" s="96" t="s">
        <v>481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6" t="s">
        <v>482</v>
      </c>
      <c r="Q5" s="97"/>
      <c r="R5" s="97"/>
      <c r="S5" s="98"/>
      <c r="T5" s="99" t="s">
        <v>483</v>
      </c>
      <c r="U5" s="1"/>
    </row>
    <row r="6" spans="2:21" ht="89.25" customHeight="1">
      <c r="B6" s="43"/>
      <c r="C6" s="43"/>
      <c r="D6" s="21" t="s">
        <v>484</v>
      </c>
      <c r="E6" s="21" t="s">
        <v>485</v>
      </c>
      <c r="F6" s="21" t="s">
        <v>486</v>
      </c>
      <c r="G6" s="21" t="s">
        <v>487</v>
      </c>
      <c r="H6" s="21" t="s">
        <v>488</v>
      </c>
      <c r="I6" s="21" t="s">
        <v>489</v>
      </c>
      <c r="J6" s="21" t="s">
        <v>490</v>
      </c>
      <c r="K6" s="21" t="s">
        <v>491</v>
      </c>
      <c r="L6" s="21" t="s">
        <v>492</v>
      </c>
      <c r="M6" s="21" t="s">
        <v>493</v>
      </c>
      <c r="N6" s="21" t="s">
        <v>494</v>
      </c>
      <c r="O6" s="21" t="s">
        <v>495</v>
      </c>
      <c r="P6" s="21" t="s">
        <v>496</v>
      </c>
      <c r="Q6" s="21" t="s">
        <v>497</v>
      </c>
      <c r="R6" s="21" t="s">
        <v>498</v>
      </c>
      <c r="S6" s="21" t="s">
        <v>499</v>
      </c>
      <c r="T6" s="100"/>
      <c r="U6" s="1"/>
    </row>
    <row r="7" spans="2:21">
      <c r="B7" s="43"/>
      <c r="C7" s="43"/>
      <c r="D7" s="52" t="s">
        <v>500</v>
      </c>
      <c r="E7" s="52" t="s">
        <v>501</v>
      </c>
      <c r="F7" s="52" t="s">
        <v>502</v>
      </c>
      <c r="G7" s="52" t="s">
        <v>503</v>
      </c>
      <c r="H7" s="52" t="s">
        <v>504</v>
      </c>
      <c r="I7" s="52" t="s">
        <v>505</v>
      </c>
      <c r="J7" s="52" t="s">
        <v>506</v>
      </c>
      <c r="K7" s="52" t="s">
        <v>507</v>
      </c>
      <c r="L7" s="52" t="s">
        <v>508</v>
      </c>
      <c r="M7" s="52" t="s">
        <v>509</v>
      </c>
      <c r="N7" s="52" t="s">
        <v>510</v>
      </c>
      <c r="O7" s="52" t="s">
        <v>511</v>
      </c>
      <c r="P7" s="52" t="s">
        <v>512</v>
      </c>
      <c r="Q7" s="52" t="s">
        <v>513</v>
      </c>
      <c r="R7" s="52" t="s">
        <v>514</v>
      </c>
      <c r="S7" s="52" t="s">
        <v>515</v>
      </c>
      <c r="T7" s="52" t="s">
        <v>516</v>
      </c>
      <c r="U7" s="1"/>
    </row>
    <row r="8" spans="2:21">
      <c r="B8" s="41" t="s">
        <v>517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1"/>
    </row>
    <row r="9" spans="2:21">
      <c r="B9" s="46" t="s">
        <v>518</v>
      </c>
      <c r="C9" s="52" t="s">
        <v>519</v>
      </c>
      <c r="D9" s="44">
        <f>INDEX('Sektor FQRS grp1'!$2:$2,MATCH(D$7&amp;"_s_05_01_02_01_"&amp;$C9,Variabel_FQRS,0))</f>
        <v>6256550217.6999998</v>
      </c>
      <c r="E9" s="44">
        <f>INDEX('Sektor FQRS grp1'!$2:$2,MATCH(E$7&amp;"_s_05_01_02_01_"&amp;$C9,Variabel_FQRS,0))</f>
        <v>11677083850.889999</v>
      </c>
      <c r="F9" s="44">
        <f>INDEX('Sektor FQRS grp1'!$2:$2,MATCH(F$7&amp;"_s_05_01_02_01_"&amp;$C9,Variabel_FQRS,0))</f>
        <v>3438830346.6300001</v>
      </c>
      <c r="G9" s="44">
        <f>INDEX('Sektor FQRS grp1'!$2:$2,MATCH(G$7&amp;"_s_05_01_02_01_"&amp;$C9,Variabel_FQRS,0))</f>
        <v>5025479280.5900002</v>
      </c>
      <c r="H9" s="44">
        <f>INDEX('Sektor FQRS grp1'!$2:$2,MATCH(H$7&amp;"_s_05_01_02_01_"&amp;$C9,Variabel_FQRS,0))</f>
        <v>17033018479.08</v>
      </c>
      <c r="I9" s="44">
        <f>INDEX('Sektor FQRS grp1'!$2:$2,MATCH(I$7&amp;"_s_05_01_02_01_"&amp;$C9,Variabel_FQRS,0))</f>
        <v>1216435873.9308</v>
      </c>
      <c r="J9" s="44">
        <f>INDEX('Sektor FQRS grp1'!$2:$2,MATCH(J$7&amp;"_s_05_01_02_01_"&amp;$C9,Variabel_FQRS,0))</f>
        <v>29208410389.099201</v>
      </c>
      <c r="K9" s="44">
        <f>INDEX('Sektor FQRS grp1'!$2:$2,MATCH(K$7&amp;"_s_05_01_02_01_"&amp;$C9,Variabel_FQRS,0))</f>
        <v>3394227600.4499998</v>
      </c>
      <c r="L9" s="44">
        <f>INDEX('Sektor FQRS grp1'!$2:$2,MATCH(L$7&amp;"_s_05_01_02_01_"&amp;$C9,Variabel_FQRS,0))</f>
        <v>909788616.73000002</v>
      </c>
      <c r="M9" s="44">
        <f>INDEX('Sektor FQRS grp1'!$2:$2,MATCH(M$7&amp;"_s_05_01_02_01_"&amp;$C9,Variabel_FQRS,0))</f>
        <v>98795667.420000002</v>
      </c>
      <c r="N9" s="44">
        <f>INDEX('Sektor FQRS grp1'!$2:$2,MATCH(N$7&amp;"_s_05_01_02_01_"&amp;$C9,Variabel_FQRS,0))</f>
        <v>2395290319.0100002</v>
      </c>
      <c r="O9" s="44">
        <f>INDEX('Sektor FQRS grp1'!$2:$2,MATCH(O$7&amp;"_s_05_01_02_01_"&amp;$C9,Variabel_FQRS,0))</f>
        <v>1290123082.24</v>
      </c>
      <c r="P9" s="45"/>
      <c r="Q9" s="45"/>
      <c r="R9" s="45"/>
      <c r="S9" s="45"/>
      <c r="T9" s="44">
        <f>INDEX('Sektor FQRS grp1'!$2:$2,MATCH(T$7&amp;"_s_05_01_02_01_"&amp;$C9,Variabel_FQRS,0))</f>
        <v>81944033723.770004</v>
      </c>
      <c r="U9" s="1"/>
    </row>
    <row r="10" spans="2:21" ht="25.5" customHeight="1">
      <c r="B10" s="46" t="s">
        <v>520</v>
      </c>
      <c r="C10" s="52" t="s">
        <v>521</v>
      </c>
      <c r="D10" s="44">
        <f>INDEX('Sektor FQRS grp1'!$2:$2,MATCH(D$7&amp;"_s_05_01_02_01_"&amp;$C10,Variabel_FQRS,0))</f>
        <v>269289096.19999999</v>
      </c>
      <c r="E10" s="44">
        <f>INDEX('Sektor FQRS grp1'!$2:$2,MATCH(E$7&amp;"_s_05_01_02_01_"&amp;$C10,Variabel_FQRS,0))</f>
        <v>24873689.609999999</v>
      </c>
      <c r="F10" s="44">
        <f>INDEX('Sektor FQRS grp1'!$2:$2,MATCH(F$7&amp;"_s_05_01_02_01_"&amp;$C10,Variabel_FQRS,0))</f>
        <v>19264500</v>
      </c>
      <c r="G10" s="44">
        <f>INDEX('Sektor FQRS grp1'!$2:$2,MATCH(G$7&amp;"_s_05_01_02_01_"&amp;$C10,Variabel_FQRS,0))</f>
        <v>5011467</v>
      </c>
      <c r="H10" s="44">
        <f>INDEX('Sektor FQRS grp1'!$2:$2,MATCH(H$7&amp;"_s_05_01_02_01_"&amp;$C10,Variabel_FQRS,0))</f>
        <v>14110617</v>
      </c>
      <c r="I10" s="44">
        <f>INDEX('Sektor FQRS grp1'!$2:$2,MATCH(I$7&amp;"_s_05_01_02_01_"&amp;$C10,Variabel_FQRS,0))</f>
        <v>362676463.08999997</v>
      </c>
      <c r="J10" s="44">
        <f>INDEX('Sektor FQRS grp1'!$2:$2,MATCH(J$7&amp;"_s_05_01_02_01_"&amp;$C10,Variabel_FQRS,0))</f>
        <v>339195105.14999998</v>
      </c>
      <c r="K10" s="44">
        <f>INDEX('Sektor FQRS grp1'!$2:$2,MATCH(K$7&amp;"_s_05_01_02_01_"&amp;$C10,Variabel_FQRS,0))</f>
        <v>192846278.55000001</v>
      </c>
      <c r="L10" s="44">
        <f>INDEX('Sektor FQRS grp1'!$2:$2,MATCH(L$7&amp;"_s_05_01_02_01_"&amp;$C10,Variabel_FQRS,0))</f>
        <v>0</v>
      </c>
      <c r="M10" s="44">
        <f>INDEX('Sektor FQRS grp1'!$2:$2,MATCH(M$7&amp;"_s_05_01_02_01_"&amp;$C10,Variabel_FQRS,0))</f>
        <v>0</v>
      </c>
      <c r="N10" s="44">
        <f>INDEX('Sektor FQRS grp1'!$2:$2,MATCH(N$7&amp;"_s_05_01_02_01_"&amp;$C10,Variabel_FQRS,0))</f>
        <v>0</v>
      </c>
      <c r="O10" s="44">
        <f>INDEX('Sektor FQRS grp1'!$2:$2,MATCH(O$7&amp;"_s_05_01_02_01_"&amp;$C10,Variabel_FQRS,0))</f>
        <v>13431074.529999999</v>
      </c>
      <c r="P10" s="45"/>
      <c r="Q10" s="45"/>
      <c r="R10" s="45"/>
      <c r="S10" s="45"/>
      <c r="T10" s="44">
        <f>INDEX('Sektor FQRS grp1'!$2:$2,MATCH(T$7&amp;"_s_05_01_02_01_"&amp;$C10,Variabel_FQRS,0))</f>
        <v>1240698291.1300001</v>
      </c>
      <c r="U10" s="1"/>
    </row>
    <row r="11" spans="2:21" ht="25.5" customHeight="1">
      <c r="B11" s="46" t="s">
        <v>522</v>
      </c>
      <c r="C11" s="52" t="s">
        <v>523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4">
        <f>INDEX('Sektor FQRS grp1'!$2:$2,MATCH(P$7&amp;"_s_05_01_02_01_"&amp;$C11,Variabel_FQRS,0))</f>
        <v>0</v>
      </c>
      <c r="Q11" s="44">
        <f>INDEX('Sektor FQRS grp1'!$2:$2,MATCH(Q$7&amp;"_s_05_01_02_01_"&amp;$C11,Variabel_FQRS,0))</f>
        <v>103352243.03</v>
      </c>
      <c r="R11" s="44">
        <f>INDEX('Sektor FQRS grp1'!$2:$2,MATCH(R$7&amp;"_s_05_01_02_01_"&amp;$C11,Variabel_FQRS,0))</f>
        <v>66073705.170000002</v>
      </c>
      <c r="S11" s="44">
        <f>INDEX('Sektor FQRS grp1'!$2:$2,MATCH(S$7&amp;"_s_05_01_02_01_"&amp;$C11,Variabel_FQRS,0))</f>
        <v>181933108.68000001</v>
      </c>
      <c r="T11" s="44">
        <f>INDEX('Sektor FQRS grp1'!$2:$2,MATCH(T$7&amp;"_s_05_01_02_01_"&amp;$C11,Variabel_FQRS,0))</f>
        <v>351359056.88999999</v>
      </c>
      <c r="U11" s="1"/>
    </row>
    <row r="12" spans="2:21">
      <c r="B12" s="46" t="s">
        <v>524</v>
      </c>
      <c r="C12" s="52" t="s">
        <v>525</v>
      </c>
      <c r="D12" s="44">
        <f>INDEX('Sektor FQRS grp1'!$2:$2,MATCH(D$7&amp;"_s_05_01_02_01_"&amp;$C12,Variabel_FQRS,0))</f>
        <v>30463638.600000001</v>
      </c>
      <c r="E12" s="44">
        <f>INDEX('Sektor FQRS grp1'!$2:$2,MATCH(E$7&amp;"_s_05_01_02_01_"&amp;$C12,Variabel_FQRS,0))</f>
        <v>72402380.590000004</v>
      </c>
      <c r="F12" s="44">
        <f>INDEX('Sektor FQRS grp1'!$2:$2,MATCH(F$7&amp;"_s_05_01_02_01_"&amp;$C12,Variabel_FQRS,0))</f>
        <v>49665179.890000001</v>
      </c>
      <c r="G12" s="44">
        <f>INDEX('Sektor FQRS grp1'!$2:$2,MATCH(G$7&amp;"_s_05_01_02_01_"&amp;$C12,Variabel_FQRS,0))</f>
        <v>66927164.030000001</v>
      </c>
      <c r="H12" s="44">
        <f>INDEX('Sektor FQRS grp1'!$2:$2,MATCH(H$7&amp;"_s_05_01_02_01_"&amp;$C12,Variabel_FQRS,0))</f>
        <v>104908927.37</v>
      </c>
      <c r="I12" s="44">
        <f>INDEX('Sektor FQRS grp1'!$2:$2,MATCH(I$7&amp;"_s_05_01_02_01_"&amp;$C12,Variabel_FQRS,0))</f>
        <v>234544007.12</v>
      </c>
      <c r="J12" s="44">
        <f>INDEX('Sektor FQRS grp1'!$2:$2,MATCH(J$7&amp;"_s_05_01_02_01_"&amp;$C12,Variabel_FQRS,0))</f>
        <v>3130194102.0900002</v>
      </c>
      <c r="K12" s="44">
        <f>INDEX('Sektor FQRS grp1'!$2:$2,MATCH(K$7&amp;"_s_05_01_02_01_"&amp;$C12,Variabel_FQRS,0))</f>
        <v>342430304.37</v>
      </c>
      <c r="L12" s="44">
        <f>INDEX('Sektor FQRS grp1'!$2:$2,MATCH(L$7&amp;"_s_05_01_02_01_"&amp;$C12,Variabel_FQRS,0))</f>
        <v>723927688.52999997</v>
      </c>
      <c r="M12" s="44">
        <f>INDEX('Sektor FQRS grp1'!$2:$2,MATCH(M$7&amp;"_s_05_01_02_01_"&amp;$C12,Variabel_FQRS,0))</f>
        <v>1717323.13</v>
      </c>
      <c r="N12" s="44">
        <f>INDEX('Sektor FQRS grp1'!$2:$2,MATCH(N$7&amp;"_s_05_01_02_01_"&amp;$C12,Variabel_FQRS,0))</f>
        <v>6486718.4100000001</v>
      </c>
      <c r="O12" s="44">
        <f>INDEX('Sektor FQRS grp1'!$2:$2,MATCH(O$7&amp;"_s_05_01_02_01_"&amp;$C12,Variabel_FQRS,0))</f>
        <v>-65775266.810000002</v>
      </c>
      <c r="P12" s="44">
        <f>INDEX('Sektor FQRS grp1'!$2:$2,MATCH(P$7&amp;"_s_05_01_02_01_"&amp;$C12,Variabel_FQRS,0))</f>
        <v>0</v>
      </c>
      <c r="Q12" s="44">
        <f>INDEX('Sektor FQRS grp1'!$2:$2,MATCH(Q$7&amp;"_s_05_01_02_01_"&amp;$C12,Variabel_FQRS,0))</f>
        <v>18392834</v>
      </c>
      <c r="R12" s="44">
        <f>INDEX('Sektor FQRS grp1'!$2:$2,MATCH(R$7&amp;"_s_05_01_02_01_"&amp;$C12,Variabel_FQRS,0))</f>
        <v>3321810</v>
      </c>
      <c r="S12" s="44">
        <f>INDEX('Sektor FQRS grp1'!$2:$2,MATCH(S$7&amp;"_s_05_01_02_01_"&amp;$C12,Variabel_FQRS,0))</f>
        <v>71807938.799999997</v>
      </c>
      <c r="T12" s="44">
        <f>INDEX('Sektor FQRS grp1'!$2:$2,MATCH(T$7&amp;"_s_05_01_02_01_"&amp;$C12,Variabel_FQRS,0))</f>
        <v>4791414750.1499996</v>
      </c>
      <c r="U12" s="1"/>
    </row>
    <row r="13" spans="2:21">
      <c r="B13" s="46" t="s">
        <v>526</v>
      </c>
      <c r="C13" s="52" t="s">
        <v>527</v>
      </c>
      <c r="D13" s="44">
        <f>INDEX('Sektor FQRS grp1'!$2:$2,MATCH(D$7&amp;"_s_05_01_02_01_"&amp;$C13,Variabel_FQRS,0))</f>
        <v>6495375675.3000002</v>
      </c>
      <c r="E13" s="44">
        <f>INDEX('Sektor FQRS grp1'!$2:$2,MATCH(E$7&amp;"_s_05_01_02_01_"&amp;$C13,Variabel_FQRS,0))</f>
        <v>11629555159.93</v>
      </c>
      <c r="F13" s="44">
        <f>INDEX('Sektor FQRS grp1'!$2:$2,MATCH(F$7&amp;"_s_05_01_02_01_"&amp;$C13,Variabel_FQRS,0))</f>
        <v>3408429666.7399998</v>
      </c>
      <c r="G13" s="44">
        <f>INDEX('Sektor FQRS grp1'!$2:$2,MATCH(G$7&amp;"_s_05_01_02_01_"&amp;$C13,Variabel_FQRS,0))</f>
        <v>4963563583.5600004</v>
      </c>
      <c r="H13" s="44">
        <f>INDEX('Sektor FQRS grp1'!$2:$2,MATCH(H$7&amp;"_s_05_01_02_01_"&amp;$C13,Variabel_FQRS,0))</f>
        <v>16942220168.690001</v>
      </c>
      <c r="I13" s="44">
        <f>INDEX('Sektor FQRS grp1'!$2:$2,MATCH(I$7&amp;"_s_05_01_02_01_"&amp;$C13,Variabel_FQRS,0))</f>
        <v>1344568329.9008</v>
      </c>
      <c r="J13" s="44">
        <f>INDEX('Sektor FQRS grp1'!$2:$2,MATCH(J$7&amp;"_s_05_01_02_01_"&amp;$C13,Variabel_FQRS,0))</f>
        <v>26417411392.169201</v>
      </c>
      <c r="K13" s="44">
        <f>INDEX('Sektor FQRS grp1'!$2:$2,MATCH(K$7&amp;"_s_05_01_02_01_"&amp;$C13,Variabel_FQRS,0))</f>
        <v>3244643574.6199999</v>
      </c>
      <c r="L13" s="44">
        <f>INDEX('Sektor FQRS grp1'!$2:$2,MATCH(L$7&amp;"_s_05_01_02_01_"&amp;$C13,Variabel_FQRS,0))</f>
        <v>185860928.19999999</v>
      </c>
      <c r="M13" s="44">
        <f>INDEX('Sektor FQRS grp1'!$2:$2,MATCH(M$7&amp;"_s_05_01_02_01_"&amp;$C13,Variabel_FQRS,0))</f>
        <v>97078344.290000007</v>
      </c>
      <c r="N13" s="44">
        <f>INDEX('Sektor FQRS grp1'!$2:$2,MATCH(N$7&amp;"_s_05_01_02_01_"&amp;$C13,Variabel_FQRS,0))</f>
        <v>2388803600.5999999</v>
      </c>
      <c r="O13" s="44">
        <f>INDEX('Sektor FQRS grp1'!$2:$2,MATCH(O$7&amp;"_s_05_01_02_01_"&amp;$C13,Variabel_FQRS,0))</f>
        <v>1369329423.5899999</v>
      </c>
      <c r="P13" s="44">
        <f>INDEX('Sektor FQRS grp1'!$2:$2,MATCH(P$7&amp;"_s_05_01_02_01_"&amp;$C13,Variabel_FQRS,0))</f>
        <v>0</v>
      </c>
      <c r="Q13" s="44">
        <f>INDEX('Sektor FQRS grp1'!$2:$2,MATCH(Q$7&amp;"_s_05_01_02_01_"&amp;$C13,Variabel_FQRS,0))</f>
        <v>84959409.030000001</v>
      </c>
      <c r="R13" s="44">
        <f>INDEX('Sektor FQRS grp1'!$2:$2,MATCH(R$7&amp;"_s_05_01_02_01_"&amp;$C13,Variabel_FQRS,0))</f>
        <v>62751895.170000002</v>
      </c>
      <c r="S13" s="44">
        <f>INDEX('Sektor FQRS grp1'!$2:$2,MATCH(S$7&amp;"_s_05_01_02_01_"&amp;$C13,Variabel_FQRS,0))</f>
        <v>110125169.88</v>
      </c>
      <c r="T13" s="44">
        <f>INDEX('Sektor FQRS grp1'!$2:$2,MATCH(T$7&amp;"_s_05_01_02_01_"&amp;$C13,Variabel_FQRS,0))</f>
        <v>78744676321.639999</v>
      </c>
      <c r="U13" s="1"/>
    </row>
    <row r="14" spans="2:21">
      <c r="B14" s="41" t="s">
        <v>528</v>
      </c>
      <c r="C14" s="43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1"/>
    </row>
    <row r="15" spans="2:21">
      <c r="B15" s="46" t="s">
        <v>518</v>
      </c>
      <c r="C15" s="52" t="s">
        <v>529</v>
      </c>
      <c r="D15" s="44">
        <f>INDEX('Sektor FQRS grp1'!$2:$2,MATCH(D$7&amp;"_s_05_01_02_01_"&amp;$C15,Variabel_FQRS,0))</f>
        <v>6146559337.4499998</v>
      </c>
      <c r="E15" s="44">
        <f>INDEX('Sektor FQRS grp1'!$2:$2,MATCH(E$7&amp;"_s_05_01_02_01_"&amp;$C15,Variabel_FQRS,0))</f>
        <v>11441374075.16</v>
      </c>
      <c r="F15" s="44">
        <f>INDEX('Sektor FQRS grp1'!$2:$2,MATCH(F$7&amp;"_s_05_01_02_01_"&amp;$C15,Variabel_FQRS,0))</f>
        <v>3438824644.1999998</v>
      </c>
      <c r="G15" s="44">
        <f>INDEX('Sektor FQRS grp1'!$2:$2,MATCH(G$7&amp;"_s_05_01_02_01_"&amp;$C15,Variabel_FQRS,0))</f>
        <v>5032866326.2799997</v>
      </c>
      <c r="H15" s="44">
        <f>INDEX('Sektor FQRS grp1'!$2:$2,MATCH(H$7&amp;"_s_05_01_02_01_"&amp;$C15,Variabel_FQRS,0))</f>
        <v>16639913692.190001</v>
      </c>
      <c r="I15" s="44">
        <f>INDEX('Sektor FQRS grp1'!$2:$2,MATCH(I$7&amp;"_s_05_01_02_01_"&amp;$C15,Variabel_FQRS,0))</f>
        <v>1153063880.1331999</v>
      </c>
      <c r="J15" s="44">
        <f>INDEX('Sektor FQRS grp1'!$2:$2,MATCH(J$7&amp;"_s_05_01_02_01_"&amp;$C15,Variabel_FQRS,0))</f>
        <v>28731697200.236801</v>
      </c>
      <c r="K15" s="44">
        <f>INDEX('Sektor FQRS grp1'!$2:$2,MATCH(K$7&amp;"_s_05_01_02_01_"&amp;$C15,Variabel_FQRS,0))</f>
        <v>3371786092.3200002</v>
      </c>
      <c r="L15" s="44">
        <f>INDEX('Sektor FQRS grp1'!$2:$2,MATCH(L$7&amp;"_s_05_01_02_01_"&amp;$C15,Variabel_FQRS,0))</f>
        <v>895113945.55999994</v>
      </c>
      <c r="M15" s="44">
        <f>INDEX('Sektor FQRS grp1'!$2:$2,MATCH(M$7&amp;"_s_05_01_02_01_"&amp;$C15,Variabel_FQRS,0))</f>
        <v>94330324.25</v>
      </c>
      <c r="N15" s="44">
        <f>INDEX('Sektor FQRS grp1'!$2:$2,MATCH(N$7&amp;"_s_05_01_02_01_"&amp;$C15,Variabel_FQRS,0))</f>
        <v>2332842292.1199999</v>
      </c>
      <c r="O15" s="44">
        <f>INDEX('Sektor FQRS grp1'!$2:$2,MATCH(O$7&amp;"_s_05_01_02_01_"&amp;$C15,Variabel_FQRS,0))</f>
        <v>1302389611.73</v>
      </c>
      <c r="P15" s="45"/>
      <c r="Q15" s="45"/>
      <c r="R15" s="45"/>
      <c r="S15" s="45"/>
      <c r="T15" s="44">
        <f>INDEX('Sektor FQRS grp1'!$2:$2,MATCH(T$7&amp;"_s_05_01_02_01_"&amp;$C15,Variabel_FQRS,0))</f>
        <v>80580761421.649994</v>
      </c>
      <c r="U15" s="1"/>
    </row>
    <row r="16" spans="2:21" ht="25.5" customHeight="1">
      <c r="B16" s="46" t="s">
        <v>520</v>
      </c>
      <c r="C16" s="52" t="s">
        <v>530</v>
      </c>
      <c r="D16" s="44">
        <f>INDEX('Sektor FQRS grp1'!$2:$2,MATCH(D$7&amp;"_s_05_01_02_01_"&amp;$C16,Variabel_FQRS,0))</f>
        <v>268844025.85000002</v>
      </c>
      <c r="E16" s="44">
        <f>INDEX('Sektor FQRS grp1'!$2:$2,MATCH(E$7&amp;"_s_05_01_02_01_"&amp;$C16,Variabel_FQRS,0))</f>
        <v>40996036.609999999</v>
      </c>
      <c r="F16" s="44">
        <f>INDEX('Sektor FQRS grp1'!$2:$2,MATCH(F$7&amp;"_s_05_01_02_01_"&amp;$C16,Variabel_FQRS,0))</f>
        <v>19264499.969999999</v>
      </c>
      <c r="G16" s="44">
        <f>INDEX('Sektor FQRS grp1'!$2:$2,MATCH(G$7&amp;"_s_05_01_02_01_"&amp;$C16,Variabel_FQRS,0))</f>
        <v>14340614.92</v>
      </c>
      <c r="H16" s="44">
        <f>INDEX('Sektor FQRS grp1'!$2:$2,MATCH(H$7&amp;"_s_05_01_02_01_"&amp;$C16,Variabel_FQRS,0))</f>
        <v>51567436.789999999</v>
      </c>
      <c r="I16" s="44">
        <f>INDEX('Sektor FQRS grp1'!$2:$2,MATCH(I$7&amp;"_s_05_01_02_01_"&amp;$C16,Variabel_FQRS,0))</f>
        <v>365313273.37</v>
      </c>
      <c r="J16" s="44">
        <f>INDEX('Sektor FQRS grp1'!$2:$2,MATCH(J$7&amp;"_s_05_01_02_01_"&amp;$C16,Variabel_FQRS,0))</f>
        <v>388139615.23000002</v>
      </c>
      <c r="K16" s="44">
        <f>INDEX('Sektor FQRS grp1'!$2:$2,MATCH(K$7&amp;"_s_05_01_02_01_"&amp;$C16,Variabel_FQRS,0))</f>
        <v>198545923.36000001</v>
      </c>
      <c r="L16" s="44">
        <f>INDEX('Sektor FQRS grp1'!$2:$2,MATCH(L$7&amp;"_s_05_01_02_01_"&amp;$C16,Variabel_FQRS,0))</f>
        <v>0</v>
      </c>
      <c r="M16" s="44">
        <f>INDEX('Sektor FQRS grp1'!$2:$2,MATCH(M$7&amp;"_s_05_01_02_01_"&amp;$C16,Variabel_FQRS,0))</f>
        <v>146052.69</v>
      </c>
      <c r="N16" s="44">
        <f>INDEX('Sektor FQRS grp1'!$2:$2,MATCH(N$7&amp;"_s_05_01_02_01_"&amp;$C16,Variabel_FQRS,0))</f>
        <v>2376901.4700000002</v>
      </c>
      <c r="O16" s="44">
        <f>INDEX('Sektor FQRS grp1'!$2:$2,MATCH(O$7&amp;"_s_05_01_02_01_"&amp;$C16,Variabel_FQRS,0))</f>
        <v>13245050.07</v>
      </c>
      <c r="P16" s="45"/>
      <c r="Q16" s="45"/>
      <c r="R16" s="45"/>
      <c r="S16" s="45"/>
      <c r="T16" s="44">
        <f>INDEX('Sektor FQRS grp1'!$2:$2,MATCH(T$7&amp;"_s_05_01_02_01_"&amp;$C16,Variabel_FQRS,0))</f>
        <v>1362779430.3199999</v>
      </c>
      <c r="U16" s="1"/>
    </row>
    <row r="17" spans="2:21" ht="25.5" customHeight="1">
      <c r="B17" s="46" t="s">
        <v>522</v>
      </c>
      <c r="C17" s="52" t="s">
        <v>531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4">
        <f>INDEX('Sektor FQRS grp1'!$2:$2,MATCH(P$7&amp;"_s_05_01_02_01_"&amp;$C17,Variabel_FQRS,0))</f>
        <v>0</v>
      </c>
      <c r="Q17" s="44">
        <f>INDEX('Sektor FQRS grp1'!$2:$2,MATCH(Q$7&amp;"_s_05_01_02_01_"&amp;$C17,Variabel_FQRS,0))</f>
        <v>100480773.76000001</v>
      </c>
      <c r="R17" s="44">
        <f>INDEX('Sektor FQRS grp1'!$2:$2,MATCH(R$7&amp;"_s_05_01_02_01_"&amp;$C17,Variabel_FQRS,0))</f>
        <v>66073697.719999999</v>
      </c>
      <c r="S17" s="44">
        <f>INDEX('Sektor FQRS grp1'!$2:$2,MATCH(S$7&amp;"_s_05_01_02_01_"&amp;$C17,Variabel_FQRS,0))</f>
        <v>180635451.47999999</v>
      </c>
      <c r="T17" s="44">
        <f>INDEX('Sektor FQRS grp1'!$2:$2,MATCH(T$7&amp;"_s_05_01_02_01_"&amp;$C17,Variabel_FQRS,0))</f>
        <v>347189922.94999999</v>
      </c>
      <c r="U17" s="1"/>
    </row>
    <row r="18" spans="2:21">
      <c r="B18" s="46" t="s">
        <v>524</v>
      </c>
      <c r="C18" s="52" t="s">
        <v>532</v>
      </c>
      <c r="D18" s="44">
        <f>INDEX('Sektor FQRS grp1'!$2:$2,MATCH(D$7&amp;"_s_05_01_02_01_"&amp;$C18,Variabel_FQRS,0))</f>
        <v>28634588.579999998</v>
      </c>
      <c r="E18" s="44">
        <f>INDEX('Sektor FQRS grp1'!$2:$2,MATCH(E$7&amp;"_s_05_01_02_01_"&amp;$C18,Variabel_FQRS,0))</f>
        <v>72505854.739999995</v>
      </c>
      <c r="F18" s="44">
        <f>INDEX('Sektor FQRS grp1'!$2:$2,MATCH(F$7&amp;"_s_05_01_02_01_"&amp;$C18,Variabel_FQRS,0))</f>
        <v>52687644.829999998</v>
      </c>
      <c r="G18" s="44">
        <f>INDEX('Sektor FQRS grp1'!$2:$2,MATCH(G$7&amp;"_s_05_01_02_01_"&amp;$C18,Variabel_FQRS,0))</f>
        <v>66342016.960000001</v>
      </c>
      <c r="H18" s="44">
        <f>INDEX('Sektor FQRS grp1'!$2:$2,MATCH(H$7&amp;"_s_05_01_02_01_"&amp;$C18,Variabel_FQRS,0))</f>
        <v>103624893.2</v>
      </c>
      <c r="I18" s="44">
        <f>INDEX('Sektor FQRS grp1'!$2:$2,MATCH(I$7&amp;"_s_05_01_02_01_"&amp;$C18,Variabel_FQRS,0))</f>
        <v>236024597.2401</v>
      </c>
      <c r="J18" s="44">
        <f>INDEX('Sektor FQRS grp1'!$2:$2,MATCH(J$7&amp;"_s_05_01_02_01_"&amp;$C18,Variabel_FQRS,0))</f>
        <v>3074786309.4198999</v>
      </c>
      <c r="K18" s="44">
        <f>INDEX('Sektor FQRS grp1'!$2:$2,MATCH(K$7&amp;"_s_05_01_02_01_"&amp;$C18,Variabel_FQRS,0))</f>
        <v>349543911.70999998</v>
      </c>
      <c r="L18" s="44">
        <f>INDEX('Sektor FQRS grp1'!$2:$2,MATCH(L$7&amp;"_s_05_01_02_01_"&amp;$C18,Variabel_FQRS,0))</f>
        <v>716966140.45000005</v>
      </c>
      <c r="M18" s="44">
        <f>INDEX('Sektor FQRS grp1'!$2:$2,MATCH(M$7&amp;"_s_05_01_02_01_"&amp;$C18,Variabel_FQRS,0))</f>
        <v>1717323.13</v>
      </c>
      <c r="N18" s="44">
        <f>INDEX('Sektor FQRS grp1'!$2:$2,MATCH(N$7&amp;"_s_05_01_02_01_"&amp;$C18,Variabel_FQRS,0))</f>
        <v>6376748.79</v>
      </c>
      <c r="O18" s="44">
        <f>INDEX('Sektor FQRS grp1'!$2:$2,MATCH(O$7&amp;"_s_05_01_02_01_"&amp;$C18,Variabel_FQRS,0))</f>
        <v>-67000803.060000002</v>
      </c>
      <c r="P18" s="44">
        <f>INDEX('Sektor FQRS grp1'!$2:$2,MATCH(P$7&amp;"_s_05_01_02_01_"&amp;$C18,Variabel_FQRS,0))</f>
        <v>0</v>
      </c>
      <c r="Q18" s="44">
        <f>INDEX('Sektor FQRS grp1'!$2:$2,MATCH(Q$7&amp;"_s_05_01_02_01_"&amp;$C18,Variabel_FQRS,0))</f>
        <v>18392834</v>
      </c>
      <c r="R18" s="44">
        <f>INDEX('Sektor FQRS grp1'!$2:$2,MATCH(R$7&amp;"_s_05_01_02_01_"&amp;$C18,Variabel_FQRS,0))</f>
        <v>3321810</v>
      </c>
      <c r="S18" s="44">
        <f>INDEX('Sektor FQRS grp1'!$2:$2,MATCH(S$7&amp;"_s_05_01_02_01_"&amp;$C18,Variabel_FQRS,0))</f>
        <v>71807938.799999997</v>
      </c>
      <c r="T18" s="44">
        <f>INDEX('Sektor FQRS grp1'!$2:$2,MATCH(T$7&amp;"_s_05_01_02_01_"&amp;$C18,Variabel_FQRS,0))</f>
        <v>4735731808.8000002</v>
      </c>
      <c r="U18" s="1"/>
    </row>
    <row r="19" spans="2:21">
      <c r="B19" s="46" t="s">
        <v>526</v>
      </c>
      <c r="C19" s="52" t="s">
        <v>533</v>
      </c>
      <c r="D19" s="44">
        <f>INDEX('Sektor FQRS grp1'!$2:$2,MATCH(D$7&amp;"_s_05_01_02_01_"&amp;$C19,Variabel_FQRS,0))</f>
        <v>6386768774.7200003</v>
      </c>
      <c r="E19" s="44">
        <f>INDEX('Sektor FQRS grp1'!$2:$2,MATCH(E$7&amp;"_s_05_01_02_01_"&amp;$C19,Variabel_FQRS,0))</f>
        <v>11409864257.049999</v>
      </c>
      <c r="F19" s="44">
        <f>INDEX('Sektor FQRS grp1'!$2:$2,MATCH(F$7&amp;"_s_05_01_02_01_"&amp;$C19,Variabel_FQRS,0))</f>
        <v>3405401499.3400002</v>
      </c>
      <c r="G19" s="44">
        <f>INDEX('Sektor FQRS grp1'!$2:$2,MATCH(G$7&amp;"_s_05_01_02_01_"&amp;$C19,Variabel_FQRS,0))</f>
        <v>4980864924.25</v>
      </c>
      <c r="H19" s="44">
        <f>INDEX('Sektor FQRS grp1'!$2:$2,MATCH(H$7&amp;"_s_05_01_02_01_"&amp;$C19,Variabel_FQRS,0))</f>
        <v>16587856235.780001</v>
      </c>
      <c r="I19" s="44">
        <f>INDEX('Sektor FQRS grp1'!$2:$2,MATCH(I$7&amp;"_s_05_01_02_01_"&amp;$C19,Variabel_FQRS,0))</f>
        <v>1282352556.2730999</v>
      </c>
      <c r="J19" s="44">
        <f>INDEX('Sektor FQRS grp1'!$2:$2,MATCH(J$7&amp;"_s_05_01_02_01_"&amp;$C19,Variabel_FQRS,0))</f>
        <v>26045050506.046902</v>
      </c>
      <c r="K19" s="44">
        <f>INDEX('Sektor FQRS grp1'!$2:$2,MATCH(K$7&amp;"_s_05_01_02_01_"&amp;$C19,Variabel_FQRS,0))</f>
        <v>3220788103.9699998</v>
      </c>
      <c r="L19" s="44">
        <f>INDEX('Sektor FQRS grp1'!$2:$2,MATCH(L$7&amp;"_s_05_01_02_01_"&amp;$C19,Variabel_FQRS,0))</f>
        <v>178147805.11000001</v>
      </c>
      <c r="M19" s="44">
        <f>INDEX('Sektor FQRS grp1'!$2:$2,MATCH(M$7&amp;"_s_05_01_02_01_"&amp;$C19,Variabel_FQRS,0))</f>
        <v>92759053.790000007</v>
      </c>
      <c r="N19" s="44">
        <f>INDEX('Sektor FQRS grp1'!$2:$2,MATCH(N$7&amp;"_s_05_01_02_01_"&amp;$C19,Variabel_FQRS,0))</f>
        <v>2328842444.8000002</v>
      </c>
      <c r="O19" s="44">
        <f>INDEX('Sektor FQRS grp1'!$2:$2,MATCH(O$7&amp;"_s_05_01_02_01_"&amp;$C19,Variabel_FQRS,0))</f>
        <v>1382635464.8599999</v>
      </c>
      <c r="P19" s="44">
        <f>INDEX('Sektor FQRS grp1'!$2:$2,MATCH(P$7&amp;"_s_05_01_02_01_"&amp;$C19,Variabel_FQRS,0))</f>
        <v>0</v>
      </c>
      <c r="Q19" s="44">
        <f>INDEX('Sektor FQRS grp1'!$2:$2,MATCH(Q$7&amp;"_s_05_01_02_01_"&amp;$C19,Variabel_FQRS,0))</f>
        <v>82087939.760000005</v>
      </c>
      <c r="R19" s="44">
        <f>INDEX('Sektor FQRS grp1'!$2:$2,MATCH(R$7&amp;"_s_05_01_02_01_"&amp;$C19,Variabel_FQRS,0))</f>
        <v>62751887.719999999</v>
      </c>
      <c r="S19" s="44">
        <f>INDEX('Sektor FQRS grp1'!$2:$2,MATCH(S$7&amp;"_s_05_01_02_01_"&amp;$C19,Variabel_FQRS,0))</f>
        <v>108827512.68000001</v>
      </c>
      <c r="T19" s="44">
        <f>INDEX('Sektor FQRS grp1'!$2:$2,MATCH(T$7&amp;"_s_05_01_02_01_"&amp;$C19,Variabel_FQRS,0))</f>
        <v>77554998966.130005</v>
      </c>
      <c r="U19" s="1"/>
    </row>
    <row r="20" spans="2:21">
      <c r="B20" s="41" t="s">
        <v>534</v>
      </c>
      <c r="C20" s="43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1"/>
    </row>
    <row r="21" spans="2:21">
      <c r="B21" s="46" t="s">
        <v>518</v>
      </c>
      <c r="C21" s="52" t="s">
        <v>535</v>
      </c>
      <c r="D21" s="44">
        <f>INDEX('Sektor FQRS grp1'!$2:$2,MATCH(D$7&amp;"_s_05_01_02_01_"&amp;$C21,Variabel_FQRS,0))</f>
        <v>5190909714.3699999</v>
      </c>
      <c r="E21" s="44">
        <f>INDEX('Sektor FQRS grp1'!$2:$2,MATCH(E$7&amp;"_s_05_01_02_01_"&amp;$C21,Variabel_FQRS,0))</f>
        <v>5948632591.2600002</v>
      </c>
      <c r="F21" s="44">
        <f>INDEX('Sektor FQRS grp1'!$2:$2,MATCH(F$7&amp;"_s_05_01_02_01_"&amp;$C21,Variabel_FQRS,0))</f>
        <v>89082643.980000004</v>
      </c>
      <c r="G21" s="44">
        <f>INDEX('Sektor FQRS grp1'!$2:$2,MATCH(G$7&amp;"_s_05_01_02_01_"&amp;$C21,Variabel_FQRS,0))</f>
        <v>3684018659.3899999</v>
      </c>
      <c r="H21" s="44">
        <f>INDEX('Sektor FQRS grp1'!$2:$2,MATCH(H$7&amp;"_s_05_01_02_01_"&amp;$C21,Variabel_FQRS,0))</f>
        <v>10890298100.48</v>
      </c>
      <c r="I21" s="44">
        <f>INDEX('Sektor FQRS grp1'!$2:$2,MATCH(I$7&amp;"_s_05_01_02_01_"&amp;$C21,Variabel_FQRS,0))</f>
        <v>566303457.3082</v>
      </c>
      <c r="J21" s="44">
        <f>INDEX('Sektor FQRS grp1'!$2:$2,MATCH(J$7&amp;"_s_05_01_02_01_"&amp;$C21,Variabel_FQRS,0))</f>
        <v>16291096866.121799</v>
      </c>
      <c r="K21" s="44">
        <f>INDEX('Sektor FQRS grp1'!$2:$2,MATCH(K$7&amp;"_s_05_01_02_01_"&amp;$C21,Variabel_FQRS,0))</f>
        <v>1750602569.1800001</v>
      </c>
      <c r="L21" s="44">
        <f>INDEX('Sektor FQRS grp1'!$2:$2,MATCH(L$7&amp;"_s_05_01_02_01_"&amp;$C21,Variabel_FQRS,0))</f>
        <v>115482903.91</v>
      </c>
      <c r="M21" s="44">
        <f>INDEX('Sektor FQRS grp1'!$2:$2,MATCH(M$7&amp;"_s_05_01_02_01_"&amp;$C21,Variabel_FQRS,0))</f>
        <v>83115747.069999993</v>
      </c>
      <c r="N21" s="44">
        <f>INDEX('Sektor FQRS grp1'!$2:$2,MATCH(N$7&amp;"_s_05_01_02_01_"&amp;$C21,Variabel_FQRS,0))</f>
        <v>1561690028.45</v>
      </c>
      <c r="O21" s="44">
        <f>INDEX('Sektor FQRS grp1'!$2:$2,MATCH(O$7&amp;"_s_05_01_02_01_"&amp;$C21,Variabel_FQRS,0))</f>
        <v>758870184.45000005</v>
      </c>
      <c r="P21" s="45"/>
      <c r="Q21" s="45"/>
      <c r="R21" s="45"/>
      <c r="S21" s="45"/>
      <c r="T21" s="44">
        <f>INDEX('Sektor FQRS grp1'!$2:$2,MATCH(T$7&amp;"_s_05_01_02_01_"&amp;$C21,Variabel_FQRS,0))</f>
        <v>46930103465.959999</v>
      </c>
      <c r="U21" s="1"/>
    </row>
    <row r="22" spans="2:21" ht="25.5" customHeight="1">
      <c r="B22" s="46" t="s">
        <v>520</v>
      </c>
      <c r="C22" s="52" t="s">
        <v>536</v>
      </c>
      <c r="D22" s="44">
        <f>INDEX('Sektor FQRS grp1'!$2:$2,MATCH(D$7&amp;"_s_05_01_02_01_"&amp;$C22,Variabel_FQRS,0))</f>
        <v>255147344.81999999</v>
      </c>
      <c r="E22" s="44">
        <f>INDEX('Sektor FQRS grp1'!$2:$2,MATCH(E$7&amp;"_s_05_01_02_01_"&amp;$C22,Variabel_FQRS,0))</f>
        <v>7501588.9299999997</v>
      </c>
      <c r="F22" s="44">
        <f>INDEX('Sektor FQRS grp1'!$2:$2,MATCH(F$7&amp;"_s_05_01_02_01_"&amp;$C22,Variabel_FQRS,0))</f>
        <v>7921579.75</v>
      </c>
      <c r="G22" s="44">
        <f>INDEX('Sektor FQRS grp1'!$2:$2,MATCH(G$7&amp;"_s_05_01_02_01_"&amp;$C22,Variabel_FQRS,0))</f>
        <v>2467730</v>
      </c>
      <c r="H22" s="44">
        <f>INDEX('Sektor FQRS grp1'!$2:$2,MATCH(H$7&amp;"_s_05_01_02_01_"&amp;$C22,Variabel_FQRS,0))</f>
        <v>7621314</v>
      </c>
      <c r="I22" s="44">
        <f>INDEX('Sektor FQRS grp1'!$2:$2,MATCH(I$7&amp;"_s_05_01_02_01_"&amp;$C22,Variabel_FQRS,0))</f>
        <v>271922005.11000001</v>
      </c>
      <c r="J22" s="44">
        <f>INDEX('Sektor FQRS grp1'!$2:$2,MATCH(J$7&amp;"_s_05_01_02_01_"&amp;$C22,Variabel_FQRS,0))</f>
        <v>265098041.74000001</v>
      </c>
      <c r="K22" s="44">
        <f>INDEX('Sektor FQRS grp1'!$2:$2,MATCH(K$7&amp;"_s_05_01_02_01_"&amp;$C22,Variabel_FQRS,0))</f>
        <v>96365844.510000005</v>
      </c>
      <c r="L22" s="44">
        <f>INDEX('Sektor FQRS grp1'!$2:$2,MATCH(L$7&amp;"_s_05_01_02_01_"&amp;$C22,Variabel_FQRS,0))</f>
        <v>0</v>
      </c>
      <c r="M22" s="44">
        <f>INDEX('Sektor FQRS grp1'!$2:$2,MATCH(M$7&amp;"_s_05_01_02_01_"&amp;$C22,Variabel_FQRS,0))</f>
        <v>0</v>
      </c>
      <c r="N22" s="44">
        <f>INDEX('Sektor FQRS grp1'!$2:$2,MATCH(N$7&amp;"_s_05_01_02_01_"&amp;$C22,Variabel_FQRS,0))</f>
        <v>0</v>
      </c>
      <c r="O22" s="44">
        <f>INDEX('Sektor FQRS grp1'!$2:$2,MATCH(O$7&amp;"_s_05_01_02_01_"&amp;$C22,Variabel_FQRS,0))</f>
        <v>-6952884.96</v>
      </c>
      <c r="P22" s="45"/>
      <c r="Q22" s="45"/>
      <c r="R22" s="45"/>
      <c r="S22" s="45"/>
      <c r="T22" s="44">
        <f>INDEX('Sektor FQRS grp1'!$2:$2,MATCH(T$7&amp;"_s_05_01_02_01_"&amp;$C22,Variabel_FQRS,0))</f>
        <v>907092563.89999998</v>
      </c>
      <c r="U22" s="1"/>
    </row>
    <row r="23" spans="2:21" ht="25.5" customHeight="1">
      <c r="B23" s="46" t="s">
        <v>522</v>
      </c>
      <c r="C23" s="52" t="s">
        <v>537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4">
        <f>INDEX('Sektor FQRS grp1'!$2:$2,MATCH(P$7&amp;"_s_05_01_02_01_"&amp;$C23,Variabel_FQRS,0))</f>
        <v>0</v>
      </c>
      <c r="Q23" s="44">
        <f>INDEX('Sektor FQRS grp1'!$2:$2,MATCH(Q$7&amp;"_s_05_01_02_01_"&amp;$C23,Variabel_FQRS,0))</f>
        <v>9299690.7200000007</v>
      </c>
      <c r="R23" s="44">
        <f>INDEX('Sektor FQRS grp1'!$2:$2,MATCH(R$7&amp;"_s_05_01_02_01_"&amp;$C23,Variabel_FQRS,0))</f>
        <v>12789157.49</v>
      </c>
      <c r="S23" s="44">
        <f>INDEX('Sektor FQRS grp1'!$2:$2,MATCH(S$7&amp;"_s_05_01_02_01_"&amp;$C23,Variabel_FQRS,0))</f>
        <v>3245718.58</v>
      </c>
      <c r="T23" s="44">
        <f>INDEX('Sektor FQRS grp1'!$2:$2,MATCH(T$7&amp;"_s_05_01_02_01_"&amp;$C23,Variabel_FQRS,0))</f>
        <v>25334566.780000001</v>
      </c>
      <c r="U23" s="1"/>
    </row>
    <row r="24" spans="2:21">
      <c r="B24" s="46" t="s">
        <v>524</v>
      </c>
      <c r="C24" s="52" t="s">
        <v>538</v>
      </c>
      <c r="D24" s="44">
        <f>INDEX('Sektor FQRS grp1'!$2:$2,MATCH(D$7&amp;"_s_05_01_02_01_"&amp;$C24,Variabel_FQRS,0))</f>
        <v>1542417.2</v>
      </c>
      <c r="E24" s="44">
        <f>INDEX('Sektor FQRS grp1'!$2:$2,MATCH(E$7&amp;"_s_05_01_02_01_"&amp;$C24,Variabel_FQRS,0))</f>
        <v>24749299.489999998</v>
      </c>
      <c r="F24" s="44">
        <f>INDEX('Sektor FQRS grp1'!$2:$2,MATCH(F$7&amp;"_s_05_01_02_01_"&amp;$C24,Variabel_FQRS,0))</f>
        <v>22701508.84</v>
      </c>
      <c r="G24" s="44">
        <f>INDEX('Sektor FQRS grp1'!$2:$2,MATCH(G$7&amp;"_s_05_01_02_01_"&amp;$C24,Variabel_FQRS,0))</f>
        <v>54387681.530000001</v>
      </c>
      <c r="H24" s="44">
        <f>INDEX('Sektor FQRS grp1'!$2:$2,MATCH(H$7&amp;"_s_05_01_02_01_"&amp;$C24,Variabel_FQRS,0))</f>
        <v>-32633585.920000002</v>
      </c>
      <c r="I24" s="44">
        <f>INDEX('Sektor FQRS grp1'!$2:$2,MATCH(I$7&amp;"_s_05_01_02_01_"&amp;$C24,Variabel_FQRS,0))</f>
        <v>33694328.302299999</v>
      </c>
      <c r="J24" s="44">
        <f>INDEX('Sektor FQRS grp1'!$2:$2,MATCH(J$7&amp;"_s_05_01_02_01_"&amp;$C24,Variabel_FQRS,0))</f>
        <v>1541112117.1277001</v>
      </c>
      <c r="K24" s="44">
        <f>INDEX('Sektor FQRS grp1'!$2:$2,MATCH(K$7&amp;"_s_05_01_02_01_"&amp;$C24,Variabel_FQRS,0))</f>
        <v>408807252.75999999</v>
      </c>
      <c r="L24" s="44">
        <f>INDEX('Sektor FQRS grp1'!$2:$2,MATCH(L$7&amp;"_s_05_01_02_01_"&amp;$C24,Variabel_FQRS,0))</f>
        <v>102890246.12</v>
      </c>
      <c r="M24" s="44">
        <f>INDEX('Sektor FQRS grp1'!$2:$2,MATCH(M$7&amp;"_s_05_01_02_01_"&amp;$C24,Variabel_FQRS,0))</f>
        <v>416838.86</v>
      </c>
      <c r="N24" s="44">
        <f>INDEX('Sektor FQRS grp1'!$2:$2,MATCH(N$7&amp;"_s_05_01_02_01_"&amp;$C24,Variabel_FQRS,0))</f>
        <v>308374.59000000003</v>
      </c>
      <c r="O24" s="44">
        <f>INDEX('Sektor FQRS grp1'!$2:$2,MATCH(O$7&amp;"_s_05_01_02_01_"&amp;$C24,Variabel_FQRS,0))</f>
        <v>-26357303.780000001</v>
      </c>
      <c r="P24" s="44">
        <f>INDEX('Sektor FQRS grp1'!$2:$2,MATCH(P$7&amp;"_s_05_01_02_01_"&amp;$C24,Variabel_FQRS,0))</f>
        <v>0</v>
      </c>
      <c r="Q24" s="44">
        <f>INDEX('Sektor FQRS grp1'!$2:$2,MATCH(Q$7&amp;"_s_05_01_02_01_"&amp;$C24,Variabel_FQRS,0))</f>
        <v>0</v>
      </c>
      <c r="R24" s="44">
        <f>INDEX('Sektor FQRS grp1'!$2:$2,MATCH(R$7&amp;"_s_05_01_02_01_"&amp;$C24,Variabel_FQRS,0))</f>
        <v>0</v>
      </c>
      <c r="S24" s="44">
        <f>INDEX('Sektor FQRS grp1'!$2:$2,MATCH(S$7&amp;"_s_05_01_02_01_"&amp;$C24,Variabel_FQRS,0))</f>
        <v>-528596.1</v>
      </c>
      <c r="T24" s="44">
        <f>INDEX('Sektor FQRS grp1'!$2:$2,MATCH(T$7&amp;"_s_05_01_02_01_"&amp;$C24,Variabel_FQRS,0))</f>
        <v>2131090579.04</v>
      </c>
      <c r="U24" s="1"/>
    </row>
    <row r="25" spans="2:21">
      <c r="B25" s="46" t="s">
        <v>526</v>
      </c>
      <c r="C25" s="52" t="s">
        <v>539</v>
      </c>
      <c r="D25" s="44">
        <f>INDEX('Sektor FQRS grp1'!$2:$2,MATCH(D$7&amp;"_s_05_01_02_01_"&amp;$C25,Variabel_FQRS,0))</f>
        <v>5444514641.9899998</v>
      </c>
      <c r="E25" s="44">
        <f>INDEX('Sektor FQRS grp1'!$2:$2,MATCH(E$7&amp;"_s_05_01_02_01_"&amp;$C25,Variabel_FQRS,0))</f>
        <v>5931384880.6999998</v>
      </c>
      <c r="F25" s="44">
        <f>INDEX('Sektor FQRS grp1'!$2:$2,MATCH(F$7&amp;"_s_05_01_02_01_"&amp;$C25,Variabel_FQRS,0))</f>
        <v>74302714.879999995</v>
      </c>
      <c r="G25" s="44">
        <f>INDEX('Sektor FQRS grp1'!$2:$2,MATCH(G$7&amp;"_s_05_01_02_01_"&amp;$C25,Variabel_FQRS,0))</f>
        <v>3632098707.8600001</v>
      </c>
      <c r="H25" s="44">
        <f>INDEX('Sektor FQRS grp1'!$2:$2,MATCH(H$7&amp;"_s_05_01_02_01_"&amp;$C25,Variabel_FQRS,0))</f>
        <v>10930553000.370001</v>
      </c>
      <c r="I25" s="44">
        <f>INDEX('Sektor FQRS grp1'!$2:$2,MATCH(I$7&amp;"_s_05_01_02_01_"&amp;$C25,Variabel_FQRS,0))</f>
        <v>804531134.11590004</v>
      </c>
      <c r="J25" s="44">
        <f>INDEX('Sektor FQRS grp1'!$2:$2,MATCH(J$7&amp;"_s_05_01_02_01_"&amp;$C25,Variabel_FQRS,0))</f>
        <v>15015082790.7341</v>
      </c>
      <c r="K25" s="44">
        <f>INDEX('Sektor FQRS grp1'!$2:$2,MATCH(K$7&amp;"_s_05_01_02_01_"&amp;$C25,Variabel_FQRS,0))</f>
        <v>1438161160.9200001</v>
      </c>
      <c r="L25" s="44">
        <f>INDEX('Sektor FQRS grp1'!$2:$2,MATCH(L$7&amp;"_s_05_01_02_01_"&amp;$C25,Variabel_FQRS,0))</f>
        <v>12592657.789999999</v>
      </c>
      <c r="M25" s="44">
        <f>INDEX('Sektor FQRS grp1'!$2:$2,MATCH(M$7&amp;"_s_05_01_02_01_"&amp;$C25,Variabel_FQRS,0))</f>
        <v>82698908.209999993</v>
      </c>
      <c r="N25" s="44">
        <f>INDEX('Sektor FQRS grp1'!$2:$2,MATCH(N$7&amp;"_s_05_01_02_01_"&amp;$C25,Variabel_FQRS,0))</f>
        <v>1561381653.8499999</v>
      </c>
      <c r="O25" s="44">
        <f>INDEX('Sektor FQRS grp1'!$2:$2,MATCH(O$7&amp;"_s_05_01_02_01_"&amp;$C25,Variabel_FQRS,0))</f>
        <v>778274603.26999998</v>
      </c>
      <c r="P25" s="44">
        <f>INDEX('Sektor FQRS grp1'!$2:$2,MATCH(P$7&amp;"_s_05_01_02_01_"&amp;$C25,Variabel_FQRS,0))</f>
        <v>0</v>
      </c>
      <c r="Q25" s="44">
        <f>INDEX('Sektor FQRS grp1'!$2:$2,MATCH(Q$7&amp;"_s_05_01_02_01_"&amp;$C25,Variabel_FQRS,0))</f>
        <v>9299690.7200000007</v>
      </c>
      <c r="R25" s="44">
        <f>INDEX('Sektor FQRS grp1'!$2:$2,MATCH(R$7&amp;"_s_05_01_02_01_"&amp;$C25,Variabel_FQRS,0))</f>
        <v>12789157.49</v>
      </c>
      <c r="S25" s="44">
        <f>INDEX('Sektor FQRS grp1'!$2:$2,MATCH(S$7&amp;"_s_05_01_02_01_"&amp;$C25,Variabel_FQRS,0))</f>
        <v>3774314.68</v>
      </c>
      <c r="T25" s="44">
        <f>INDEX('Sektor FQRS grp1'!$2:$2,MATCH(T$7&amp;"_s_05_01_02_01_"&amp;$C25,Variabel_FQRS,0))</f>
        <v>45731440017.580002</v>
      </c>
      <c r="U25" s="1"/>
    </row>
    <row r="26" spans="2:21" ht="25.5" hidden="1" customHeight="1">
      <c r="B26" s="41" t="s">
        <v>540</v>
      </c>
      <c r="C26" s="43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"/>
    </row>
    <row r="27" spans="2:21" hidden="1">
      <c r="B27" s="46" t="s">
        <v>518</v>
      </c>
      <c r="C27" s="52" t="s">
        <v>541</v>
      </c>
      <c r="D27" s="44" t="e">
        <f>INDEX('Sektor FQRS grp1'!$2:$2,MATCH(D$7&amp;"_s_05_01_02_01_"&amp;$C27,Variabel_FQRS,0))</f>
        <v>#N/A</v>
      </c>
      <c r="E27" s="44" t="e">
        <f>INDEX('Sektor FQRS grp1'!$2:$2,MATCH(E$7&amp;"_s_05_01_02_01_"&amp;$C27,Variabel_FQRS,0))</f>
        <v>#N/A</v>
      </c>
      <c r="F27" s="44" t="e">
        <f>INDEX('Sektor FQRS grp1'!$2:$2,MATCH(F$7&amp;"_s_05_01_02_01_"&amp;$C27,Variabel_FQRS,0))</f>
        <v>#N/A</v>
      </c>
      <c r="G27" s="44" t="e">
        <f>INDEX('Sektor FQRS grp1'!$2:$2,MATCH(G$7&amp;"_s_05_01_02_01_"&amp;$C27,Variabel_FQRS,0))</f>
        <v>#N/A</v>
      </c>
      <c r="H27" s="44" t="e">
        <f>INDEX('Sektor FQRS grp1'!$2:$2,MATCH(H$7&amp;"_s_05_01_02_01_"&amp;$C27,Variabel_FQRS,0))</f>
        <v>#N/A</v>
      </c>
      <c r="I27" s="44" t="e">
        <f>INDEX('Sektor FQRS grp1'!$2:$2,MATCH(I$7&amp;"_s_05_01_02_01_"&amp;$C27,Variabel_FQRS,0))</f>
        <v>#N/A</v>
      </c>
      <c r="J27" s="44" t="e">
        <f>INDEX('Sektor FQRS grp1'!$2:$2,MATCH(J$7&amp;"_s_05_01_02_01_"&amp;$C27,Variabel_FQRS,0))</f>
        <v>#N/A</v>
      </c>
      <c r="K27" s="44" t="e">
        <f>INDEX('Sektor FQRS grp1'!$2:$2,MATCH(K$7&amp;"_s_05_01_02_01_"&amp;$C27,Variabel_FQRS,0))</f>
        <v>#N/A</v>
      </c>
      <c r="L27" s="44" t="e">
        <f>INDEX('Sektor FQRS grp1'!$2:$2,MATCH(L$7&amp;"_s_05_01_02_01_"&amp;$C27,Variabel_FQRS,0))</f>
        <v>#N/A</v>
      </c>
      <c r="M27" s="44" t="e">
        <f>INDEX('Sektor FQRS grp1'!$2:$2,MATCH(M$7&amp;"_s_05_01_02_01_"&amp;$C27,Variabel_FQRS,0))</f>
        <v>#N/A</v>
      </c>
      <c r="N27" s="44" t="e">
        <f>INDEX('Sektor FQRS grp1'!$2:$2,MATCH(N$7&amp;"_s_05_01_02_01_"&amp;$C27,Variabel_FQRS,0))</f>
        <v>#N/A</v>
      </c>
      <c r="O27" s="44" t="e">
        <f>INDEX('Sektor FQRS grp1'!$2:$2,MATCH(O$7&amp;"_s_05_01_02_01_"&amp;$C27,Variabel_FQRS,0))</f>
        <v>#N/A</v>
      </c>
      <c r="P27" s="45"/>
      <c r="Q27" s="45"/>
      <c r="R27" s="45"/>
      <c r="S27" s="45"/>
      <c r="T27" s="44" t="e">
        <f>INDEX('Sektor FQRS grp1'!$2:$2,MATCH(T$7&amp;"_s_05_01_02_01_"&amp;$C27,Variabel_FQRS,0))</f>
        <v>#N/A</v>
      </c>
      <c r="U27" s="1"/>
    </row>
    <row r="28" spans="2:21" ht="25.5" hidden="1" customHeight="1">
      <c r="B28" s="46" t="s">
        <v>520</v>
      </c>
      <c r="C28" s="52" t="s">
        <v>542</v>
      </c>
      <c r="D28" s="44" t="e">
        <f>INDEX('Sektor FQRS grp1'!$2:$2,MATCH(D$7&amp;"_s_05_01_02_01_"&amp;$C28,Variabel_FQRS,0))</f>
        <v>#N/A</v>
      </c>
      <c r="E28" s="44" t="e">
        <f>INDEX('Sektor FQRS grp1'!$2:$2,MATCH(E$7&amp;"_s_05_01_02_01_"&amp;$C28,Variabel_FQRS,0))</f>
        <v>#N/A</v>
      </c>
      <c r="F28" s="44" t="e">
        <f>INDEX('Sektor FQRS grp1'!$2:$2,MATCH(F$7&amp;"_s_05_01_02_01_"&amp;$C28,Variabel_FQRS,0))</f>
        <v>#N/A</v>
      </c>
      <c r="G28" s="44" t="e">
        <f>INDEX('Sektor FQRS grp1'!$2:$2,MATCH(G$7&amp;"_s_05_01_02_01_"&amp;$C28,Variabel_FQRS,0))</f>
        <v>#N/A</v>
      </c>
      <c r="H28" s="44" t="e">
        <f>INDEX('Sektor FQRS grp1'!$2:$2,MATCH(H$7&amp;"_s_05_01_02_01_"&amp;$C28,Variabel_FQRS,0))</f>
        <v>#N/A</v>
      </c>
      <c r="I28" s="44" t="e">
        <f>INDEX('Sektor FQRS grp1'!$2:$2,MATCH(I$7&amp;"_s_05_01_02_01_"&amp;$C28,Variabel_FQRS,0))</f>
        <v>#N/A</v>
      </c>
      <c r="J28" s="44" t="e">
        <f>INDEX('Sektor FQRS grp1'!$2:$2,MATCH(J$7&amp;"_s_05_01_02_01_"&amp;$C28,Variabel_FQRS,0))</f>
        <v>#N/A</v>
      </c>
      <c r="K28" s="44" t="e">
        <f>INDEX('Sektor FQRS grp1'!$2:$2,MATCH(K$7&amp;"_s_05_01_02_01_"&amp;$C28,Variabel_FQRS,0))</f>
        <v>#N/A</v>
      </c>
      <c r="L28" s="44" t="e">
        <f>INDEX('Sektor FQRS grp1'!$2:$2,MATCH(L$7&amp;"_s_05_01_02_01_"&amp;$C28,Variabel_FQRS,0))</f>
        <v>#N/A</v>
      </c>
      <c r="M28" s="44" t="e">
        <f>INDEX('Sektor FQRS grp1'!$2:$2,MATCH(M$7&amp;"_s_05_01_02_01_"&amp;$C28,Variabel_FQRS,0))</f>
        <v>#N/A</v>
      </c>
      <c r="N28" s="44" t="e">
        <f>INDEX('Sektor FQRS grp1'!$2:$2,MATCH(N$7&amp;"_s_05_01_02_01_"&amp;$C28,Variabel_FQRS,0))</f>
        <v>#N/A</v>
      </c>
      <c r="O28" s="44" t="e">
        <f>INDEX('Sektor FQRS grp1'!$2:$2,MATCH(O$7&amp;"_s_05_01_02_01_"&amp;$C28,Variabel_FQRS,0))</f>
        <v>#N/A</v>
      </c>
      <c r="P28" s="45"/>
      <c r="Q28" s="45"/>
      <c r="R28" s="45"/>
      <c r="S28" s="45"/>
      <c r="T28" s="44" t="e">
        <f>INDEX('Sektor FQRS grp1'!$2:$2,MATCH(T$7&amp;"_s_05_01_02_01_"&amp;$C28,Variabel_FQRS,0))</f>
        <v>#N/A</v>
      </c>
      <c r="U28" s="1"/>
    </row>
    <row r="29" spans="2:21" ht="25.5" hidden="1" customHeight="1">
      <c r="B29" s="46" t="s">
        <v>543</v>
      </c>
      <c r="C29" s="52" t="s">
        <v>544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4" t="e">
        <f>INDEX('Sektor FQRS grp1'!$2:$2,MATCH(P$7&amp;"_s_05_01_02_01_"&amp;$C29,Variabel_FQRS,0))</f>
        <v>#N/A</v>
      </c>
      <c r="Q29" s="44" t="e">
        <f>INDEX('Sektor FQRS grp1'!$2:$2,MATCH(Q$7&amp;"_s_05_01_02_01_"&amp;$C29,Variabel_FQRS,0))</f>
        <v>#N/A</v>
      </c>
      <c r="R29" s="44" t="e">
        <f>INDEX('Sektor FQRS grp1'!$2:$2,MATCH(R$7&amp;"_s_05_01_02_01_"&amp;$C29,Variabel_FQRS,0))</f>
        <v>#N/A</v>
      </c>
      <c r="S29" s="44" t="e">
        <f>INDEX('Sektor FQRS grp1'!$2:$2,MATCH(S$7&amp;"_s_05_01_02_01_"&amp;$C29,Variabel_FQRS,0))</f>
        <v>#N/A</v>
      </c>
      <c r="T29" s="44" t="e">
        <f>INDEX('Sektor FQRS grp1'!$2:$2,MATCH(T$7&amp;"_s_05_01_02_01_"&amp;$C29,Variabel_FQRS,0))</f>
        <v>#N/A</v>
      </c>
      <c r="U29" s="1"/>
    </row>
    <row r="30" spans="2:21" hidden="1">
      <c r="B30" s="46" t="s">
        <v>524</v>
      </c>
      <c r="C30" s="52" t="s">
        <v>545</v>
      </c>
      <c r="D30" s="44" t="e">
        <f>INDEX('Sektor FQRS grp1'!$2:$2,MATCH(D$7&amp;"_s_05_01_02_01_"&amp;$C30,Variabel_FQRS,0))</f>
        <v>#N/A</v>
      </c>
      <c r="E30" s="44" t="e">
        <f>INDEX('Sektor FQRS grp1'!$2:$2,MATCH(E$7&amp;"_s_05_01_02_01_"&amp;$C30,Variabel_FQRS,0))</f>
        <v>#N/A</v>
      </c>
      <c r="F30" s="44" t="e">
        <f>INDEX('Sektor FQRS grp1'!$2:$2,MATCH(F$7&amp;"_s_05_01_02_01_"&amp;$C30,Variabel_FQRS,0))</f>
        <v>#N/A</v>
      </c>
      <c r="G30" s="44" t="e">
        <f>INDEX('Sektor FQRS grp1'!$2:$2,MATCH(G$7&amp;"_s_05_01_02_01_"&amp;$C30,Variabel_FQRS,0))</f>
        <v>#N/A</v>
      </c>
      <c r="H30" s="44" t="e">
        <f>INDEX('Sektor FQRS grp1'!$2:$2,MATCH(H$7&amp;"_s_05_01_02_01_"&amp;$C30,Variabel_FQRS,0))</f>
        <v>#N/A</v>
      </c>
      <c r="I30" s="44" t="e">
        <f>INDEX('Sektor FQRS grp1'!$2:$2,MATCH(I$7&amp;"_s_05_01_02_01_"&amp;$C30,Variabel_FQRS,0))</f>
        <v>#N/A</v>
      </c>
      <c r="J30" s="44" t="e">
        <f>INDEX('Sektor FQRS grp1'!$2:$2,MATCH(J$7&amp;"_s_05_01_02_01_"&amp;$C30,Variabel_FQRS,0))</f>
        <v>#N/A</v>
      </c>
      <c r="K30" s="44" t="e">
        <f>INDEX('Sektor FQRS grp1'!$2:$2,MATCH(K$7&amp;"_s_05_01_02_01_"&amp;$C30,Variabel_FQRS,0))</f>
        <v>#N/A</v>
      </c>
      <c r="L30" s="44" t="e">
        <f>INDEX('Sektor FQRS grp1'!$2:$2,MATCH(L$7&amp;"_s_05_01_02_01_"&amp;$C30,Variabel_FQRS,0))</f>
        <v>#N/A</v>
      </c>
      <c r="M30" s="44" t="e">
        <f>INDEX('Sektor FQRS grp1'!$2:$2,MATCH(M$7&amp;"_s_05_01_02_01_"&amp;$C30,Variabel_FQRS,0))</f>
        <v>#N/A</v>
      </c>
      <c r="N30" s="44" t="e">
        <f>INDEX('Sektor FQRS grp1'!$2:$2,MATCH(N$7&amp;"_s_05_01_02_01_"&amp;$C30,Variabel_FQRS,0))</f>
        <v>#N/A</v>
      </c>
      <c r="O30" s="44" t="e">
        <f>INDEX('Sektor FQRS grp1'!$2:$2,MATCH(O$7&amp;"_s_05_01_02_01_"&amp;$C30,Variabel_FQRS,0))</f>
        <v>#N/A</v>
      </c>
      <c r="P30" s="44" t="e">
        <f>INDEX('Sektor FQRS grp1'!$2:$2,MATCH(P$7&amp;"_s_05_01_02_01_"&amp;$C30,Variabel_FQRS,0))</f>
        <v>#N/A</v>
      </c>
      <c r="Q30" s="44" t="e">
        <f>INDEX('Sektor FQRS grp1'!$2:$2,MATCH(Q$7&amp;"_s_05_01_02_01_"&amp;$C30,Variabel_FQRS,0))</f>
        <v>#N/A</v>
      </c>
      <c r="R30" s="44" t="e">
        <f>INDEX('Sektor FQRS grp1'!$2:$2,MATCH(R$7&amp;"_s_05_01_02_01_"&amp;$C30,Variabel_FQRS,0))</f>
        <v>#N/A</v>
      </c>
      <c r="S30" s="44" t="e">
        <f>INDEX('Sektor FQRS grp1'!$2:$2,MATCH(S$7&amp;"_s_05_01_02_01_"&amp;$C30,Variabel_FQRS,0))</f>
        <v>#N/A</v>
      </c>
      <c r="T30" s="44" t="e">
        <f>INDEX('Sektor FQRS grp1'!$2:$2,MATCH(T$7&amp;"_s_05_01_02_01_"&amp;$C30,Variabel_FQRS,0))</f>
        <v>#N/A</v>
      </c>
      <c r="U30" s="1"/>
    </row>
    <row r="31" spans="2:21" hidden="1">
      <c r="B31" s="46" t="s">
        <v>526</v>
      </c>
      <c r="C31" s="52" t="s">
        <v>546</v>
      </c>
      <c r="D31" s="44" t="e">
        <f>INDEX('Sektor FQRS grp1'!$2:$2,MATCH(D$7&amp;"_s_05_01_02_01_"&amp;$C31,Variabel_FQRS,0))</f>
        <v>#N/A</v>
      </c>
      <c r="E31" s="44" t="e">
        <f>INDEX('Sektor FQRS grp1'!$2:$2,MATCH(E$7&amp;"_s_05_01_02_01_"&amp;$C31,Variabel_FQRS,0))</f>
        <v>#N/A</v>
      </c>
      <c r="F31" s="44" t="e">
        <f>INDEX('Sektor FQRS grp1'!$2:$2,MATCH(F$7&amp;"_s_05_01_02_01_"&amp;$C31,Variabel_FQRS,0))</f>
        <v>#N/A</v>
      </c>
      <c r="G31" s="44" t="e">
        <f>INDEX('Sektor FQRS grp1'!$2:$2,MATCH(G$7&amp;"_s_05_01_02_01_"&amp;$C31,Variabel_FQRS,0))</f>
        <v>#N/A</v>
      </c>
      <c r="H31" s="44" t="e">
        <f>INDEX('Sektor FQRS grp1'!$2:$2,MATCH(H$7&amp;"_s_05_01_02_01_"&amp;$C31,Variabel_FQRS,0))</f>
        <v>#N/A</v>
      </c>
      <c r="I31" s="44" t="e">
        <f>INDEX('Sektor FQRS grp1'!$2:$2,MATCH(I$7&amp;"_s_05_01_02_01_"&amp;$C31,Variabel_FQRS,0))</f>
        <v>#N/A</v>
      </c>
      <c r="J31" s="44" t="e">
        <f>INDEX('Sektor FQRS grp1'!$2:$2,MATCH(J$7&amp;"_s_05_01_02_01_"&amp;$C31,Variabel_FQRS,0))</f>
        <v>#N/A</v>
      </c>
      <c r="K31" s="44" t="e">
        <f>INDEX('Sektor FQRS grp1'!$2:$2,MATCH(K$7&amp;"_s_05_01_02_01_"&amp;$C31,Variabel_FQRS,0))</f>
        <v>#N/A</v>
      </c>
      <c r="L31" s="44" t="e">
        <f>INDEX('Sektor FQRS grp1'!$2:$2,MATCH(L$7&amp;"_s_05_01_02_01_"&amp;$C31,Variabel_FQRS,0))</f>
        <v>#N/A</v>
      </c>
      <c r="M31" s="44" t="e">
        <f>INDEX('Sektor FQRS grp1'!$2:$2,MATCH(M$7&amp;"_s_05_01_02_01_"&amp;$C31,Variabel_FQRS,0))</f>
        <v>#N/A</v>
      </c>
      <c r="N31" s="44" t="e">
        <f>INDEX('Sektor FQRS grp1'!$2:$2,MATCH(N$7&amp;"_s_05_01_02_01_"&amp;$C31,Variabel_FQRS,0))</f>
        <v>#N/A</v>
      </c>
      <c r="O31" s="44" t="e">
        <f>INDEX('Sektor FQRS grp1'!$2:$2,MATCH(O$7&amp;"_s_05_01_02_01_"&amp;$C31,Variabel_FQRS,0))</f>
        <v>#N/A</v>
      </c>
      <c r="P31" s="44" t="e">
        <f>INDEX('Sektor FQRS grp1'!$2:$2,MATCH(P$7&amp;"_s_05_01_02_01_"&amp;$C31,Variabel_FQRS,0))</f>
        <v>#N/A</v>
      </c>
      <c r="Q31" s="44" t="e">
        <f>INDEX('Sektor FQRS grp1'!$2:$2,MATCH(Q$7&amp;"_s_05_01_02_01_"&amp;$C31,Variabel_FQRS,0))</f>
        <v>#N/A</v>
      </c>
      <c r="R31" s="44" t="e">
        <f>INDEX('Sektor FQRS grp1'!$2:$2,MATCH(R$7&amp;"_s_05_01_02_01_"&amp;$C31,Variabel_FQRS,0))</f>
        <v>#N/A</v>
      </c>
      <c r="S31" s="44" t="e">
        <f>INDEX('Sektor FQRS grp1'!$2:$2,MATCH(S$7&amp;"_s_05_01_02_01_"&amp;$C31,Variabel_FQRS,0))</f>
        <v>#N/A</v>
      </c>
      <c r="T31" s="44" t="e">
        <f>INDEX('Sektor FQRS grp1'!$2:$2,MATCH(T$7&amp;"_s_05_01_02_01_"&amp;$C31,Variabel_FQRS,0))</f>
        <v>#N/A</v>
      </c>
      <c r="U31" s="1"/>
    </row>
    <row r="32" spans="2:21">
      <c r="B32" s="41" t="s">
        <v>547</v>
      </c>
      <c r="C32" s="52" t="s">
        <v>548</v>
      </c>
      <c r="D32" s="44">
        <f>INDEX('Sektor FQRS grp1'!$2:$2,MATCH(D$7&amp;"_s_05_01_02_01_"&amp;$C32,Variabel_FQRS,0))</f>
        <v>750215171.55999994</v>
      </c>
      <c r="E32" s="44">
        <f>INDEX('Sektor FQRS grp1'!$2:$2,MATCH(E$7&amp;"_s_05_01_02_01_"&amp;$C32,Variabel_FQRS,0))</f>
        <v>2635201305.9000001</v>
      </c>
      <c r="F32" s="44">
        <f>INDEX('Sektor FQRS grp1'!$2:$2,MATCH(F$7&amp;"_s_05_01_02_01_"&amp;$C32,Variabel_FQRS,0))</f>
        <v>881678551.64999998</v>
      </c>
      <c r="G32" s="44">
        <f>INDEX('Sektor FQRS grp1'!$2:$2,MATCH(G$7&amp;"_s_05_01_02_01_"&amp;$C32,Variabel_FQRS,0))</f>
        <v>1313122449.8599999</v>
      </c>
      <c r="H32" s="44">
        <f>INDEX('Sektor FQRS grp1'!$2:$2,MATCH(H$7&amp;"_s_05_01_02_01_"&amp;$C32,Variabel_FQRS,0))</f>
        <v>3945942179.8899999</v>
      </c>
      <c r="I32" s="44">
        <f>INDEX('Sektor FQRS grp1'!$2:$2,MATCH(I$7&amp;"_s_05_01_02_01_"&amp;$C32,Variabel_FQRS,0))</f>
        <v>275889206.47500002</v>
      </c>
      <c r="J32" s="44">
        <f>INDEX('Sektor FQRS grp1'!$2:$2,MATCH(J$7&amp;"_s_05_01_02_01_"&amp;$C32,Variabel_FQRS,0))</f>
        <v>6920589648.9449997</v>
      </c>
      <c r="K32" s="44">
        <f>INDEX('Sektor FQRS grp1'!$2:$2,MATCH(K$7&amp;"_s_05_01_02_01_"&amp;$C32,Variabel_FQRS,0))</f>
        <v>790462681.92999995</v>
      </c>
      <c r="L32" s="44">
        <f>INDEX('Sektor FQRS grp1'!$2:$2,MATCH(L$7&amp;"_s_05_01_02_01_"&amp;$C32,Variabel_FQRS,0))</f>
        <v>-94647703.260000005</v>
      </c>
      <c r="M32" s="44">
        <f>INDEX('Sektor FQRS grp1'!$2:$2,MATCH(M$7&amp;"_s_05_01_02_01_"&amp;$C32,Variabel_FQRS,0))</f>
        <v>24029512.399999999</v>
      </c>
      <c r="N32" s="44">
        <f>INDEX('Sektor FQRS grp1'!$2:$2,MATCH(N$7&amp;"_s_05_01_02_01_"&amp;$C32,Variabel_FQRS,0))</f>
        <v>530273926.97000003</v>
      </c>
      <c r="O32" s="44">
        <f>INDEX('Sektor FQRS grp1'!$2:$2,MATCH(O$7&amp;"_s_05_01_02_01_"&amp;$C32,Variabel_FQRS,0))</f>
        <v>379049474.20999998</v>
      </c>
      <c r="P32" s="44">
        <f>INDEX('Sektor FQRS grp1'!$2:$2,MATCH(P$7&amp;"_s_05_01_02_01_"&amp;$C32,Variabel_FQRS,0))</f>
        <v>0</v>
      </c>
      <c r="Q32" s="44">
        <f>INDEX('Sektor FQRS grp1'!$2:$2,MATCH(Q$7&amp;"_s_05_01_02_01_"&amp;$C32,Variabel_FQRS,0))</f>
        <v>3194352</v>
      </c>
      <c r="R32" s="44">
        <f>INDEX('Sektor FQRS grp1'!$2:$2,MATCH(R$7&amp;"_s_05_01_02_01_"&amp;$C32,Variabel_FQRS,0))</f>
        <v>755225.68</v>
      </c>
      <c r="S32" s="44">
        <f>INDEX('Sektor FQRS grp1'!$2:$2,MATCH(S$7&amp;"_s_05_01_02_01_"&amp;$C32,Variabel_FQRS,0))</f>
        <v>9683574.2699999996</v>
      </c>
      <c r="T32" s="44">
        <f>INDEX('Sektor FQRS grp1'!$2:$2,MATCH(T$7&amp;"_s_05_01_02_01_"&amp;$C32,Variabel_FQRS,0))</f>
        <v>18365439557.459999</v>
      </c>
      <c r="U32" s="1"/>
    </row>
    <row r="33" spans="2:21">
      <c r="B33" s="41" t="s">
        <v>549</v>
      </c>
      <c r="C33" s="52" t="s">
        <v>2002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4">
        <f>INDEX('Sektor FQRS grp1'!$2:$2,MATCH(T$7&amp;"_s_05_01_02_01_"&amp;$C33,Variabel_FQRS,0))</f>
        <v>387014627.48000002</v>
      </c>
      <c r="U33" s="1"/>
    </row>
    <row r="34" spans="2:21">
      <c r="B34" s="41" t="s">
        <v>550</v>
      </c>
      <c r="C34" s="52" t="s">
        <v>551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4">
        <f>INDEX('Sektor FQRS grp1'!$2:$2,MATCH(T$7&amp;"_s_05_01_02_01_"&amp;$C34,Variabel_FQRS,0))</f>
        <v>18752454184.939999</v>
      </c>
      <c r="U34" s="1"/>
    </row>
    <row r="35" spans="2:2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</sheetData>
  <sheetProtection algorithmName="SHA-512" hashValue="k/z+wtsgBiQ2pPJN+zm8jYvW8hyrXbAqsoxCVPKPGmYiIVSlmcO2u0P4npy0fxSYcZmndA+jSTgam/PzCKMjjQ==" saltValue="DHDbdKhhNqNT7BIDwGPO2g==" spinCount="100000" sheet="1"/>
  <mergeCells count="6">
    <mergeCell ref="D5:O5"/>
    <mergeCell ref="P5:S5"/>
    <mergeCell ref="T5:T6"/>
    <mergeCell ref="B3:T3"/>
    <mergeCell ref="B1:C1"/>
    <mergeCell ref="B4:C4"/>
  </mergeCells>
  <hyperlinks>
    <hyperlink ref="B1" location="Indholdsfortegnelse!A1" display="Tilbage til indholdsfortegnelsen" xr:uid="{00000000-0004-0000-0600-000000000000}"/>
    <hyperlink ref="B1:C1" location="Indholdsfortegnelse!A1" display="Tilbage til indholdsfortegnelsen" xr:uid="{00000000-0004-0000-0600-000001000000}"/>
  </hyperlinks>
  <pageMargins left="0.70866141732283472" right="0.70866141732283472" top="0.74803149606299213" bottom="0.74803149606299213" header="0.31496062992125984" footer="0.31496062992125984"/>
  <pageSetup paperSize="8" scale="67" orientation="landscape"/>
  <headerFooter scaleWithDoc="0" alignWithMargins="0">
    <oddHeader>&amp;L&amp;C&amp;G&amp;R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U3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L30" sqref="L30"/>
    </sheetView>
  </sheetViews>
  <sheetFormatPr defaultColWidth="11.42578125" defaultRowHeight="15"/>
  <cols>
    <col min="1" max="1" width="31.28515625" hidden="1" customWidth="1"/>
    <col min="2" max="2" width="92.42578125" customWidth="1"/>
    <col min="3" max="3" width="7.140625" customWidth="1"/>
    <col min="4" max="4" width="16.140625" customWidth="1"/>
    <col min="5" max="6" width="17.140625" customWidth="1"/>
    <col min="7" max="7" width="20.140625" customWidth="1"/>
    <col min="8" max="8" width="16" customWidth="1"/>
    <col min="9" max="9" width="19.7109375" customWidth="1"/>
    <col min="10" max="10" width="22.140625" customWidth="1"/>
    <col min="11" max="11" width="16" customWidth="1"/>
    <col min="12" max="12" width="13.85546875" customWidth="1"/>
    <col min="13" max="13" width="15.28515625" customWidth="1"/>
    <col min="14" max="14" width="13.85546875" customWidth="1"/>
    <col min="15" max="15" width="16" customWidth="1"/>
    <col min="16" max="17" width="17.140625" customWidth="1"/>
    <col min="18" max="18" width="15.5703125" customWidth="1"/>
    <col min="19" max="19" width="17.140625" customWidth="1"/>
    <col min="20" max="20" width="20.7109375" customWidth="1"/>
    <col min="21" max="21" width="5.5703125" customWidth="1"/>
  </cols>
  <sheetData>
    <row r="1" spans="2:21">
      <c r="B1" s="94" t="s">
        <v>466</v>
      </c>
      <c r="C1" s="94"/>
    </row>
    <row r="3" spans="2:21" ht="23.25" customHeight="1">
      <c r="B3" s="101" t="s">
        <v>610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2:21" ht="23.25" customHeight="1">
      <c r="B4" s="103" t="s">
        <v>631</v>
      </c>
      <c r="C4" s="10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1" ht="15" customHeight="1">
      <c r="B5" s="43"/>
      <c r="C5" s="43"/>
      <c r="D5" s="96" t="s">
        <v>552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6" t="s">
        <v>553</v>
      </c>
      <c r="Q5" s="97"/>
      <c r="R5" s="97"/>
      <c r="S5" s="98"/>
      <c r="T5" s="99" t="s">
        <v>586</v>
      </c>
      <c r="U5" s="1"/>
    </row>
    <row r="6" spans="2:21" ht="135" customHeight="1">
      <c r="B6" s="43"/>
      <c r="C6" s="43"/>
      <c r="D6" s="21" t="s">
        <v>484</v>
      </c>
      <c r="E6" s="21" t="s">
        <v>554</v>
      </c>
      <c r="F6" s="21" t="s">
        <v>486</v>
      </c>
      <c r="G6" s="21" t="s">
        <v>487</v>
      </c>
      <c r="H6" s="21" t="s">
        <v>488</v>
      </c>
      <c r="I6" s="21" t="s">
        <v>489</v>
      </c>
      <c r="J6" s="21" t="s">
        <v>490</v>
      </c>
      <c r="K6" s="21" t="s">
        <v>491</v>
      </c>
      <c r="L6" s="21" t="s">
        <v>492</v>
      </c>
      <c r="M6" s="21" t="s">
        <v>493</v>
      </c>
      <c r="N6" s="21" t="s">
        <v>494</v>
      </c>
      <c r="O6" s="21" t="s">
        <v>495</v>
      </c>
      <c r="P6" s="21" t="s">
        <v>555</v>
      </c>
      <c r="Q6" s="21" t="s">
        <v>556</v>
      </c>
      <c r="R6" s="21" t="s">
        <v>557</v>
      </c>
      <c r="S6" s="21" t="s">
        <v>558</v>
      </c>
      <c r="T6" s="100"/>
      <c r="U6" s="1"/>
    </row>
    <row r="7" spans="2:21">
      <c r="B7" s="43"/>
      <c r="C7" s="43"/>
      <c r="D7" s="52" t="s">
        <v>501</v>
      </c>
      <c r="E7" s="52" t="s">
        <v>502</v>
      </c>
      <c r="F7" s="52" t="s">
        <v>503</v>
      </c>
      <c r="G7" s="52" t="s">
        <v>504</v>
      </c>
      <c r="H7" s="52" t="s">
        <v>505</v>
      </c>
      <c r="I7" s="52" t="s">
        <v>506</v>
      </c>
      <c r="J7" s="52" t="s">
        <v>507</v>
      </c>
      <c r="K7" s="52" t="s">
        <v>508</v>
      </c>
      <c r="L7" s="52" t="s">
        <v>509</v>
      </c>
      <c r="M7" s="52" t="s">
        <v>510</v>
      </c>
      <c r="N7" s="52" t="s">
        <v>511</v>
      </c>
      <c r="O7" s="52" t="s">
        <v>512</v>
      </c>
      <c r="P7" s="52" t="s">
        <v>513</v>
      </c>
      <c r="Q7" s="52" t="s">
        <v>514</v>
      </c>
      <c r="R7" s="52" t="s">
        <v>515</v>
      </c>
      <c r="S7" s="52" t="s">
        <v>559</v>
      </c>
      <c r="T7" s="52" t="s">
        <v>560</v>
      </c>
      <c r="U7" s="1"/>
    </row>
    <row r="8" spans="2:21">
      <c r="B8" s="54" t="s">
        <v>561</v>
      </c>
      <c r="C8" s="52" t="s">
        <v>562</v>
      </c>
      <c r="D8" s="44">
        <f>INDEX('Sektor FQRS grp1'!$2:$2,MATCH(D$7&amp;"_s_17_01_02_01_"&amp;$C8,Variabel_FQRS,0))</f>
        <v>0</v>
      </c>
      <c r="E8" s="44">
        <f>INDEX('Sektor FQRS grp1'!$2:$2,MATCH(E$7&amp;"_s_17_01_02_01_"&amp;$C8,Variabel_FQRS,0))</f>
        <v>0</v>
      </c>
      <c r="F8" s="44">
        <f>INDEX('Sektor FQRS grp1'!$2:$2,MATCH(F$7&amp;"_s_17_01_02_01_"&amp;$C8,Variabel_FQRS,0))</f>
        <v>0</v>
      </c>
      <c r="G8" s="44">
        <f>INDEX('Sektor FQRS grp1'!$2:$2,MATCH(G$7&amp;"_s_17_01_02_01_"&amp;$C8,Variabel_FQRS,0))</f>
        <v>0</v>
      </c>
      <c r="H8" s="44">
        <f>INDEX('Sektor FQRS grp1'!$2:$2,MATCH(H$7&amp;"_s_17_01_02_01_"&amp;$C8,Variabel_FQRS,0))</f>
        <v>0</v>
      </c>
      <c r="I8" s="44">
        <f>INDEX('Sektor FQRS grp1'!$2:$2,MATCH(I$7&amp;"_s_17_01_02_01_"&amp;$C8,Variabel_FQRS,0))</f>
        <v>0</v>
      </c>
      <c r="J8" s="44">
        <f>INDEX('Sektor FQRS grp1'!$2:$2,MATCH(J$7&amp;"_s_17_01_02_01_"&amp;$C8,Variabel_FQRS,0))</f>
        <v>0</v>
      </c>
      <c r="K8" s="44">
        <f>INDEX('Sektor FQRS grp1'!$2:$2,MATCH(K$7&amp;"_s_17_01_02_01_"&amp;$C8,Variabel_FQRS,0))</f>
        <v>0</v>
      </c>
      <c r="L8" s="44">
        <f>INDEX('Sektor FQRS grp1'!$2:$2,MATCH(L$7&amp;"_s_17_01_02_01_"&amp;$C8,Variabel_FQRS,0))</f>
        <v>0</v>
      </c>
      <c r="M8" s="44">
        <f>INDEX('Sektor FQRS grp1'!$2:$2,MATCH(M$7&amp;"_s_17_01_02_01_"&amp;$C8,Variabel_FQRS,0))</f>
        <v>0</v>
      </c>
      <c r="N8" s="44">
        <f>INDEX('Sektor FQRS grp1'!$2:$2,MATCH(N$7&amp;"_s_17_01_02_01_"&amp;$C8,Variabel_FQRS,0))</f>
        <v>0</v>
      </c>
      <c r="O8" s="44">
        <f>INDEX('Sektor FQRS grp1'!$2:$2,MATCH(O$7&amp;"_s_17_01_02_01_"&amp;$C8,Variabel_FQRS,0))</f>
        <v>0</v>
      </c>
      <c r="P8" s="44">
        <f>INDEX('Sektor FQRS grp1'!$2:$2,MATCH(P$7&amp;"_s_17_01_02_01_"&amp;$C8,Variabel_FQRS,0))</f>
        <v>0</v>
      </c>
      <c r="Q8" s="44">
        <f>INDEX('Sektor FQRS grp1'!$2:$2,MATCH(Q$7&amp;"_s_17_01_02_01_"&amp;$C8,Variabel_FQRS,0))</f>
        <v>0</v>
      </c>
      <c r="R8" s="44">
        <f>INDEX('Sektor FQRS grp1'!$2:$2,MATCH(R$7&amp;"_s_17_01_02_01_"&amp;$C8,Variabel_FQRS,0))</f>
        <v>0</v>
      </c>
      <c r="S8" s="44">
        <f>INDEX('Sektor FQRS grp1'!$2:$2,MATCH(S$7&amp;"_s_17_01_02_01_"&amp;$C8,Variabel_FQRS,0))</f>
        <v>0</v>
      </c>
      <c r="T8" s="44">
        <f>INDEX('Sektor FQRS grp1'!$2:$2,MATCH(T$7&amp;"_s_17_01_02_01_"&amp;$C8,Variabel_FQRS,0))</f>
        <v>0</v>
      </c>
      <c r="U8" s="1"/>
    </row>
    <row r="9" spans="2:21" ht="26.25" customHeight="1">
      <c r="B9" s="55" t="s">
        <v>563</v>
      </c>
      <c r="C9" s="52" t="s">
        <v>564</v>
      </c>
      <c r="D9" s="44">
        <f>INDEX('Sektor FQRS grp1'!$2:$2,MATCH(D$7&amp;"_s_17_01_02_01_"&amp;$C9,Variabel_FQRS,0))</f>
        <v>0</v>
      </c>
      <c r="E9" s="44">
        <f>INDEX('Sektor FQRS grp1'!$2:$2,MATCH(E$7&amp;"_s_17_01_02_01_"&amp;$C9,Variabel_FQRS,0))</f>
        <v>0</v>
      </c>
      <c r="F9" s="44">
        <f>INDEX('Sektor FQRS grp1'!$2:$2,MATCH(F$7&amp;"_s_17_01_02_01_"&amp;$C9,Variabel_FQRS,0))</f>
        <v>0</v>
      </c>
      <c r="G9" s="44">
        <f>INDEX('Sektor FQRS grp1'!$2:$2,MATCH(G$7&amp;"_s_17_01_02_01_"&amp;$C9,Variabel_FQRS,0))</f>
        <v>0</v>
      </c>
      <c r="H9" s="44">
        <f>INDEX('Sektor FQRS grp1'!$2:$2,MATCH(H$7&amp;"_s_17_01_02_01_"&amp;$C9,Variabel_FQRS,0))</f>
        <v>0</v>
      </c>
      <c r="I9" s="44">
        <f>INDEX('Sektor FQRS grp1'!$2:$2,MATCH(I$7&amp;"_s_17_01_02_01_"&amp;$C9,Variabel_FQRS,0))</f>
        <v>0</v>
      </c>
      <c r="J9" s="44">
        <f>INDEX('Sektor FQRS grp1'!$2:$2,MATCH(J$7&amp;"_s_17_01_02_01_"&amp;$C9,Variabel_FQRS,0))</f>
        <v>0</v>
      </c>
      <c r="K9" s="44">
        <f>INDEX('Sektor FQRS grp1'!$2:$2,MATCH(K$7&amp;"_s_17_01_02_01_"&amp;$C9,Variabel_FQRS,0))</f>
        <v>0</v>
      </c>
      <c r="L9" s="44">
        <f>INDEX('Sektor FQRS grp1'!$2:$2,MATCH(L$7&amp;"_s_17_01_02_01_"&amp;$C9,Variabel_FQRS,0))</f>
        <v>0</v>
      </c>
      <c r="M9" s="44">
        <f>INDEX('Sektor FQRS grp1'!$2:$2,MATCH(M$7&amp;"_s_17_01_02_01_"&amp;$C9,Variabel_FQRS,0))</f>
        <v>0</v>
      </c>
      <c r="N9" s="44">
        <f>INDEX('Sektor FQRS grp1'!$2:$2,MATCH(N$7&amp;"_s_17_01_02_01_"&amp;$C9,Variabel_FQRS,0))</f>
        <v>0</v>
      </c>
      <c r="O9" s="44">
        <f>INDEX('Sektor FQRS grp1'!$2:$2,MATCH(O$7&amp;"_s_17_01_02_01_"&amp;$C9,Variabel_FQRS,0))</f>
        <v>0</v>
      </c>
      <c r="P9" s="44">
        <f>INDEX('Sektor FQRS grp1'!$2:$2,MATCH(P$7&amp;"_s_17_01_02_01_"&amp;$C9,Variabel_FQRS,0))</f>
        <v>0</v>
      </c>
      <c r="Q9" s="44">
        <f>INDEX('Sektor FQRS grp1'!$2:$2,MATCH(Q$7&amp;"_s_17_01_02_01_"&amp;$C9,Variabel_FQRS,0))</f>
        <v>0</v>
      </c>
      <c r="R9" s="44">
        <f>INDEX('Sektor FQRS grp1'!$2:$2,MATCH(R$7&amp;"_s_17_01_02_01_"&amp;$C9,Variabel_FQRS,0))</f>
        <v>0</v>
      </c>
      <c r="S9" s="44">
        <f>INDEX('Sektor FQRS grp1'!$2:$2,MATCH(S$7&amp;"_s_17_01_02_01_"&amp;$C9,Variabel_FQRS,0))</f>
        <v>0</v>
      </c>
      <c r="T9" s="44">
        <f>INDEX('Sektor FQRS grp1'!$2:$2,MATCH(T$7&amp;"_s_17_01_02_01_"&amp;$C9,Variabel_FQRS,0))</f>
        <v>0</v>
      </c>
      <c r="U9" s="1"/>
    </row>
    <row r="10" spans="2:21">
      <c r="B10" s="54" t="s">
        <v>565</v>
      </c>
      <c r="C10" s="43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1"/>
    </row>
    <row r="11" spans="2:21">
      <c r="B11" s="54" t="s">
        <v>566</v>
      </c>
      <c r="C11" s="43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1"/>
    </row>
    <row r="12" spans="2:21">
      <c r="B12" s="53" t="s">
        <v>567</v>
      </c>
      <c r="C12" s="43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1"/>
    </row>
    <row r="13" spans="2:21">
      <c r="B13" s="55" t="s">
        <v>587</v>
      </c>
      <c r="C13" s="52" t="s">
        <v>568</v>
      </c>
      <c r="D13" s="44">
        <f>INDEX('Sektor FQRS grp1'!$2:$2,MATCH(D$7&amp;"_s_17_01_02_01_"&amp;$C13,Variabel_FQRS,0))</f>
        <v>848823072.25</v>
      </c>
      <c r="E13" s="44">
        <f>INDEX('Sektor FQRS grp1'!$2:$2,MATCH(E$7&amp;"_s_17_01_02_01_"&amp;$C13,Variabel_FQRS,0))</f>
        <v>492169711.66000003</v>
      </c>
      <c r="F13" s="44">
        <f>INDEX('Sektor FQRS grp1'!$2:$2,MATCH(F$7&amp;"_s_17_01_02_01_"&amp;$C13,Variabel_FQRS,0))</f>
        <v>75066793.489999995</v>
      </c>
      <c r="G13" s="44">
        <f>INDEX('Sektor FQRS grp1'!$2:$2,MATCH(G$7&amp;"_s_17_01_02_01_"&amp;$C13,Variabel_FQRS,0))</f>
        <v>718992977.98000002</v>
      </c>
      <c r="H13" s="44">
        <f>INDEX('Sektor FQRS grp1'!$2:$2,MATCH(H$7&amp;"_s_17_01_02_01_"&amp;$C13,Variabel_FQRS,0))</f>
        <v>2537637041.6199999</v>
      </c>
      <c r="I13" s="44">
        <f>INDEX('Sektor FQRS grp1'!$2:$2,MATCH(I$7&amp;"_s_17_01_02_01_"&amp;$C13,Variabel_FQRS,0))</f>
        <v>73099275.9296</v>
      </c>
      <c r="J13" s="44">
        <f>INDEX('Sektor FQRS grp1'!$2:$2,MATCH(J$7&amp;"_s_17_01_02_01_"&amp;$C13,Variabel_FQRS,0))</f>
        <v>4475447003.7418003</v>
      </c>
      <c r="K13" s="44">
        <f>INDEX('Sektor FQRS grp1'!$2:$2,MATCH(K$7&amp;"_s_17_01_02_01_"&amp;$C13,Variabel_FQRS,0))</f>
        <v>707365108.25999999</v>
      </c>
      <c r="L13" s="44">
        <f>INDEX('Sektor FQRS grp1'!$2:$2,MATCH(L$7&amp;"_s_17_01_02_01_"&amp;$C13,Variabel_FQRS,0))</f>
        <v>67809726.760000005</v>
      </c>
      <c r="M13" s="44">
        <f>INDEX('Sektor FQRS grp1'!$2:$2,MATCH(M$7&amp;"_s_17_01_02_01_"&amp;$C13,Variabel_FQRS,0))</f>
        <v>35990226.079999998</v>
      </c>
      <c r="N13" s="44">
        <f>INDEX('Sektor FQRS grp1'!$2:$2,MATCH(N$7&amp;"_s_17_01_02_01_"&amp;$C13,Variabel_FQRS,0))</f>
        <v>319404155.60000002</v>
      </c>
      <c r="O13" s="44">
        <f>INDEX('Sektor FQRS grp1'!$2:$2,MATCH(O$7&amp;"_s_17_01_02_01_"&amp;$C13,Variabel_FQRS,0))</f>
        <v>450300710</v>
      </c>
      <c r="P13" s="44">
        <f>INDEX('Sektor FQRS grp1'!$2:$2,MATCH(P$7&amp;"_s_17_01_02_01_"&amp;$C13,Variabel_FQRS,0))</f>
        <v>0</v>
      </c>
      <c r="Q13" s="44">
        <f>INDEX('Sektor FQRS grp1'!$2:$2,MATCH(Q$7&amp;"_s_17_01_02_01_"&amp;$C13,Variabel_FQRS,0))</f>
        <v>0</v>
      </c>
      <c r="R13" s="44">
        <f>INDEX('Sektor FQRS grp1'!$2:$2,MATCH(R$7&amp;"_s_17_01_02_01_"&amp;$C13,Variabel_FQRS,0))</f>
        <v>0</v>
      </c>
      <c r="S13" s="44">
        <f>INDEX('Sektor FQRS grp1'!$2:$2,MATCH(S$7&amp;"_s_17_01_02_01_"&amp;$C13,Variabel_FQRS,0))</f>
        <v>0</v>
      </c>
      <c r="T13" s="44">
        <f>INDEX('Sektor FQRS grp1'!$2:$2,MATCH(T$7&amp;"_s_17_01_02_01_"&amp;$C13,Variabel_FQRS,0))</f>
        <v>10802105803.361401</v>
      </c>
      <c r="U13" s="1"/>
    </row>
    <row r="14" spans="2:21" ht="26.25" customHeight="1">
      <c r="B14" s="55" t="s">
        <v>569</v>
      </c>
      <c r="C14" s="52" t="s">
        <v>525</v>
      </c>
      <c r="D14" s="44">
        <f>INDEX('Sektor FQRS grp1'!$2:$2,MATCH(D$7&amp;"_s_17_01_02_01_"&amp;$C14,Variabel_FQRS,0))</f>
        <v>1722655.6584999999</v>
      </c>
      <c r="E14" s="44">
        <f>INDEX('Sektor FQRS grp1'!$2:$2,MATCH(E$7&amp;"_s_17_01_02_01_"&amp;$C14,Variabel_FQRS,0))</f>
        <v>-4579832.72</v>
      </c>
      <c r="F14" s="44">
        <f>INDEX('Sektor FQRS grp1'!$2:$2,MATCH(F$7&amp;"_s_17_01_02_01_"&amp;$C14,Variabel_FQRS,0))</f>
        <v>-2675751.81</v>
      </c>
      <c r="G14" s="44">
        <f>INDEX('Sektor FQRS grp1'!$2:$2,MATCH(G$7&amp;"_s_17_01_02_01_"&amp;$C14,Variabel_FQRS,0))</f>
        <v>-3196255.85</v>
      </c>
      <c r="H14" s="44">
        <f>INDEX('Sektor FQRS grp1'!$2:$2,MATCH(H$7&amp;"_s_17_01_02_01_"&amp;$C14,Variabel_FQRS,0))</f>
        <v>-2395351.44</v>
      </c>
      <c r="I14" s="44">
        <f>INDEX('Sektor FQRS grp1'!$2:$2,MATCH(I$7&amp;"_s_17_01_02_01_"&amp;$C14,Variabel_FQRS,0))</f>
        <v>-2817556.5540999998</v>
      </c>
      <c r="J14" s="44">
        <f>INDEX('Sektor FQRS grp1'!$2:$2,MATCH(J$7&amp;"_s_17_01_02_01_"&amp;$C14,Variabel_FQRS,0))</f>
        <v>-176959255.4973</v>
      </c>
      <c r="K14" s="44">
        <f>INDEX('Sektor FQRS grp1'!$2:$2,MATCH(K$7&amp;"_s_17_01_02_01_"&amp;$C14,Variabel_FQRS,0))</f>
        <v>44231992.060000002</v>
      </c>
      <c r="L14" s="44">
        <f>INDEX('Sektor FQRS grp1'!$2:$2,MATCH(L$7&amp;"_s_17_01_02_01_"&amp;$C14,Variabel_FQRS,0))</f>
        <v>63530366.799999997</v>
      </c>
      <c r="M14" s="44">
        <f>INDEX('Sektor FQRS grp1'!$2:$2,MATCH(M$7&amp;"_s_17_01_02_01_"&amp;$C14,Variabel_FQRS,0))</f>
        <v>0</v>
      </c>
      <c r="N14" s="44">
        <f>INDEX('Sektor FQRS grp1'!$2:$2,MATCH(N$7&amp;"_s_17_01_02_01_"&amp;$C14,Variabel_FQRS,0))</f>
        <v>-1653.83</v>
      </c>
      <c r="O14" s="44">
        <f>INDEX('Sektor FQRS grp1'!$2:$2,MATCH(O$7&amp;"_s_17_01_02_01_"&amp;$C14,Variabel_FQRS,0))</f>
        <v>3474497.75</v>
      </c>
      <c r="P14" s="44">
        <f>INDEX('Sektor FQRS grp1'!$2:$2,MATCH(P$7&amp;"_s_17_01_02_01_"&amp;$C14,Variabel_FQRS,0))</f>
        <v>0</v>
      </c>
      <c r="Q14" s="44">
        <f>INDEX('Sektor FQRS grp1'!$2:$2,MATCH(Q$7&amp;"_s_17_01_02_01_"&amp;$C14,Variabel_FQRS,0))</f>
        <v>0</v>
      </c>
      <c r="R14" s="44">
        <f>INDEX('Sektor FQRS grp1'!$2:$2,MATCH(R$7&amp;"_s_17_01_02_01_"&amp;$C14,Variabel_FQRS,0))</f>
        <v>0</v>
      </c>
      <c r="S14" s="44">
        <f>INDEX('Sektor FQRS grp1'!$2:$2,MATCH(S$7&amp;"_s_17_01_02_01_"&amp;$C14,Variabel_FQRS,0))</f>
        <v>0</v>
      </c>
      <c r="T14" s="44">
        <f>INDEX('Sektor FQRS grp1'!$2:$2,MATCH(T$7&amp;"_s_17_01_02_01_"&amp;$C14,Variabel_FQRS,0))</f>
        <v>-79666145.422900006</v>
      </c>
      <c r="U14" s="1"/>
    </row>
    <row r="15" spans="2:21">
      <c r="B15" s="55" t="s">
        <v>570</v>
      </c>
      <c r="C15" s="52" t="s">
        <v>571</v>
      </c>
      <c r="D15" s="44">
        <f>INDEX('Sektor FQRS grp1'!$2:$2,MATCH(D$7&amp;"_s_17_01_02_01_"&amp;$C15,Variabel_FQRS,0))</f>
        <v>847100416.59150004</v>
      </c>
      <c r="E15" s="44">
        <f>INDEX('Sektor FQRS grp1'!$2:$2,MATCH(E$7&amp;"_s_17_01_02_01_"&amp;$C15,Variabel_FQRS,0))</f>
        <v>496749544.38</v>
      </c>
      <c r="F15" s="44">
        <f>INDEX('Sektor FQRS grp1'!$2:$2,MATCH(F$7&amp;"_s_17_01_02_01_"&amp;$C15,Variabel_FQRS,0))</f>
        <v>77742545.299999997</v>
      </c>
      <c r="G15" s="44">
        <f>INDEX('Sektor FQRS grp1'!$2:$2,MATCH(G$7&amp;"_s_17_01_02_01_"&amp;$C15,Variabel_FQRS,0))</f>
        <v>722189233.83000004</v>
      </c>
      <c r="H15" s="44">
        <f>INDEX('Sektor FQRS grp1'!$2:$2,MATCH(H$7&amp;"_s_17_01_02_01_"&amp;$C15,Variabel_FQRS,0))</f>
        <v>2540032393.0599999</v>
      </c>
      <c r="I15" s="44">
        <f>INDEX('Sektor FQRS grp1'!$2:$2,MATCH(I$7&amp;"_s_17_01_02_01_"&amp;$C15,Variabel_FQRS,0))</f>
        <v>75916832.483700007</v>
      </c>
      <c r="J15" s="44">
        <f>INDEX('Sektor FQRS grp1'!$2:$2,MATCH(J$7&amp;"_s_17_01_02_01_"&amp;$C15,Variabel_FQRS,0))</f>
        <v>4652406259.2391005</v>
      </c>
      <c r="K15" s="44">
        <f>INDEX('Sektor FQRS grp1'!$2:$2,MATCH(K$7&amp;"_s_17_01_02_01_"&amp;$C15,Variabel_FQRS,0))</f>
        <v>663133116.19000006</v>
      </c>
      <c r="L15" s="44">
        <f>INDEX('Sektor FQRS grp1'!$2:$2,MATCH(L$7&amp;"_s_17_01_02_01_"&amp;$C15,Variabel_FQRS,0))</f>
        <v>4279359.96</v>
      </c>
      <c r="M15" s="44">
        <f>INDEX('Sektor FQRS grp1'!$2:$2,MATCH(M$7&amp;"_s_17_01_02_01_"&amp;$C15,Variabel_FQRS,0))</f>
        <v>35990226.079999998</v>
      </c>
      <c r="N15" s="44">
        <f>INDEX('Sektor FQRS grp1'!$2:$2,MATCH(N$7&amp;"_s_17_01_02_01_"&amp;$C15,Variabel_FQRS,0))</f>
        <v>319405809.43000001</v>
      </c>
      <c r="O15" s="44">
        <f>INDEX('Sektor FQRS grp1'!$2:$2,MATCH(O$7&amp;"_s_17_01_02_01_"&amp;$C15,Variabel_FQRS,0))</f>
        <v>446826212.25</v>
      </c>
      <c r="P15" s="44">
        <f>INDEX('Sektor FQRS grp1'!$2:$2,MATCH(P$7&amp;"_s_17_01_02_01_"&amp;$C15,Variabel_FQRS,0))</f>
        <v>0</v>
      </c>
      <c r="Q15" s="44">
        <f>INDEX('Sektor FQRS grp1'!$2:$2,MATCH(Q$7&amp;"_s_17_01_02_01_"&amp;$C15,Variabel_FQRS,0))</f>
        <v>0</v>
      </c>
      <c r="R15" s="44">
        <f>INDEX('Sektor FQRS grp1'!$2:$2,MATCH(R$7&amp;"_s_17_01_02_01_"&amp;$C15,Variabel_FQRS,0))</f>
        <v>0</v>
      </c>
      <c r="S15" s="44">
        <f>INDEX('Sektor FQRS grp1'!$2:$2,MATCH(S$7&amp;"_s_17_01_02_01_"&amp;$C15,Variabel_FQRS,0))</f>
        <v>0</v>
      </c>
      <c r="T15" s="44">
        <f>INDEX('Sektor FQRS grp1'!$2:$2,MATCH(T$7&amp;"_s_17_01_02_01_"&amp;$C15,Variabel_FQRS,0))</f>
        <v>10881771948.7843</v>
      </c>
      <c r="U15" s="1"/>
    </row>
    <row r="16" spans="2:21">
      <c r="B16" s="53" t="s">
        <v>572</v>
      </c>
      <c r="C16" s="43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1"/>
    </row>
    <row r="17" spans="2:21">
      <c r="B17" s="55" t="s">
        <v>587</v>
      </c>
      <c r="C17" s="52" t="s">
        <v>573</v>
      </c>
      <c r="D17" s="44">
        <f>INDEX('Sektor FQRS grp1'!$2:$2,MATCH(D$7&amp;"_s_17_01_02_01_"&amp;$C17,Variabel_FQRS,0))</f>
        <v>1077049821.73</v>
      </c>
      <c r="E17" s="44">
        <f>INDEX('Sektor FQRS grp1'!$2:$2,MATCH(E$7&amp;"_s_17_01_02_01_"&amp;$C17,Variabel_FQRS,0))</f>
        <v>17247010595.02</v>
      </c>
      <c r="F17" s="44">
        <f>INDEX('Sektor FQRS grp1'!$2:$2,MATCH(F$7&amp;"_s_17_01_02_01_"&amp;$C17,Variabel_FQRS,0))</f>
        <v>11135956570.33</v>
      </c>
      <c r="G17" s="44">
        <f>INDEX('Sektor FQRS grp1'!$2:$2,MATCH(G$7&amp;"_s_17_01_02_01_"&amp;$C17,Variabel_FQRS,0))</f>
        <v>7848901273.8999996</v>
      </c>
      <c r="H17" s="44">
        <f>INDEX('Sektor FQRS grp1'!$2:$2,MATCH(H$7&amp;"_s_17_01_02_01_"&amp;$C17,Variabel_FQRS,0))</f>
        <v>1961773797.8199999</v>
      </c>
      <c r="I17" s="44">
        <f>INDEX('Sektor FQRS grp1'!$2:$2,MATCH(I$7&amp;"_s_17_01_02_01_"&amp;$C17,Variabel_FQRS,0))</f>
        <v>809037728.96109998</v>
      </c>
      <c r="J17" s="44">
        <f>INDEX('Sektor FQRS grp1'!$2:$2,MATCH(J$7&amp;"_s_17_01_02_01_"&amp;$C17,Variabel_FQRS,0))</f>
        <v>14837983612.0336</v>
      </c>
      <c r="K17" s="44">
        <f>INDEX('Sektor FQRS grp1'!$2:$2,MATCH(K$7&amp;"_s_17_01_02_01_"&amp;$C17,Variabel_FQRS,0))</f>
        <v>5163114438.9399996</v>
      </c>
      <c r="L17" s="44">
        <f>INDEX('Sektor FQRS grp1'!$2:$2,MATCH(L$7&amp;"_s_17_01_02_01_"&amp;$C17,Variabel_FQRS,0))</f>
        <v>400425309.36000001</v>
      </c>
      <c r="M17" s="44">
        <f>INDEX('Sektor FQRS grp1'!$2:$2,MATCH(M$7&amp;"_s_17_01_02_01_"&amp;$C17,Variabel_FQRS,0))</f>
        <v>89747481.540000007</v>
      </c>
      <c r="N17" s="44">
        <f>INDEX('Sektor FQRS grp1'!$2:$2,MATCH(N$7&amp;"_s_17_01_02_01_"&amp;$C17,Variabel_FQRS,0))</f>
        <v>497904014.19</v>
      </c>
      <c r="O17" s="44">
        <f>INDEX('Sektor FQRS grp1'!$2:$2,MATCH(O$7&amp;"_s_17_01_02_01_"&amp;$C17,Variabel_FQRS,0))</f>
        <v>578770405.12</v>
      </c>
      <c r="P17" s="44">
        <f>INDEX('Sektor FQRS grp1'!$2:$2,MATCH(P$7&amp;"_s_17_01_02_01_"&amp;$C17,Variabel_FQRS,0))</f>
        <v>0</v>
      </c>
      <c r="Q17" s="44">
        <f>INDEX('Sektor FQRS grp1'!$2:$2,MATCH(Q$7&amp;"_s_17_01_02_01_"&amp;$C17,Variabel_FQRS,0))</f>
        <v>185297028</v>
      </c>
      <c r="R17" s="44">
        <f>INDEX('Sektor FQRS grp1'!$2:$2,MATCH(R$7&amp;"_s_17_01_02_01_"&amp;$C17,Variabel_FQRS,0))</f>
        <v>35632185.850000001</v>
      </c>
      <c r="S17" s="44">
        <f>INDEX('Sektor FQRS grp1'!$2:$2,MATCH(S$7&amp;"_s_17_01_02_01_"&amp;$C17,Variabel_FQRS,0))</f>
        <v>90246278.920000002</v>
      </c>
      <c r="T17" s="44">
        <f>INDEX('Sektor FQRS grp1'!$2:$2,MATCH(T$7&amp;"_s_17_01_02_01_"&amp;$C17,Variabel_FQRS,0))</f>
        <v>61958850541.774696</v>
      </c>
      <c r="U17" s="1"/>
    </row>
    <row r="18" spans="2:21" ht="26.25" customHeight="1">
      <c r="B18" s="55" t="s">
        <v>569</v>
      </c>
      <c r="C18" s="52" t="s">
        <v>532</v>
      </c>
      <c r="D18" s="44">
        <f>INDEX('Sektor FQRS grp1'!$2:$2,MATCH(D$7&amp;"_s_17_01_02_01_"&amp;$C18,Variabel_FQRS,0))</f>
        <v>0</v>
      </c>
      <c r="E18" s="44">
        <f>INDEX('Sektor FQRS grp1'!$2:$2,MATCH(E$7&amp;"_s_17_01_02_01_"&amp;$C18,Variabel_FQRS,0))</f>
        <v>15606535.07</v>
      </c>
      <c r="F18" s="44">
        <f>INDEX('Sektor FQRS grp1'!$2:$2,MATCH(F$7&amp;"_s_17_01_02_01_"&amp;$C18,Variabel_FQRS,0))</f>
        <v>169407959.16999999</v>
      </c>
      <c r="G18" s="44">
        <f>INDEX('Sektor FQRS grp1'!$2:$2,MATCH(G$7&amp;"_s_17_01_02_01_"&amp;$C18,Variabel_FQRS,0))</f>
        <v>154860524.56999999</v>
      </c>
      <c r="H18" s="44">
        <f>INDEX('Sektor FQRS grp1'!$2:$2,MATCH(H$7&amp;"_s_17_01_02_01_"&amp;$C18,Variabel_FQRS,0))</f>
        <v>8674278.2100000009</v>
      </c>
      <c r="I18" s="44">
        <f>INDEX('Sektor FQRS grp1'!$2:$2,MATCH(I$7&amp;"_s_17_01_02_01_"&amp;$C18,Variabel_FQRS,0))</f>
        <v>190893292.1092</v>
      </c>
      <c r="J18" s="44">
        <f>INDEX('Sektor FQRS grp1'!$2:$2,MATCH(J$7&amp;"_s_17_01_02_01_"&amp;$C18,Variabel_FQRS,0))</f>
        <v>3003600608.6282001</v>
      </c>
      <c r="K18" s="44">
        <f>INDEX('Sektor FQRS grp1'!$2:$2,MATCH(K$7&amp;"_s_17_01_02_01_"&amp;$C18,Variabel_FQRS,0))</f>
        <v>595404134.86000001</v>
      </c>
      <c r="L18" s="44">
        <f>INDEX('Sektor FQRS grp1'!$2:$2,MATCH(L$7&amp;"_s_17_01_02_01_"&amp;$C18,Variabel_FQRS,0))</f>
        <v>265029438.71000001</v>
      </c>
      <c r="M18" s="44">
        <f>INDEX('Sektor FQRS grp1'!$2:$2,MATCH(M$7&amp;"_s_17_01_02_01_"&amp;$C18,Variabel_FQRS,0))</f>
        <v>433684.98</v>
      </c>
      <c r="N18" s="44">
        <f>INDEX('Sektor FQRS grp1'!$2:$2,MATCH(N$7&amp;"_s_17_01_02_01_"&amp;$C18,Variabel_FQRS,0))</f>
        <v>1252696</v>
      </c>
      <c r="O18" s="44">
        <f>INDEX('Sektor FQRS grp1'!$2:$2,MATCH(O$7&amp;"_s_17_01_02_01_"&amp;$C18,Variabel_FQRS,0))</f>
        <v>5237712.6500000004</v>
      </c>
      <c r="P18" s="44">
        <f>INDEX('Sektor FQRS grp1'!$2:$2,MATCH(P$7&amp;"_s_17_01_02_01_"&amp;$C18,Variabel_FQRS,0))</f>
        <v>0</v>
      </c>
      <c r="Q18" s="44">
        <f>INDEX('Sektor FQRS grp1'!$2:$2,MATCH(Q$7&amp;"_s_17_01_02_01_"&amp;$C18,Variabel_FQRS,0))</f>
        <v>22977798.41</v>
      </c>
      <c r="R18" s="44">
        <f>INDEX('Sektor FQRS grp1'!$2:$2,MATCH(R$7&amp;"_s_17_01_02_01_"&amp;$C18,Variabel_FQRS,0))</f>
        <v>0</v>
      </c>
      <c r="S18" s="44">
        <f>INDEX('Sektor FQRS grp1'!$2:$2,MATCH(S$7&amp;"_s_17_01_02_01_"&amp;$C18,Variabel_FQRS,0))</f>
        <v>3804846.59</v>
      </c>
      <c r="T18" s="44">
        <f>INDEX('Sektor FQRS grp1'!$2:$2,MATCH(T$7&amp;"_s_17_01_02_01_"&amp;$C18,Variabel_FQRS,0))</f>
        <v>4437183509.9273005</v>
      </c>
      <c r="U18" s="1"/>
    </row>
    <row r="19" spans="2:21">
      <c r="B19" s="55" t="s">
        <v>574</v>
      </c>
      <c r="C19" s="52" t="s">
        <v>575</v>
      </c>
      <c r="D19" s="44">
        <f>INDEX('Sektor FQRS grp1'!$2:$2,MATCH(D$7&amp;"_s_17_01_02_01_"&amp;$C19,Variabel_FQRS,0))</f>
        <v>1077049821.73</v>
      </c>
      <c r="E19" s="44">
        <f>INDEX('Sektor FQRS grp1'!$2:$2,MATCH(E$7&amp;"_s_17_01_02_01_"&amp;$C19,Variabel_FQRS,0))</f>
        <v>17231404059.959999</v>
      </c>
      <c r="F19" s="44">
        <f>INDEX('Sektor FQRS grp1'!$2:$2,MATCH(F$7&amp;"_s_17_01_02_01_"&amp;$C19,Variabel_FQRS,0))</f>
        <v>10966548611.16</v>
      </c>
      <c r="G19" s="44">
        <f>INDEX('Sektor FQRS grp1'!$2:$2,MATCH(G$7&amp;"_s_17_01_02_01_"&amp;$C19,Variabel_FQRS,0))</f>
        <v>7694040749.3199997</v>
      </c>
      <c r="H19" s="44">
        <f>INDEX('Sektor FQRS grp1'!$2:$2,MATCH(H$7&amp;"_s_17_01_02_01_"&amp;$C19,Variabel_FQRS,0))</f>
        <v>1953099519.6199999</v>
      </c>
      <c r="I19" s="44">
        <f>INDEX('Sektor FQRS grp1'!$2:$2,MATCH(I$7&amp;"_s_17_01_02_01_"&amp;$C19,Variabel_FQRS,0))</f>
        <v>618144436.86189997</v>
      </c>
      <c r="J19" s="44">
        <f>INDEX('Sektor FQRS grp1'!$2:$2,MATCH(J$7&amp;"_s_17_01_02_01_"&amp;$C19,Variabel_FQRS,0))</f>
        <v>11834383003.445499</v>
      </c>
      <c r="K19" s="44">
        <f>INDEX('Sektor FQRS grp1'!$2:$2,MATCH(K$7&amp;"_s_17_01_02_01_"&amp;$C19,Variabel_FQRS,0))</f>
        <v>4567710304.0799999</v>
      </c>
      <c r="L19" s="44">
        <f>INDEX('Sektor FQRS grp1'!$2:$2,MATCH(L$7&amp;"_s_17_01_02_01_"&amp;$C19,Variabel_FQRS,0))</f>
        <v>135395870.65000001</v>
      </c>
      <c r="M19" s="44">
        <f>INDEX('Sektor FQRS grp1'!$2:$2,MATCH(M$7&amp;"_s_17_01_02_01_"&amp;$C19,Variabel_FQRS,0))</f>
        <v>89313796.560000002</v>
      </c>
      <c r="N19" s="44">
        <f>INDEX('Sektor FQRS grp1'!$2:$2,MATCH(N$7&amp;"_s_17_01_02_01_"&amp;$C19,Variabel_FQRS,0))</f>
        <v>496651318.19999999</v>
      </c>
      <c r="O19" s="44">
        <f>INDEX('Sektor FQRS grp1'!$2:$2,MATCH(O$7&amp;"_s_17_01_02_01_"&amp;$C19,Variabel_FQRS,0))</f>
        <v>573532692.47000003</v>
      </c>
      <c r="P19" s="44">
        <f>INDEX('Sektor FQRS grp1'!$2:$2,MATCH(P$7&amp;"_s_17_01_02_01_"&amp;$C19,Variabel_FQRS,0))</f>
        <v>0</v>
      </c>
      <c r="Q19" s="44">
        <f>INDEX('Sektor FQRS grp1'!$2:$2,MATCH(Q$7&amp;"_s_17_01_02_01_"&amp;$C19,Variabel_FQRS,0))</f>
        <v>162319229.59999999</v>
      </c>
      <c r="R19" s="44">
        <f>INDEX('Sektor FQRS grp1'!$2:$2,MATCH(R$7&amp;"_s_17_01_02_01_"&amp;$C19,Variabel_FQRS,0))</f>
        <v>35632185.850000001</v>
      </c>
      <c r="S19" s="44">
        <f>INDEX('Sektor FQRS grp1'!$2:$2,MATCH(S$7&amp;"_s_17_01_02_01_"&amp;$C19,Variabel_FQRS,0))</f>
        <v>86441432.329999998</v>
      </c>
      <c r="T19" s="44">
        <f>INDEX('Sektor FQRS grp1'!$2:$2,MATCH(T$7&amp;"_s_17_01_02_01_"&amp;$C19,Variabel_FQRS,0))</f>
        <v>57521667031.837402</v>
      </c>
      <c r="U19" s="1"/>
    </row>
    <row r="20" spans="2:21">
      <c r="B20" s="54" t="s">
        <v>576</v>
      </c>
      <c r="C20" s="52" t="s">
        <v>577</v>
      </c>
      <c r="D20" s="44">
        <f>INDEX('Sektor FQRS grp1'!$2:$2,MATCH(D$7&amp;"_s_17_01_02_01_"&amp;$C20,Variabel_FQRS,0))</f>
        <v>1925872893.98</v>
      </c>
      <c r="E20" s="44">
        <f>INDEX('Sektor FQRS grp1'!$2:$2,MATCH(E$7&amp;"_s_17_01_02_01_"&amp;$C20,Variabel_FQRS,0))</f>
        <v>17739180306.689999</v>
      </c>
      <c r="F20" s="44">
        <f>INDEX('Sektor FQRS grp1'!$2:$2,MATCH(F$7&amp;"_s_17_01_02_01_"&amp;$C20,Variabel_FQRS,0))</f>
        <v>11211023363.809999</v>
      </c>
      <c r="G20" s="44">
        <f>INDEX('Sektor FQRS grp1'!$2:$2,MATCH(G$7&amp;"_s_17_01_02_01_"&amp;$C20,Variabel_FQRS,0))</f>
        <v>8567894251.8800001</v>
      </c>
      <c r="H20" s="44">
        <f>INDEX('Sektor FQRS grp1'!$2:$2,MATCH(H$7&amp;"_s_17_01_02_01_"&amp;$C20,Variabel_FQRS,0))</f>
        <v>4499410839.4499998</v>
      </c>
      <c r="I20" s="44">
        <f>INDEX('Sektor FQRS grp1'!$2:$2,MATCH(I$7&amp;"_s_17_01_02_01_"&amp;$C20,Variabel_FQRS,0))</f>
        <v>882137004.88069999</v>
      </c>
      <c r="J20" s="44">
        <f>INDEX('Sektor FQRS grp1'!$2:$2,MATCH(J$7&amp;"_s_17_01_02_01_"&amp;$C20,Variabel_FQRS,0))</f>
        <v>19313430615.7854</v>
      </c>
      <c r="K20" s="44">
        <f>INDEX('Sektor FQRS grp1'!$2:$2,MATCH(K$7&amp;"_s_17_01_02_01_"&amp;$C20,Variabel_FQRS,0))</f>
        <v>5870479547.21</v>
      </c>
      <c r="L20" s="44">
        <f>INDEX('Sektor FQRS grp1'!$2:$2,MATCH(L$7&amp;"_s_17_01_02_01_"&amp;$C20,Variabel_FQRS,0))</f>
        <v>468235036.12</v>
      </c>
      <c r="M20" s="44">
        <f>INDEX('Sektor FQRS grp1'!$2:$2,MATCH(M$7&amp;"_s_17_01_02_01_"&amp;$C20,Variabel_FQRS,0))</f>
        <v>125737707.64</v>
      </c>
      <c r="N20" s="44">
        <f>INDEX('Sektor FQRS grp1'!$2:$2,MATCH(N$7&amp;"_s_17_01_02_01_"&amp;$C20,Variabel_FQRS,0))</f>
        <v>817308169.78999996</v>
      </c>
      <c r="O20" s="44">
        <f>INDEX('Sektor FQRS grp1'!$2:$2,MATCH(O$7&amp;"_s_17_01_02_01_"&amp;$C20,Variabel_FQRS,0))</f>
        <v>1029071115.13</v>
      </c>
      <c r="P20" s="44">
        <f>INDEX('Sektor FQRS grp1'!$2:$2,MATCH(P$7&amp;"_s_17_01_02_01_"&amp;$C20,Variabel_FQRS,0))</f>
        <v>0</v>
      </c>
      <c r="Q20" s="44">
        <f>INDEX('Sektor FQRS grp1'!$2:$2,MATCH(Q$7&amp;"_s_17_01_02_01_"&amp;$C20,Variabel_FQRS,0))</f>
        <v>185297028</v>
      </c>
      <c r="R20" s="44">
        <f>INDEX('Sektor FQRS grp1'!$2:$2,MATCH(R$7&amp;"_s_17_01_02_01_"&amp;$C20,Variabel_FQRS,0))</f>
        <v>35632185.850000001</v>
      </c>
      <c r="S20" s="44">
        <f>INDEX('Sektor FQRS grp1'!$2:$2,MATCH(S$7&amp;"_s_17_01_02_01_"&amp;$C20,Variabel_FQRS,0))</f>
        <v>90246278.920000002</v>
      </c>
      <c r="T20" s="44">
        <f>INDEX('Sektor FQRS grp1'!$2:$2,MATCH(T$7&amp;"_s_17_01_02_01_"&amp;$C20,Variabel_FQRS,0))</f>
        <v>72760956345.126099</v>
      </c>
      <c r="U20" s="1"/>
    </row>
    <row r="21" spans="2:21">
      <c r="B21" s="54" t="s">
        <v>578</v>
      </c>
      <c r="C21" s="52" t="s">
        <v>579</v>
      </c>
      <c r="D21" s="44">
        <f>INDEX('Sektor FQRS grp1'!$2:$2,MATCH(D$7&amp;"_s_17_01_02_01_"&amp;$C21,Variabel_FQRS,0))</f>
        <v>1924150238.3215001</v>
      </c>
      <c r="E21" s="44">
        <f>INDEX('Sektor FQRS grp1'!$2:$2,MATCH(E$7&amp;"_s_17_01_02_01_"&amp;$C21,Variabel_FQRS,0))</f>
        <v>17728153604.34</v>
      </c>
      <c r="F21" s="44">
        <f>INDEX('Sektor FQRS grp1'!$2:$2,MATCH(F$7&amp;"_s_17_01_02_01_"&amp;$C21,Variabel_FQRS,0))</f>
        <v>11044291156.43</v>
      </c>
      <c r="G21" s="44">
        <f>INDEX('Sektor FQRS grp1'!$2:$2,MATCH(G$7&amp;"_s_17_01_02_01_"&amp;$C21,Variabel_FQRS,0))</f>
        <v>8416229983.1499996</v>
      </c>
      <c r="H21" s="44">
        <f>INDEX('Sektor FQRS grp1'!$2:$2,MATCH(H$7&amp;"_s_17_01_02_01_"&amp;$C21,Variabel_FQRS,0))</f>
        <v>4493131912.6800003</v>
      </c>
      <c r="I21" s="44">
        <f>INDEX('Sektor FQRS grp1'!$2:$2,MATCH(I$7&amp;"_s_17_01_02_01_"&amp;$C21,Variabel_FQRS,0))</f>
        <v>694061269.33560002</v>
      </c>
      <c r="J21" s="44">
        <f>INDEX('Sektor FQRS grp1'!$2:$2,MATCH(J$7&amp;"_s_17_01_02_01_"&amp;$C21,Variabel_FQRS,0))</f>
        <v>16486789262.6646</v>
      </c>
      <c r="K21" s="44">
        <f>INDEX('Sektor FQRS grp1'!$2:$2,MATCH(K$7&amp;"_s_17_01_02_01_"&amp;$C21,Variabel_FQRS,0))</f>
        <v>5230843420.2799997</v>
      </c>
      <c r="L21" s="44">
        <f>INDEX('Sektor FQRS grp1'!$2:$2,MATCH(L$7&amp;"_s_17_01_02_01_"&amp;$C21,Variabel_FQRS,0))</f>
        <v>139675230.61000001</v>
      </c>
      <c r="M21" s="44">
        <f>INDEX('Sektor FQRS grp1'!$2:$2,MATCH(M$7&amp;"_s_17_01_02_01_"&amp;$C21,Variabel_FQRS,0))</f>
        <v>125304022.66</v>
      </c>
      <c r="N21" s="44">
        <f>INDEX('Sektor FQRS grp1'!$2:$2,MATCH(N$7&amp;"_s_17_01_02_01_"&amp;$C21,Variabel_FQRS,0))</f>
        <v>816057127.62</v>
      </c>
      <c r="O21" s="44">
        <f>INDEX('Sektor FQRS grp1'!$2:$2,MATCH(O$7&amp;"_s_17_01_02_01_"&amp;$C21,Variabel_FQRS,0))</f>
        <v>1020358904.73</v>
      </c>
      <c r="P21" s="44">
        <f>INDEX('Sektor FQRS grp1'!$2:$2,MATCH(P$7&amp;"_s_17_01_02_01_"&amp;$C21,Variabel_FQRS,0))</f>
        <v>0</v>
      </c>
      <c r="Q21" s="44">
        <f>INDEX('Sektor FQRS grp1'!$2:$2,MATCH(Q$7&amp;"_s_17_01_02_01_"&amp;$C21,Variabel_FQRS,0))</f>
        <v>162319229.59999999</v>
      </c>
      <c r="R21" s="44">
        <f>INDEX('Sektor FQRS grp1'!$2:$2,MATCH(R$7&amp;"_s_17_01_02_01_"&amp;$C21,Variabel_FQRS,0))</f>
        <v>35632185.850000001</v>
      </c>
      <c r="S21" s="44">
        <f>INDEX('Sektor FQRS grp1'!$2:$2,MATCH(S$7&amp;"_s_17_01_02_01_"&amp;$C21,Variabel_FQRS,0))</f>
        <v>86441432.329999998</v>
      </c>
      <c r="T21" s="44">
        <f>INDEX('Sektor FQRS grp1'!$2:$2,MATCH(T$7&amp;"_s_17_01_02_01_"&amp;$C21,Variabel_FQRS,0))</f>
        <v>68403438980.621696</v>
      </c>
      <c r="U21" s="1"/>
    </row>
    <row r="22" spans="2:21">
      <c r="B22" s="54" t="s">
        <v>580</v>
      </c>
      <c r="C22" s="52" t="s">
        <v>581</v>
      </c>
      <c r="D22" s="44">
        <f>INDEX('Sektor FQRS grp1'!$2:$2,MATCH(D$7&amp;"_s_17_01_02_01_"&amp;$C22,Variabel_FQRS,0))</f>
        <v>58551820.590000004</v>
      </c>
      <c r="E22" s="44">
        <f>INDEX('Sektor FQRS grp1'!$2:$2,MATCH(E$7&amp;"_s_17_01_02_01_"&amp;$C22,Variabel_FQRS,0))</f>
        <v>946841304.97000003</v>
      </c>
      <c r="F22" s="44">
        <f>INDEX('Sektor FQRS grp1'!$2:$2,MATCH(F$7&amp;"_s_17_01_02_01_"&amp;$C22,Variabel_FQRS,0))</f>
        <v>532430825.10000002</v>
      </c>
      <c r="G22" s="44">
        <f>INDEX('Sektor FQRS grp1'!$2:$2,MATCH(G$7&amp;"_s_17_01_02_01_"&amp;$C22,Variabel_FQRS,0))</f>
        <v>205394966.91</v>
      </c>
      <c r="H22" s="44">
        <f>INDEX('Sektor FQRS grp1'!$2:$2,MATCH(H$7&amp;"_s_17_01_02_01_"&amp;$C22,Variabel_FQRS,0))</f>
        <v>108035311.16</v>
      </c>
      <c r="I22" s="44">
        <f>INDEX('Sektor FQRS grp1'!$2:$2,MATCH(I$7&amp;"_s_17_01_02_01_"&amp;$C22,Variabel_FQRS,0))</f>
        <v>52368602.773000002</v>
      </c>
      <c r="J22" s="44">
        <f>INDEX('Sektor FQRS grp1'!$2:$2,MATCH(J$7&amp;"_s_17_01_02_01_"&amp;$C22,Variabel_FQRS,0))</f>
        <v>562558090.80350006</v>
      </c>
      <c r="K22" s="44">
        <f>INDEX('Sektor FQRS grp1'!$2:$2,MATCH(K$7&amp;"_s_17_01_02_01_"&amp;$C22,Variabel_FQRS,0))</f>
        <v>160033599.56</v>
      </c>
      <c r="L22" s="44">
        <f>INDEX('Sektor FQRS grp1'!$2:$2,MATCH(L$7&amp;"_s_17_01_02_01_"&amp;$C22,Variabel_FQRS,0))</f>
        <v>7963275.8099999996</v>
      </c>
      <c r="M22" s="44">
        <f>INDEX('Sektor FQRS grp1'!$2:$2,MATCH(M$7&amp;"_s_17_01_02_01_"&amp;$C22,Variabel_FQRS,0))</f>
        <v>4266945.9000000004</v>
      </c>
      <c r="N22" s="44">
        <f>INDEX('Sektor FQRS grp1'!$2:$2,MATCH(N$7&amp;"_s_17_01_02_01_"&amp;$C22,Variabel_FQRS,0))</f>
        <v>34654420.130000003</v>
      </c>
      <c r="O22" s="44">
        <f>INDEX('Sektor FQRS grp1'!$2:$2,MATCH(O$7&amp;"_s_17_01_02_01_"&amp;$C22,Variabel_FQRS,0))</f>
        <v>30044677.920000002</v>
      </c>
      <c r="P22" s="44">
        <f>INDEX('Sektor FQRS grp1'!$2:$2,MATCH(P$7&amp;"_s_17_01_02_01_"&amp;$C22,Variabel_FQRS,0))</f>
        <v>0</v>
      </c>
      <c r="Q22" s="44">
        <f>INDEX('Sektor FQRS grp1'!$2:$2,MATCH(Q$7&amp;"_s_17_01_02_01_"&amp;$C22,Variabel_FQRS,0))</f>
        <v>1534731.54</v>
      </c>
      <c r="R22" s="44">
        <f>INDEX('Sektor FQRS grp1'!$2:$2,MATCH(R$7&amp;"_s_17_01_02_01_"&amp;$C22,Variabel_FQRS,0))</f>
        <v>0</v>
      </c>
      <c r="S22" s="44">
        <f>INDEX('Sektor FQRS grp1'!$2:$2,MATCH(S$7&amp;"_s_17_01_02_01_"&amp;$C22,Variabel_FQRS,0))</f>
        <v>2156198.0099999998</v>
      </c>
      <c r="T22" s="44">
        <f>INDEX('Sektor FQRS grp1'!$2:$2,MATCH(T$7&amp;"_s_17_01_02_01_"&amp;$C22,Variabel_FQRS,0))</f>
        <v>2706834771.1764998</v>
      </c>
      <c r="U22" s="1"/>
    </row>
    <row r="23" spans="2:21">
      <c r="B23" s="54" t="s">
        <v>582</v>
      </c>
      <c r="C23" s="43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1"/>
    </row>
    <row r="24" spans="2:21">
      <c r="B24" s="55" t="s">
        <v>588</v>
      </c>
      <c r="C24" s="52" t="s">
        <v>583</v>
      </c>
      <c r="D24" s="44" t="e">
        <f>INDEX('Sektor FQRS grp1'!$2:$2,MATCH(D$7&amp;"_s_17_01_02_01_"&amp;$C24,Variabel_FQRS,0))</f>
        <v>#N/A</v>
      </c>
      <c r="E24" s="44" t="e">
        <f>INDEX('Sektor FQRS grp1'!$2:$2,MATCH(E$7&amp;"_s_17_01_02_01_"&amp;$C24,Variabel_FQRS,0))</f>
        <v>#N/A</v>
      </c>
      <c r="F24" s="44" t="e">
        <f>INDEX('Sektor FQRS grp1'!$2:$2,MATCH(F$7&amp;"_s_17_01_02_01_"&amp;$C24,Variabel_FQRS,0))</f>
        <v>#N/A</v>
      </c>
      <c r="G24" s="44" t="e">
        <f>INDEX('Sektor FQRS grp1'!$2:$2,MATCH(G$7&amp;"_s_17_01_02_01_"&amp;$C24,Variabel_FQRS,0))</f>
        <v>#N/A</v>
      </c>
      <c r="H24" s="44" t="e">
        <f>INDEX('Sektor FQRS grp1'!$2:$2,MATCH(H$7&amp;"_s_17_01_02_01_"&amp;$C24,Variabel_FQRS,0))</f>
        <v>#N/A</v>
      </c>
      <c r="I24" s="44" t="e">
        <f>INDEX('Sektor FQRS grp1'!$2:$2,MATCH(I$7&amp;"_s_17_01_02_01_"&amp;$C24,Variabel_FQRS,0))</f>
        <v>#N/A</v>
      </c>
      <c r="J24" s="44" t="e">
        <f>INDEX('Sektor FQRS grp1'!$2:$2,MATCH(J$7&amp;"_s_17_01_02_01_"&amp;$C24,Variabel_FQRS,0))</f>
        <v>#N/A</v>
      </c>
      <c r="K24" s="44" t="e">
        <f>INDEX('Sektor FQRS grp1'!$2:$2,MATCH(K$7&amp;"_s_17_01_02_01_"&amp;$C24,Variabel_FQRS,0))</f>
        <v>#N/A</v>
      </c>
      <c r="L24" s="44" t="e">
        <f>INDEX('Sektor FQRS grp1'!$2:$2,MATCH(L$7&amp;"_s_17_01_02_01_"&amp;$C24,Variabel_FQRS,0))</f>
        <v>#N/A</v>
      </c>
      <c r="M24" s="44" t="e">
        <f>INDEX('Sektor FQRS grp1'!$2:$2,MATCH(M$7&amp;"_s_17_01_02_01_"&amp;$C24,Variabel_FQRS,0))</f>
        <v>#N/A</v>
      </c>
      <c r="N24" s="44">
        <f>INDEX('Sektor FQRS grp1'!$2:$2,MATCH(N$7&amp;"_s_17_01_02_01_"&amp;$C24,Variabel_FQRS,0))</f>
        <v>0</v>
      </c>
      <c r="O24" s="44">
        <f>INDEX('Sektor FQRS grp1'!$2:$2,MATCH(O$7&amp;"_s_17_01_02_01_"&amp;$C24,Variabel_FQRS,0))</f>
        <v>0</v>
      </c>
      <c r="P24" s="44">
        <f>INDEX('Sektor FQRS grp1'!$2:$2,MATCH(P$7&amp;"_s_17_01_02_01_"&amp;$C24,Variabel_FQRS,0))</f>
        <v>0</v>
      </c>
      <c r="Q24" s="44">
        <f>INDEX('Sektor FQRS grp1'!$2:$2,MATCH(Q$7&amp;"_s_17_01_02_01_"&amp;$C24,Variabel_FQRS,0))</f>
        <v>0</v>
      </c>
      <c r="R24" s="44">
        <f>INDEX('Sektor FQRS grp1'!$2:$2,MATCH(R$7&amp;"_s_17_01_02_01_"&amp;$C24,Variabel_FQRS,0))</f>
        <v>0</v>
      </c>
      <c r="S24" s="44">
        <f>INDEX('Sektor FQRS grp1'!$2:$2,MATCH(S$7&amp;"_s_17_01_02_01_"&amp;$C24,Variabel_FQRS,0))</f>
        <v>0</v>
      </c>
      <c r="T24" s="44">
        <f>INDEX('Sektor FQRS grp1'!$2:$2,MATCH(T$7&amp;"_s_17_01_02_01_"&amp;$C24,Variabel_FQRS,0))</f>
        <v>0</v>
      </c>
      <c r="U24" s="1"/>
    </row>
    <row r="25" spans="2:21">
      <c r="B25" s="55" t="s">
        <v>566</v>
      </c>
      <c r="C25" s="52" t="s">
        <v>533</v>
      </c>
      <c r="D25" s="44" t="e">
        <f>INDEX('Sektor FQRS grp1'!$2:$2,MATCH(D$7&amp;"_s_17_01_02_01_"&amp;$C25,Variabel_FQRS,0))</f>
        <v>#N/A</v>
      </c>
      <c r="E25" s="44" t="e">
        <f>INDEX('Sektor FQRS grp1'!$2:$2,MATCH(E$7&amp;"_s_17_01_02_01_"&amp;$C25,Variabel_FQRS,0))</f>
        <v>#N/A</v>
      </c>
      <c r="F25" s="44" t="e">
        <f>INDEX('Sektor FQRS grp1'!$2:$2,MATCH(F$7&amp;"_s_17_01_02_01_"&amp;$C25,Variabel_FQRS,0))</f>
        <v>#N/A</v>
      </c>
      <c r="G25" s="44" t="e">
        <f>INDEX('Sektor FQRS grp1'!$2:$2,MATCH(G$7&amp;"_s_17_01_02_01_"&amp;$C25,Variabel_FQRS,0))</f>
        <v>#N/A</v>
      </c>
      <c r="H25" s="44" t="e">
        <f>INDEX('Sektor FQRS grp1'!$2:$2,MATCH(H$7&amp;"_s_17_01_02_01_"&amp;$C25,Variabel_FQRS,0))</f>
        <v>#N/A</v>
      </c>
      <c r="I25" s="44" t="e">
        <f>INDEX('Sektor FQRS grp1'!$2:$2,MATCH(I$7&amp;"_s_17_01_02_01_"&amp;$C25,Variabel_FQRS,0))</f>
        <v>#N/A</v>
      </c>
      <c r="J25" s="44" t="e">
        <f>INDEX('Sektor FQRS grp1'!$2:$2,MATCH(J$7&amp;"_s_17_01_02_01_"&amp;$C25,Variabel_FQRS,0))</f>
        <v>#N/A</v>
      </c>
      <c r="K25" s="44" t="e">
        <f>INDEX('Sektor FQRS grp1'!$2:$2,MATCH(K$7&amp;"_s_17_01_02_01_"&amp;$C25,Variabel_FQRS,0))</f>
        <v>#N/A</v>
      </c>
      <c r="L25" s="44" t="e">
        <f>INDEX('Sektor FQRS grp1'!$2:$2,MATCH(L$7&amp;"_s_17_01_02_01_"&amp;$C25,Variabel_FQRS,0))</f>
        <v>#N/A</v>
      </c>
      <c r="M25" s="44" t="e">
        <f>INDEX('Sektor FQRS grp1'!$2:$2,MATCH(M$7&amp;"_s_17_01_02_01_"&amp;$C25,Variabel_FQRS,0))</f>
        <v>#N/A</v>
      </c>
      <c r="N25" s="44">
        <f>INDEX('Sektor FQRS grp1'!$2:$2,MATCH(N$7&amp;"_s_17_01_02_01_"&amp;$C25,Variabel_FQRS,0))</f>
        <v>0</v>
      </c>
      <c r="O25" s="44">
        <f>INDEX('Sektor FQRS grp1'!$2:$2,MATCH(O$7&amp;"_s_17_01_02_01_"&amp;$C25,Variabel_FQRS,0))</f>
        <v>0</v>
      </c>
      <c r="P25" s="44">
        <f>INDEX('Sektor FQRS grp1'!$2:$2,MATCH(P$7&amp;"_s_17_01_02_01_"&amp;$C25,Variabel_FQRS,0))</f>
        <v>0</v>
      </c>
      <c r="Q25" s="44">
        <f>INDEX('Sektor FQRS grp1'!$2:$2,MATCH(Q$7&amp;"_s_17_01_02_01_"&amp;$C25,Variabel_FQRS,0))</f>
        <v>0</v>
      </c>
      <c r="R25" s="44">
        <f>INDEX('Sektor FQRS grp1'!$2:$2,MATCH(R$7&amp;"_s_17_01_02_01_"&amp;$C25,Variabel_FQRS,0))</f>
        <v>0</v>
      </c>
      <c r="S25" s="44">
        <f>INDEX('Sektor FQRS grp1'!$2:$2,MATCH(S$7&amp;"_s_17_01_02_01_"&amp;$C25,Variabel_FQRS,0))</f>
        <v>0</v>
      </c>
      <c r="T25" s="44">
        <f>INDEX('Sektor FQRS grp1'!$2:$2,MATCH(T$7&amp;"_s_17_01_02_01_"&amp;$C25,Variabel_FQRS,0))</f>
        <v>0</v>
      </c>
      <c r="U25" s="1"/>
    </row>
    <row r="26" spans="2:21">
      <c r="B26" s="55" t="s">
        <v>580</v>
      </c>
      <c r="C26" s="52" t="s">
        <v>535</v>
      </c>
      <c r="D26" s="44" t="e">
        <f>INDEX('Sektor FQRS grp1'!$2:$2,MATCH(D$7&amp;"_s_17_01_02_01_"&amp;$C26,Variabel_FQRS,0))</f>
        <v>#N/A</v>
      </c>
      <c r="E26" s="44" t="e">
        <f>INDEX('Sektor FQRS grp1'!$2:$2,MATCH(E$7&amp;"_s_17_01_02_01_"&amp;$C26,Variabel_FQRS,0))</f>
        <v>#N/A</v>
      </c>
      <c r="F26" s="44" t="e">
        <f>INDEX('Sektor FQRS grp1'!$2:$2,MATCH(F$7&amp;"_s_17_01_02_01_"&amp;$C26,Variabel_FQRS,0))</f>
        <v>#N/A</v>
      </c>
      <c r="G26" s="44" t="e">
        <f>INDEX('Sektor FQRS grp1'!$2:$2,MATCH(G$7&amp;"_s_17_01_02_01_"&amp;$C26,Variabel_FQRS,0))</f>
        <v>#N/A</v>
      </c>
      <c r="H26" s="44" t="e">
        <f>INDEX('Sektor FQRS grp1'!$2:$2,MATCH(H$7&amp;"_s_17_01_02_01_"&amp;$C26,Variabel_FQRS,0))</f>
        <v>#N/A</v>
      </c>
      <c r="I26" s="44" t="e">
        <f>INDEX('Sektor FQRS grp1'!$2:$2,MATCH(I$7&amp;"_s_17_01_02_01_"&amp;$C26,Variabel_FQRS,0))</f>
        <v>#N/A</v>
      </c>
      <c r="J26" s="44" t="e">
        <f>INDEX('Sektor FQRS grp1'!$2:$2,MATCH(J$7&amp;"_s_17_01_02_01_"&amp;$C26,Variabel_FQRS,0))</f>
        <v>#N/A</v>
      </c>
      <c r="K26" s="44" t="e">
        <f>INDEX('Sektor FQRS grp1'!$2:$2,MATCH(K$7&amp;"_s_17_01_02_01_"&amp;$C26,Variabel_FQRS,0))</f>
        <v>#N/A</v>
      </c>
      <c r="L26" s="44" t="e">
        <f>INDEX('Sektor FQRS grp1'!$2:$2,MATCH(L$7&amp;"_s_17_01_02_01_"&amp;$C26,Variabel_FQRS,0))</f>
        <v>#N/A</v>
      </c>
      <c r="M26" s="44" t="e">
        <f>INDEX('Sektor FQRS grp1'!$2:$2,MATCH(M$7&amp;"_s_17_01_02_01_"&amp;$C26,Variabel_FQRS,0))</f>
        <v>#N/A</v>
      </c>
      <c r="N26" s="44">
        <f>INDEX('Sektor FQRS grp1'!$2:$2,MATCH(N$7&amp;"_s_17_01_02_01_"&amp;$C26,Variabel_FQRS,0))</f>
        <v>0</v>
      </c>
      <c r="O26" s="44">
        <f>INDEX('Sektor FQRS grp1'!$2:$2,MATCH(O$7&amp;"_s_17_01_02_01_"&amp;$C26,Variabel_FQRS,0))</f>
        <v>0</v>
      </c>
      <c r="P26" s="44">
        <f>INDEX('Sektor FQRS grp1'!$2:$2,MATCH(P$7&amp;"_s_17_01_02_01_"&amp;$C26,Variabel_FQRS,0))</f>
        <v>0</v>
      </c>
      <c r="Q26" s="44">
        <f>INDEX('Sektor FQRS grp1'!$2:$2,MATCH(Q$7&amp;"_s_17_01_02_01_"&amp;$C26,Variabel_FQRS,0))</f>
        <v>0</v>
      </c>
      <c r="R26" s="44">
        <f>INDEX('Sektor FQRS grp1'!$2:$2,MATCH(R$7&amp;"_s_17_01_02_01_"&amp;$C26,Variabel_FQRS,0))</f>
        <v>0</v>
      </c>
      <c r="S26" s="44">
        <f>INDEX('Sektor FQRS grp1'!$2:$2,MATCH(S$7&amp;"_s_17_01_02_01_"&amp;$C26,Variabel_FQRS,0))</f>
        <v>0</v>
      </c>
      <c r="T26" s="44">
        <f>INDEX('Sektor FQRS grp1'!$2:$2,MATCH(T$7&amp;"_s_17_01_02_01_"&amp;$C26,Variabel_FQRS,0))</f>
        <v>0</v>
      </c>
      <c r="U26" s="1"/>
    </row>
    <row r="27" spans="2:21">
      <c r="B27" s="54" t="s">
        <v>584</v>
      </c>
      <c r="C27" s="43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1"/>
    </row>
    <row r="28" spans="2:21">
      <c r="B28" s="55" t="s">
        <v>584</v>
      </c>
      <c r="C28" s="52" t="s">
        <v>536</v>
      </c>
      <c r="D28" s="44">
        <f>INDEX('Sektor FQRS grp1'!$2:$2,MATCH(D$7&amp;"_s_17_01_02_01_"&amp;$C28,Variabel_FQRS,0))</f>
        <v>1984424714.5599999</v>
      </c>
      <c r="E28" s="44">
        <f>INDEX('Sektor FQRS grp1'!$2:$2,MATCH(E$7&amp;"_s_17_01_02_01_"&amp;$C28,Variabel_FQRS,0))</f>
        <v>18686021611.66</v>
      </c>
      <c r="F28" s="44">
        <f>INDEX('Sektor FQRS grp1'!$2:$2,MATCH(F$7&amp;"_s_17_01_02_01_"&amp;$C28,Variabel_FQRS,0))</f>
        <v>11743454188.92</v>
      </c>
      <c r="G28" s="44">
        <f>INDEX('Sektor FQRS grp1'!$2:$2,MATCH(G$7&amp;"_s_17_01_02_01_"&amp;$C28,Variabel_FQRS,0))</f>
        <v>8773289218.7800007</v>
      </c>
      <c r="H28" s="44">
        <f>INDEX('Sektor FQRS grp1'!$2:$2,MATCH(H$7&amp;"_s_17_01_02_01_"&amp;$C28,Variabel_FQRS,0))</f>
        <v>4607446150.6099997</v>
      </c>
      <c r="I28" s="44">
        <f>INDEX('Sektor FQRS grp1'!$2:$2,MATCH(I$7&amp;"_s_17_01_02_01_"&amp;$C28,Variabel_FQRS,0))</f>
        <v>934505607.66369998</v>
      </c>
      <c r="J28" s="44">
        <f>INDEX('Sektor FQRS grp1'!$2:$2,MATCH(J$7&amp;"_s_17_01_02_01_"&amp;$C28,Variabel_FQRS,0))</f>
        <v>19875988706.5989</v>
      </c>
      <c r="K28" s="44">
        <f>INDEX('Sektor FQRS grp1'!$2:$2,MATCH(K$7&amp;"_s_17_01_02_01_"&amp;$C28,Variabel_FQRS,0))</f>
        <v>6030513146.7600002</v>
      </c>
      <c r="L28" s="44">
        <f>INDEX('Sektor FQRS grp1'!$2:$2,MATCH(L$7&amp;"_s_17_01_02_01_"&amp;$C28,Variabel_FQRS,0))</f>
        <v>476198311.93000001</v>
      </c>
      <c r="M28" s="44">
        <f>INDEX('Sektor FQRS grp1'!$2:$2,MATCH(M$7&amp;"_s_17_01_02_01_"&amp;$C28,Variabel_FQRS,0))</f>
        <v>130004653.53</v>
      </c>
      <c r="N28" s="44">
        <f>INDEX('Sektor FQRS grp1'!$2:$2,MATCH(N$7&amp;"_s_17_01_02_01_"&amp;$C28,Variabel_FQRS,0))</f>
        <v>851962589.91999996</v>
      </c>
      <c r="O28" s="44">
        <f>INDEX('Sektor FQRS grp1'!$2:$2,MATCH(O$7&amp;"_s_17_01_02_01_"&amp;$C28,Variabel_FQRS,0))</f>
        <v>1059115793.05</v>
      </c>
      <c r="P28" s="44">
        <f>INDEX('Sektor FQRS grp1'!$2:$2,MATCH(P$7&amp;"_s_17_01_02_01_"&amp;$C28,Variabel_FQRS,0))</f>
        <v>0</v>
      </c>
      <c r="Q28" s="44">
        <f>INDEX('Sektor FQRS grp1'!$2:$2,MATCH(Q$7&amp;"_s_17_01_02_01_"&amp;$C28,Variabel_FQRS,0))</f>
        <v>186831759.53999999</v>
      </c>
      <c r="R28" s="44">
        <f>INDEX('Sektor FQRS grp1'!$2:$2,MATCH(R$7&amp;"_s_17_01_02_01_"&amp;$C28,Variabel_FQRS,0))</f>
        <v>35632185.850000001</v>
      </c>
      <c r="S28" s="44">
        <f>INDEX('Sektor FQRS grp1'!$2:$2,MATCH(S$7&amp;"_s_17_01_02_01_"&amp;$C28,Variabel_FQRS,0))</f>
        <v>92402476.930000007</v>
      </c>
      <c r="T28" s="44">
        <f>INDEX('Sektor FQRS grp1'!$2:$2,MATCH(T$7&amp;"_s_17_01_02_01_"&amp;$C28,Variabel_FQRS,0))</f>
        <v>75467791116.702606</v>
      </c>
      <c r="U28" s="1"/>
    </row>
    <row r="29" spans="2:21" ht="26.25" customHeight="1">
      <c r="B29" s="55" t="s">
        <v>585</v>
      </c>
      <c r="C29" s="52" t="s">
        <v>537</v>
      </c>
      <c r="D29" s="44">
        <f>INDEX('Sektor FQRS grp1'!$2:$2,MATCH(D$7&amp;"_s_17_01_02_01_"&amp;$C29,Variabel_FQRS,0))</f>
        <v>1722655.6584999999</v>
      </c>
      <c r="E29" s="44">
        <f>INDEX('Sektor FQRS grp1'!$2:$2,MATCH(E$7&amp;"_s_17_01_02_01_"&amp;$C29,Variabel_FQRS,0))</f>
        <v>11026702.35</v>
      </c>
      <c r="F29" s="44">
        <f>INDEX('Sektor FQRS grp1'!$2:$2,MATCH(F$7&amp;"_s_17_01_02_01_"&amp;$C29,Variabel_FQRS,0))</f>
        <v>166732207.36000001</v>
      </c>
      <c r="G29" s="44">
        <f>INDEX('Sektor FQRS grp1'!$2:$2,MATCH(G$7&amp;"_s_17_01_02_01_"&amp;$C29,Variabel_FQRS,0))</f>
        <v>151664268.72</v>
      </c>
      <c r="H29" s="44">
        <f>INDEX('Sektor FQRS grp1'!$2:$2,MATCH(H$7&amp;"_s_17_01_02_01_"&amp;$C29,Variabel_FQRS,0))</f>
        <v>6278926.7699999996</v>
      </c>
      <c r="I29" s="44">
        <f>INDEX('Sektor FQRS grp1'!$2:$2,MATCH(I$7&amp;"_s_17_01_02_01_"&amp;$C29,Variabel_FQRS,0))</f>
        <v>188075735.5451</v>
      </c>
      <c r="J29" s="44">
        <f>INDEX('Sektor FQRS grp1'!$2:$2,MATCH(J$7&amp;"_s_17_01_02_01_"&amp;$C29,Variabel_FQRS,0))</f>
        <v>2826641353.1208</v>
      </c>
      <c r="K29" s="44">
        <f>INDEX('Sektor FQRS grp1'!$2:$2,MATCH(K$7&amp;"_s_17_01_02_01_"&amp;$C29,Variabel_FQRS,0))</f>
        <v>639636126.91999996</v>
      </c>
      <c r="L29" s="44">
        <f>INDEX('Sektor FQRS grp1'!$2:$2,MATCH(L$7&amp;"_s_17_01_02_01_"&amp;$C29,Variabel_FQRS,0))</f>
        <v>328559805.50999999</v>
      </c>
      <c r="M29" s="44">
        <f>INDEX('Sektor FQRS grp1'!$2:$2,MATCH(M$7&amp;"_s_17_01_02_01_"&amp;$C29,Variabel_FQRS,0))</f>
        <v>433684.98</v>
      </c>
      <c r="N29" s="44">
        <f>INDEX('Sektor FQRS grp1'!$2:$2,MATCH(N$7&amp;"_s_17_01_02_01_"&amp;$C29,Variabel_FQRS,0))</f>
        <v>1251042.17</v>
      </c>
      <c r="O29" s="44">
        <f>INDEX('Sektor FQRS grp1'!$2:$2,MATCH(O$7&amp;"_s_17_01_02_01_"&amp;$C29,Variabel_FQRS,0))</f>
        <v>8712210.4000000004</v>
      </c>
      <c r="P29" s="44">
        <f>INDEX('Sektor FQRS grp1'!$2:$2,MATCH(P$7&amp;"_s_17_01_02_01_"&amp;$C29,Variabel_FQRS,0))</f>
        <v>0</v>
      </c>
      <c r="Q29" s="44">
        <f>INDEX('Sektor FQRS grp1'!$2:$2,MATCH(Q$7&amp;"_s_17_01_02_01_"&amp;$C29,Variabel_FQRS,0))</f>
        <v>22977798.41</v>
      </c>
      <c r="R29" s="44">
        <f>INDEX('Sektor FQRS grp1'!$2:$2,MATCH(R$7&amp;"_s_17_01_02_01_"&amp;$C29,Variabel_FQRS,0))</f>
        <v>0</v>
      </c>
      <c r="S29" s="44">
        <f>INDEX('Sektor FQRS grp1'!$2:$2,MATCH(S$7&amp;"_s_17_01_02_01_"&amp;$C29,Variabel_FQRS,0))</f>
        <v>3804846.59</v>
      </c>
      <c r="T29" s="44">
        <f>INDEX('Sektor FQRS grp1'!$2:$2,MATCH(T$7&amp;"_s_17_01_02_01_"&amp;$C29,Variabel_FQRS,0))</f>
        <v>4357517364.4843998</v>
      </c>
      <c r="U29" s="1"/>
    </row>
    <row r="30" spans="2:21">
      <c r="B30" s="55" t="s">
        <v>589</v>
      </c>
      <c r="C30" s="52" t="s">
        <v>538</v>
      </c>
      <c r="D30" s="44">
        <f>INDEX('Sektor FQRS grp1'!$2:$2,MATCH(D$7&amp;"_s_17_01_02_01_"&amp;$C30,Variabel_FQRS,0))</f>
        <v>1982702058.9015</v>
      </c>
      <c r="E30" s="44">
        <f>INDEX('Sektor FQRS grp1'!$2:$2,MATCH(E$7&amp;"_s_17_01_02_01_"&amp;$C30,Variabel_FQRS,0))</f>
        <v>18674994909.310001</v>
      </c>
      <c r="F30" s="44">
        <f>INDEX('Sektor FQRS grp1'!$2:$2,MATCH(F$7&amp;"_s_17_01_02_01_"&amp;$C30,Variabel_FQRS,0))</f>
        <v>11576721981.540001</v>
      </c>
      <c r="G30" s="44">
        <f>INDEX('Sektor FQRS grp1'!$2:$2,MATCH(G$7&amp;"_s_17_01_02_01_"&amp;$C30,Variabel_FQRS,0))</f>
        <v>8621624950.0699997</v>
      </c>
      <c r="H30" s="44">
        <f>INDEX('Sektor FQRS grp1'!$2:$2,MATCH(H$7&amp;"_s_17_01_02_01_"&amp;$C30,Variabel_FQRS,0))</f>
        <v>4601167223.8500004</v>
      </c>
      <c r="I30" s="44">
        <f>INDEX('Sektor FQRS grp1'!$2:$2,MATCH(I$7&amp;"_s_17_01_02_01_"&amp;$C30,Variabel_FQRS,0))</f>
        <v>746429872.10860002</v>
      </c>
      <c r="J30" s="44">
        <f>INDEX('Sektor FQRS grp1'!$2:$2,MATCH(J$7&amp;"_s_17_01_02_01_"&amp;$C30,Variabel_FQRS,0))</f>
        <v>17049347353.4781</v>
      </c>
      <c r="K30" s="44">
        <f>INDEX('Sektor FQRS grp1'!$2:$2,MATCH(K$7&amp;"_s_17_01_02_01_"&amp;$C30,Variabel_FQRS,0))</f>
        <v>5390877019.8500004</v>
      </c>
      <c r="L30" s="44">
        <f>INDEX('Sektor FQRS grp1'!$2:$2,MATCH(L$7&amp;"_s_17_01_02_01_"&amp;$C30,Variabel_FQRS,0))</f>
        <v>147638506.41999999</v>
      </c>
      <c r="M30" s="44">
        <f>INDEX('Sektor FQRS grp1'!$2:$2,MATCH(M$7&amp;"_s_17_01_02_01_"&amp;$C30,Variabel_FQRS,0))</f>
        <v>129570968.55</v>
      </c>
      <c r="N30" s="44">
        <f>INDEX('Sektor FQRS grp1'!$2:$2,MATCH(N$7&amp;"_s_17_01_02_01_"&amp;$C30,Variabel_FQRS,0))</f>
        <v>850711547.75</v>
      </c>
      <c r="O30" s="44">
        <f>INDEX('Sektor FQRS grp1'!$2:$2,MATCH(O$7&amp;"_s_17_01_02_01_"&amp;$C30,Variabel_FQRS,0))</f>
        <v>1050403582.65</v>
      </c>
      <c r="P30" s="44">
        <f>INDEX('Sektor FQRS grp1'!$2:$2,MATCH(P$7&amp;"_s_17_01_02_01_"&amp;$C30,Variabel_FQRS,0))</f>
        <v>0</v>
      </c>
      <c r="Q30" s="44">
        <f>INDEX('Sektor FQRS grp1'!$2:$2,MATCH(Q$7&amp;"_s_17_01_02_01_"&amp;$C30,Variabel_FQRS,0))</f>
        <v>163853961.13999999</v>
      </c>
      <c r="R30" s="44">
        <f>INDEX('Sektor FQRS grp1'!$2:$2,MATCH(R$7&amp;"_s_17_01_02_01_"&amp;$C30,Variabel_FQRS,0))</f>
        <v>35632185.850000001</v>
      </c>
      <c r="S30" s="44">
        <f>INDEX('Sektor FQRS grp1'!$2:$2,MATCH(S$7&amp;"_s_17_01_02_01_"&amp;$C30,Variabel_FQRS,0))</f>
        <v>88597630.349999994</v>
      </c>
      <c r="T30" s="44">
        <f>INDEX('Sektor FQRS grp1'!$2:$2,MATCH(T$7&amp;"_s_17_01_02_01_"&amp;$C30,Variabel_FQRS,0))</f>
        <v>71110273751.808197</v>
      </c>
      <c r="U30" s="1"/>
    </row>
    <row r="31" spans="2:2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sheetProtection password="BF77" sheet="1"/>
  <mergeCells count="6">
    <mergeCell ref="D5:O5"/>
    <mergeCell ref="P5:S5"/>
    <mergeCell ref="T5:T6"/>
    <mergeCell ref="B3:T3"/>
    <mergeCell ref="B1:C1"/>
    <mergeCell ref="B4:C4"/>
  </mergeCells>
  <hyperlinks>
    <hyperlink ref="B1" location="Indholdsfortegnelse!A1" display="Tilbage til indholdsfortegnelsen" xr:uid="{00000000-0004-0000-0700-000000000000}"/>
    <hyperlink ref="B1:C1" location="Indholdsfortegnelse!A1" display="Tilbage til indholdsfortegnelsen" xr:uid="{00000000-0004-0000-0700-000001000000}"/>
  </hyperlinks>
  <pageMargins left="0.70866141732283472" right="0.70866141732283472" top="0.74803149606299213" bottom="0.74803149606299213" header="0.31496062992125984" footer="0.31496062992125984"/>
  <pageSetup paperSize="8" scale="61" orientation="landscape"/>
  <headerFooter scaleWithDoc="0" alignWithMargins="0">
    <oddHeader>&amp;L&amp;C&amp;G&amp;R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E4"/>
  <sheetViews>
    <sheetView topLeftCell="GS1" workbookViewId="0">
      <selection activeCell="HB2" sqref="HB2"/>
    </sheetView>
  </sheetViews>
  <sheetFormatPr defaultColWidth="11.42578125" defaultRowHeight="15"/>
  <cols>
    <col min="1" max="1" width="8" customWidth="1"/>
    <col min="2" max="2" width="7.140625" customWidth="1"/>
    <col min="3" max="3" width="7.5703125" customWidth="1"/>
    <col min="4" max="4" width="26.85546875" customWidth="1"/>
    <col min="5" max="571" width="26.140625" customWidth="1"/>
    <col min="572" max="572" width="23.5703125" customWidth="1"/>
    <col min="682" max="682" width="19.5703125" customWidth="1"/>
  </cols>
  <sheetData>
    <row r="1" spans="1:681">
      <c r="A1" t="s">
        <v>882</v>
      </c>
      <c r="B1" t="s">
        <v>1481</v>
      </c>
      <c r="C1" t="s">
        <v>1482</v>
      </c>
      <c r="D1" t="s">
        <v>1483</v>
      </c>
      <c r="E1" t="s">
        <v>1484</v>
      </c>
      <c r="F1" t="s">
        <v>1485</v>
      </c>
      <c r="G1" t="s">
        <v>1486</v>
      </c>
      <c r="H1" t="s">
        <v>1487</v>
      </c>
      <c r="I1" t="s">
        <v>1488</v>
      </c>
      <c r="J1" t="s">
        <v>1489</v>
      </c>
      <c r="K1" t="s">
        <v>1490</v>
      </c>
      <c r="L1" t="s">
        <v>1491</v>
      </c>
      <c r="M1" t="s">
        <v>1492</v>
      </c>
      <c r="N1" t="s">
        <v>1493</v>
      </c>
      <c r="O1" t="s">
        <v>1494</v>
      </c>
      <c r="P1" t="s">
        <v>1495</v>
      </c>
      <c r="Q1" t="s">
        <v>1496</v>
      </c>
      <c r="R1" t="s">
        <v>1497</v>
      </c>
      <c r="S1" t="s">
        <v>1498</v>
      </c>
      <c r="T1" t="s">
        <v>1499</v>
      </c>
      <c r="U1" t="s">
        <v>1500</v>
      </c>
      <c r="V1" t="s">
        <v>1501</v>
      </c>
      <c r="W1" t="s">
        <v>1502</v>
      </c>
      <c r="X1" t="s">
        <v>1503</v>
      </c>
      <c r="Y1" t="s">
        <v>1504</v>
      </c>
      <c r="Z1" t="s">
        <v>1505</v>
      </c>
      <c r="AA1" t="s">
        <v>1506</v>
      </c>
      <c r="AB1" t="s">
        <v>1507</v>
      </c>
      <c r="AC1" t="s">
        <v>1508</v>
      </c>
      <c r="AD1" t="s">
        <v>1509</v>
      </c>
      <c r="AE1" t="s">
        <v>1510</v>
      </c>
      <c r="AF1" t="s">
        <v>1511</v>
      </c>
      <c r="AG1" t="s">
        <v>1512</v>
      </c>
      <c r="AH1" t="s">
        <v>1513</v>
      </c>
      <c r="AI1" t="s">
        <v>1514</v>
      </c>
      <c r="AJ1" t="s">
        <v>1515</v>
      </c>
      <c r="AK1" t="s">
        <v>1516</v>
      </c>
      <c r="AL1" t="s">
        <v>1517</v>
      </c>
      <c r="AM1" t="s">
        <v>1518</v>
      </c>
      <c r="AN1" t="s">
        <v>1519</v>
      </c>
      <c r="AO1" t="s">
        <v>1520</v>
      </c>
      <c r="AP1" t="s">
        <v>1521</v>
      </c>
      <c r="AQ1" t="s">
        <v>1522</v>
      </c>
      <c r="AR1" t="s">
        <v>1523</v>
      </c>
      <c r="AS1" t="s">
        <v>1524</v>
      </c>
      <c r="AT1" t="s">
        <v>1525</v>
      </c>
      <c r="AU1" t="s">
        <v>1526</v>
      </c>
      <c r="AV1" t="s">
        <v>1527</v>
      </c>
      <c r="AW1" t="s">
        <v>1528</v>
      </c>
      <c r="AX1" t="s">
        <v>1529</v>
      </c>
      <c r="AY1" t="s">
        <v>1530</v>
      </c>
      <c r="AZ1" t="s">
        <v>1531</v>
      </c>
      <c r="BA1" t="s">
        <v>1532</v>
      </c>
      <c r="BB1" t="s">
        <v>1533</v>
      </c>
      <c r="BC1" t="s">
        <v>1534</v>
      </c>
      <c r="BD1" t="s">
        <v>1535</v>
      </c>
      <c r="BE1" t="s">
        <v>1536</v>
      </c>
      <c r="BF1" t="s">
        <v>1537</v>
      </c>
      <c r="BG1" t="s">
        <v>1538</v>
      </c>
      <c r="BH1" t="s">
        <v>1539</v>
      </c>
      <c r="BI1" t="s">
        <v>1540</v>
      </c>
      <c r="BJ1" t="s">
        <v>1541</v>
      </c>
      <c r="BK1" t="s">
        <v>1542</v>
      </c>
      <c r="BL1" t="s">
        <v>1543</v>
      </c>
      <c r="BM1" t="s">
        <v>1544</v>
      </c>
      <c r="BN1" t="s">
        <v>1545</v>
      </c>
      <c r="BO1" t="s">
        <v>1546</v>
      </c>
      <c r="BP1" t="s">
        <v>1547</v>
      </c>
      <c r="BQ1" t="s">
        <v>1548</v>
      </c>
      <c r="BR1" t="s">
        <v>1549</v>
      </c>
      <c r="BS1" t="s">
        <v>1550</v>
      </c>
      <c r="BT1" t="s">
        <v>1551</v>
      </c>
      <c r="BU1" t="s">
        <v>1552</v>
      </c>
      <c r="BV1" t="s">
        <v>1553</v>
      </c>
      <c r="BW1" t="s">
        <v>1554</v>
      </c>
      <c r="BX1" t="s">
        <v>1555</v>
      </c>
      <c r="BY1" t="s">
        <v>1556</v>
      </c>
      <c r="BZ1" t="s">
        <v>1557</v>
      </c>
      <c r="CA1" t="s">
        <v>1558</v>
      </c>
      <c r="CB1" t="s">
        <v>1559</v>
      </c>
      <c r="CC1" t="s">
        <v>1560</v>
      </c>
      <c r="CD1" t="s">
        <v>1561</v>
      </c>
      <c r="CE1" t="s">
        <v>1562</v>
      </c>
      <c r="CF1" t="s">
        <v>1563</v>
      </c>
      <c r="CG1" t="s">
        <v>1564</v>
      </c>
      <c r="CH1" t="s">
        <v>1565</v>
      </c>
      <c r="CI1" t="s">
        <v>1566</v>
      </c>
      <c r="CJ1" t="s">
        <v>1567</v>
      </c>
      <c r="CK1" t="s">
        <v>1568</v>
      </c>
      <c r="CL1" t="s">
        <v>1569</v>
      </c>
      <c r="CM1" t="s">
        <v>1570</v>
      </c>
      <c r="CN1" t="s">
        <v>1571</v>
      </c>
      <c r="CO1" t="s">
        <v>1572</v>
      </c>
      <c r="CP1" t="s">
        <v>1573</v>
      </c>
      <c r="CQ1" t="s">
        <v>1574</v>
      </c>
      <c r="CR1" t="s">
        <v>1575</v>
      </c>
      <c r="CS1" t="s">
        <v>1576</v>
      </c>
      <c r="CT1" t="s">
        <v>1577</v>
      </c>
      <c r="CU1" t="s">
        <v>1578</v>
      </c>
      <c r="CV1" t="s">
        <v>1579</v>
      </c>
      <c r="CW1" t="s">
        <v>1580</v>
      </c>
      <c r="CX1" t="s">
        <v>1581</v>
      </c>
      <c r="CY1" t="s">
        <v>1582</v>
      </c>
      <c r="CZ1" t="s">
        <v>1583</v>
      </c>
      <c r="DA1" t="s">
        <v>1584</v>
      </c>
      <c r="DB1" t="s">
        <v>1585</v>
      </c>
      <c r="DC1" t="s">
        <v>1586</v>
      </c>
      <c r="DD1" t="s">
        <v>1587</v>
      </c>
      <c r="DE1" t="s">
        <v>1588</v>
      </c>
      <c r="DF1" t="s">
        <v>1589</v>
      </c>
      <c r="DG1" t="s">
        <v>1590</v>
      </c>
      <c r="DH1" t="s">
        <v>1591</v>
      </c>
      <c r="DI1" t="s">
        <v>1592</v>
      </c>
      <c r="DJ1" t="s">
        <v>1593</v>
      </c>
      <c r="DK1" t="s">
        <v>1594</v>
      </c>
      <c r="DL1" t="s">
        <v>1595</v>
      </c>
      <c r="DM1" t="s">
        <v>1596</v>
      </c>
      <c r="DN1" t="s">
        <v>1597</v>
      </c>
      <c r="DO1" t="s">
        <v>1598</v>
      </c>
      <c r="DP1" t="s">
        <v>1599</v>
      </c>
      <c r="DQ1" t="s">
        <v>1600</v>
      </c>
      <c r="DR1" t="s">
        <v>1601</v>
      </c>
      <c r="DS1" t="s">
        <v>1602</v>
      </c>
      <c r="DT1" t="s">
        <v>1603</v>
      </c>
      <c r="DU1" t="s">
        <v>1604</v>
      </c>
      <c r="DV1" t="s">
        <v>1605</v>
      </c>
      <c r="DW1" t="s">
        <v>1606</v>
      </c>
      <c r="DX1" t="s">
        <v>1607</v>
      </c>
      <c r="DY1" t="s">
        <v>1608</v>
      </c>
      <c r="DZ1" t="s">
        <v>1609</v>
      </c>
      <c r="EA1" t="s">
        <v>1610</v>
      </c>
      <c r="EB1" t="s">
        <v>1611</v>
      </c>
      <c r="EC1" t="s">
        <v>1612</v>
      </c>
      <c r="ED1" t="s">
        <v>1613</v>
      </c>
      <c r="EE1" t="s">
        <v>1614</v>
      </c>
      <c r="EF1" t="s">
        <v>1615</v>
      </c>
      <c r="EG1" t="s">
        <v>1616</v>
      </c>
      <c r="EH1" t="s">
        <v>1617</v>
      </c>
      <c r="EI1" t="s">
        <v>1618</v>
      </c>
      <c r="EJ1" t="s">
        <v>1619</v>
      </c>
      <c r="EK1" t="s">
        <v>1620</v>
      </c>
      <c r="EL1" t="s">
        <v>1621</v>
      </c>
      <c r="EM1" t="s">
        <v>1622</v>
      </c>
      <c r="EN1" t="s">
        <v>1623</v>
      </c>
      <c r="EO1" t="s">
        <v>1624</v>
      </c>
      <c r="EP1" t="s">
        <v>1625</v>
      </c>
      <c r="EQ1" t="s">
        <v>1626</v>
      </c>
      <c r="ER1" t="s">
        <v>1627</v>
      </c>
      <c r="ES1" t="s">
        <v>1628</v>
      </c>
      <c r="ET1" t="s">
        <v>1629</v>
      </c>
      <c r="EU1" t="s">
        <v>1630</v>
      </c>
      <c r="EV1" t="s">
        <v>1631</v>
      </c>
      <c r="EW1" t="s">
        <v>1632</v>
      </c>
      <c r="EX1" t="s">
        <v>1633</v>
      </c>
      <c r="EY1" t="s">
        <v>1634</v>
      </c>
      <c r="EZ1" t="s">
        <v>1635</v>
      </c>
      <c r="FA1" t="s">
        <v>1636</v>
      </c>
      <c r="FB1" t="s">
        <v>1637</v>
      </c>
      <c r="FC1" t="s">
        <v>1638</v>
      </c>
      <c r="FD1" t="s">
        <v>1639</v>
      </c>
      <c r="FE1" t="s">
        <v>1640</v>
      </c>
      <c r="FF1" t="s">
        <v>1641</v>
      </c>
      <c r="FG1" t="s">
        <v>1642</v>
      </c>
      <c r="FH1" t="s">
        <v>1643</v>
      </c>
      <c r="FI1" t="s">
        <v>1644</v>
      </c>
      <c r="FJ1" t="s">
        <v>1645</v>
      </c>
      <c r="FK1" t="s">
        <v>1646</v>
      </c>
      <c r="FL1" t="s">
        <v>1647</v>
      </c>
      <c r="FM1" t="s">
        <v>1648</v>
      </c>
      <c r="FN1" t="s">
        <v>1649</v>
      </c>
      <c r="FO1" t="s">
        <v>1650</v>
      </c>
      <c r="FP1" t="s">
        <v>1651</v>
      </c>
      <c r="FQ1" t="s">
        <v>1652</v>
      </c>
      <c r="FR1" t="s">
        <v>1653</v>
      </c>
      <c r="FS1" t="s">
        <v>1654</v>
      </c>
      <c r="FT1" t="s">
        <v>1655</v>
      </c>
      <c r="FU1" t="s">
        <v>1656</v>
      </c>
      <c r="FV1" t="s">
        <v>1657</v>
      </c>
      <c r="FW1" t="s">
        <v>1658</v>
      </c>
      <c r="FX1" t="s">
        <v>1659</v>
      </c>
      <c r="FY1" t="s">
        <v>1660</v>
      </c>
      <c r="FZ1" t="s">
        <v>1661</v>
      </c>
      <c r="GA1" t="s">
        <v>1662</v>
      </c>
      <c r="GB1" t="s">
        <v>1663</v>
      </c>
      <c r="GC1" t="s">
        <v>1664</v>
      </c>
      <c r="GD1" t="s">
        <v>1665</v>
      </c>
      <c r="GE1" t="s">
        <v>1666</v>
      </c>
      <c r="GF1" t="s">
        <v>1667</v>
      </c>
      <c r="GG1" t="s">
        <v>1668</v>
      </c>
      <c r="GH1" t="s">
        <v>1669</v>
      </c>
      <c r="GI1" t="s">
        <v>1670</v>
      </c>
      <c r="GJ1" t="s">
        <v>1671</v>
      </c>
      <c r="GK1" t="s">
        <v>1672</v>
      </c>
      <c r="GL1" t="s">
        <v>1673</v>
      </c>
      <c r="GM1" t="s">
        <v>1674</v>
      </c>
      <c r="GN1" t="s">
        <v>1675</v>
      </c>
      <c r="GO1" t="s">
        <v>1676</v>
      </c>
      <c r="GP1" t="s">
        <v>1677</v>
      </c>
      <c r="GQ1" t="s">
        <v>1678</v>
      </c>
      <c r="GR1" t="s">
        <v>1679</v>
      </c>
      <c r="GS1" t="s">
        <v>1680</v>
      </c>
      <c r="GT1" t="s">
        <v>1681</v>
      </c>
      <c r="GU1" t="s">
        <v>1682</v>
      </c>
      <c r="GV1" t="s">
        <v>1683</v>
      </c>
      <c r="GW1" t="s">
        <v>1684</v>
      </c>
      <c r="GX1" t="s">
        <v>1685</v>
      </c>
      <c r="GY1" t="s">
        <v>1686</v>
      </c>
      <c r="GZ1" t="s">
        <v>1687</v>
      </c>
      <c r="HA1" t="s">
        <v>1688</v>
      </c>
      <c r="HB1" t="s">
        <v>1689</v>
      </c>
      <c r="HC1" t="s">
        <v>1690</v>
      </c>
      <c r="HD1" t="s">
        <v>1691</v>
      </c>
      <c r="HE1" t="s">
        <v>1692</v>
      </c>
      <c r="HF1" t="s">
        <v>1693</v>
      </c>
      <c r="HG1" t="s">
        <v>1694</v>
      </c>
      <c r="HH1" t="s">
        <v>1695</v>
      </c>
      <c r="HI1" t="s">
        <v>1696</v>
      </c>
      <c r="HJ1" t="s">
        <v>1697</v>
      </c>
      <c r="HK1" t="s">
        <v>1698</v>
      </c>
      <c r="HL1" t="s">
        <v>1699</v>
      </c>
      <c r="HM1" t="s">
        <v>1700</v>
      </c>
      <c r="HN1" t="s">
        <v>1701</v>
      </c>
      <c r="HO1" t="s">
        <v>1702</v>
      </c>
      <c r="HP1" t="s">
        <v>1703</v>
      </c>
      <c r="HQ1" t="s">
        <v>1704</v>
      </c>
      <c r="HR1" t="s">
        <v>1705</v>
      </c>
      <c r="HS1" t="s">
        <v>1706</v>
      </c>
      <c r="HT1" t="s">
        <v>1707</v>
      </c>
      <c r="HU1" t="s">
        <v>1708</v>
      </c>
      <c r="HV1" t="s">
        <v>1709</v>
      </c>
      <c r="HW1" t="s">
        <v>1710</v>
      </c>
      <c r="HX1" t="s">
        <v>1711</v>
      </c>
      <c r="HY1" t="s">
        <v>1712</v>
      </c>
      <c r="HZ1" t="s">
        <v>1713</v>
      </c>
      <c r="IA1" t="s">
        <v>1714</v>
      </c>
      <c r="IB1" t="s">
        <v>1715</v>
      </c>
      <c r="IC1" t="s">
        <v>1716</v>
      </c>
      <c r="ID1" t="s">
        <v>1717</v>
      </c>
      <c r="IE1" t="s">
        <v>1718</v>
      </c>
      <c r="IF1" t="s">
        <v>1719</v>
      </c>
      <c r="IG1" t="s">
        <v>1720</v>
      </c>
      <c r="IH1" t="s">
        <v>1721</v>
      </c>
      <c r="II1" t="s">
        <v>1722</v>
      </c>
      <c r="IJ1" t="s">
        <v>1723</v>
      </c>
      <c r="IK1" t="s">
        <v>1724</v>
      </c>
      <c r="IL1" t="s">
        <v>1725</v>
      </c>
      <c r="IM1" t="s">
        <v>1726</v>
      </c>
      <c r="IN1" t="s">
        <v>1727</v>
      </c>
      <c r="IO1" t="s">
        <v>1728</v>
      </c>
      <c r="IP1" t="s">
        <v>1729</v>
      </c>
      <c r="IQ1" t="s">
        <v>1730</v>
      </c>
      <c r="IR1" t="s">
        <v>1731</v>
      </c>
      <c r="IS1" t="s">
        <v>1732</v>
      </c>
      <c r="IT1" t="s">
        <v>1733</v>
      </c>
      <c r="IU1" t="s">
        <v>1734</v>
      </c>
      <c r="IV1" t="s">
        <v>1735</v>
      </c>
      <c r="IW1" t="s">
        <v>1736</v>
      </c>
      <c r="IX1" t="s">
        <v>1737</v>
      </c>
      <c r="IY1" t="s">
        <v>1738</v>
      </c>
      <c r="IZ1" t="s">
        <v>1739</v>
      </c>
      <c r="JA1" t="s">
        <v>1740</v>
      </c>
      <c r="JB1" t="s">
        <v>1741</v>
      </c>
      <c r="JC1" t="s">
        <v>1742</v>
      </c>
      <c r="JD1" t="s">
        <v>1743</v>
      </c>
      <c r="JE1" t="s">
        <v>1744</v>
      </c>
      <c r="JF1" t="s">
        <v>1745</v>
      </c>
      <c r="JG1" t="s">
        <v>1746</v>
      </c>
      <c r="JH1" t="s">
        <v>1747</v>
      </c>
      <c r="JI1" t="s">
        <v>1748</v>
      </c>
      <c r="JJ1" t="s">
        <v>1749</v>
      </c>
      <c r="JK1" t="s">
        <v>1750</v>
      </c>
      <c r="JL1" t="s">
        <v>1751</v>
      </c>
      <c r="JM1" t="s">
        <v>1752</v>
      </c>
      <c r="JN1" t="s">
        <v>1753</v>
      </c>
      <c r="JO1" t="s">
        <v>1754</v>
      </c>
      <c r="JP1" t="s">
        <v>1755</v>
      </c>
      <c r="JQ1" t="s">
        <v>1756</v>
      </c>
      <c r="JR1" t="s">
        <v>1757</v>
      </c>
      <c r="JS1" t="s">
        <v>1758</v>
      </c>
      <c r="JT1" t="s">
        <v>1759</v>
      </c>
      <c r="JU1" t="s">
        <v>1760</v>
      </c>
      <c r="JV1" t="s">
        <v>1761</v>
      </c>
      <c r="JW1" t="s">
        <v>1762</v>
      </c>
      <c r="JX1" t="s">
        <v>1763</v>
      </c>
      <c r="JY1" t="s">
        <v>1764</v>
      </c>
      <c r="JZ1" t="s">
        <v>1765</v>
      </c>
      <c r="KA1" t="s">
        <v>1766</v>
      </c>
      <c r="KB1" t="s">
        <v>1767</v>
      </c>
      <c r="KC1" t="s">
        <v>1768</v>
      </c>
      <c r="KD1" t="s">
        <v>1769</v>
      </c>
      <c r="KE1" t="s">
        <v>1770</v>
      </c>
      <c r="KF1" t="s">
        <v>1771</v>
      </c>
      <c r="KG1" t="s">
        <v>1772</v>
      </c>
      <c r="KH1" t="s">
        <v>1773</v>
      </c>
      <c r="KI1" t="s">
        <v>1774</v>
      </c>
      <c r="KJ1" t="s">
        <v>1775</v>
      </c>
      <c r="KK1" t="s">
        <v>1776</v>
      </c>
      <c r="KL1" t="s">
        <v>1777</v>
      </c>
      <c r="KM1" t="s">
        <v>1778</v>
      </c>
      <c r="KN1" t="s">
        <v>1779</v>
      </c>
      <c r="KO1" t="s">
        <v>1780</v>
      </c>
      <c r="KP1" t="s">
        <v>1781</v>
      </c>
      <c r="KQ1" t="s">
        <v>1782</v>
      </c>
      <c r="KR1" t="s">
        <v>1783</v>
      </c>
      <c r="KS1" t="s">
        <v>1784</v>
      </c>
      <c r="KT1" t="s">
        <v>1785</v>
      </c>
      <c r="KU1" t="s">
        <v>1786</v>
      </c>
      <c r="KV1" t="s">
        <v>1787</v>
      </c>
      <c r="KW1" t="s">
        <v>1788</v>
      </c>
      <c r="KX1" t="s">
        <v>1789</v>
      </c>
      <c r="KY1" t="s">
        <v>1790</v>
      </c>
      <c r="KZ1" t="s">
        <v>1791</v>
      </c>
      <c r="LA1" t="s">
        <v>1792</v>
      </c>
      <c r="LB1" t="s">
        <v>1793</v>
      </c>
      <c r="LC1" t="s">
        <v>1794</v>
      </c>
      <c r="LD1" t="s">
        <v>1795</v>
      </c>
      <c r="LE1" t="s">
        <v>1796</v>
      </c>
      <c r="LF1" t="s">
        <v>1797</v>
      </c>
      <c r="LG1" t="s">
        <v>1798</v>
      </c>
      <c r="LH1" t="s">
        <v>1799</v>
      </c>
      <c r="LI1" t="s">
        <v>1800</v>
      </c>
      <c r="LJ1" t="s">
        <v>1801</v>
      </c>
      <c r="LK1" t="s">
        <v>1802</v>
      </c>
      <c r="LL1" t="s">
        <v>1803</v>
      </c>
      <c r="LM1" t="s">
        <v>1804</v>
      </c>
      <c r="LN1" t="s">
        <v>1805</v>
      </c>
      <c r="LO1" t="s">
        <v>1806</v>
      </c>
      <c r="LP1" t="s">
        <v>1807</v>
      </c>
      <c r="LQ1" t="s">
        <v>1808</v>
      </c>
      <c r="LR1" t="s">
        <v>1809</v>
      </c>
      <c r="LS1" t="s">
        <v>1810</v>
      </c>
      <c r="LT1" t="s">
        <v>1811</v>
      </c>
      <c r="LU1" t="s">
        <v>1812</v>
      </c>
      <c r="LV1" t="s">
        <v>1813</v>
      </c>
      <c r="LW1" t="s">
        <v>1814</v>
      </c>
      <c r="LX1" t="s">
        <v>1815</v>
      </c>
      <c r="LY1" t="s">
        <v>1816</v>
      </c>
      <c r="LZ1" t="s">
        <v>1817</v>
      </c>
      <c r="MA1" t="s">
        <v>1818</v>
      </c>
      <c r="MB1" t="s">
        <v>1819</v>
      </c>
      <c r="MC1" t="s">
        <v>1820</v>
      </c>
      <c r="MD1" t="s">
        <v>1821</v>
      </c>
      <c r="ME1" t="s">
        <v>1822</v>
      </c>
      <c r="MF1" t="s">
        <v>1823</v>
      </c>
      <c r="MG1" t="s">
        <v>1824</v>
      </c>
      <c r="MH1" t="s">
        <v>1825</v>
      </c>
      <c r="MI1" t="s">
        <v>1826</v>
      </c>
      <c r="MJ1" t="s">
        <v>1827</v>
      </c>
      <c r="MK1" t="s">
        <v>1828</v>
      </c>
      <c r="ML1" t="s">
        <v>1829</v>
      </c>
      <c r="MM1" t="s">
        <v>1830</v>
      </c>
      <c r="MN1" t="s">
        <v>1831</v>
      </c>
      <c r="MO1" t="s">
        <v>1832</v>
      </c>
      <c r="MP1" t="s">
        <v>1833</v>
      </c>
      <c r="MQ1" t="s">
        <v>1834</v>
      </c>
      <c r="MR1" t="s">
        <v>1835</v>
      </c>
      <c r="MS1" t="s">
        <v>1836</v>
      </c>
      <c r="MT1" t="s">
        <v>1837</v>
      </c>
      <c r="MU1" t="s">
        <v>1838</v>
      </c>
      <c r="MV1" t="s">
        <v>1839</v>
      </c>
      <c r="MW1" t="s">
        <v>1840</v>
      </c>
      <c r="MX1" t="s">
        <v>1841</v>
      </c>
      <c r="MY1" t="s">
        <v>1842</v>
      </c>
      <c r="MZ1" t="s">
        <v>1843</v>
      </c>
      <c r="NA1" t="s">
        <v>1844</v>
      </c>
      <c r="NB1" t="s">
        <v>1845</v>
      </c>
      <c r="NC1" t="s">
        <v>1846</v>
      </c>
      <c r="ND1" t="s">
        <v>1847</v>
      </c>
      <c r="NE1" t="s">
        <v>1848</v>
      </c>
      <c r="NF1" t="s">
        <v>1849</v>
      </c>
      <c r="NG1" t="s">
        <v>1850</v>
      </c>
      <c r="NH1" t="s">
        <v>1851</v>
      </c>
      <c r="NI1" t="s">
        <v>1852</v>
      </c>
      <c r="NJ1" t="s">
        <v>1853</v>
      </c>
      <c r="NK1" t="s">
        <v>1854</v>
      </c>
      <c r="NL1" t="s">
        <v>1855</v>
      </c>
      <c r="NM1" t="s">
        <v>1856</v>
      </c>
      <c r="NN1" t="s">
        <v>1857</v>
      </c>
      <c r="NO1" t="s">
        <v>1858</v>
      </c>
      <c r="NP1" t="s">
        <v>1859</v>
      </c>
      <c r="NQ1" t="s">
        <v>1860</v>
      </c>
      <c r="NR1" t="s">
        <v>1861</v>
      </c>
      <c r="NS1" t="s">
        <v>1862</v>
      </c>
      <c r="NT1" t="s">
        <v>1863</v>
      </c>
      <c r="NU1" t="s">
        <v>1864</v>
      </c>
      <c r="NV1" t="s">
        <v>1865</v>
      </c>
      <c r="NW1" t="s">
        <v>1866</v>
      </c>
      <c r="NX1" t="s">
        <v>1867</v>
      </c>
      <c r="NY1" t="s">
        <v>1868</v>
      </c>
      <c r="NZ1" t="s">
        <v>1869</v>
      </c>
      <c r="OA1" t="s">
        <v>1870</v>
      </c>
      <c r="OB1" t="s">
        <v>1871</v>
      </c>
      <c r="OC1" t="s">
        <v>1872</v>
      </c>
      <c r="OD1" t="s">
        <v>1873</v>
      </c>
      <c r="OE1" t="s">
        <v>1874</v>
      </c>
      <c r="OF1" t="s">
        <v>1875</v>
      </c>
      <c r="OG1" t="s">
        <v>1876</v>
      </c>
      <c r="OH1" t="s">
        <v>1877</v>
      </c>
      <c r="OI1" t="s">
        <v>1878</v>
      </c>
      <c r="OJ1" t="s">
        <v>1879</v>
      </c>
      <c r="OK1" t="s">
        <v>1880</v>
      </c>
      <c r="OL1" t="s">
        <v>1881</v>
      </c>
      <c r="OM1" t="s">
        <v>1882</v>
      </c>
      <c r="ON1" t="s">
        <v>1883</v>
      </c>
      <c r="OO1" t="s">
        <v>1884</v>
      </c>
      <c r="OP1" t="s">
        <v>1885</v>
      </c>
      <c r="OQ1" t="s">
        <v>1886</v>
      </c>
      <c r="OR1" t="s">
        <v>1887</v>
      </c>
      <c r="OS1" t="s">
        <v>1888</v>
      </c>
      <c r="OT1" t="s">
        <v>1889</v>
      </c>
      <c r="OU1" t="s">
        <v>1890</v>
      </c>
      <c r="OV1" t="s">
        <v>1891</v>
      </c>
      <c r="OW1" t="s">
        <v>1892</v>
      </c>
      <c r="OX1" t="s">
        <v>1893</v>
      </c>
      <c r="OY1" t="s">
        <v>1894</v>
      </c>
      <c r="OZ1" t="s">
        <v>1895</v>
      </c>
      <c r="PA1" t="s">
        <v>1896</v>
      </c>
      <c r="PB1" t="s">
        <v>1897</v>
      </c>
      <c r="PC1" t="s">
        <v>1898</v>
      </c>
      <c r="PD1" t="s">
        <v>1899</v>
      </c>
      <c r="PE1" t="s">
        <v>1900</v>
      </c>
      <c r="PF1" t="s">
        <v>1901</v>
      </c>
      <c r="PG1" t="s">
        <v>1902</v>
      </c>
      <c r="PH1" t="s">
        <v>1903</v>
      </c>
      <c r="PI1" t="s">
        <v>1904</v>
      </c>
      <c r="PJ1" t="s">
        <v>1905</v>
      </c>
      <c r="PK1" t="s">
        <v>1906</v>
      </c>
      <c r="PL1" t="s">
        <v>1907</v>
      </c>
      <c r="PM1" t="s">
        <v>1908</v>
      </c>
      <c r="PN1" t="s">
        <v>1909</v>
      </c>
      <c r="PO1" t="s">
        <v>1910</v>
      </c>
      <c r="PP1" t="s">
        <v>1911</v>
      </c>
      <c r="PQ1" t="s">
        <v>1912</v>
      </c>
      <c r="PR1" t="s">
        <v>1913</v>
      </c>
      <c r="PS1" t="s">
        <v>1914</v>
      </c>
      <c r="PT1" t="s">
        <v>1915</v>
      </c>
      <c r="PU1" t="s">
        <v>1916</v>
      </c>
      <c r="PV1" t="s">
        <v>1917</v>
      </c>
      <c r="PW1" t="s">
        <v>1918</v>
      </c>
      <c r="PX1" t="s">
        <v>1919</v>
      </c>
      <c r="PY1" t="s">
        <v>1920</v>
      </c>
      <c r="PZ1" t="s">
        <v>1921</v>
      </c>
      <c r="QA1" t="s">
        <v>1922</v>
      </c>
      <c r="QB1" t="s">
        <v>1923</v>
      </c>
      <c r="QC1" t="s">
        <v>1924</v>
      </c>
      <c r="QD1" t="s">
        <v>1925</v>
      </c>
      <c r="QE1" t="s">
        <v>1926</v>
      </c>
      <c r="QF1" t="s">
        <v>1927</v>
      </c>
      <c r="QG1" t="s">
        <v>1928</v>
      </c>
      <c r="QH1" t="s">
        <v>1929</v>
      </c>
      <c r="QI1" t="s">
        <v>1930</v>
      </c>
      <c r="QJ1" t="s">
        <v>1931</v>
      </c>
      <c r="QK1" t="s">
        <v>1932</v>
      </c>
      <c r="QL1" t="s">
        <v>752</v>
      </c>
      <c r="QM1" t="s">
        <v>753</v>
      </c>
      <c r="QN1" t="s">
        <v>754</v>
      </c>
      <c r="QO1" t="s">
        <v>755</v>
      </c>
      <c r="QP1" t="s">
        <v>756</v>
      </c>
      <c r="QQ1" t="s">
        <v>757</v>
      </c>
      <c r="QR1" t="s">
        <v>758</v>
      </c>
      <c r="QS1" t="s">
        <v>759</v>
      </c>
      <c r="QT1" t="s">
        <v>760</v>
      </c>
      <c r="QU1" t="s">
        <v>761</v>
      </c>
      <c r="QV1" t="s">
        <v>762</v>
      </c>
      <c r="QW1" t="s">
        <v>763</v>
      </c>
      <c r="QX1" t="s">
        <v>764</v>
      </c>
      <c r="QY1" t="s">
        <v>765</v>
      </c>
      <c r="QZ1" t="s">
        <v>766</v>
      </c>
      <c r="RA1" t="s">
        <v>767</v>
      </c>
      <c r="RB1" t="s">
        <v>768</v>
      </c>
      <c r="RC1" t="s">
        <v>769</v>
      </c>
      <c r="RD1" t="s">
        <v>770</v>
      </c>
      <c r="RE1" t="s">
        <v>771</v>
      </c>
      <c r="RF1" t="s">
        <v>772</v>
      </c>
      <c r="RG1" t="s">
        <v>773</v>
      </c>
      <c r="RH1" t="s">
        <v>774</v>
      </c>
      <c r="RI1" t="s">
        <v>775</v>
      </c>
      <c r="RJ1" t="s">
        <v>776</v>
      </c>
      <c r="RK1" t="s">
        <v>777</v>
      </c>
      <c r="RL1" t="s">
        <v>778</v>
      </c>
      <c r="RM1" t="s">
        <v>779</v>
      </c>
      <c r="RN1" t="s">
        <v>780</v>
      </c>
      <c r="RO1" t="s">
        <v>781</v>
      </c>
      <c r="RP1" t="s">
        <v>782</v>
      </c>
      <c r="RQ1" t="s">
        <v>783</v>
      </c>
      <c r="RR1" t="s">
        <v>784</v>
      </c>
      <c r="RS1" t="s">
        <v>785</v>
      </c>
      <c r="RT1" t="s">
        <v>786</v>
      </c>
      <c r="RU1" t="s">
        <v>787</v>
      </c>
      <c r="RV1" t="s">
        <v>788</v>
      </c>
      <c r="RW1" t="s">
        <v>789</v>
      </c>
      <c r="RX1" t="s">
        <v>790</v>
      </c>
      <c r="RY1" t="s">
        <v>791</v>
      </c>
      <c r="RZ1" t="s">
        <v>792</v>
      </c>
      <c r="SA1" t="s">
        <v>793</v>
      </c>
      <c r="SB1" t="s">
        <v>794</v>
      </c>
      <c r="SC1" t="s">
        <v>795</v>
      </c>
      <c r="SD1" t="s">
        <v>796</v>
      </c>
      <c r="SE1" t="s">
        <v>797</v>
      </c>
      <c r="SF1" t="s">
        <v>798</v>
      </c>
      <c r="SG1" t="s">
        <v>799</v>
      </c>
      <c r="SH1" t="s">
        <v>800</v>
      </c>
      <c r="SI1" t="s">
        <v>801</v>
      </c>
      <c r="SJ1" t="s">
        <v>802</v>
      </c>
      <c r="SK1" t="s">
        <v>803</v>
      </c>
      <c r="SL1" t="s">
        <v>804</v>
      </c>
      <c r="SM1" t="s">
        <v>805</v>
      </c>
      <c r="SN1" t="s">
        <v>806</v>
      </c>
      <c r="SO1" t="s">
        <v>807</v>
      </c>
      <c r="SP1" t="s">
        <v>808</v>
      </c>
      <c r="SQ1" t="s">
        <v>809</v>
      </c>
      <c r="SR1" t="s">
        <v>810</v>
      </c>
      <c r="SS1" t="s">
        <v>811</v>
      </c>
      <c r="ST1" t="s">
        <v>812</v>
      </c>
      <c r="SU1" t="s">
        <v>813</v>
      </c>
      <c r="SV1" t="s">
        <v>814</v>
      </c>
      <c r="SW1" t="s">
        <v>815</v>
      </c>
      <c r="SX1" t="s">
        <v>816</v>
      </c>
      <c r="SY1" t="s">
        <v>817</v>
      </c>
      <c r="SZ1" t="s">
        <v>818</v>
      </c>
      <c r="TA1" t="s">
        <v>819</v>
      </c>
      <c r="TB1" t="s">
        <v>820</v>
      </c>
      <c r="TC1" t="s">
        <v>821</v>
      </c>
      <c r="TD1" t="s">
        <v>822</v>
      </c>
      <c r="TE1" t="s">
        <v>823</v>
      </c>
      <c r="TF1" t="s">
        <v>824</v>
      </c>
      <c r="TG1" t="s">
        <v>825</v>
      </c>
      <c r="TH1" t="s">
        <v>826</v>
      </c>
      <c r="TI1" t="s">
        <v>827</v>
      </c>
      <c r="TJ1" t="s">
        <v>828</v>
      </c>
      <c r="TK1" t="s">
        <v>829</v>
      </c>
      <c r="TL1" t="s">
        <v>830</v>
      </c>
      <c r="TM1" t="s">
        <v>831</v>
      </c>
      <c r="TN1" t="s">
        <v>832</v>
      </c>
      <c r="TO1" t="s">
        <v>833</v>
      </c>
      <c r="TP1" t="s">
        <v>834</v>
      </c>
      <c r="TQ1" t="s">
        <v>835</v>
      </c>
      <c r="TR1" t="s">
        <v>836</v>
      </c>
      <c r="TS1" t="s">
        <v>837</v>
      </c>
      <c r="TT1" t="s">
        <v>838</v>
      </c>
      <c r="TU1" t="s">
        <v>839</v>
      </c>
      <c r="TV1" t="s">
        <v>840</v>
      </c>
      <c r="TW1" t="s">
        <v>841</v>
      </c>
      <c r="TX1" t="s">
        <v>842</v>
      </c>
      <c r="TY1" t="s">
        <v>843</v>
      </c>
      <c r="TZ1" t="s">
        <v>844</v>
      </c>
      <c r="UA1" t="s">
        <v>845</v>
      </c>
      <c r="UB1" t="s">
        <v>846</v>
      </c>
      <c r="UC1" t="s">
        <v>847</v>
      </c>
      <c r="UD1" t="s">
        <v>848</v>
      </c>
      <c r="UE1" t="s">
        <v>849</v>
      </c>
      <c r="UF1" t="s">
        <v>850</v>
      </c>
      <c r="UG1" t="s">
        <v>851</v>
      </c>
      <c r="UH1" t="s">
        <v>852</v>
      </c>
      <c r="UI1" t="s">
        <v>853</v>
      </c>
      <c r="UJ1" t="s">
        <v>854</v>
      </c>
      <c r="UK1" t="s">
        <v>855</v>
      </c>
      <c r="UL1" t="s">
        <v>856</v>
      </c>
      <c r="UM1" t="s">
        <v>857</v>
      </c>
      <c r="UN1" t="s">
        <v>858</v>
      </c>
      <c r="UO1" t="s">
        <v>859</v>
      </c>
      <c r="UP1" t="s">
        <v>860</v>
      </c>
      <c r="UQ1" t="s">
        <v>861</v>
      </c>
      <c r="UR1" t="s">
        <v>862</v>
      </c>
      <c r="US1" t="s">
        <v>863</v>
      </c>
      <c r="UT1" t="s">
        <v>864</v>
      </c>
      <c r="UU1" t="s">
        <v>865</v>
      </c>
      <c r="UV1" t="s">
        <v>866</v>
      </c>
      <c r="UW1" t="s">
        <v>867</v>
      </c>
      <c r="UX1" t="s">
        <v>639</v>
      </c>
      <c r="UY1" t="s">
        <v>640</v>
      </c>
      <c r="UZ1" t="s">
        <v>641</v>
      </c>
      <c r="VA1" t="s">
        <v>642</v>
      </c>
      <c r="VB1" t="s">
        <v>643</v>
      </c>
      <c r="VC1" t="s">
        <v>644</v>
      </c>
      <c r="VD1" t="s">
        <v>645</v>
      </c>
      <c r="VE1" t="s">
        <v>646</v>
      </c>
      <c r="VF1" t="s">
        <v>647</v>
      </c>
      <c r="VG1" t="s">
        <v>648</v>
      </c>
      <c r="VH1" t="s">
        <v>649</v>
      </c>
      <c r="VI1" t="s">
        <v>650</v>
      </c>
      <c r="VJ1" t="s">
        <v>651</v>
      </c>
      <c r="VK1" t="s">
        <v>652</v>
      </c>
      <c r="VL1" t="s">
        <v>653</v>
      </c>
      <c r="VM1" t="s">
        <v>654</v>
      </c>
      <c r="VN1" t="s">
        <v>655</v>
      </c>
      <c r="VO1" t="s">
        <v>656</v>
      </c>
      <c r="VP1" t="s">
        <v>657</v>
      </c>
      <c r="VQ1" t="s">
        <v>658</v>
      </c>
      <c r="VR1" t="s">
        <v>659</v>
      </c>
      <c r="VS1" t="s">
        <v>660</v>
      </c>
      <c r="VT1" t="s">
        <v>661</v>
      </c>
      <c r="VU1" t="s">
        <v>662</v>
      </c>
      <c r="VV1" t="s">
        <v>663</v>
      </c>
      <c r="VW1" t="s">
        <v>664</v>
      </c>
      <c r="VX1" t="s">
        <v>665</v>
      </c>
      <c r="VY1" t="s">
        <v>666</v>
      </c>
      <c r="VZ1" t="s">
        <v>667</v>
      </c>
      <c r="WA1" t="s">
        <v>668</v>
      </c>
      <c r="WB1" t="s">
        <v>669</v>
      </c>
      <c r="WC1" t="s">
        <v>670</v>
      </c>
      <c r="WD1" t="s">
        <v>671</v>
      </c>
      <c r="WE1" t="s">
        <v>672</v>
      </c>
      <c r="WF1" t="s">
        <v>673</v>
      </c>
      <c r="WG1" t="s">
        <v>674</v>
      </c>
      <c r="WH1" t="s">
        <v>675</v>
      </c>
      <c r="WI1" t="s">
        <v>676</v>
      </c>
      <c r="WJ1" t="s">
        <v>677</v>
      </c>
      <c r="WK1" t="s">
        <v>678</v>
      </c>
      <c r="WL1" t="s">
        <v>679</v>
      </c>
      <c r="WM1" t="s">
        <v>680</v>
      </c>
      <c r="WN1" t="s">
        <v>681</v>
      </c>
      <c r="WO1" t="s">
        <v>682</v>
      </c>
      <c r="WP1" t="s">
        <v>683</v>
      </c>
      <c r="WQ1" t="s">
        <v>684</v>
      </c>
      <c r="WR1" t="s">
        <v>685</v>
      </c>
      <c r="WS1" t="s">
        <v>686</v>
      </c>
      <c r="WT1" t="s">
        <v>687</v>
      </c>
      <c r="WU1" t="s">
        <v>688</v>
      </c>
      <c r="WV1" t="s">
        <v>689</v>
      </c>
      <c r="WW1" t="s">
        <v>690</v>
      </c>
      <c r="WX1" t="s">
        <v>691</v>
      </c>
      <c r="WY1" t="s">
        <v>692</v>
      </c>
      <c r="WZ1" t="s">
        <v>693</v>
      </c>
      <c r="XA1" t="s">
        <v>694</v>
      </c>
      <c r="XB1" t="s">
        <v>695</v>
      </c>
      <c r="XC1" t="s">
        <v>696</v>
      </c>
      <c r="XD1" t="s">
        <v>697</v>
      </c>
      <c r="XE1" t="s">
        <v>698</v>
      </c>
      <c r="XF1" t="s">
        <v>699</v>
      </c>
      <c r="XG1" t="s">
        <v>700</v>
      </c>
      <c r="XH1" t="s">
        <v>701</v>
      </c>
      <c r="XI1" t="s">
        <v>702</v>
      </c>
      <c r="XJ1" t="s">
        <v>703</v>
      </c>
      <c r="XK1" t="s">
        <v>704</v>
      </c>
      <c r="XL1" t="s">
        <v>705</v>
      </c>
      <c r="XM1" t="s">
        <v>706</v>
      </c>
      <c r="XN1" t="s">
        <v>707</v>
      </c>
      <c r="XO1" t="s">
        <v>708</v>
      </c>
      <c r="XP1" t="s">
        <v>709</v>
      </c>
      <c r="XQ1" t="s">
        <v>710</v>
      </c>
      <c r="XR1" t="s">
        <v>711</v>
      </c>
      <c r="XS1" t="s">
        <v>712</v>
      </c>
      <c r="XT1" t="s">
        <v>713</v>
      </c>
      <c r="XU1" t="s">
        <v>714</v>
      </c>
      <c r="XV1" t="s">
        <v>715</v>
      </c>
      <c r="XW1" t="s">
        <v>716</v>
      </c>
      <c r="XX1" t="s">
        <v>717</v>
      </c>
      <c r="XY1" t="s">
        <v>718</v>
      </c>
      <c r="XZ1" t="s">
        <v>719</v>
      </c>
      <c r="YA1" t="s">
        <v>720</v>
      </c>
      <c r="YB1" t="s">
        <v>721</v>
      </c>
      <c r="YC1" t="s">
        <v>722</v>
      </c>
      <c r="YD1" t="s">
        <v>723</v>
      </c>
      <c r="YE1" t="s">
        <v>724</v>
      </c>
      <c r="YF1" t="s">
        <v>725</v>
      </c>
      <c r="YG1" t="s">
        <v>726</v>
      </c>
      <c r="YH1" t="s">
        <v>727</v>
      </c>
      <c r="YI1" t="s">
        <v>728</v>
      </c>
      <c r="YJ1" t="s">
        <v>729</v>
      </c>
      <c r="YK1" t="s">
        <v>730</v>
      </c>
      <c r="YL1" t="s">
        <v>731</v>
      </c>
      <c r="YM1" t="s">
        <v>732</v>
      </c>
      <c r="YN1" t="s">
        <v>733</v>
      </c>
      <c r="YO1" t="s">
        <v>734</v>
      </c>
      <c r="YP1" t="s">
        <v>735</v>
      </c>
      <c r="YQ1" t="s">
        <v>736</v>
      </c>
      <c r="YR1" t="s">
        <v>737</v>
      </c>
      <c r="YS1" t="s">
        <v>738</v>
      </c>
      <c r="YT1" t="s">
        <v>739</v>
      </c>
      <c r="YU1" t="s">
        <v>740</v>
      </c>
      <c r="YV1" t="s">
        <v>741</v>
      </c>
      <c r="YW1" t="s">
        <v>742</v>
      </c>
      <c r="YX1" t="s">
        <v>743</v>
      </c>
      <c r="YY1" t="s">
        <v>744</v>
      </c>
      <c r="YZ1" t="s">
        <v>745</v>
      </c>
      <c r="ZA1" t="s">
        <v>746</v>
      </c>
      <c r="ZB1" t="s">
        <v>747</v>
      </c>
      <c r="ZC1" t="s">
        <v>748</v>
      </c>
      <c r="ZD1" t="s">
        <v>749</v>
      </c>
      <c r="ZE1" t="s">
        <v>750</v>
      </c>
    </row>
    <row r="2" spans="1:681">
      <c r="A2" s="84">
        <v>45657</v>
      </c>
      <c r="B2" s="38">
        <v>6495375675.3000002</v>
      </c>
      <c r="C2" s="38">
        <v>30463638.600000001</v>
      </c>
      <c r="D2" s="38">
        <v>269289096.19999999</v>
      </c>
      <c r="E2" s="38">
        <v>6256550217.6999998</v>
      </c>
      <c r="F2" s="38">
        <v>1542417.2</v>
      </c>
      <c r="G2" s="38">
        <v>5190909714.3699999</v>
      </c>
      <c r="H2" s="38">
        <v>255147344.81999999</v>
      </c>
      <c r="I2" s="38">
        <v>6386768774.7200003</v>
      </c>
      <c r="J2" s="38">
        <v>28634588.579999998</v>
      </c>
      <c r="K2" s="38">
        <v>750215171.55999994</v>
      </c>
      <c r="L2" s="38">
        <v>5444514641.9899998</v>
      </c>
      <c r="M2" s="38">
        <v>268844025.85000002</v>
      </c>
      <c r="N2" s="38">
        <v>6146559337.4499998</v>
      </c>
      <c r="O2" s="38">
        <v>11629555159.93</v>
      </c>
      <c r="P2" s="38">
        <v>72402380.590000004</v>
      </c>
      <c r="Q2" s="38">
        <v>24873689.609999999</v>
      </c>
      <c r="R2" s="38">
        <v>11677083850.889999</v>
      </c>
      <c r="S2" s="38">
        <v>24749299.489999998</v>
      </c>
      <c r="T2" s="38">
        <v>5948632591.2600002</v>
      </c>
      <c r="U2" s="38">
        <v>7501588.9299999997</v>
      </c>
      <c r="V2" s="38">
        <v>11409864257.049999</v>
      </c>
      <c r="W2" s="38">
        <v>72505854.739999995</v>
      </c>
      <c r="X2" s="38">
        <v>2635201305.9000001</v>
      </c>
      <c r="Y2" s="38">
        <v>5931384880.6999998</v>
      </c>
      <c r="Z2" s="38">
        <v>40996036.609999999</v>
      </c>
      <c r="AA2" s="38">
        <v>11441374075.16</v>
      </c>
      <c r="AB2" s="38">
        <v>3408429666.7399998</v>
      </c>
      <c r="AC2" s="38">
        <v>49665179.890000001</v>
      </c>
      <c r="AD2" s="38">
        <v>19264500</v>
      </c>
      <c r="AE2" s="38">
        <v>3438830346.6300001</v>
      </c>
      <c r="AF2" s="38">
        <v>22701508.84</v>
      </c>
      <c r="AG2" s="38">
        <v>89082643.980000004</v>
      </c>
      <c r="AH2" s="38">
        <v>7921579.75</v>
      </c>
      <c r="AI2" s="38">
        <v>3405401499.3400002</v>
      </c>
      <c r="AJ2" s="38">
        <v>52687644.829999998</v>
      </c>
      <c r="AK2" s="38">
        <v>881678551.64999998</v>
      </c>
      <c r="AL2" s="38">
        <v>74302714.879999995</v>
      </c>
      <c r="AM2" s="38">
        <v>19264499.969999999</v>
      </c>
      <c r="AN2" s="38">
        <v>3438824644.1999998</v>
      </c>
      <c r="AO2" s="38">
        <v>4963563583.5600004</v>
      </c>
      <c r="AP2" s="38">
        <v>66927164.030000001</v>
      </c>
      <c r="AQ2" s="38">
        <v>5011467</v>
      </c>
      <c r="AR2" s="38">
        <v>5025479280.5900002</v>
      </c>
      <c r="AS2" s="38">
        <v>54387681.530000001</v>
      </c>
      <c r="AT2" s="38">
        <v>3684018659.3899999</v>
      </c>
      <c r="AU2" s="38">
        <v>2467730</v>
      </c>
      <c r="AV2" s="38">
        <v>4980864924.25</v>
      </c>
      <c r="AW2" s="38">
        <v>66342016.960000001</v>
      </c>
      <c r="AX2" s="38">
        <v>1313122449.8599999</v>
      </c>
      <c r="AY2" s="38">
        <v>3632098707.8600001</v>
      </c>
      <c r="AZ2" s="38">
        <v>14340614.92</v>
      </c>
      <c r="BA2" s="38">
        <v>5032866326.2799997</v>
      </c>
      <c r="BB2" s="38">
        <v>16942220168.690001</v>
      </c>
      <c r="BC2" s="38">
        <v>104908927.37</v>
      </c>
      <c r="BD2" s="38">
        <v>14110617</v>
      </c>
      <c r="BE2" s="38">
        <v>17033018479.08</v>
      </c>
      <c r="BF2" s="38">
        <v>-32633585.920000002</v>
      </c>
      <c r="BG2" s="38">
        <v>10890298100.48</v>
      </c>
      <c r="BH2" s="38">
        <v>7621314</v>
      </c>
      <c r="BI2" s="38">
        <v>16587856235.780001</v>
      </c>
      <c r="BJ2" s="38">
        <v>103624893.2</v>
      </c>
      <c r="BK2" s="38">
        <v>3945942179.8899999</v>
      </c>
      <c r="BL2" s="38">
        <v>10930553000.370001</v>
      </c>
      <c r="BM2" s="38">
        <v>51567436.789999999</v>
      </c>
      <c r="BN2" s="38">
        <v>16639913692.190001</v>
      </c>
      <c r="BO2" s="38">
        <v>1344568329.9008</v>
      </c>
      <c r="BP2" s="38">
        <v>234544007.12</v>
      </c>
      <c r="BQ2" s="38">
        <v>362676463.08999997</v>
      </c>
      <c r="BR2" s="38">
        <v>1216435873.9308</v>
      </c>
      <c r="BS2" s="38">
        <v>33694328.302299999</v>
      </c>
      <c r="BT2" s="38">
        <v>566303457.3082</v>
      </c>
      <c r="BU2" s="38">
        <v>271922005.11000001</v>
      </c>
      <c r="BV2" s="38">
        <v>1282352556.2730999</v>
      </c>
      <c r="BW2" s="38">
        <v>236024597.2401</v>
      </c>
      <c r="BX2" s="38">
        <v>275889206.47500002</v>
      </c>
      <c r="BY2" s="38">
        <v>804531134.11590004</v>
      </c>
      <c r="BZ2" s="38">
        <v>365313273.37</v>
      </c>
      <c r="CA2" s="38">
        <v>1153063880.1331999</v>
      </c>
      <c r="CB2" s="38">
        <v>26417411392.169201</v>
      </c>
      <c r="CC2" s="38">
        <v>3130194102.0900002</v>
      </c>
      <c r="CD2" s="38">
        <v>339195105.14999998</v>
      </c>
      <c r="CE2" s="38">
        <v>29208410389.099201</v>
      </c>
      <c r="CF2" s="38">
        <v>1541112117.1277001</v>
      </c>
      <c r="CG2" s="38">
        <v>16291096866.121799</v>
      </c>
      <c r="CH2" s="38">
        <v>265098041.74000001</v>
      </c>
      <c r="CI2" s="38">
        <v>26045050506.046902</v>
      </c>
      <c r="CJ2" s="38">
        <v>3074786309.4198999</v>
      </c>
      <c r="CK2" s="38">
        <v>6920589648.9449997</v>
      </c>
      <c r="CL2" s="38">
        <v>15015082790.7341</v>
      </c>
      <c r="CM2" s="38">
        <v>388139615.23000002</v>
      </c>
      <c r="CN2" s="38">
        <v>28731697200.236801</v>
      </c>
      <c r="CO2" s="38">
        <v>3244643574.6199999</v>
      </c>
      <c r="CP2" s="38">
        <v>342430304.37</v>
      </c>
      <c r="CQ2" s="38">
        <v>192846278.55000001</v>
      </c>
      <c r="CR2" s="38">
        <v>3394227600.4499998</v>
      </c>
      <c r="CS2" s="38">
        <v>408807252.75999999</v>
      </c>
      <c r="CT2" s="38">
        <v>1750602569.1800001</v>
      </c>
      <c r="CU2" s="38">
        <v>96365844.510000005</v>
      </c>
      <c r="CV2" s="38">
        <v>3220788103.9699998</v>
      </c>
      <c r="CW2" s="38">
        <v>349543911.70999998</v>
      </c>
      <c r="CX2" s="38">
        <v>790462681.92999995</v>
      </c>
      <c r="CY2" s="38">
        <v>1438161160.9200001</v>
      </c>
      <c r="CZ2" s="38">
        <v>198545923.36000001</v>
      </c>
      <c r="DA2" s="38">
        <v>3371786092.3200002</v>
      </c>
      <c r="DB2" s="38">
        <v>185860928.19999999</v>
      </c>
      <c r="DC2" s="38">
        <v>723927688.52999997</v>
      </c>
      <c r="DD2" s="38">
        <v>0</v>
      </c>
      <c r="DE2" s="38">
        <v>909788616.73000002</v>
      </c>
      <c r="DF2" s="38">
        <v>102890246.12</v>
      </c>
      <c r="DG2" s="38">
        <v>115482903.91</v>
      </c>
      <c r="DH2" s="38">
        <v>0</v>
      </c>
      <c r="DI2" s="38">
        <v>178147805.11000001</v>
      </c>
      <c r="DJ2" s="38">
        <v>716966140.45000005</v>
      </c>
      <c r="DK2" s="38">
        <v>-94647703.260000005</v>
      </c>
      <c r="DL2" s="38">
        <v>12592657.789999999</v>
      </c>
      <c r="DM2" s="38">
        <v>0</v>
      </c>
      <c r="DN2" s="38">
        <v>895113945.55999994</v>
      </c>
      <c r="DO2" s="38">
        <v>97078344.290000007</v>
      </c>
      <c r="DP2" s="38">
        <v>1717323.13</v>
      </c>
      <c r="DQ2" s="38">
        <v>0</v>
      </c>
      <c r="DR2" s="38">
        <v>98795667.420000002</v>
      </c>
      <c r="DS2" s="38">
        <v>416838.86</v>
      </c>
      <c r="DT2" s="38">
        <v>83115747.069999993</v>
      </c>
      <c r="DU2" s="38">
        <v>0</v>
      </c>
      <c r="DV2" s="38">
        <v>92759053.790000007</v>
      </c>
      <c r="DW2" s="38">
        <v>1717323.13</v>
      </c>
      <c r="DX2" s="38">
        <v>24029512.399999999</v>
      </c>
      <c r="DY2" s="38">
        <v>82698908.209999993</v>
      </c>
      <c r="DZ2" s="38">
        <v>146052.69</v>
      </c>
      <c r="EA2" s="38">
        <v>94330324.25</v>
      </c>
      <c r="EB2" s="38">
        <v>2388803600.5999999</v>
      </c>
      <c r="EC2" s="38">
        <v>6486718.4100000001</v>
      </c>
      <c r="ED2" s="38">
        <v>0</v>
      </c>
      <c r="EE2" s="38">
        <v>2395290319.0100002</v>
      </c>
      <c r="EF2" s="38">
        <v>308374.59000000003</v>
      </c>
      <c r="EG2" s="38">
        <v>1561690028.45</v>
      </c>
      <c r="EH2" s="38">
        <v>0</v>
      </c>
      <c r="EI2" s="38">
        <v>2328842444.8000002</v>
      </c>
      <c r="EJ2" s="38">
        <v>6376748.79</v>
      </c>
      <c r="EK2" s="38">
        <v>530273926.97000003</v>
      </c>
      <c r="EL2" s="38">
        <v>1561381653.8499999</v>
      </c>
      <c r="EM2" s="38">
        <v>2376901.4700000002</v>
      </c>
      <c r="EN2" s="38">
        <v>2332842292.1199999</v>
      </c>
      <c r="EO2" s="38">
        <v>1369329423.5899999</v>
      </c>
      <c r="EP2" s="38">
        <v>-65775266.810000002</v>
      </c>
      <c r="EQ2" s="38">
        <v>13431074.529999999</v>
      </c>
      <c r="ER2" s="38">
        <v>1290123082.24</v>
      </c>
      <c r="ES2" s="38">
        <v>-26357303.780000001</v>
      </c>
      <c r="ET2" s="38">
        <v>758870184.45000005</v>
      </c>
      <c r="EU2" s="38">
        <v>-6952884.96</v>
      </c>
      <c r="EV2" s="38">
        <v>1382635464.8599999</v>
      </c>
      <c r="EW2" s="38">
        <v>-67000803.060000002</v>
      </c>
      <c r="EX2" s="38">
        <v>379049474.20999998</v>
      </c>
      <c r="EY2" s="38">
        <v>778274603.26999998</v>
      </c>
      <c r="EZ2" s="38">
        <v>13245050.07</v>
      </c>
      <c r="FA2" s="38">
        <v>1302389611.73</v>
      </c>
      <c r="FB2" s="38">
        <v>0</v>
      </c>
      <c r="FC2" s="38">
        <v>0</v>
      </c>
      <c r="FD2" s="38">
        <v>0</v>
      </c>
      <c r="FE2" s="38">
        <v>0</v>
      </c>
      <c r="FF2" s="38">
        <v>0</v>
      </c>
      <c r="FG2" s="38">
        <v>0</v>
      </c>
      <c r="FH2" s="38">
        <v>0</v>
      </c>
      <c r="FI2" s="38">
        <v>0</v>
      </c>
      <c r="FJ2" s="38">
        <v>0</v>
      </c>
      <c r="FK2" s="38">
        <v>0</v>
      </c>
      <c r="FL2" s="38">
        <v>84959409.030000001</v>
      </c>
      <c r="FM2" s="38">
        <v>18392834</v>
      </c>
      <c r="FN2" s="38">
        <v>103352243.03</v>
      </c>
      <c r="FO2" s="38">
        <v>0</v>
      </c>
      <c r="FP2" s="38">
        <v>9299690.7200000007</v>
      </c>
      <c r="FQ2" s="38">
        <v>82087939.760000005</v>
      </c>
      <c r="FR2" s="38">
        <v>18392834</v>
      </c>
      <c r="FS2" s="38">
        <v>3194352</v>
      </c>
      <c r="FT2" s="38">
        <v>9299690.7200000007</v>
      </c>
      <c r="FU2" s="38">
        <v>100480773.76000001</v>
      </c>
      <c r="FV2" s="38">
        <v>62751895.170000002</v>
      </c>
      <c r="FW2" s="38">
        <v>3321810</v>
      </c>
      <c r="FX2" s="38">
        <v>66073705.170000002</v>
      </c>
      <c r="FY2" s="38">
        <v>0</v>
      </c>
      <c r="FZ2" s="38">
        <v>12789157.49</v>
      </c>
      <c r="GA2" s="38">
        <v>62751887.719999999</v>
      </c>
      <c r="GB2" s="38">
        <v>3321810</v>
      </c>
      <c r="GC2" s="38">
        <v>755225.68</v>
      </c>
      <c r="GD2" s="38">
        <v>12789157.49</v>
      </c>
      <c r="GE2" s="38">
        <v>66073697.719999999</v>
      </c>
      <c r="GF2" s="38">
        <v>110125169.88</v>
      </c>
      <c r="GG2" s="38">
        <v>71807938.799999997</v>
      </c>
      <c r="GH2" s="38">
        <v>181933108.68000001</v>
      </c>
      <c r="GI2" s="38">
        <v>-528596.1</v>
      </c>
      <c r="GJ2" s="38">
        <v>3245718.58</v>
      </c>
      <c r="GK2" s="38">
        <v>108827512.68000001</v>
      </c>
      <c r="GL2" s="38">
        <v>71807938.799999997</v>
      </c>
      <c r="GM2" s="38">
        <v>9683574.2699999996</v>
      </c>
      <c r="GN2" s="38">
        <v>3774314.68</v>
      </c>
      <c r="GO2" s="38">
        <v>180635451.47999999</v>
      </c>
      <c r="GP2" s="38">
        <v>78744676321.639999</v>
      </c>
      <c r="GQ2" s="38">
        <v>4791414750.1499996</v>
      </c>
      <c r="GR2" s="38">
        <v>351359056.88999999</v>
      </c>
      <c r="GS2" s="38">
        <v>1240698291.1300001</v>
      </c>
      <c r="GT2" s="38">
        <v>81944033723.770004</v>
      </c>
      <c r="GU2" s="38">
        <v>2131090579.04</v>
      </c>
      <c r="GV2" s="38">
        <v>25334566.780000001</v>
      </c>
      <c r="GW2" s="38">
        <v>46930103465.959999</v>
      </c>
      <c r="GX2" s="38">
        <v>907092563.89999998</v>
      </c>
      <c r="GY2" s="38">
        <v>77554998966.130005</v>
      </c>
      <c r="GZ2" s="38">
        <v>4735731808.8000002</v>
      </c>
      <c r="HA2" s="38">
        <v>18752454184.939999</v>
      </c>
      <c r="HB2" s="38">
        <v>387014627.48000002</v>
      </c>
      <c r="HC2" s="38">
        <v>18365439557.459999</v>
      </c>
      <c r="HD2" s="38">
        <v>45731440017.580002</v>
      </c>
      <c r="HE2" s="38">
        <v>347189922.94999999</v>
      </c>
      <c r="HF2" s="38">
        <v>1362779430.3199999</v>
      </c>
      <c r="HG2" s="38">
        <v>80580761421.649994</v>
      </c>
      <c r="HH2" s="38">
        <v>848823072.25</v>
      </c>
      <c r="HI2" s="38">
        <v>1982702058.9015</v>
      </c>
      <c r="HJ2" s="38">
        <v>0</v>
      </c>
      <c r="HK2" s="38">
        <v>58551820.590000004</v>
      </c>
      <c r="HL2" s="38">
        <v>1924150238.3215001</v>
      </c>
      <c r="HM2" s="38">
        <v>1925872893.98</v>
      </c>
      <c r="HN2" s="38">
        <v>1077049821.73</v>
      </c>
      <c r="HO2" s="38">
        <v>0</v>
      </c>
      <c r="HP2" s="38">
        <v>1077049821.73</v>
      </c>
      <c r="HQ2" s="38">
        <v>1722655.6584999999</v>
      </c>
      <c r="HR2" s="38">
        <v>1984424714.5599999</v>
      </c>
      <c r="HS2" s="38">
        <v>0</v>
      </c>
      <c r="HT2" s="38">
        <v>847100416.59150004</v>
      </c>
      <c r="HU2" s="38">
        <v>1722655.6584999999</v>
      </c>
      <c r="HV2" s="38">
        <v>492169711.66000003</v>
      </c>
      <c r="HW2" s="38">
        <v>18674994909.310001</v>
      </c>
      <c r="HX2" s="38">
        <v>0</v>
      </c>
      <c r="HY2" s="38">
        <v>946841304.97000003</v>
      </c>
      <c r="HZ2" s="38">
        <v>17728153604.34</v>
      </c>
      <c r="IA2" s="38">
        <v>17739180306.689999</v>
      </c>
      <c r="IB2" s="38">
        <v>17231404059.959999</v>
      </c>
      <c r="IC2" s="38">
        <v>15606535.07</v>
      </c>
      <c r="ID2" s="38">
        <v>17247010595.02</v>
      </c>
      <c r="IE2" s="38">
        <v>11026702.35</v>
      </c>
      <c r="IF2" s="38">
        <v>18686021611.66</v>
      </c>
      <c r="IG2" s="38">
        <v>0</v>
      </c>
      <c r="IH2" s="38">
        <v>496749544.38</v>
      </c>
      <c r="II2" s="38">
        <v>-4579832.72</v>
      </c>
      <c r="IJ2" s="38">
        <v>75066793.489999995</v>
      </c>
      <c r="IK2" s="38">
        <v>11576721981.540001</v>
      </c>
      <c r="IL2" s="38">
        <v>0</v>
      </c>
      <c r="IM2" s="38">
        <v>532430825.10000002</v>
      </c>
      <c r="IN2" s="38">
        <v>11044291156.43</v>
      </c>
      <c r="IO2" s="38">
        <v>11211023363.809999</v>
      </c>
      <c r="IP2" s="38">
        <v>10966548611.16</v>
      </c>
      <c r="IQ2" s="38">
        <v>169407959.16999999</v>
      </c>
      <c r="IR2" s="38">
        <v>11135956570.33</v>
      </c>
      <c r="IS2" s="38">
        <v>166732207.36000001</v>
      </c>
      <c r="IT2" s="38">
        <v>11743454188.92</v>
      </c>
      <c r="IU2" s="38">
        <v>0</v>
      </c>
      <c r="IV2" s="38">
        <v>77742545.299999997</v>
      </c>
      <c r="IW2" s="38">
        <v>-2675751.81</v>
      </c>
      <c r="IX2" s="38">
        <v>718992977.98000002</v>
      </c>
      <c r="IY2" s="38">
        <v>8621624950.0699997</v>
      </c>
      <c r="IZ2" s="38">
        <v>0</v>
      </c>
      <c r="JA2" s="38">
        <v>205394966.91</v>
      </c>
      <c r="JB2" s="38">
        <v>8416229983.1499996</v>
      </c>
      <c r="JC2" s="38">
        <v>8567894251.8800001</v>
      </c>
      <c r="JD2" s="38">
        <v>7694040749.3199997</v>
      </c>
      <c r="JE2" s="38">
        <v>154860524.56999999</v>
      </c>
      <c r="JF2" s="38">
        <v>7848901273.8999996</v>
      </c>
      <c r="JG2" s="38">
        <v>151664268.72</v>
      </c>
      <c r="JH2" s="38">
        <v>8773289218.7800007</v>
      </c>
      <c r="JI2" s="38">
        <v>0</v>
      </c>
      <c r="JJ2" s="38">
        <v>722189233.83000004</v>
      </c>
      <c r="JK2" s="38">
        <v>-3196255.85</v>
      </c>
      <c r="JL2" s="38">
        <v>2537637041.6199999</v>
      </c>
      <c r="JM2" s="38">
        <v>4601167223.8500004</v>
      </c>
      <c r="JN2" s="38">
        <v>0</v>
      </c>
      <c r="JO2" s="38">
        <v>108035311.16</v>
      </c>
      <c r="JP2" s="38">
        <v>4493131912.6800003</v>
      </c>
      <c r="JQ2" s="38">
        <v>4499410839.4499998</v>
      </c>
      <c r="JR2" s="38">
        <v>1953099519.6199999</v>
      </c>
      <c r="JS2" s="38">
        <v>8674278.2100000009</v>
      </c>
      <c r="JT2" s="38">
        <v>1961773797.8199999</v>
      </c>
      <c r="JU2" s="38">
        <v>6278926.7699999996</v>
      </c>
      <c r="JV2" s="38">
        <v>4607446150.6099997</v>
      </c>
      <c r="JW2" s="38">
        <v>0</v>
      </c>
      <c r="JX2" s="38">
        <v>2540032393.0599999</v>
      </c>
      <c r="JY2" s="38">
        <v>-2395351.44</v>
      </c>
      <c r="JZ2" s="38">
        <v>73099275.9296</v>
      </c>
      <c r="KA2" s="38">
        <v>746429872.10860002</v>
      </c>
      <c r="KB2" s="38">
        <v>0</v>
      </c>
      <c r="KC2" s="38">
        <v>52368602.773000002</v>
      </c>
      <c r="KD2" s="38">
        <v>694061269.33560002</v>
      </c>
      <c r="KE2" s="38">
        <v>882137004.88069999</v>
      </c>
      <c r="KF2" s="38">
        <v>618144436.86189997</v>
      </c>
      <c r="KG2" s="38">
        <v>190893292.1092</v>
      </c>
      <c r="KH2" s="38">
        <v>809037728.96109998</v>
      </c>
      <c r="KI2" s="38">
        <v>188075735.5451</v>
      </c>
      <c r="KJ2" s="38">
        <v>934505607.66369998</v>
      </c>
      <c r="KK2" s="38">
        <v>0</v>
      </c>
      <c r="KL2" s="38">
        <v>75916832.483700007</v>
      </c>
      <c r="KM2" s="38">
        <v>-2817556.5540999998</v>
      </c>
      <c r="KN2" s="38">
        <v>4475447003.7418003</v>
      </c>
      <c r="KO2" s="38">
        <v>17049347353.4781</v>
      </c>
      <c r="KP2" s="38">
        <v>0</v>
      </c>
      <c r="KQ2" s="38">
        <v>562558090.80350006</v>
      </c>
      <c r="KR2" s="38">
        <v>16486789262.6646</v>
      </c>
      <c r="KS2" s="38">
        <v>19313430615.7854</v>
      </c>
      <c r="KT2" s="38">
        <v>11834383003.445499</v>
      </c>
      <c r="KU2" s="38">
        <v>3003600608.6282001</v>
      </c>
      <c r="KV2" s="38">
        <v>14837983612.0336</v>
      </c>
      <c r="KW2" s="38">
        <v>2826641353.1208</v>
      </c>
      <c r="KX2" s="38">
        <v>19875988706.5989</v>
      </c>
      <c r="KY2" s="38">
        <v>0</v>
      </c>
      <c r="KZ2" s="38">
        <v>4652406259.2391005</v>
      </c>
      <c r="LA2" s="38">
        <v>-176959255.4973</v>
      </c>
      <c r="LB2" s="38">
        <v>707365108.25999999</v>
      </c>
      <c r="LC2" s="38">
        <v>5390877019.8500004</v>
      </c>
      <c r="LD2" s="38">
        <v>0</v>
      </c>
      <c r="LE2" s="38">
        <v>160033599.56</v>
      </c>
      <c r="LF2" s="38">
        <v>5230843420.2799997</v>
      </c>
      <c r="LG2" s="38">
        <v>5870479547.21</v>
      </c>
      <c r="LH2" s="38">
        <v>4567710304.0799999</v>
      </c>
      <c r="LI2" s="38">
        <v>595404134.86000001</v>
      </c>
      <c r="LJ2" s="38">
        <v>5163114438.9399996</v>
      </c>
      <c r="LK2" s="38">
        <v>639636126.91999996</v>
      </c>
      <c r="LL2" s="38">
        <v>6030513146.7600002</v>
      </c>
      <c r="LM2" s="38">
        <v>0</v>
      </c>
      <c r="LN2" s="38">
        <v>663133116.19000006</v>
      </c>
      <c r="LO2" s="38">
        <v>44231992.060000002</v>
      </c>
      <c r="LP2" s="38">
        <v>67809726.760000005</v>
      </c>
      <c r="LQ2" s="38">
        <v>147638506.41999999</v>
      </c>
      <c r="LR2" s="38">
        <v>0</v>
      </c>
      <c r="LS2" s="38">
        <v>7963275.8099999996</v>
      </c>
      <c r="LT2" s="38">
        <v>139675230.61000001</v>
      </c>
      <c r="LU2" s="38">
        <v>468235036.12</v>
      </c>
      <c r="LV2" s="38">
        <v>135395870.65000001</v>
      </c>
      <c r="LW2" s="38">
        <v>265029438.71000001</v>
      </c>
      <c r="LX2" s="38">
        <v>400425309.36000001</v>
      </c>
      <c r="LY2" s="38">
        <v>328559805.50999999</v>
      </c>
      <c r="LZ2" s="38">
        <v>476198311.93000001</v>
      </c>
      <c r="MA2" s="38">
        <v>0</v>
      </c>
      <c r="MB2" s="38">
        <v>4279359.96</v>
      </c>
      <c r="MC2" s="38">
        <v>63530366.799999997</v>
      </c>
      <c r="MD2" s="38">
        <v>35990226.079999998</v>
      </c>
      <c r="ME2" s="38">
        <v>129570968.55</v>
      </c>
      <c r="MF2" s="38">
        <v>0</v>
      </c>
      <c r="MG2" s="38">
        <v>4266945.9000000004</v>
      </c>
      <c r="MH2" s="38">
        <v>125304022.66</v>
      </c>
      <c r="MI2" s="38">
        <v>125737707.64</v>
      </c>
      <c r="MJ2" s="38">
        <v>89313796.560000002</v>
      </c>
      <c r="MK2" s="38">
        <v>433684.98</v>
      </c>
      <c r="ML2" s="38">
        <v>89747481.540000007</v>
      </c>
      <c r="MM2" s="38">
        <v>433684.98</v>
      </c>
      <c r="MN2" s="38">
        <v>130004653.53</v>
      </c>
      <c r="MO2" s="38">
        <v>0</v>
      </c>
      <c r="MP2" s="38">
        <v>35990226.079999998</v>
      </c>
      <c r="MQ2" s="38">
        <v>0</v>
      </c>
      <c r="MR2" s="38">
        <v>319404155.60000002</v>
      </c>
      <c r="MS2" s="38">
        <v>850711547.75</v>
      </c>
      <c r="MT2" s="38">
        <v>0</v>
      </c>
      <c r="MU2" s="38">
        <v>34654420.130000003</v>
      </c>
      <c r="MV2" s="38">
        <v>816057127.62</v>
      </c>
      <c r="MW2" s="38">
        <v>817308169.78999996</v>
      </c>
      <c r="MX2" s="38">
        <v>496651318.19999999</v>
      </c>
      <c r="MY2" s="38">
        <v>1252696</v>
      </c>
      <c r="MZ2" s="38">
        <v>497904014.19</v>
      </c>
      <c r="NA2" s="38">
        <v>1251042.17</v>
      </c>
      <c r="NB2" s="38">
        <v>851962589.91999996</v>
      </c>
      <c r="NC2" s="38">
        <v>0</v>
      </c>
      <c r="ND2" s="38">
        <v>319405809.43000001</v>
      </c>
      <c r="NE2" s="38">
        <v>-1653.83</v>
      </c>
      <c r="NF2" s="38">
        <v>450300710</v>
      </c>
      <c r="NG2" s="38">
        <v>1050403582.65</v>
      </c>
      <c r="NH2" s="38">
        <v>0</v>
      </c>
      <c r="NI2" s="38">
        <v>30044677.920000002</v>
      </c>
      <c r="NJ2" s="38">
        <v>1020358904.73</v>
      </c>
      <c r="NK2" s="38">
        <v>1029071115.13</v>
      </c>
      <c r="NL2" s="38">
        <v>573532692.47000003</v>
      </c>
      <c r="NM2" s="38">
        <v>5237712.6500000004</v>
      </c>
      <c r="NN2" s="38">
        <v>578770405.12</v>
      </c>
      <c r="NO2" s="38">
        <v>8712210.4000000004</v>
      </c>
      <c r="NP2" s="38">
        <v>1059115793.05</v>
      </c>
      <c r="NQ2" s="38">
        <v>0</v>
      </c>
      <c r="NR2" s="38">
        <v>446826212.25</v>
      </c>
      <c r="NS2" s="38">
        <v>3474497.75</v>
      </c>
      <c r="NT2" s="38">
        <v>0</v>
      </c>
      <c r="NU2" s="38">
        <v>0</v>
      </c>
      <c r="NV2" s="38">
        <v>0</v>
      </c>
      <c r="NW2" s="38">
        <v>0</v>
      </c>
      <c r="NX2" s="38">
        <v>0</v>
      </c>
      <c r="NY2" s="38">
        <v>0</v>
      </c>
      <c r="NZ2" s="38">
        <v>0</v>
      </c>
      <c r="OA2" s="38">
        <v>0</v>
      </c>
      <c r="OB2" s="38">
        <v>0</v>
      </c>
      <c r="OC2" s="38">
        <v>0</v>
      </c>
      <c r="OD2" s="38">
        <v>0</v>
      </c>
      <c r="OE2" s="38">
        <v>0</v>
      </c>
      <c r="OF2" s="38">
        <v>0</v>
      </c>
      <c r="OG2" s="38">
        <v>0</v>
      </c>
      <c r="OH2" s="38">
        <v>0</v>
      </c>
      <c r="OI2" s="38">
        <v>163853961.13999999</v>
      </c>
      <c r="OJ2" s="38">
        <v>0</v>
      </c>
      <c r="OK2" s="38">
        <v>1534731.54</v>
      </c>
      <c r="OL2" s="38">
        <v>162319229.59999999</v>
      </c>
      <c r="OM2" s="38">
        <v>185297028</v>
      </c>
      <c r="ON2" s="38">
        <v>162319229.59999999</v>
      </c>
      <c r="OO2" s="38">
        <v>22977798.41</v>
      </c>
      <c r="OP2" s="38">
        <v>185297028</v>
      </c>
      <c r="OQ2" s="38">
        <v>22977798.41</v>
      </c>
      <c r="OR2" s="38">
        <v>186831759.53999999</v>
      </c>
      <c r="OS2" s="38">
        <v>0</v>
      </c>
      <c r="OT2" s="38">
        <v>0</v>
      </c>
      <c r="OU2" s="38">
        <v>0</v>
      </c>
      <c r="OV2" s="38">
        <v>0</v>
      </c>
      <c r="OW2" s="38">
        <v>35632185.850000001</v>
      </c>
      <c r="OX2" s="38">
        <v>0</v>
      </c>
      <c r="OY2" s="38">
        <v>0</v>
      </c>
      <c r="OZ2" s="38">
        <v>35632185.850000001</v>
      </c>
      <c r="PA2" s="38">
        <v>35632185.850000001</v>
      </c>
      <c r="PB2" s="38">
        <v>35632185.850000001</v>
      </c>
      <c r="PC2" s="38">
        <v>0</v>
      </c>
      <c r="PD2" s="38">
        <v>35632185.850000001</v>
      </c>
      <c r="PE2" s="38">
        <v>0</v>
      </c>
      <c r="PF2" s="38">
        <v>35632185.850000001</v>
      </c>
      <c r="PG2" s="38">
        <v>0</v>
      </c>
      <c r="PH2" s="38">
        <v>0</v>
      </c>
      <c r="PI2" s="38">
        <v>0</v>
      </c>
      <c r="PJ2" s="38">
        <v>0</v>
      </c>
      <c r="PK2" s="38">
        <v>88597630.349999994</v>
      </c>
      <c r="PL2" s="38">
        <v>0</v>
      </c>
      <c r="PM2" s="38">
        <v>2156198.0099999998</v>
      </c>
      <c r="PN2" s="38">
        <v>86441432.329999998</v>
      </c>
      <c r="PO2" s="38">
        <v>90246278.920000002</v>
      </c>
      <c r="PP2" s="38">
        <v>86441432.329999998</v>
      </c>
      <c r="PQ2" s="38">
        <v>3804846.59</v>
      </c>
      <c r="PR2" s="38">
        <v>90246278.920000002</v>
      </c>
      <c r="PS2" s="38">
        <v>3804846.59</v>
      </c>
      <c r="PT2" s="38">
        <v>92402476.930000007</v>
      </c>
      <c r="PU2" s="38">
        <v>0</v>
      </c>
      <c r="PV2" s="38">
        <v>0</v>
      </c>
      <c r="PW2" s="38">
        <v>0</v>
      </c>
      <c r="PX2" s="38">
        <v>10802105803.361401</v>
      </c>
      <c r="PY2" s="38">
        <v>71110273751.808197</v>
      </c>
      <c r="PZ2" s="38">
        <v>0</v>
      </c>
      <c r="QA2" s="38">
        <v>2706834771.1764998</v>
      </c>
      <c r="QB2" s="38">
        <v>68403438980.621696</v>
      </c>
      <c r="QC2" s="38">
        <v>72760956345.126099</v>
      </c>
      <c r="QD2" s="38">
        <v>57521667031.837402</v>
      </c>
      <c r="QE2" s="38">
        <v>4437183509.9273005</v>
      </c>
      <c r="QF2" s="38">
        <v>61958850541.774696</v>
      </c>
      <c r="QG2" s="38">
        <v>4357517364.4843998</v>
      </c>
      <c r="QH2" s="38">
        <v>75467791116.702606</v>
      </c>
      <c r="QI2" s="38">
        <v>0</v>
      </c>
      <c r="QJ2" s="38">
        <v>10881771948.7843</v>
      </c>
      <c r="QK2" s="38">
        <v>-79666145.422900006</v>
      </c>
      <c r="QL2" s="83">
        <v>380394408.94</v>
      </c>
      <c r="QM2" s="83">
        <v>570306426.53999996</v>
      </c>
      <c r="QN2" s="83">
        <v>0</v>
      </c>
      <c r="QO2" s="83">
        <v>1376234.16</v>
      </c>
      <c r="QP2" s="83">
        <v>2675.02</v>
      </c>
      <c r="QQ2" s="83">
        <v>570309101.55999994</v>
      </c>
      <c r="QR2" s="83">
        <v>0</v>
      </c>
      <c r="QS2" s="83">
        <v>0</v>
      </c>
      <c r="QT2" s="83">
        <v>975535864.29999995</v>
      </c>
      <c r="QU2" s="83">
        <v>1378909.18</v>
      </c>
      <c r="QV2" s="83">
        <v>976914773.47000003</v>
      </c>
      <c r="QW2" s="83">
        <v>0</v>
      </c>
      <c r="QX2" s="83">
        <v>0</v>
      </c>
      <c r="QY2" s="83">
        <v>949324601.33000004</v>
      </c>
      <c r="QZ2" s="83">
        <v>21377334.43</v>
      </c>
      <c r="RA2" s="83">
        <v>1990470148.5799999</v>
      </c>
      <c r="RB2" s="83">
        <v>993873856.16999996</v>
      </c>
      <c r="RC2" s="83">
        <v>1014848608.16</v>
      </c>
      <c r="RD2" s="83">
        <v>974337084.55999994</v>
      </c>
      <c r="RE2" s="83">
        <v>0</v>
      </c>
      <c r="RF2" s="83">
        <v>20974751.989999998</v>
      </c>
      <c r="RG2" s="83">
        <v>1284455.8700000001</v>
      </c>
      <c r="RH2" s="83">
        <v>975621540.42999995</v>
      </c>
      <c r="RI2" s="83">
        <v>0</v>
      </c>
      <c r="RJ2" s="83">
        <v>0</v>
      </c>
      <c r="RK2" s="83">
        <v>1989588275.1600001</v>
      </c>
      <c r="RL2" s="83">
        <v>22259207.859999999</v>
      </c>
      <c r="RM2" s="83">
        <v>2011847483.02</v>
      </c>
      <c r="RN2" s="83">
        <v>0</v>
      </c>
      <c r="RO2" s="83">
        <v>0</v>
      </c>
      <c r="RP2" s="83">
        <v>1968210940.72</v>
      </c>
      <c r="RQ2" s="83">
        <v>0</v>
      </c>
      <c r="RR2" s="83">
        <v>0</v>
      </c>
      <c r="RS2" s="83">
        <v>0</v>
      </c>
      <c r="RT2" s="83">
        <v>0</v>
      </c>
      <c r="RU2" s="83">
        <v>0</v>
      </c>
      <c r="RV2" s="83">
        <v>0</v>
      </c>
      <c r="RW2" s="83">
        <v>0</v>
      </c>
      <c r="RX2" s="83">
        <v>0</v>
      </c>
      <c r="RY2" s="83">
        <v>0</v>
      </c>
      <c r="RZ2" s="83">
        <v>0</v>
      </c>
      <c r="SA2" s="83">
        <v>0</v>
      </c>
      <c r="SB2" s="83">
        <v>0</v>
      </c>
      <c r="SC2" s="83">
        <v>0</v>
      </c>
      <c r="SD2" s="83">
        <v>0</v>
      </c>
      <c r="SE2" s="83">
        <v>0</v>
      </c>
      <c r="SF2" s="83">
        <v>0</v>
      </c>
      <c r="SG2" s="83">
        <v>0</v>
      </c>
      <c r="SH2" s="83">
        <v>1569912.02</v>
      </c>
      <c r="SI2" s="83">
        <v>23872778.100000001</v>
      </c>
      <c r="SJ2" s="83">
        <v>23872778.100000001</v>
      </c>
      <c r="SK2" s="83">
        <v>23872778.100000001</v>
      </c>
      <c r="SL2" s="83">
        <v>0</v>
      </c>
      <c r="SM2" s="83">
        <v>0</v>
      </c>
      <c r="SN2" s="83">
        <v>0</v>
      </c>
      <c r="SO2" s="83">
        <v>0</v>
      </c>
      <c r="SP2" s="83">
        <v>0</v>
      </c>
      <c r="SQ2" s="83">
        <v>0</v>
      </c>
      <c r="SR2" s="83">
        <v>0</v>
      </c>
      <c r="SS2" s="83">
        <v>25442690.120000001</v>
      </c>
      <c r="ST2" s="83">
        <v>0</v>
      </c>
      <c r="SU2" s="83">
        <v>25442690.120000001</v>
      </c>
      <c r="SV2" s="83">
        <v>0</v>
      </c>
      <c r="SW2" s="83">
        <v>0</v>
      </c>
      <c r="SX2" s="83">
        <v>23872778.100000001</v>
      </c>
      <c r="SY2" s="83">
        <v>0</v>
      </c>
      <c r="SZ2" s="83">
        <v>0</v>
      </c>
      <c r="TA2" s="83">
        <v>-80779.259999999995</v>
      </c>
      <c r="TB2" s="83">
        <v>0</v>
      </c>
      <c r="TC2" s="83">
        <v>0</v>
      </c>
      <c r="TD2" s="83">
        <v>0</v>
      </c>
      <c r="TE2" s="83">
        <v>80779.259999999995</v>
      </c>
      <c r="TF2" s="83">
        <v>0</v>
      </c>
      <c r="TG2" s="83">
        <v>0</v>
      </c>
      <c r="TH2" s="83">
        <v>0</v>
      </c>
      <c r="TI2" s="83">
        <v>0</v>
      </c>
      <c r="TJ2" s="83">
        <v>-80779.259999999995</v>
      </c>
      <c r="TK2" s="83">
        <v>80779.259999999995</v>
      </c>
      <c r="TL2" s="83">
        <v>0</v>
      </c>
      <c r="TM2" s="83">
        <v>0</v>
      </c>
      <c r="TN2" s="83">
        <v>0</v>
      </c>
      <c r="TO2" s="83">
        <v>-80779.259999999995</v>
      </c>
      <c r="TP2" s="83">
        <v>4978170.4400000004</v>
      </c>
      <c r="TQ2" s="83">
        <v>50178124.350000001</v>
      </c>
      <c r="TR2" s="83">
        <v>45175445.689999998</v>
      </c>
      <c r="TS2" s="83">
        <v>50178124.350000001</v>
      </c>
      <c r="TT2" s="83">
        <v>0</v>
      </c>
      <c r="TU2" s="83">
        <v>0</v>
      </c>
      <c r="TV2" s="83">
        <v>5002678.66</v>
      </c>
      <c r="TW2" s="83">
        <v>0</v>
      </c>
      <c r="TX2" s="83">
        <v>0</v>
      </c>
      <c r="TY2" s="83">
        <v>0</v>
      </c>
      <c r="TZ2" s="83">
        <v>0</v>
      </c>
      <c r="UA2" s="83">
        <v>50153616.130000003</v>
      </c>
      <c r="UB2" s="83">
        <v>5002678.66</v>
      </c>
      <c r="UC2" s="83">
        <v>55156294.789999999</v>
      </c>
      <c r="UD2" s="83">
        <v>0</v>
      </c>
      <c r="UE2" s="83">
        <v>0</v>
      </c>
      <c r="UF2" s="83">
        <v>45175445.689999998</v>
      </c>
      <c r="UG2" s="83">
        <v>2508188478.3569999</v>
      </c>
      <c r="UH2" s="83">
        <v>73245612209.468399</v>
      </c>
      <c r="UI2" s="83">
        <v>56335263737.784103</v>
      </c>
      <c r="UJ2" s="83">
        <v>60392130129.227203</v>
      </c>
      <c r="UK2" s="83">
        <v>12711622636.982201</v>
      </c>
      <c r="UL2" s="83">
        <v>0</v>
      </c>
      <c r="UM2" s="83">
        <v>4056866391.4531002</v>
      </c>
      <c r="UN2" s="83">
        <v>141859443.24900001</v>
      </c>
      <c r="UO2" s="83">
        <v>12853482080.231199</v>
      </c>
      <c r="UP2" s="83">
        <v>0</v>
      </c>
      <c r="UQ2" s="83">
        <v>0</v>
      </c>
      <c r="UR2" s="83">
        <v>71555074853.133301</v>
      </c>
      <c r="US2" s="83">
        <v>4198725834.6921</v>
      </c>
      <c r="UT2" s="83">
        <v>75753800687.885406</v>
      </c>
      <c r="UU2" s="83">
        <v>0</v>
      </c>
      <c r="UV2" s="83">
        <v>0</v>
      </c>
      <c r="UW2" s="83">
        <v>69046886374.786301</v>
      </c>
      <c r="UX2" s="83">
        <v>975535864.29999995</v>
      </c>
      <c r="UY2" s="83">
        <v>1378909.18</v>
      </c>
      <c r="UZ2" s="83">
        <v>976914773.47000003</v>
      </c>
      <c r="VA2">
        <v>570309101.55999994</v>
      </c>
      <c r="VB2">
        <v>0</v>
      </c>
      <c r="VC2">
        <v>0</v>
      </c>
      <c r="VD2">
        <v>0</v>
      </c>
      <c r="VE2">
        <v>26211263</v>
      </c>
      <c r="VF2">
        <v>949324601.33000004</v>
      </c>
      <c r="VG2">
        <v>0</v>
      </c>
      <c r="VH2">
        <v>20974751.989999998</v>
      </c>
      <c r="VI2">
        <v>1014848608.16</v>
      </c>
      <c r="VJ2">
        <v>974337084.55999994</v>
      </c>
      <c r="VK2">
        <v>1284455.8700000001</v>
      </c>
      <c r="VL2">
        <v>0</v>
      </c>
      <c r="VM2">
        <v>1990470148.5799999</v>
      </c>
      <c r="VN2">
        <v>993873856.16999996</v>
      </c>
      <c r="VO2">
        <v>1989588275.1600001</v>
      </c>
      <c r="VP2">
        <v>22259207.859999999</v>
      </c>
      <c r="VQ2">
        <v>2011847483.02</v>
      </c>
      <c r="VR2">
        <v>975621540.42999995</v>
      </c>
      <c r="VS2">
        <v>0</v>
      </c>
      <c r="VT2">
        <v>0</v>
      </c>
      <c r="VU2">
        <v>0</v>
      </c>
      <c r="VV2">
        <v>21377334.43</v>
      </c>
      <c r="VW2">
        <v>1968210940.72</v>
      </c>
      <c r="VX2">
        <v>0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  <c r="WQ2">
        <v>23872778.100000001</v>
      </c>
      <c r="WR2">
        <v>0</v>
      </c>
      <c r="WS2">
        <v>0</v>
      </c>
      <c r="WT2">
        <v>0</v>
      </c>
      <c r="WU2">
        <v>23872778.100000001</v>
      </c>
      <c r="WV2">
        <v>23872778.100000001</v>
      </c>
      <c r="WW2">
        <v>25442690.120000001</v>
      </c>
      <c r="WX2">
        <v>0</v>
      </c>
      <c r="WY2">
        <v>25442690.120000001</v>
      </c>
      <c r="WZ2">
        <v>0</v>
      </c>
      <c r="XA2">
        <v>0</v>
      </c>
      <c r="XB2">
        <v>0</v>
      </c>
      <c r="XC2">
        <v>0</v>
      </c>
      <c r="XD2">
        <v>1569912.02</v>
      </c>
      <c r="XE2">
        <v>23872778.100000001</v>
      </c>
      <c r="XF2">
        <v>0</v>
      </c>
      <c r="XG2">
        <v>80779.259999999995</v>
      </c>
      <c r="XH2">
        <v>0</v>
      </c>
      <c r="XI2">
        <v>0</v>
      </c>
      <c r="XJ2">
        <v>0</v>
      </c>
      <c r="XK2">
        <v>0</v>
      </c>
      <c r="XL2">
        <v>0</v>
      </c>
      <c r="XM2">
        <v>-80779.259999999995</v>
      </c>
      <c r="XN2">
        <v>-80779.259999999995</v>
      </c>
      <c r="XO2">
        <v>80779.259999999995</v>
      </c>
      <c r="XP2">
        <v>0</v>
      </c>
      <c r="XQ2">
        <v>0</v>
      </c>
      <c r="XR2">
        <v>0</v>
      </c>
      <c r="XS2">
        <v>0</v>
      </c>
      <c r="XT2">
        <v>0</v>
      </c>
      <c r="XU2">
        <v>0</v>
      </c>
      <c r="XV2">
        <v>-80779.259999999995</v>
      </c>
      <c r="XW2">
        <v>0</v>
      </c>
      <c r="XX2">
        <v>5002678.66</v>
      </c>
      <c r="XY2">
        <v>50178124.350000001</v>
      </c>
      <c r="XZ2">
        <v>0</v>
      </c>
      <c r="YA2">
        <v>0</v>
      </c>
      <c r="YB2">
        <v>0</v>
      </c>
      <c r="YC2">
        <v>50178124.350000001</v>
      </c>
      <c r="YD2">
        <v>45175445.689999998</v>
      </c>
      <c r="YE2">
        <v>50153616.130000003</v>
      </c>
      <c r="YF2">
        <v>5002678.66</v>
      </c>
      <c r="YG2">
        <v>55156294.789999999</v>
      </c>
      <c r="YH2">
        <v>0</v>
      </c>
      <c r="YI2">
        <v>0</v>
      </c>
      <c r="YJ2">
        <v>0</v>
      </c>
      <c r="YK2">
        <v>0</v>
      </c>
      <c r="YL2">
        <v>4978170.4400000004</v>
      </c>
      <c r="YM2">
        <v>45175445.689999998</v>
      </c>
      <c r="YN2">
        <v>0</v>
      </c>
      <c r="YO2">
        <v>4056866391.4531002</v>
      </c>
      <c r="YP2">
        <v>60392130129.227203</v>
      </c>
      <c r="YQ2">
        <v>12711622636.982201</v>
      </c>
      <c r="YR2">
        <v>141859443.24900001</v>
      </c>
      <c r="YS2">
        <v>0</v>
      </c>
      <c r="YT2">
        <v>73245612209.468399</v>
      </c>
      <c r="YU2">
        <v>56335263737.784103</v>
      </c>
      <c r="YV2">
        <v>71555074853.133301</v>
      </c>
      <c r="YW2">
        <v>4198725834.6921</v>
      </c>
      <c r="YX2">
        <v>75753800687.885406</v>
      </c>
      <c r="YY2">
        <v>12853482080.231199</v>
      </c>
      <c r="YZ2">
        <v>0</v>
      </c>
      <c r="ZA2">
        <v>0</v>
      </c>
      <c r="ZB2">
        <v>0</v>
      </c>
      <c r="ZC2">
        <v>2508188478.3569999</v>
      </c>
      <c r="ZD2">
        <v>69046886374.786301</v>
      </c>
      <c r="ZE2">
        <v>0</v>
      </c>
    </row>
    <row r="4" spans="1:681"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</row>
  </sheetData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2:S48"/>
  <sheetViews>
    <sheetView showGridLines="0" topLeftCell="F1" zoomScaleNormal="100" workbookViewId="0">
      <selection activeCell="M13" sqref="M13"/>
    </sheetView>
  </sheetViews>
  <sheetFormatPr defaultColWidth="11.42578125" defaultRowHeight="15"/>
  <cols>
    <col min="1" max="1" width="12.85546875" hidden="1" customWidth="1"/>
    <col min="2" max="2" width="22.42578125" hidden="1" customWidth="1"/>
    <col min="3" max="3" width="21.5703125" hidden="1" customWidth="1"/>
    <col min="4" max="4" width="30.42578125" hidden="1" customWidth="1"/>
    <col min="5" max="5" width="39" hidden="1" customWidth="1"/>
    <col min="6" max="6" width="7" customWidth="1"/>
    <col min="7" max="7" width="44.140625" customWidth="1"/>
    <col min="8" max="9" width="16.140625" customWidth="1"/>
    <col min="10" max="10" width="10.140625" customWidth="1"/>
    <col min="11" max="11" width="17.5703125" customWidth="1"/>
    <col min="12" max="12" width="9.140625" customWidth="1"/>
  </cols>
  <sheetData>
    <row r="2" spans="1:19">
      <c r="F2" s="94" t="s">
        <v>466</v>
      </c>
      <c r="G2" s="94"/>
    </row>
    <row r="5" spans="1:19" ht="23.25" customHeight="1">
      <c r="F5" s="91" t="s">
        <v>618</v>
      </c>
      <c r="G5" s="91"/>
      <c r="H5" s="91"/>
      <c r="I5" s="91"/>
      <c r="J5" s="91"/>
      <c r="K5" s="91"/>
    </row>
    <row r="6" spans="1:19">
      <c r="F6" s="103" t="s">
        <v>225</v>
      </c>
      <c r="G6" s="104"/>
      <c r="H6" s="51"/>
      <c r="I6" s="56"/>
      <c r="J6" s="105" t="s">
        <v>224</v>
      </c>
      <c r="K6" s="105"/>
    </row>
    <row r="7" spans="1:19" ht="25.5" customHeight="1">
      <c r="A7" s="18" t="s">
        <v>31</v>
      </c>
      <c r="B7" s="32" t="s">
        <v>298</v>
      </c>
      <c r="C7" s="32" t="s">
        <v>299</v>
      </c>
      <c r="D7" s="32" t="s">
        <v>300</v>
      </c>
      <c r="E7" s="32" t="s">
        <v>301</v>
      </c>
      <c r="F7" s="46"/>
      <c r="G7" s="46"/>
      <c r="H7" s="21" t="s">
        <v>453</v>
      </c>
      <c r="I7" s="21" t="s">
        <v>478</v>
      </c>
      <c r="J7" s="21" t="s">
        <v>222</v>
      </c>
      <c r="K7" s="21" t="s">
        <v>223</v>
      </c>
    </row>
    <row r="8" spans="1:19">
      <c r="A8" s="20" t="s">
        <v>302</v>
      </c>
      <c r="F8" s="21"/>
      <c r="G8" s="41" t="s">
        <v>187</v>
      </c>
      <c r="H8" s="41"/>
      <c r="I8" s="46"/>
      <c r="J8" s="46"/>
      <c r="K8" s="46"/>
    </row>
    <row r="9" spans="1:19">
      <c r="A9" s="20" t="s">
        <v>309</v>
      </c>
      <c r="B9" t="str">
        <f>"BpiB_"&amp;B$7&amp;"_"&amp;$A9</f>
        <v>BpiB_PhU_Eaf</v>
      </c>
      <c r="C9" t="str">
        <f t="shared" ref="C9:E9" si="0">"BpiB_"&amp;C$7&amp;"_"&amp;$A9</f>
        <v>BpiB_BPi_Eaf</v>
      </c>
      <c r="D9" t="str">
        <f t="shared" si="0"/>
        <v>BpiB_FF_Eaf</v>
      </c>
      <c r="E9" t="str">
        <f t="shared" si="0"/>
        <v>BpiB_Tyf_Eaf</v>
      </c>
      <c r="F9" s="21" t="s">
        <v>33</v>
      </c>
      <c r="G9" s="46" t="s">
        <v>188</v>
      </c>
      <c r="H9" s="36">
        <f>INDEX(Data,2,MATCH('Tabel 3.1'!B9,Variabel,0))</f>
        <v>209</v>
      </c>
      <c r="I9" s="36">
        <f>INDEX(Data,2,MATCH('Tabel 3.1'!C9,Variabel,0))</f>
        <v>25484</v>
      </c>
      <c r="J9" s="36">
        <f>INDEX(Data,2,MATCH('Tabel 3.1'!D9,Variabel,0))</f>
        <v>0</v>
      </c>
      <c r="K9" s="36">
        <f>INDEX(Data,2,MATCH('Tabel 3.1'!E9,Variabel,0))</f>
        <v>0</v>
      </c>
      <c r="O9" s="38"/>
      <c r="P9" s="38"/>
      <c r="Q9" s="38"/>
      <c r="R9" s="38"/>
      <c r="S9" s="38"/>
    </row>
    <row r="10" spans="1:19">
      <c r="A10" s="20" t="s">
        <v>310</v>
      </c>
      <c r="B10" t="str">
        <f t="shared" ref="B10:E25" si="1">"BpiB_"&amp;B$7&amp;"_"&amp;$A10</f>
        <v>BpiB_PhU_Ebf</v>
      </c>
      <c r="C10" t="str">
        <f t="shared" si="1"/>
        <v>BpiB_BPi_Ebf</v>
      </c>
      <c r="D10" t="str">
        <f t="shared" si="1"/>
        <v>BpiB_FF_Ebf</v>
      </c>
      <c r="E10" t="str">
        <f t="shared" si="1"/>
        <v>BpiB_Tyf_Ebf</v>
      </c>
      <c r="F10" s="21" t="s">
        <v>34</v>
      </c>
      <c r="G10" s="46" t="s">
        <v>189</v>
      </c>
      <c r="H10" s="36">
        <f>INDEX(Data,2,MATCH('Tabel 3.1'!B10,Variabel,0))</f>
        <v>0</v>
      </c>
      <c r="I10" s="36">
        <f>INDEX(Data,2,MATCH('Tabel 3.1'!C10,Variabel,0))</f>
        <v>0</v>
      </c>
      <c r="J10" s="36">
        <f>INDEX(Data,2,MATCH('Tabel 3.1'!D10,Variabel,0))</f>
        <v>0</v>
      </c>
      <c r="K10" s="36">
        <f>INDEX(Data,2,MATCH('Tabel 3.1'!E10,Variabel,0))</f>
        <v>0</v>
      </c>
      <c r="O10" s="38"/>
      <c r="P10" s="38"/>
      <c r="Q10" s="38"/>
      <c r="R10" s="38"/>
      <c r="S10" s="38"/>
    </row>
    <row r="11" spans="1:19">
      <c r="A11" s="20" t="s">
        <v>311</v>
      </c>
      <c r="B11" t="str">
        <f t="shared" si="1"/>
        <v>BpiB_PhU_Ebsf</v>
      </c>
      <c r="C11" t="str">
        <f t="shared" si="1"/>
        <v>BpiB_BPi_Ebsf</v>
      </c>
      <c r="D11" t="str">
        <f t="shared" si="1"/>
        <v>BpiB_FF_Ebsf</v>
      </c>
      <c r="E11" t="str">
        <f t="shared" si="1"/>
        <v>BpiB_Tyf_Ebsf</v>
      </c>
      <c r="F11" s="21" t="s">
        <v>35</v>
      </c>
      <c r="G11" s="46" t="s">
        <v>190</v>
      </c>
      <c r="H11" s="36">
        <f>INDEX(Data,2,MATCH('Tabel 3.1'!B11,Variabel,0))</f>
        <v>0</v>
      </c>
      <c r="I11" s="36">
        <f>INDEX(Data,2,MATCH('Tabel 3.1'!C11,Variabel,0))</f>
        <v>0</v>
      </c>
      <c r="J11" s="36">
        <f>INDEX(Data,2,MATCH('Tabel 3.1'!D11,Variabel,0))</f>
        <v>0</v>
      </c>
      <c r="K11" s="36">
        <f>INDEX(Data,2,MATCH('Tabel 3.1'!E11,Variabel,0))</f>
        <v>0</v>
      </c>
      <c r="O11" s="38"/>
      <c r="P11" s="38"/>
      <c r="Q11" s="38"/>
      <c r="R11" s="38"/>
      <c r="S11" s="38"/>
    </row>
    <row r="12" spans="1:19">
      <c r="A12" s="20" t="s">
        <v>312</v>
      </c>
      <c r="B12" t="str">
        <f t="shared" si="1"/>
        <v>BpiB_PhU_EL</v>
      </c>
      <c r="C12" t="str">
        <f t="shared" si="1"/>
        <v>BpiB_BPi_EL</v>
      </c>
      <c r="D12" t="str">
        <f t="shared" si="1"/>
        <v>BpiB_FF_EL</v>
      </c>
      <c r="E12" t="str">
        <f t="shared" si="1"/>
        <v>BpiB_Tyf_EL</v>
      </c>
      <c r="F12" s="21" t="s">
        <v>36</v>
      </c>
      <c r="G12" s="46" t="s">
        <v>191</v>
      </c>
      <c r="H12" s="36">
        <f>INDEX(Data,2,MATCH('Tabel 3.1'!B12,Variabel,0))</f>
        <v>-892</v>
      </c>
      <c r="I12" s="36">
        <f>INDEX(Data,2,MATCH('Tabel 3.1'!C12,Variabel,0))</f>
        <v>23572</v>
      </c>
      <c r="J12" s="36">
        <f>INDEX(Data,2,MATCH('Tabel 3.1'!D12,Variabel,0))</f>
        <v>0</v>
      </c>
      <c r="K12" s="36">
        <f>INDEX(Data,2,MATCH('Tabel 3.1'!E12,Variabel,0))</f>
        <v>0</v>
      </c>
      <c r="O12" s="38"/>
      <c r="P12" s="38"/>
      <c r="Q12" s="38"/>
      <c r="R12" s="38"/>
      <c r="S12" s="38"/>
    </row>
    <row r="13" spans="1:19">
      <c r="A13" s="20" t="s">
        <v>313</v>
      </c>
      <c r="B13" t="str">
        <f t="shared" si="1"/>
        <v>BpiB_PhU_Eea</v>
      </c>
      <c r="C13" t="str">
        <f t="shared" si="1"/>
        <v>BpiB_BPi_Eea</v>
      </c>
      <c r="D13" t="str">
        <f t="shared" si="1"/>
        <v>BpiB_FF_Eea</v>
      </c>
      <c r="E13" t="str">
        <f t="shared" si="1"/>
        <v>BpiB_Tyf_Eea</v>
      </c>
      <c r="F13" s="21" t="s">
        <v>37</v>
      </c>
      <c r="G13" s="46" t="s">
        <v>192</v>
      </c>
      <c r="H13" s="36">
        <f>INDEX(Data,2,MATCH('Tabel 3.1'!B13,Variabel,0))</f>
        <v>0</v>
      </c>
      <c r="I13" s="36">
        <f>INDEX(Data,2,MATCH('Tabel 3.1'!C13,Variabel,0))</f>
        <v>0</v>
      </c>
      <c r="J13" s="36">
        <f>INDEX(Data,2,MATCH('Tabel 3.1'!D13,Variabel,0))</f>
        <v>0</v>
      </c>
      <c r="K13" s="36">
        <f>INDEX(Data,2,MATCH('Tabel 3.1'!E13,Variabel,0))</f>
        <v>0</v>
      </c>
      <c r="O13" s="38"/>
      <c r="P13" s="38"/>
      <c r="Q13" s="38"/>
      <c r="R13" s="38"/>
      <c r="S13" s="38"/>
    </row>
    <row r="14" spans="1:19">
      <c r="A14" s="20" t="s">
        <v>315</v>
      </c>
      <c r="B14" t="str">
        <f t="shared" si="1"/>
        <v>BpiB_PhU_Est</v>
      </c>
      <c r="C14" t="str">
        <f t="shared" si="1"/>
        <v>BpiB_BPi_Est</v>
      </c>
      <c r="D14" t="str">
        <f t="shared" si="1"/>
        <v>BpiB_FF_Est</v>
      </c>
      <c r="E14" t="str">
        <f t="shared" si="1"/>
        <v>BpiB_Tyf_Est</v>
      </c>
      <c r="F14" s="21" t="s">
        <v>38</v>
      </c>
      <c r="G14" s="46" t="s">
        <v>193</v>
      </c>
      <c r="H14" s="36">
        <f>INDEX(Data,2,MATCH('Tabel 3.1'!B14,Variabel,0))</f>
        <v>133</v>
      </c>
      <c r="I14" s="36">
        <f>INDEX(Data,2,MATCH('Tabel 3.1'!C14,Variabel,0))</f>
        <v>17009</v>
      </c>
      <c r="J14" s="36">
        <f>INDEX(Data,2,MATCH('Tabel 3.1'!D14,Variabel,0))</f>
        <v>0</v>
      </c>
      <c r="K14" s="36">
        <f>INDEX(Data,2,MATCH('Tabel 3.1'!E14,Variabel,0))</f>
        <v>0</v>
      </c>
      <c r="O14" s="38"/>
      <c r="P14" s="38"/>
      <c r="Q14" s="38"/>
      <c r="R14" s="38"/>
      <c r="S14" s="38"/>
    </row>
    <row r="15" spans="1:19">
      <c r="A15" s="20" t="s">
        <v>316</v>
      </c>
      <c r="B15" t="str">
        <f t="shared" si="1"/>
        <v>BpiB_PhU_ELu</v>
      </c>
      <c r="C15" t="str">
        <f t="shared" si="1"/>
        <v>BpiB_BPi_ELu</v>
      </c>
      <c r="D15" t="str">
        <f t="shared" si="1"/>
        <v>BpiB_FF_ELu</v>
      </c>
      <c r="E15" t="str">
        <f t="shared" si="1"/>
        <v>BpiB_Tyf_ELu</v>
      </c>
      <c r="F15" s="21" t="s">
        <v>39</v>
      </c>
      <c r="G15" s="46" t="s">
        <v>194</v>
      </c>
      <c r="H15" s="36">
        <f>INDEX(Data,2,MATCH('Tabel 3.1'!B15,Variabel,0))</f>
        <v>0</v>
      </c>
      <c r="I15" s="36">
        <f>INDEX(Data,2,MATCH('Tabel 3.1'!C15,Variabel,0))</f>
        <v>0</v>
      </c>
      <c r="J15" s="36">
        <f>INDEX(Data,2,MATCH('Tabel 3.1'!D15,Variabel,0))</f>
        <v>0</v>
      </c>
      <c r="K15" s="36">
        <f>INDEX(Data,2,MATCH('Tabel 3.1'!E15,Variabel,0))</f>
        <v>0</v>
      </c>
      <c r="O15" s="38"/>
      <c r="P15" s="38"/>
      <c r="Q15" s="38"/>
      <c r="R15" s="38"/>
      <c r="S15" s="38"/>
    </row>
    <row r="16" spans="1:19">
      <c r="A16" s="20" t="s">
        <v>314</v>
      </c>
      <c r="B16" t="str">
        <f t="shared" si="1"/>
        <v>BpiB_PhU_Eae</v>
      </c>
      <c r="C16" t="str">
        <f t="shared" si="1"/>
        <v>BpiB_BPi_Eae</v>
      </c>
      <c r="D16" t="str">
        <f t="shared" si="1"/>
        <v>BpiB_FF_Eae</v>
      </c>
      <c r="E16" t="str">
        <f t="shared" si="1"/>
        <v>BpiB_Tyf_Eae</v>
      </c>
      <c r="F16" s="21" t="s">
        <v>40</v>
      </c>
      <c r="G16" s="46" t="s">
        <v>195</v>
      </c>
      <c r="H16" s="36">
        <f>INDEX(Data,2,MATCH('Tabel 3.1'!B16,Variabel,0))</f>
        <v>0</v>
      </c>
      <c r="I16" s="36">
        <f>INDEX(Data,2,MATCH('Tabel 3.1'!C16,Variabel,0))</f>
        <v>281</v>
      </c>
      <c r="J16" s="36">
        <f>INDEX(Data,2,MATCH('Tabel 3.1'!D16,Variabel,0))</f>
        <v>0</v>
      </c>
      <c r="K16" s="36">
        <f>INDEX(Data,2,MATCH('Tabel 3.1'!E16,Variabel,0))</f>
        <v>0</v>
      </c>
      <c r="O16" s="38"/>
      <c r="P16" s="38"/>
      <c r="Q16" s="38"/>
      <c r="R16" s="38"/>
      <c r="S16" s="38"/>
    </row>
    <row r="17" spans="1:19">
      <c r="A17" s="20" t="s">
        <v>317</v>
      </c>
      <c r="B17" t="str">
        <f t="shared" si="1"/>
        <v>BpiB_PhU_ETot</v>
      </c>
      <c r="C17" t="str">
        <f t="shared" si="1"/>
        <v>BpiB_BPi_ETot</v>
      </c>
      <c r="D17" t="str">
        <f t="shared" si="1"/>
        <v>BpiB_FF_ETot</v>
      </c>
      <c r="E17" t="str">
        <f t="shared" si="1"/>
        <v>BpiB_Tyf_ETot</v>
      </c>
      <c r="F17" s="21" t="s">
        <v>41</v>
      </c>
      <c r="G17" s="46" t="s">
        <v>196</v>
      </c>
      <c r="H17" s="36">
        <f>INDEX(Data,2,MATCH('Tabel 3.1'!B17,Variabel,0))</f>
        <v>-550</v>
      </c>
      <c r="I17" s="36">
        <f>INDEX(Data,2,MATCH('Tabel 3.1'!C17,Variabel,0))</f>
        <v>66346</v>
      </c>
      <c r="J17" s="36">
        <f>INDEX(Data,2,MATCH('Tabel 3.1'!D17,Variabel,0))</f>
        <v>0</v>
      </c>
      <c r="K17" s="36">
        <f>INDEX(Data,2,MATCH('Tabel 3.1'!E17,Variabel,0))</f>
        <v>0</v>
      </c>
      <c r="O17" s="38"/>
      <c r="P17" s="38"/>
      <c r="Q17" s="38"/>
      <c r="R17" s="38"/>
      <c r="S17" s="38"/>
    </row>
    <row r="18" spans="1:19">
      <c r="A18" s="20" t="s">
        <v>303</v>
      </c>
      <c r="F18" s="21"/>
      <c r="G18" s="46"/>
      <c r="H18" s="37"/>
      <c r="I18" s="37"/>
      <c r="J18" s="37"/>
      <c r="K18" s="37"/>
      <c r="O18" s="38"/>
      <c r="P18" s="38"/>
      <c r="Q18" s="38"/>
      <c r="R18" s="38"/>
      <c r="S18" s="38"/>
    </row>
    <row r="19" spans="1:19">
      <c r="A19" s="20" t="s">
        <v>304</v>
      </c>
      <c r="F19" s="21"/>
      <c r="G19" s="41" t="s">
        <v>197</v>
      </c>
      <c r="H19" s="37"/>
      <c r="I19" s="37"/>
      <c r="J19" s="37"/>
      <c r="K19" s="37"/>
      <c r="O19" s="38"/>
      <c r="P19" s="38"/>
      <c r="Q19" s="38"/>
      <c r="R19" s="38"/>
      <c r="S19" s="38"/>
    </row>
    <row r="20" spans="1:19">
      <c r="A20" s="20" t="s">
        <v>318</v>
      </c>
      <c r="B20" t="str">
        <f t="shared" si="1"/>
        <v>BpiB_PhU_PrF</v>
      </c>
      <c r="C20" t="str">
        <f t="shared" si="1"/>
        <v>BpiB_BPi_PrF</v>
      </c>
      <c r="D20" t="str">
        <f t="shared" si="1"/>
        <v>BpiB_FF_PrF</v>
      </c>
      <c r="E20" t="str">
        <f t="shared" si="1"/>
        <v>BpiB_Tyf_PrF</v>
      </c>
      <c r="F20" s="21" t="s">
        <v>42</v>
      </c>
      <c r="G20" s="46" t="s">
        <v>198</v>
      </c>
      <c r="H20" s="36">
        <f>INDEX(Data,2,MATCH('Tabel 3.1'!B20,Variabel,0))</f>
        <v>0</v>
      </c>
      <c r="I20" s="36">
        <f>INDEX(Data,2,MATCH('Tabel 3.1'!C20,Variabel,0))</f>
        <v>0</v>
      </c>
      <c r="J20" s="36">
        <f>INDEX(Data,2,MATCH('Tabel 3.1'!D20,Variabel,0))</f>
        <v>0</v>
      </c>
      <c r="K20" s="36">
        <f>INDEX(Data,2,MATCH('Tabel 3.1'!E20,Variabel,0))</f>
        <v>0</v>
      </c>
      <c r="O20" s="38"/>
      <c r="P20" s="38"/>
      <c r="Q20" s="38"/>
      <c r="R20" s="38"/>
      <c r="S20" s="38"/>
    </row>
    <row r="21" spans="1:19">
      <c r="A21" s="20" t="s">
        <v>319</v>
      </c>
      <c r="B21" t="str">
        <f t="shared" si="1"/>
        <v>BpiB_PhU_PrG</v>
      </c>
      <c r="C21" t="str">
        <f t="shared" si="1"/>
        <v>BpiB_BPi_PrG</v>
      </c>
      <c r="D21" t="str">
        <f t="shared" si="1"/>
        <v>BpiB_FF_PrG</v>
      </c>
      <c r="E21" t="str">
        <f t="shared" si="1"/>
        <v>BpiB_Tyf_PrG</v>
      </c>
      <c r="F21" s="21" t="s">
        <v>43</v>
      </c>
      <c r="G21" s="46" t="s">
        <v>199</v>
      </c>
      <c r="H21" s="36">
        <f>INDEX(Data,2,MATCH('Tabel 3.1'!B21,Variabel,0))</f>
        <v>0</v>
      </c>
      <c r="I21" s="36">
        <f>INDEX(Data,2,MATCH('Tabel 3.1'!C21,Variabel,0))</f>
        <v>0</v>
      </c>
      <c r="J21" s="36">
        <f>INDEX(Data,2,MATCH('Tabel 3.1'!D21,Variabel,0))</f>
        <v>0</v>
      </c>
      <c r="K21" s="36">
        <f>INDEX(Data,2,MATCH('Tabel 3.1'!E21,Variabel,0))</f>
        <v>0</v>
      </c>
      <c r="O21" s="38"/>
      <c r="P21" s="38"/>
      <c r="Q21" s="38"/>
      <c r="R21" s="38"/>
      <c r="S21" s="38"/>
    </row>
    <row r="22" spans="1:19">
      <c r="A22" s="20" t="s">
        <v>320</v>
      </c>
      <c r="B22" t="str">
        <f t="shared" si="1"/>
        <v>BpiB_PhU_PrFr</v>
      </c>
      <c r="C22" t="str">
        <f t="shared" si="1"/>
        <v>BpiB_BPi_PrFr</v>
      </c>
      <c r="D22" t="str">
        <f t="shared" si="1"/>
        <v>BpiB_FF_PrFr</v>
      </c>
      <c r="E22" t="str">
        <f t="shared" si="1"/>
        <v>BpiB_Tyf_PrFr</v>
      </c>
      <c r="F22" s="21" t="s">
        <v>44</v>
      </c>
      <c r="G22" s="46" t="s">
        <v>200</v>
      </c>
      <c r="H22" s="36">
        <f>INDEX(Data,2,MATCH('Tabel 3.1'!B22,Variabel,0))</f>
        <v>0</v>
      </c>
      <c r="I22" s="36">
        <f>INDEX(Data,2,MATCH('Tabel 3.1'!C22,Variabel,0))</f>
        <v>0</v>
      </c>
      <c r="J22" s="36">
        <f>INDEX(Data,2,MATCH('Tabel 3.1'!D22,Variabel,0))</f>
        <v>0</v>
      </c>
      <c r="K22" s="36">
        <f>INDEX(Data,2,MATCH('Tabel 3.1'!E22,Variabel,0))</f>
        <v>0</v>
      </c>
      <c r="O22" s="38"/>
      <c r="P22" s="38"/>
      <c r="Q22" s="38"/>
      <c r="R22" s="38"/>
      <c r="S22" s="38"/>
    </row>
    <row r="23" spans="1:19">
      <c r="A23" s="20" t="s">
        <v>321</v>
      </c>
      <c r="B23" t="str">
        <f t="shared" si="1"/>
        <v>BpiB_PhU_Pre</v>
      </c>
      <c r="C23" t="str">
        <f t="shared" si="1"/>
        <v>BpiB_BPi_Pre</v>
      </c>
      <c r="D23" t="str">
        <f t="shared" si="1"/>
        <v>BpiB_FF_Pre</v>
      </c>
      <c r="E23" t="str">
        <f t="shared" si="1"/>
        <v>BpiB_Tyf_Pre</v>
      </c>
      <c r="F23" s="21" t="s">
        <v>45</v>
      </c>
      <c r="G23" s="46" t="s">
        <v>201</v>
      </c>
      <c r="H23" s="36">
        <f>INDEX(Data,2,MATCH('Tabel 3.1'!B23,Variabel,0))</f>
        <v>0</v>
      </c>
      <c r="I23" s="36">
        <f>INDEX(Data,2,MATCH('Tabel 3.1'!C23,Variabel,0))</f>
        <v>0</v>
      </c>
      <c r="J23" s="36">
        <f>INDEX(Data,2,MATCH('Tabel 3.1'!D23,Variabel,0))</f>
        <v>0</v>
      </c>
      <c r="K23" s="36">
        <f>INDEX(Data,2,MATCH('Tabel 3.1'!E23,Variabel,0))</f>
        <v>0</v>
      </c>
      <c r="O23" s="38"/>
      <c r="P23" s="38"/>
      <c r="Q23" s="38"/>
      <c r="R23" s="38"/>
      <c r="S23" s="38"/>
    </row>
    <row r="24" spans="1:19">
      <c r="A24" s="20" t="s">
        <v>322</v>
      </c>
      <c r="B24" t="str">
        <f t="shared" si="1"/>
        <v>BpiB_PhU_Prx</v>
      </c>
      <c r="C24" t="str">
        <f t="shared" si="1"/>
        <v>BpiB_BPi_Prx</v>
      </c>
      <c r="D24" t="str">
        <f t="shared" si="1"/>
        <v>BpiB_FF_Prx</v>
      </c>
      <c r="E24" t="str">
        <f t="shared" si="1"/>
        <v>BpiB_Tyf_Prx</v>
      </c>
      <c r="F24" s="21" t="s">
        <v>46</v>
      </c>
      <c r="G24" s="46" t="s">
        <v>202</v>
      </c>
      <c r="H24" s="36">
        <f>INDEX(Data,2,MATCH('Tabel 3.1'!B24,Variabel,0))</f>
        <v>0</v>
      </c>
      <c r="I24" s="36">
        <f>INDEX(Data,2,MATCH('Tabel 3.1'!C24,Variabel,0))</f>
        <v>36902</v>
      </c>
      <c r="J24" s="36">
        <f>INDEX(Data,2,MATCH('Tabel 3.1'!D24,Variabel,0))</f>
        <v>0</v>
      </c>
      <c r="K24" s="36">
        <f>INDEX(Data,2,MATCH('Tabel 3.1'!E24,Variabel,0))</f>
        <v>0</v>
      </c>
      <c r="O24" s="38"/>
      <c r="P24" s="38"/>
      <c r="Q24" s="38"/>
      <c r="R24" s="38"/>
      <c r="S24" s="38"/>
    </row>
    <row r="25" spans="1:19">
      <c r="A25" s="20" t="s">
        <v>275</v>
      </c>
      <c r="B25" t="str">
        <f t="shared" si="1"/>
        <v>BpiB_PhU_PrTot</v>
      </c>
      <c r="C25" t="str">
        <f t="shared" si="1"/>
        <v>BpiB_BPi_PrTot</v>
      </c>
      <c r="D25" t="str">
        <f t="shared" si="1"/>
        <v>BpiB_FF_PrTot</v>
      </c>
      <c r="E25" t="str">
        <f t="shared" si="1"/>
        <v>BpiB_Tyf_PrTot</v>
      </c>
      <c r="F25" s="21" t="s">
        <v>47</v>
      </c>
      <c r="G25" s="46" t="s">
        <v>203</v>
      </c>
      <c r="H25" s="36">
        <f>INDEX(Data,2,MATCH('Tabel 3.1'!B25,Variabel,0))</f>
        <v>0</v>
      </c>
      <c r="I25" s="36">
        <f>INDEX(Data,2,MATCH('Tabel 3.1'!C25,Variabel,0))</f>
        <v>36902</v>
      </c>
      <c r="J25" s="36">
        <f>INDEX(Data,2,MATCH('Tabel 3.1'!D25,Variabel,0))</f>
        <v>0</v>
      </c>
      <c r="K25" s="36">
        <f>INDEX(Data,2,MATCH('Tabel 3.1'!E25,Variabel,0))</f>
        <v>0</v>
      </c>
      <c r="O25" s="38"/>
      <c r="P25" s="38"/>
      <c r="Q25" s="38"/>
      <c r="R25" s="38"/>
      <c r="S25" s="38"/>
    </row>
    <row r="26" spans="1:19">
      <c r="A26" s="20" t="s">
        <v>305</v>
      </c>
      <c r="F26" s="21"/>
      <c r="G26" s="46"/>
      <c r="H26" s="37"/>
      <c r="I26" s="37"/>
      <c r="J26" s="37"/>
      <c r="K26" s="37"/>
      <c r="O26" s="38"/>
      <c r="P26" s="38"/>
      <c r="Q26" s="38"/>
      <c r="R26" s="38"/>
      <c r="S26" s="38"/>
    </row>
    <row r="27" spans="1:19">
      <c r="A27" s="20" t="s">
        <v>306</v>
      </c>
      <c r="F27" s="21"/>
      <c r="G27" s="41" t="s">
        <v>204</v>
      </c>
      <c r="H27" s="37"/>
      <c r="I27" s="37"/>
      <c r="J27" s="37"/>
      <c r="K27" s="37"/>
      <c r="O27" s="38"/>
      <c r="P27" s="38"/>
      <c r="Q27" s="38"/>
      <c r="R27" s="38"/>
      <c r="S27" s="38"/>
    </row>
    <row r="28" spans="1:19">
      <c r="A28" s="20" t="s">
        <v>323</v>
      </c>
      <c r="B28" t="str">
        <f t="shared" ref="B28:E45" si="2">"BpiB_"&amp;B$7&amp;"_"&amp;$A28</f>
        <v>BpiB_PhU_Ps</v>
      </c>
      <c r="C28" t="str">
        <f t="shared" si="2"/>
        <v>BpiB_BPi_Ps</v>
      </c>
      <c r="D28" t="str">
        <f t="shared" si="2"/>
        <v>BpiB_FF_Ps</v>
      </c>
      <c r="E28" t="str">
        <f t="shared" si="2"/>
        <v>BpiB_Tyf_Ps</v>
      </c>
      <c r="F28" s="21" t="s">
        <v>48</v>
      </c>
      <c r="G28" s="46" t="s">
        <v>205</v>
      </c>
      <c r="H28" s="36">
        <f>INDEX(Data,2,MATCH('Tabel 3.1'!B28,Variabel,0))</f>
        <v>0</v>
      </c>
      <c r="I28" s="36">
        <f>INDEX(Data,2,MATCH('Tabel 3.1'!C28,Variabel,0))</f>
        <v>0</v>
      </c>
      <c r="J28" s="36">
        <f>INDEX(Data,2,MATCH('Tabel 3.1'!D28,Variabel,0))</f>
        <v>0</v>
      </c>
      <c r="K28" s="36">
        <f>INDEX(Data,2,MATCH('Tabel 3.1'!E28,Variabel,0))</f>
        <v>0</v>
      </c>
      <c r="O28" s="38"/>
      <c r="P28" s="38"/>
      <c r="Q28" s="38"/>
      <c r="R28" s="38"/>
      <c r="S28" s="38"/>
    </row>
    <row r="29" spans="1:19">
      <c r="A29" s="20" t="s">
        <v>324</v>
      </c>
      <c r="B29" t="str">
        <f t="shared" si="2"/>
        <v>BpiB_PhU_Pus</v>
      </c>
      <c r="C29" t="str">
        <f t="shared" si="2"/>
        <v>BpiB_BPi_Pus</v>
      </c>
      <c r="D29" t="str">
        <f t="shared" si="2"/>
        <v>BpiB_FF_Pus</v>
      </c>
      <c r="E29" t="str">
        <f t="shared" si="2"/>
        <v>BpiB_Tyf_Pus</v>
      </c>
      <c r="F29" s="21" t="s">
        <v>49</v>
      </c>
      <c r="G29" s="46" t="s">
        <v>206</v>
      </c>
      <c r="H29" s="36">
        <f>INDEX(Data,2,MATCH('Tabel 3.1'!B29,Variabel,0))</f>
        <v>0</v>
      </c>
      <c r="I29" s="36">
        <f>INDEX(Data,2,MATCH('Tabel 3.1'!C29,Variabel,0))</f>
        <v>847</v>
      </c>
      <c r="J29" s="36">
        <f>INDEX(Data,2,MATCH('Tabel 3.1'!D29,Variabel,0))</f>
        <v>0</v>
      </c>
      <c r="K29" s="36">
        <f>INDEX(Data,2,MATCH('Tabel 3.1'!E29,Variabel,0))</f>
        <v>0</v>
      </c>
      <c r="O29" s="38"/>
      <c r="P29" s="38"/>
      <c r="Q29" s="38"/>
      <c r="R29" s="38"/>
      <c r="S29" s="38"/>
    </row>
    <row r="30" spans="1:19">
      <c r="A30" s="20" t="s">
        <v>325</v>
      </c>
      <c r="B30" t="str">
        <f t="shared" si="2"/>
        <v>BpiB_PhU_Peu</v>
      </c>
      <c r="C30" t="str">
        <f t="shared" si="2"/>
        <v>BpiB_BPi_Peu</v>
      </c>
      <c r="D30" t="str">
        <f t="shared" si="2"/>
        <v>BpiB_FF_Peu</v>
      </c>
      <c r="E30" t="str">
        <f t="shared" si="2"/>
        <v>BpiB_Tyf_Peu</v>
      </c>
      <c r="F30" s="21" t="s">
        <v>50</v>
      </c>
      <c r="G30" s="46" t="s">
        <v>207</v>
      </c>
      <c r="H30" s="36">
        <f>INDEX(Data,2,MATCH('Tabel 3.1'!B30,Variabel,0))</f>
        <v>0</v>
      </c>
      <c r="I30" s="36">
        <f>INDEX(Data,2,MATCH('Tabel 3.1'!C30,Variabel,0))</f>
        <v>0</v>
      </c>
      <c r="J30" s="36">
        <f>INDEX(Data,2,MATCH('Tabel 3.1'!D30,Variabel,0))</f>
        <v>0</v>
      </c>
      <c r="K30" s="36">
        <f>INDEX(Data,2,MATCH('Tabel 3.1'!E30,Variabel,0))</f>
        <v>0</v>
      </c>
      <c r="O30" s="38"/>
      <c r="P30" s="38"/>
      <c r="Q30" s="38"/>
      <c r="R30" s="38"/>
      <c r="S30" s="38"/>
    </row>
    <row r="31" spans="1:19">
      <c r="A31" s="20" t="s">
        <v>294</v>
      </c>
      <c r="B31" t="str">
        <f t="shared" si="2"/>
        <v>BpiB_PhU_PTot</v>
      </c>
      <c r="C31" t="str">
        <f t="shared" si="2"/>
        <v>BpiB_BPi_PTot</v>
      </c>
      <c r="D31" t="str">
        <f t="shared" si="2"/>
        <v>BpiB_FF_PTot</v>
      </c>
      <c r="E31" t="str">
        <f t="shared" si="2"/>
        <v>BpiB_Tyf_PTot</v>
      </c>
      <c r="F31" s="21" t="s">
        <v>51</v>
      </c>
      <c r="G31" s="46" t="s">
        <v>208</v>
      </c>
      <c r="H31" s="36">
        <f>INDEX(Data,2,MATCH('Tabel 3.1'!B31,Variabel,0))</f>
        <v>0</v>
      </c>
      <c r="I31" s="36">
        <f>INDEX(Data,2,MATCH('Tabel 3.1'!C31,Variabel,0))</f>
        <v>847</v>
      </c>
      <c r="J31" s="36">
        <f>INDEX(Data,2,MATCH('Tabel 3.1'!D31,Variabel,0))</f>
        <v>0</v>
      </c>
      <c r="K31" s="36">
        <f>INDEX(Data,2,MATCH('Tabel 3.1'!E31,Variabel,0))</f>
        <v>0</v>
      </c>
      <c r="O31" s="38"/>
      <c r="P31" s="38"/>
      <c r="Q31" s="38"/>
      <c r="R31" s="38"/>
      <c r="S31" s="38"/>
    </row>
    <row r="32" spans="1:19">
      <c r="A32" s="20" t="s">
        <v>307</v>
      </c>
      <c r="F32" s="21"/>
      <c r="G32" s="46"/>
      <c r="H32" s="37"/>
      <c r="I32" s="37"/>
      <c r="J32" s="37"/>
      <c r="K32" s="37"/>
      <c r="O32" s="38"/>
      <c r="P32" s="38"/>
      <c r="Q32" s="38"/>
      <c r="R32" s="38"/>
      <c r="S32" s="38"/>
    </row>
    <row r="33" spans="1:19">
      <c r="A33" s="20" t="s">
        <v>308</v>
      </c>
      <c r="F33" s="21"/>
      <c r="G33" s="41" t="s">
        <v>209</v>
      </c>
      <c r="H33" s="37"/>
      <c r="I33" s="37"/>
      <c r="J33" s="37"/>
      <c r="K33" s="37"/>
      <c r="O33" s="38"/>
      <c r="P33" s="38"/>
      <c r="Q33" s="38"/>
      <c r="R33" s="38"/>
      <c r="S33" s="38"/>
    </row>
    <row r="34" spans="1:19">
      <c r="A34" s="20" t="s">
        <v>326</v>
      </c>
      <c r="B34" t="str">
        <f t="shared" si="2"/>
        <v>BpiB_PhU_Ma</v>
      </c>
      <c r="C34" t="str">
        <f t="shared" si="2"/>
        <v>BpiB_BPi_Ma</v>
      </c>
      <c r="D34" t="str">
        <f t="shared" si="2"/>
        <v>BpiB_FF_Ma</v>
      </c>
      <c r="E34" t="str">
        <f t="shared" si="2"/>
        <v>BpiB_Tyf_Ma</v>
      </c>
      <c r="F34" s="21" t="s">
        <v>52</v>
      </c>
      <c r="G34" s="46" t="s">
        <v>210</v>
      </c>
      <c r="H34" s="36">
        <f>INDEX(Data,2,MATCH('Tabel 3.1'!B34,Variabel,0))</f>
        <v>0</v>
      </c>
      <c r="I34" s="36">
        <f>INDEX(Data,2,MATCH('Tabel 3.1'!C34,Variabel,0))</f>
        <v>0</v>
      </c>
      <c r="J34" s="36">
        <f>INDEX(Data,2,MATCH('Tabel 3.1'!D34,Variabel,0))</f>
        <v>0</v>
      </c>
      <c r="K34" s="36">
        <f>INDEX(Data,2,MATCH('Tabel 3.1'!E34,Variabel,0))</f>
        <v>0</v>
      </c>
      <c r="O34" s="38"/>
      <c r="P34" s="38"/>
      <c r="Q34" s="38"/>
      <c r="R34" s="38"/>
      <c r="S34" s="38"/>
    </row>
    <row r="35" spans="1:19">
      <c r="A35" s="20" t="s">
        <v>327</v>
      </c>
      <c r="B35" t="str">
        <f t="shared" si="2"/>
        <v>BpiB_PhU_Mk</v>
      </c>
      <c r="C35" t="str">
        <f t="shared" si="2"/>
        <v>BpiB_BPi_Mk</v>
      </c>
      <c r="D35" t="str">
        <f t="shared" si="2"/>
        <v>BpiB_FF_Mk</v>
      </c>
      <c r="E35" t="str">
        <f t="shared" si="2"/>
        <v>BpiB_Tyf_Mk</v>
      </c>
      <c r="F35" s="21" t="s">
        <v>53</v>
      </c>
      <c r="G35" s="46" t="s">
        <v>211</v>
      </c>
      <c r="H35" s="36">
        <f>INDEX(Data,2,MATCH('Tabel 3.1'!B35,Variabel,0))</f>
        <v>0</v>
      </c>
      <c r="I35" s="36">
        <f>INDEX(Data,2,MATCH('Tabel 3.1'!C35,Variabel,0))</f>
        <v>0</v>
      </c>
      <c r="J35" s="36">
        <f>INDEX(Data,2,MATCH('Tabel 3.1'!D35,Variabel,0))</f>
        <v>0</v>
      </c>
      <c r="K35" s="36">
        <f>INDEX(Data,2,MATCH('Tabel 3.1'!E35,Variabel,0))</f>
        <v>0</v>
      </c>
      <c r="O35" s="38"/>
      <c r="P35" s="38"/>
      <c r="Q35" s="38"/>
      <c r="R35" s="38"/>
      <c r="S35" s="38"/>
    </row>
    <row r="36" spans="1:19">
      <c r="A36" s="20" t="s">
        <v>328</v>
      </c>
      <c r="B36" t="str">
        <f t="shared" si="2"/>
        <v>BpiB_PhU_MTot</v>
      </c>
      <c r="C36" t="str">
        <f t="shared" si="2"/>
        <v>BpiB_BPi_MTot</v>
      </c>
      <c r="D36" t="str">
        <f t="shared" si="2"/>
        <v>BpiB_FF_MTot</v>
      </c>
      <c r="E36" t="str">
        <f t="shared" si="2"/>
        <v>BpiB_Tyf_MTot</v>
      </c>
      <c r="F36" s="21" t="s">
        <v>54</v>
      </c>
      <c r="G36" s="46" t="s">
        <v>212</v>
      </c>
      <c r="H36" s="36">
        <f>INDEX(Data,2,MATCH('Tabel 3.1'!B36,Variabel,0))</f>
        <v>0</v>
      </c>
      <c r="I36" s="36">
        <f>INDEX(Data,2,MATCH('Tabel 3.1'!C36,Variabel,0))</f>
        <v>0</v>
      </c>
      <c r="J36" s="36">
        <f>INDEX(Data,2,MATCH('Tabel 3.1'!D36,Variabel,0))</f>
        <v>0</v>
      </c>
      <c r="K36" s="36">
        <f>INDEX(Data,2,MATCH('Tabel 3.1'!E36,Variabel,0))</f>
        <v>0</v>
      </c>
      <c r="O36" s="38"/>
      <c r="P36" s="38"/>
      <c r="Q36" s="38"/>
      <c r="R36" s="38"/>
      <c r="S36" s="38"/>
    </row>
    <row r="37" spans="1:19">
      <c r="A37" s="20" t="s">
        <v>329</v>
      </c>
      <c r="B37" t="str">
        <f t="shared" si="2"/>
        <v>BpiB_PhU_Mkk</v>
      </c>
      <c r="C37" t="str">
        <f t="shared" si="2"/>
        <v>BpiB_BPi_Mkk</v>
      </c>
      <c r="D37" t="str">
        <f t="shared" si="2"/>
        <v>BpiB_FF_Mkk</v>
      </c>
      <c r="E37" t="str">
        <f t="shared" si="2"/>
        <v>BpiB_Tyf_Mkk</v>
      </c>
      <c r="F37" s="21" t="s">
        <v>55</v>
      </c>
      <c r="G37" s="46" t="s">
        <v>213</v>
      </c>
      <c r="H37" s="36">
        <f>INDEX(Data,2,MATCH('Tabel 3.1'!B37,Variabel,0))</f>
        <v>0</v>
      </c>
      <c r="I37" s="36">
        <f>INDEX(Data,2,MATCH('Tabel 3.1'!C37,Variabel,0))</f>
        <v>0</v>
      </c>
      <c r="J37" s="36">
        <f>INDEX(Data,2,MATCH('Tabel 3.1'!D37,Variabel,0))</f>
        <v>0</v>
      </c>
      <c r="K37" s="36">
        <f>INDEX(Data,2,MATCH('Tabel 3.1'!E37,Variabel,0))</f>
        <v>0</v>
      </c>
      <c r="O37" s="38"/>
      <c r="P37" s="38"/>
      <c r="Q37" s="38"/>
      <c r="R37" s="38"/>
      <c r="S37" s="38"/>
    </row>
    <row r="38" spans="1:19">
      <c r="A38" s="20" t="s">
        <v>330</v>
      </c>
      <c r="B38" t="str">
        <f t="shared" si="2"/>
        <v>BpiB_PhU_Mt</v>
      </c>
      <c r="C38" t="str">
        <f t="shared" si="2"/>
        <v>BpiB_BPi_Mt</v>
      </c>
      <c r="D38" t="str">
        <f t="shared" si="2"/>
        <v>BpiB_FF_Mt</v>
      </c>
      <c r="E38" t="str">
        <f t="shared" si="2"/>
        <v>BpiB_Tyf_Mt</v>
      </c>
      <c r="F38" s="21" t="s">
        <v>56</v>
      </c>
      <c r="G38" s="46" t="s">
        <v>214</v>
      </c>
      <c r="H38" s="36">
        <f>INDEX(Data,2,MATCH('Tabel 3.1'!B38,Variabel,0))</f>
        <v>0</v>
      </c>
      <c r="I38" s="36">
        <f>INDEX(Data,2,MATCH('Tabel 3.1'!C38,Variabel,0))</f>
        <v>0</v>
      </c>
      <c r="J38" s="36">
        <f>INDEX(Data,2,MATCH('Tabel 3.1'!D38,Variabel,0))</f>
        <v>0</v>
      </c>
      <c r="K38" s="36">
        <f>INDEX(Data,2,MATCH('Tabel 3.1'!E38,Variabel,0))</f>
        <v>0</v>
      </c>
      <c r="O38" s="38"/>
      <c r="P38" s="38"/>
      <c r="Q38" s="38"/>
      <c r="R38" s="38"/>
      <c r="S38" s="38"/>
    </row>
    <row r="39" spans="1:19">
      <c r="A39" s="20" t="s">
        <v>331</v>
      </c>
      <c r="B39" t="str">
        <f t="shared" si="2"/>
        <v>BpiB_PhU_Mr</v>
      </c>
      <c r="C39" t="str">
        <f t="shared" si="2"/>
        <v>BpiB_BPi_Mr</v>
      </c>
      <c r="D39" t="str">
        <f t="shared" si="2"/>
        <v>BpiB_FF_Mr</v>
      </c>
      <c r="E39" t="str">
        <f t="shared" si="2"/>
        <v>BpiB_Tyf_Mr</v>
      </c>
      <c r="F39" s="21" t="s">
        <v>57</v>
      </c>
      <c r="G39" s="46" t="s">
        <v>215</v>
      </c>
      <c r="H39" s="36">
        <f>INDEX(Data,2,MATCH('Tabel 3.1'!B39,Variabel,0))</f>
        <v>0</v>
      </c>
      <c r="I39" s="36">
        <f>INDEX(Data,2,MATCH('Tabel 3.1'!C39,Variabel,0))</f>
        <v>0</v>
      </c>
      <c r="J39" s="36">
        <f>INDEX(Data,2,MATCH('Tabel 3.1'!D39,Variabel,0))</f>
        <v>0</v>
      </c>
      <c r="K39" s="36">
        <f>INDEX(Data,2,MATCH('Tabel 3.1'!E39,Variabel,0))</f>
        <v>0</v>
      </c>
      <c r="O39" s="38"/>
      <c r="P39" s="38"/>
      <c r="Q39" s="38"/>
      <c r="R39" s="38"/>
      <c r="S39" s="38"/>
    </row>
    <row r="40" spans="1:19">
      <c r="A40" s="20" t="s">
        <v>332</v>
      </c>
      <c r="B40" t="str">
        <f t="shared" si="2"/>
        <v>BpiB_PhU_MdTot</v>
      </c>
      <c r="C40" t="str">
        <f t="shared" si="2"/>
        <v>BpiB_BPi_MdTot</v>
      </c>
      <c r="D40" t="str">
        <f t="shared" si="2"/>
        <v>BpiB_FF_MdTot</v>
      </c>
      <c r="E40" t="str">
        <f t="shared" si="2"/>
        <v>BpiB_Tyf_MdTot</v>
      </c>
      <c r="F40" s="21" t="s">
        <v>58</v>
      </c>
      <c r="G40" s="46" t="s">
        <v>216</v>
      </c>
      <c r="H40" s="36">
        <f>INDEX(Data,2,MATCH('Tabel 3.1'!B40,Variabel,0))</f>
        <v>-892</v>
      </c>
      <c r="I40" s="36">
        <f>INDEX(Data,2,MATCH('Tabel 3.1'!C40,Variabel,0))</f>
        <v>36853</v>
      </c>
      <c r="J40" s="36">
        <f>INDEX(Data,2,MATCH('Tabel 3.1'!D40,Variabel,0))</f>
        <v>0</v>
      </c>
      <c r="K40" s="36">
        <f>INDEX(Data,2,MATCH('Tabel 3.1'!E40,Variabel,0))</f>
        <v>0</v>
      </c>
      <c r="O40" s="38"/>
      <c r="P40" s="38"/>
      <c r="Q40" s="38"/>
      <c r="R40" s="38"/>
      <c r="S40" s="38"/>
    </row>
    <row r="41" spans="1:19">
      <c r="A41" s="20" t="s">
        <v>333</v>
      </c>
      <c r="B41" t="str">
        <f t="shared" si="2"/>
        <v>BpiB_PhU_Mpi</v>
      </c>
      <c r="C41" t="str">
        <f t="shared" si="2"/>
        <v>BpiB_BPi_Mpi</v>
      </c>
      <c r="D41" t="str">
        <f t="shared" si="2"/>
        <v>BpiB_FF_Mpi</v>
      </c>
      <c r="E41" t="str">
        <f t="shared" si="2"/>
        <v>BpiB_Tyf_Mpi</v>
      </c>
      <c r="F41" s="21" t="s">
        <v>59</v>
      </c>
      <c r="G41" s="46" t="s">
        <v>217</v>
      </c>
      <c r="H41" s="36">
        <f>INDEX(Data,2,MATCH('Tabel 3.1'!B41,Variabel,0))</f>
        <v>342</v>
      </c>
      <c r="I41" s="36">
        <f>INDEX(Data,2,MATCH('Tabel 3.1'!C41,Variabel,0))</f>
        <v>30340</v>
      </c>
      <c r="J41" s="36">
        <f>INDEX(Data,2,MATCH('Tabel 3.1'!D41,Variabel,0))</f>
        <v>0</v>
      </c>
      <c r="K41" s="36">
        <f>INDEX(Data,2,MATCH('Tabel 3.1'!E41,Variabel,0))</f>
        <v>0</v>
      </c>
      <c r="O41" s="38"/>
      <c r="P41" s="38"/>
      <c r="Q41" s="38"/>
      <c r="R41" s="38"/>
      <c r="S41" s="38"/>
    </row>
    <row r="42" spans="1:19">
      <c r="A42" s="20" t="s">
        <v>334</v>
      </c>
      <c r="B42" t="str">
        <f t="shared" si="2"/>
        <v>BpiB_PhU_Mip</v>
      </c>
      <c r="C42" t="str">
        <f t="shared" si="2"/>
        <v>BpiB_BPi_Mip</v>
      </c>
      <c r="D42" t="str">
        <f t="shared" si="2"/>
        <v>BpiB_FF_Mip</v>
      </c>
      <c r="E42" t="str">
        <f t="shared" si="2"/>
        <v>BpiB_Tyf_Mip</v>
      </c>
      <c r="F42" s="21" t="s">
        <v>60</v>
      </c>
      <c r="G42" s="46" t="s">
        <v>218</v>
      </c>
      <c r="H42" s="36">
        <f>INDEX(Data,2,MATCH('Tabel 3.1'!B42,Variabel,0))</f>
        <v>0</v>
      </c>
      <c r="I42" s="36">
        <f>INDEX(Data,2,MATCH('Tabel 3.1'!C42,Variabel,0))</f>
        <v>0</v>
      </c>
      <c r="J42" s="36">
        <f>INDEX(Data,2,MATCH('Tabel 3.1'!D42,Variabel,0))</f>
        <v>0</v>
      </c>
      <c r="K42" s="36">
        <f>INDEX(Data,2,MATCH('Tabel 3.1'!E42,Variabel,0))</f>
        <v>0</v>
      </c>
      <c r="O42" s="38"/>
      <c r="P42" s="38"/>
      <c r="Q42" s="38"/>
      <c r="R42" s="38"/>
      <c r="S42" s="38"/>
    </row>
    <row r="43" spans="1:19">
      <c r="A43" s="20" t="s">
        <v>335</v>
      </c>
      <c r="B43" t="str">
        <f t="shared" si="2"/>
        <v>BpiB_PhU_MiL</v>
      </c>
      <c r="C43" t="str">
        <f t="shared" si="2"/>
        <v>BpiB_BPi_MiL</v>
      </c>
      <c r="D43" t="str">
        <f t="shared" si="2"/>
        <v>BpiB_FF_MiL</v>
      </c>
      <c r="E43" t="str">
        <f t="shared" si="2"/>
        <v>BpiB_Tyf_MiL</v>
      </c>
      <c r="F43" s="21" t="s">
        <v>61</v>
      </c>
      <c r="G43" s="46" t="s">
        <v>219</v>
      </c>
      <c r="H43" s="36">
        <f>INDEX(Data,2,MATCH('Tabel 3.1'!B43,Variabel,0))</f>
        <v>0</v>
      </c>
      <c r="I43" s="36">
        <f>INDEX(Data,2,MATCH('Tabel 3.1'!C43,Variabel,0))</f>
        <v>0</v>
      </c>
      <c r="J43" s="36">
        <f>INDEX(Data,2,MATCH('Tabel 3.1'!D43,Variabel,0))</f>
        <v>0</v>
      </c>
      <c r="K43" s="36">
        <f>INDEX(Data,2,MATCH('Tabel 3.1'!E43,Variabel,0))</f>
        <v>0</v>
      </c>
      <c r="O43" s="38"/>
      <c r="P43" s="38"/>
      <c r="Q43" s="38"/>
      <c r="R43" s="38"/>
      <c r="S43" s="38"/>
    </row>
    <row r="44" spans="1:19">
      <c r="A44" s="20" t="s">
        <v>336</v>
      </c>
      <c r="B44" t="str">
        <f t="shared" si="2"/>
        <v>BpiB_PhU_MiTot</v>
      </c>
      <c r="C44" t="str">
        <f t="shared" si="2"/>
        <v>BpiB_BPi_MiTot</v>
      </c>
      <c r="D44" t="str">
        <f t="shared" si="2"/>
        <v>BpiB_FF_MiTot</v>
      </c>
      <c r="E44" t="str">
        <f t="shared" si="2"/>
        <v>BpiB_Tyf_MiTot</v>
      </c>
      <c r="F44" s="21" t="s">
        <v>62</v>
      </c>
      <c r="G44" s="46" t="s">
        <v>220</v>
      </c>
      <c r="H44" s="36">
        <f>INDEX(Data,2,MATCH('Tabel 3.1'!B44,Variabel,0))</f>
        <v>0</v>
      </c>
      <c r="I44" s="36">
        <f>INDEX(Data,2,MATCH('Tabel 3.1'!C44,Variabel,0))</f>
        <v>0</v>
      </c>
      <c r="J44" s="36">
        <f>INDEX(Data,2,MATCH('Tabel 3.1'!D44,Variabel,0))</f>
        <v>0</v>
      </c>
      <c r="K44" s="36">
        <f>INDEX(Data,2,MATCH('Tabel 3.1'!E44,Variabel,0))</f>
        <v>0</v>
      </c>
      <c r="O44" s="38"/>
      <c r="P44" s="38"/>
      <c r="Q44" s="38"/>
      <c r="R44" s="38"/>
      <c r="S44" s="38"/>
    </row>
    <row r="45" spans="1:19">
      <c r="A45" s="20" t="s">
        <v>337</v>
      </c>
      <c r="B45" t="str">
        <f t="shared" si="2"/>
        <v>BpiB_PhU_MfTot</v>
      </c>
      <c r="C45" t="str">
        <f t="shared" si="2"/>
        <v>BpiB_BPi_MfTot</v>
      </c>
      <c r="D45" t="str">
        <f t="shared" si="2"/>
        <v>BpiB_FF_MfTot</v>
      </c>
      <c r="E45" t="str">
        <f t="shared" si="2"/>
        <v>BpiB_Tyf_MfTot</v>
      </c>
      <c r="F45" s="21" t="s">
        <v>63</v>
      </c>
      <c r="G45" s="46" t="s">
        <v>221</v>
      </c>
      <c r="H45" s="36">
        <f>INDEX(Data,2,MATCH('Tabel 3.1'!B45,Variabel,0))</f>
        <v>-550</v>
      </c>
      <c r="I45" s="36">
        <f>INDEX(Data,2,MATCH('Tabel 3.1'!C45,Variabel,0))</f>
        <v>104095</v>
      </c>
      <c r="J45" s="36">
        <f>INDEX(Data,2,MATCH('Tabel 3.1'!D45,Variabel,0))</f>
        <v>0</v>
      </c>
      <c r="K45" s="36">
        <f>INDEX(Data,2,MATCH('Tabel 3.1'!E45,Variabel,0))</f>
        <v>0</v>
      </c>
      <c r="O45" s="38"/>
      <c r="P45" s="38"/>
      <c r="Q45" s="38"/>
      <c r="R45" s="38"/>
      <c r="S45" s="38"/>
    </row>
    <row r="48" spans="1:19">
      <c r="G48" s="38"/>
      <c r="H48" s="38"/>
    </row>
  </sheetData>
  <sheetProtection password="BF77" sheet="1"/>
  <mergeCells count="4">
    <mergeCell ref="F6:G6"/>
    <mergeCell ref="F5:K5"/>
    <mergeCell ref="J6:K6"/>
    <mergeCell ref="F2:G2"/>
  </mergeCells>
  <hyperlinks>
    <hyperlink ref="F2" location="Indholdsfortegnelse!A1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/>
  <headerFooter scaleWithDoc="0" alignWithMargins="0">
    <oddHeader>&amp;L&amp;C&amp;G&amp;R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A2:K47"/>
  <sheetViews>
    <sheetView showGridLines="0" topLeftCell="F1" zoomScaleNormal="100" workbookViewId="0">
      <selection activeCell="L15" sqref="L15"/>
    </sheetView>
  </sheetViews>
  <sheetFormatPr defaultColWidth="11.42578125" defaultRowHeight="15"/>
  <cols>
    <col min="1" max="1" width="17.140625" hidden="1" customWidth="1"/>
    <col min="2" max="2" width="28.42578125" hidden="1" customWidth="1"/>
    <col min="3" max="3" width="20.42578125" hidden="1" customWidth="1"/>
    <col min="4" max="4" width="31.42578125" hidden="1" customWidth="1"/>
    <col min="5" max="5" width="29.42578125" hidden="1" customWidth="1"/>
    <col min="6" max="6" width="4" customWidth="1"/>
    <col min="7" max="7" width="54.5703125" customWidth="1"/>
    <col min="8" max="8" width="14.85546875" customWidth="1"/>
    <col min="9" max="9" width="9.140625" customWidth="1"/>
    <col min="10" max="10" width="0" hidden="1" customWidth="1"/>
  </cols>
  <sheetData>
    <row r="2" spans="1:11">
      <c r="F2" s="94" t="s">
        <v>466</v>
      </c>
      <c r="G2" s="94"/>
    </row>
    <row r="5" spans="1:11" ht="49.5" customHeight="1">
      <c r="A5" s="49" t="s">
        <v>450</v>
      </c>
      <c r="B5" s="32" t="s">
        <v>452</v>
      </c>
      <c r="C5" s="49" t="s">
        <v>451</v>
      </c>
      <c r="D5" s="32" t="s">
        <v>339</v>
      </c>
      <c r="F5" s="95" t="s">
        <v>634</v>
      </c>
      <c r="G5" s="95"/>
      <c r="H5" s="95"/>
    </row>
    <row r="6" spans="1:11">
      <c r="F6" s="106" t="s">
        <v>225</v>
      </c>
      <c r="G6" s="106"/>
      <c r="H6" s="56"/>
    </row>
    <row r="7" spans="1:11" ht="25.5" customHeight="1">
      <c r="A7" s="18" t="s">
        <v>31</v>
      </c>
      <c r="C7" s="18" t="s">
        <v>31</v>
      </c>
      <c r="F7" s="46"/>
      <c r="G7" s="46"/>
      <c r="H7" s="21" t="s">
        <v>454</v>
      </c>
    </row>
    <row r="8" spans="1:11">
      <c r="A8" s="20" t="s">
        <v>302</v>
      </c>
      <c r="B8" t="str">
        <f>"BpiB_"&amp;A8&amp;"_"&amp;$B$5</f>
        <v>BpiB_BlankCelle01_Bpi</v>
      </c>
      <c r="C8" s="20" t="s">
        <v>302</v>
      </c>
      <c r="D8" t="str">
        <f t="shared" ref="D8" si="0">"GpiB_"&amp;C8&amp;"_"&amp;$D$5</f>
        <v>GpiB_BlankCelle01_Api</v>
      </c>
      <c r="F8" s="21"/>
      <c r="G8" s="41" t="s">
        <v>187</v>
      </c>
      <c r="H8" s="46"/>
    </row>
    <row r="9" spans="1:11">
      <c r="A9" s="20" t="s">
        <v>309</v>
      </c>
      <c r="B9" t="str">
        <f>"BpiB_"&amp;$B$5&amp;"_"&amp;A9</f>
        <v>BpiB_Bpi_Eaf</v>
      </c>
      <c r="C9" s="20" t="s">
        <v>309</v>
      </c>
      <c r="D9" t="str">
        <f>"GpiB_"&amp;$D$5&amp;"_"&amp;C9</f>
        <v>GpiB_Api_Eaf</v>
      </c>
      <c r="E9">
        <f>INDEX(Data,2,MATCH('Tabel 3.2'!B9,Variabel,0))+(INDEX(Data,2,MATCH('Tabel 3.2'!D9,Variabel,0)))</f>
        <v>25484</v>
      </c>
      <c r="F9" s="46" t="s">
        <v>33</v>
      </c>
      <c r="G9" s="46" t="s">
        <v>188</v>
      </c>
      <c r="H9" s="36">
        <f>E9</f>
        <v>25484</v>
      </c>
      <c r="K9" s="38"/>
    </row>
    <row r="10" spans="1:11">
      <c r="A10" s="20" t="s">
        <v>310</v>
      </c>
      <c r="B10" t="str">
        <f t="shared" ref="B10:B45" si="1">"BpiB_"&amp;$B$5&amp;"_"&amp;A10</f>
        <v>BpiB_Bpi_Ebf</v>
      </c>
      <c r="C10" s="20" t="s">
        <v>310</v>
      </c>
      <c r="D10" t="str">
        <f t="shared" ref="D10:D45" si="2">"GpiB_"&amp;$D$5&amp;"_"&amp;C10</f>
        <v>GpiB_Api_Ebf</v>
      </c>
      <c r="E10">
        <f>INDEX(Data,2,MATCH('Tabel 3.2'!B10,Variabel,0))+(INDEX(Data,2,MATCH('Tabel 3.2'!D10,Variabel,0)))</f>
        <v>0</v>
      </c>
      <c r="F10" s="46" t="s">
        <v>34</v>
      </c>
      <c r="G10" s="46" t="s">
        <v>189</v>
      </c>
      <c r="H10" s="36">
        <f t="shared" ref="H10:H17" si="3">E10</f>
        <v>0</v>
      </c>
      <c r="K10" s="38"/>
    </row>
    <row r="11" spans="1:11">
      <c r="A11" s="20" t="s">
        <v>311</v>
      </c>
      <c r="B11" t="str">
        <f t="shared" si="1"/>
        <v>BpiB_Bpi_Ebsf</v>
      </c>
      <c r="C11" s="20" t="s">
        <v>311</v>
      </c>
      <c r="D11" t="str">
        <f t="shared" si="2"/>
        <v>GpiB_Api_Ebsf</v>
      </c>
      <c r="E11">
        <f>INDEX(Data,2,MATCH('Tabel 3.2'!B11,Variabel,0))+(INDEX(Data,2,MATCH('Tabel 3.2'!D11,Variabel,0)))</f>
        <v>0</v>
      </c>
      <c r="F11" s="46" t="s">
        <v>35</v>
      </c>
      <c r="G11" s="46" t="s">
        <v>190</v>
      </c>
      <c r="H11" s="36">
        <f t="shared" si="3"/>
        <v>0</v>
      </c>
      <c r="K11" s="38"/>
    </row>
    <row r="12" spans="1:11">
      <c r="A12" s="20" t="s">
        <v>312</v>
      </c>
      <c r="B12" t="str">
        <f t="shared" si="1"/>
        <v>BpiB_Bpi_EL</v>
      </c>
      <c r="C12" s="20" t="s">
        <v>312</v>
      </c>
      <c r="D12" t="str">
        <f t="shared" si="2"/>
        <v>GpiB_Api_EL</v>
      </c>
      <c r="E12">
        <f>INDEX(Data,2,MATCH('Tabel 3.2'!B12,Variabel,0))+(INDEX(Data,2,MATCH('Tabel 3.2'!D12,Variabel,0)))</f>
        <v>23572</v>
      </c>
      <c r="F12" s="46" t="s">
        <v>36</v>
      </c>
      <c r="G12" s="46" t="s">
        <v>191</v>
      </c>
      <c r="H12" s="36">
        <f t="shared" si="3"/>
        <v>23572</v>
      </c>
      <c r="K12" s="38"/>
    </row>
    <row r="13" spans="1:11">
      <c r="A13" s="20" t="s">
        <v>313</v>
      </c>
      <c r="B13" t="str">
        <f t="shared" si="1"/>
        <v>BpiB_Bpi_Eea</v>
      </c>
      <c r="C13" s="20" t="s">
        <v>313</v>
      </c>
      <c r="D13" t="str">
        <f t="shared" si="2"/>
        <v>GpiB_Api_Eea</v>
      </c>
      <c r="E13">
        <f>INDEX(Data,2,MATCH('Tabel 3.2'!B13,Variabel,0))+(INDEX(Data,2,MATCH('Tabel 3.2'!D13,Variabel,0)))</f>
        <v>0</v>
      </c>
      <c r="F13" s="46" t="s">
        <v>37</v>
      </c>
      <c r="G13" s="46" t="s">
        <v>192</v>
      </c>
      <c r="H13" s="36">
        <f t="shared" si="3"/>
        <v>0</v>
      </c>
      <c r="K13" s="38"/>
    </row>
    <row r="14" spans="1:11">
      <c r="A14" s="20" t="s">
        <v>315</v>
      </c>
      <c r="B14" t="str">
        <f t="shared" si="1"/>
        <v>BpiB_Bpi_Est</v>
      </c>
      <c r="C14" s="20" t="s">
        <v>315</v>
      </c>
      <c r="D14" t="str">
        <f t="shared" si="2"/>
        <v>GpiB_Api_Est</v>
      </c>
      <c r="E14">
        <f>INDEX(Data,2,MATCH('Tabel 3.2'!B14,Variabel,0))+(INDEX(Data,2,MATCH('Tabel 3.2'!D14,Variabel,0)))</f>
        <v>17009</v>
      </c>
      <c r="F14" s="46" t="s">
        <v>38</v>
      </c>
      <c r="G14" s="46" t="s">
        <v>193</v>
      </c>
      <c r="H14" s="36">
        <f t="shared" si="3"/>
        <v>17009</v>
      </c>
      <c r="K14" s="38"/>
    </row>
    <row r="15" spans="1:11">
      <c r="A15" s="20" t="s">
        <v>316</v>
      </c>
      <c r="B15" t="str">
        <f t="shared" si="1"/>
        <v>BpiB_Bpi_ELu</v>
      </c>
      <c r="C15" s="20" t="s">
        <v>316</v>
      </c>
      <c r="D15" t="str">
        <f t="shared" si="2"/>
        <v>GpiB_Api_ELu</v>
      </c>
      <c r="E15">
        <f>INDEX(Data,2,MATCH('Tabel 3.2'!B15,Variabel,0))+(INDEX(Data,2,MATCH('Tabel 3.2'!D15,Variabel,0)))</f>
        <v>0</v>
      </c>
      <c r="F15" s="46" t="s">
        <v>39</v>
      </c>
      <c r="G15" s="46" t="s">
        <v>194</v>
      </c>
      <c r="H15" s="36">
        <f t="shared" si="3"/>
        <v>0</v>
      </c>
      <c r="K15" s="38"/>
    </row>
    <row r="16" spans="1:11">
      <c r="A16" s="20" t="s">
        <v>314</v>
      </c>
      <c r="B16" t="str">
        <f t="shared" si="1"/>
        <v>BpiB_Bpi_Eae</v>
      </c>
      <c r="C16" s="20" t="s">
        <v>314</v>
      </c>
      <c r="D16" t="str">
        <f t="shared" si="2"/>
        <v>GpiB_Api_Eae</v>
      </c>
      <c r="E16">
        <f>INDEX(Data,2,MATCH('Tabel 3.2'!B16,Variabel,0))+(INDEX(Data,2,MATCH('Tabel 3.2'!D16,Variabel,0)))</f>
        <v>281</v>
      </c>
      <c r="F16" s="46" t="s">
        <v>40</v>
      </c>
      <c r="G16" s="46" t="s">
        <v>195</v>
      </c>
      <c r="H16" s="36">
        <f t="shared" si="3"/>
        <v>281</v>
      </c>
      <c r="K16" s="38"/>
    </row>
    <row r="17" spans="1:11">
      <c r="A17" s="20" t="s">
        <v>317</v>
      </c>
      <c r="B17" t="str">
        <f t="shared" si="1"/>
        <v>BpiB_Bpi_ETot</v>
      </c>
      <c r="C17" s="20" t="s">
        <v>317</v>
      </c>
      <c r="D17" t="str">
        <f t="shared" si="2"/>
        <v>GpiB_Api_ETot</v>
      </c>
      <c r="E17">
        <f>INDEX(Data,2,MATCH('Tabel 3.2'!B17,Variabel,0))+(INDEX(Data,2,MATCH('Tabel 3.2'!D17,Variabel,0)))</f>
        <v>66346</v>
      </c>
      <c r="F17" s="46" t="s">
        <v>41</v>
      </c>
      <c r="G17" s="46" t="s">
        <v>196</v>
      </c>
      <c r="H17" s="36">
        <f t="shared" si="3"/>
        <v>66346</v>
      </c>
      <c r="K17" s="38"/>
    </row>
    <row r="18" spans="1:11">
      <c r="A18" s="20" t="s">
        <v>303</v>
      </c>
      <c r="B18" t="str">
        <f t="shared" si="1"/>
        <v>BpiB_Bpi_BlankCelle02</v>
      </c>
      <c r="C18" s="20" t="s">
        <v>303</v>
      </c>
      <c r="D18" t="str">
        <f t="shared" si="2"/>
        <v>GpiB_Api_BlankCelle02</v>
      </c>
      <c r="F18" s="46"/>
      <c r="G18" s="46"/>
      <c r="H18" s="21"/>
      <c r="K18" s="38"/>
    </row>
    <row r="19" spans="1:11">
      <c r="A19" s="20" t="s">
        <v>304</v>
      </c>
      <c r="B19" t="str">
        <f t="shared" si="1"/>
        <v>BpiB_Bpi_BlankCelle03</v>
      </c>
      <c r="C19" s="20" t="s">
        <v>304</v>
      </c>
      <c r="D19" t="str">
        <f t="shared" si="2"/>
        <v>GpiB_Api_BlankCelle03</v>
      </c>
      <c r="F19" s="46"/>
      <c r="G19" s="41" t="s">
        <v>197</v>
      </c>
      <c r="H19" s="21"/>
      <c r="K19" s="38"/>
    </row>
    <row r="20" spans="1:11">
      <c r="A20" s="20" t="s">
        <v>318</v>
      </c>
      <c r="B20" t="str">
        <f t="shared" si="1"/>
        <v>BpiB_Bpi_PrF</v>
      </c>
      <c r="C20" s="20" t="s">
        <v>318</v>
      </c>
      <c r="D20" t="str">
        <f t="shared" si="2"/>
        <v>GpiB_Api_PrF</v>
      </c>
      <c r="E20">
        <f>INDEX(Data,2,MATCH('Tabel 3.2'!B20,Variabel,0))+(INDEX(Data,2,MATCH('Tabel 3.2'!D20,Variabel,0)))</f>
        <v>0</v>
      </c>
      <c r="F20" s="46" t="s">
        <v>42</v>
      </c>
      <c r="G20" s="46" t="s">
        <v>198</v>
      </c>
      <c r="H20" s="36">
        <f>E20</f>
        <v>0</v>
      </c>
      <c r="K20" s="38"/>
    </row>
    <row r="21" spans="1:11">
      <c r="A21" s="20" t="s">
        <v>319</v>
      </c>
      <c r="B21" t="str">
        <f t="shared" si="1"/>
        <v>BpiB_Bpi_PrG</v>
      </c>
      <c r="C21" s="20" t="s">
        <v>319</v>
      </c>
      <c r="D21" t="str">
        <f t="shared" si="2"/>
        <v>GpiB_Api_PrG</v>
      </c>
      <c r="E21">
        <f>INDEX(Data,2,MATCH('Tabel 3.2'!B21,Variabel,0))+(INDEX(Data,2,MATCH('Tabel 3.2'!D21,Variabel,0)))</f>
        <v>0</v>
      </c>
      <c r="F21" s="46" t="s">
        <v>43</v>
      </c>
      <c r="G21" s="46" t="s">
        <v>199</v>
      </c>
      <c r="H21" s="36">
        <f t="shared" ref="H21:H25" si="4">E21</f>
        <v>0</v>
      </c>
      <c r="K21" s="38"/>
    </row>
    <row r="22" spans="1:11">
      <c r="A22" s="20" t="s">
        <v>320</v>
      </c>
      <c r="B22" t="str">
        <f t="shared" si="1"/>
        <v>BpiB_Bpi_PrFr</v>
      </c>
      <c r="C22" s="20" t="s">
        <v>320</v>
      </c>
      <c r="D22" t="str">
        <f t="shared" si="2"/>
        <v>GpiB_Api_PrFr</v>
      </c>
      <c r="E22">
        <f>INDEX(Data,2,MATCH('Tabel 3.2'!B22,Variabel,0))+(INDEX(Data,2,MATCH('Tabel 3.2'!D22,Variabel,0)))</f>
        <v>0</v>
      </c>
      <c r="F22" s="46" t="s">
        <v>44</v>
      </c>
      <c r="G22" s="46" t="s">
        <v>200</v>
      </c>
      <c r="H22" s="36">
        <f t="shared" si="4"/>
        <v>0</v>
      </c>
      <c r="K22" s="38"/>
    </row>
    <row r="23" spans="1:11">
      <c r="A23" s="20" t="s">
        <v>321</v>
      </c>
      <c r="B23" t="str">
        <f t="shared" si="1"/>
        <v>BpiB_Bpi_Pre</v>
      </c>
      <c r="C23" s="20" t="s">
        <v>321</v>
      </c>
      <c r="D23" t="str">
        <f t="shared" si="2"/>
        <v>GpiB_Api_Pre</v>
      </c>
      <c r="E23">
        <f>INDEX(Data,2,MATCH('Tabel 3.2'!B23,Variabel,0))+(INDEX(Data,2,MATCH('Tabel 3.2'!D23,Variabel,0)))</f>
        <v>0</v>
      </c>
      <c r="F23" s="46" t="s">
        <v>45</v>
      </c>
      <c r="G23" s="46" t="s">
        <v>201</v>
      </c>
      <c r="H23" s="36">
        <f t="shared" si="4"/>
        <v>0</v>
      </c>
      <c r="K23" s="38"/>
    </row>
    <row r="24" spans="1:11">
      <c r="A24" s="20" t="s">
        <v>322</v>
      </c>
      <c r="B24" t="str">
        <f t="shared" si="1"/>
        <v>BpiB_Bpi_Prx</v>
      </c>
      <c r="C24" s="20" t="s">
        <v>322</v>
      </c>
      <c r="D24" t="str">
        <f t="shared" si="2"/>
        <v>GpiB_Api_Prx</v>
      </c>
      <c r="E24">
        <f>INDEX(Data,2,MATCH('Tabel 3.2'!B24,Variabel,0))+(INDEX(Data,2,MATCH('Tabel 3.2'!D24,Variabel,0)))</f>
        <v>36902</v>
      </c>
      <c r="F24" s="46" t="s">
        <v>46</v>
      </c>
      <c r="G24" s="46" t="s">
        <v>202</v>
      </c>
      <c r="H24" s="36">
        <f t="shared" si="4"/>
        <v>36902</v>
      </c>
      <c r="K24" s="38"/>
    </row>
    <row r="25" spans="1:11">
      <c r="A25" s="20" t="s">
        <v>275</v>
      </c>
      <c r="B25" t="str">
        <f t="shared" si="1"/>
        <v>BpiB_Bpi_PrTot</v>
      </c>
      <c r="C25" s="20" t="s">
        <v>275</v>
      </c>
      <c r="D25" t="str">
        <f t="shared" si="2"/>
        <v>GpiB_Api_PrTot</v>
      </c>
      <c r="E25">
        <f>INDEX(Data,2,MATCH('Tabel 3.2'!B25,Variabel,0))+(INDEX(Data,2,MATCH('Tabel 3.2'!D25,Variabel,0)))</f>
        <v>36902</v>
      </c>
      <c r="F25" s="46" t="s">
        <v>47</v>
      </c>
      <c r="G25" s="46" t="s">
        <v>203</v>
      </c>
      <c r="H25" s="36">
        <f t="shared" si="4"/>
        <v>36902</v>
      </c>
      <c r="K25" s="38"/>
    </row>
    <row r="26" spans="1:11">
      <c r="A26" s="20" t="s">
        <v>305</v>
      </c>
      <c r="B26" t="str">
        <f t="shared" si="1"/>
        <v>BpiB_Bpi_BlankCelle04</v>
      </c>
      <c r="C26" s="20" t="s">
        <v>305</v>
      </c>
      <c r="D26" t="str">
        <f t="shared" si="2"/>
        <v>GpiB_Api_BlankCelle04</v>
      </c>
      <c r="F26" s="46"/>
      <c r="G26" s="46"/>
      <c r="H26" s="21"/>
      <c r="K26" s="38"/>
    </row>
    <row r="27" spans="1:11">
      <c r="A27" s="20" t="s">
        <v>306</v>
      </c>
      <c r="B27" t="str">
        <f t="shared" si="1"/>
        <v>BpiB_Bpi_BlankCelle05</v>
      </c>
      <c r="C27" s="20" t="s">
        <v>306</v>
      </c>
      <c r="D27" t="str">
        <f t="shared" si="2"/>
        <v>GpiB_Api_BlankCelle05</v>
      </c>
      <c r="F27" s="46"/>
      <c r="G27" s="41" t="s">
        <v>204</v>
      </c>
      <c r="H27" s="21"/>
      <c r="K27" s="38"/>
    </row>
    <row r="28" spans="1:11">
      <c r="A28" s="20" t="s">
        <v>323</v>
      </c>
      <c r="B28" t="str">
        <f t="shared" si="1"/>
        <v>BpiB_Bpi_Ps</v>
      </c>
      <c r="C28" s="20" t="s">
        <v>323</v>
      </c>
      <c r="D28" t="str">
        <f t="shared" si="2"/>
        <v>GpiB_Api_Ps</v>
      </c>
      <c r="E28">
        <f>INDEX(Data,2,MATCH('Tabel 3.2'!B28,Variabel,0))+(INDEX(Data,2,MATCH('Tabel 3.2'!D28,Variabel,0)))</f>
        <v>0</v>
      </c>
      <c r="F28" s="46" t="s">
        <v>48</v>
      </c>
      <c r="G28" s="46" t="s">
        <v>205</v>
      </c>
      <c r="H28" s="36">
        <f>E28</f>
        <v>0</v>
      </c>
      <c r="K28" s="38"/>
    </row>
    <row r="29" spans="1:11">
      <c r="A29" s="20" t="s">
        <v>324</v>
      </c>
      <c r="B29" t="str">
        <f t="shared" si="1"/>
        <v>BpiB_Bpi_Pus</v>
      </c>
      <c r="C29" s="20" t="s">
        <v>324</v>
      </c>
      <c r="D29" t="str">
        <f t="shared" si="2"/>
        <v>GpiB_Api_Pus</v>
      </c>
      <c r="E29">
        <f>INDEX(Data,2,MATCH('Tabel 3.2'!B29,Variabel,0))+(INDEX(Data,2,MATCH('Tabel 3.2'!D29,Variabel,0)))</f>
        <v>847</v>
      </c>
      <c r="F29" s="46" t="s">
        <v>49</v>
      </c>
      <c r="G29" s="46" t="s">
        <v>206</v>
      </c>
      <c r="H29" s="36">
        <f t="shared" ref="H29:H31" si="5">E29</f>
        <v>847</v>
      </c>
      <c r="K29" s="38"/>
    </row>
    <row r="30" spans="1:11">
      <c r="A30" s="20" t="s">
        <v>325</v>
      </c>
      <c r="B30" t="str">
        <f t="shared" si="1"/>
        <v>BpiB_Bpi_Peu</v>
      </c>
      <c r="C30" s="20" t="s">
        <v>325</v>
      </c>
      <c r="D30" t="str">
        <f t="shared" si="2"/>
        <v>GpiB_Api_Peu</v>
      </c>
      <c r="E30">
        <f>INDEX(Data,2,MATCH('Tabel 3.2'!B30,Variabel,0))+(INDEX(Data,2,MATCH('Tabel 3.2'!D30,Variabel,0)))</f>
        <v>0</v>
      </c>
      <c r="F30" s="46" t="s">
        <v>50</v>
      </c>
      <c r="G30" s="46" t="s">
        <v>207</v>
      </c>
      <c r="H30" s="36">
        <f t="shared" si="5"/>
        <v>0</v>
      </c>
      <c r="K30" s="38"/>
    </row>
    <row r="31" spans="1:11">
      <c r="A31" s="20" t="s">
        <v>294</v>
      </c>
      <c r="B31" t="str">
        <f t="shared" si="1"/>
        <v>BpiB_Bpi_PTot</v>
      </c>
      <c r="C31" s="20" t="s">
        <v>294</v>
      </c>
      <c r="D31" t="str">
        <f t="shared" si="2"/>
        <v>GpiB_Api_PTot</v>
      </c>
      <c r="E31">
        <f>INDEX(Data,2,MATCH('Tabel 3.2'!B31,Variabel,0))+(INDEX(Data,2,MATCH('Tabel 3.2'!D31,Variabel,0)))</f>
        <v>847</v>
      </c>
      <c r="F31" s="46" t="s">
        <v>51</v>
      </c>
      <c r="G31" s="46" t="s">
        <v>208</v>
      </c>
      <c r="H31" s="36">
        <f t="shared" si="5"/>
        <v>847</v>
      </c>
      <c r="K31" s="38"/>
    </row>
    <row r="32" spans="1:11">
      <c r="A32" s="20" t="s">
        <v>307</v>
      </c>
      <c r="B32" t="str">
        <f t="shared" si="1"/>
        <v>BpiB_Bpi_BlankCelle06</v>
      </c>
      <c r="C32" s="20" t="s">
        <v>307</v>
      </c>
      <c r="D32" t="str">
        <f t="shared" si="2"/>
        <v>GpiB_Api_BlankCelle06</v>
      </c>
      <c r="F32" s="46"/>
      <c r="G32" s="46"/>
      <c r="H32" s="21"/>
      <c r="K32" s="38"/>
    </row>
    <row r="33" spans="1:11">
      <c r="A33" s="20" t="s">
        <v>308</v>
      </c>
      <c r="B33" t="str">
        <f t="shared" si="1"/>
        <v>BpiB_Bpi_BlankCelle07</v>
      </c>
      <c r="C33" s="20" t="s">
        <v>308</v>
      </c>
      <c r="D33" t="str">
        <f t="shared" si="2"/>
        <v>GpiB_Api_BlankCelle07</v>
      </c>
      <c r="F33" s="46"/>
      <c r="G33" s="41" t="s">
        <v>209</v>
      </c>
      <c r="H33" s="21"/>
      <c r="K33" s="38"/>
    </row>
    <row r="34" spans="1:11">
      <c r="A34" s="20" t="s">
        <v>326</v>
      </c>
      <c r="B34" t="str">
        <f t="shared" si="1"/>
        <v>BpiB_Bpi_Ma</v>
      </c>
      <c r="C34" s="20" t="s">
        <v>326</v>
      </c>
      <c r="D34" t="str">
        <f t="shared" si="2"/>
        <v>GpiB_Api_Ma</v>
      </c>
      <c r="E34">
        <f>INDEX(Data,2,MATCH('Tabel 3.2'!B34,Variabel,0))+(INDEX(Data,2,MATCH('Tabel 3.2'!D34,Variabel,0)))</f>
        <v>0</v>
      </c>
      <c r="F34" s="46" t="s">
        <v>52</v>
      </c>
      <c r="G34" s="46" t="s">
        <v>210</v>
      </c>
      <c r="H34" s="36">
        <f>E34</f>
        <v>0</v>
      </c>
      <c r="K34" s="38"/>
    </row>
    <row r="35" spans="1:11">
      <c r="A35" s="20" t="s">
        <v>327</v>
      </c>
      <c r="B35" t="str">
        <f t="shared" si="1"/>
        <v>BpiB_Bpi_Mk</v>
      </c>
      <c r="C35" s="20" t="s">
        <v>327</v>
      </c>
      <c r="D35" t="str">
        <f t="shared" si="2"/>
        <v>GpiB_Api_Mk</v>
      </c>
      <c r="E35">
        <f>INDEX(Data,2,MATCH('Tabel 3.2'!B35,Variabel,0))+(INDEX(Data,2,MATCH('Tabel 3.2'!D35,Variabel,0)))</f>
        <v>0</v>
      </c>
      <c r="F35" s="46" t="s">
        <v>53</v>
      </c>
      <c r="G35" s="46" t="s">
        <v>211</v>
      </c>
      <c r="H35" s="36">
        <f t="shared" ref="H35:H45" si="6">E35</f>
        <v>0</v>
      </c>
      <c r="K35" s="38"/>
    </row>
    <row r="36" spans="1:11">
      <c r="A36" s="20" t="s">
        <v>328</v>
      </c>
      <c r="B36" t="str">
        <f t="shared" si="1"/>
        <v>BpiB_Bpi_MTot</v>
      </c>
      <c r="C36" s="20" t="s">
        <v>328</v>
      </c>
      <c r="D36" t="str">
        <f t="shared" si="2"/>
        <v>GpiB_Api_MTot</v>
      </c>
      <c r="E36">
        <f>INDEX(Data,2,MATCH('Tabel 3.2'!B36,Variabel,0))+(INDEX(Data,2,MATCH('Tabel 3.2'!D36,Variabel,0)))</f>
        <v>0</v>
      </c>
      <c r="F36" s="46" t="s">
        <v>54</v>
      </c>
      <c r="G36" s="46" t="s">
        <v>212</v>
      </c>
      <c r="H36" s="36">
        <f t="shared" si="6"/>
        <v>0</v>
      </c>
      <c r="K36" s="38"/>
    </row>
    <row r="37" spans="1:11">
      <c r="A37" s="20" t="s">
        <v>329</v>
      </c>
      <c r="B37" t="str">
        <f t="shared" si="1"/>
        <v>BpiB_Bpi_Mkk</v>
      </c>
      <c r="C37" s="20" t="s">
        <v>329</v>
      </c>
      <c r="D37" t="str">
        <f t="shared" si="2"/>
        <v>GpiB_Api_Mkk</v>
      </c>
      <c r="E37">
        <f>INDEX(Data,2,MATCH('Tabel 3.2'!B37,Variabel,0))+(INDEX(Data,2,MATCH('Tabel 3.2'!D37,Variabel,0)))</f>
        <v>0</v>
      </c>
      <c r="F37" s="46" t="s">
        <v>55</v>
      </c>
      <c r="G37" s="46" t="s">
        <v>213</v>
      </c>
      <c r="H37" s="36">
        <f t="shared" si="6"/>
        <v>0</v>
      </c>
      <c r="K37" s="38"/>
    </row>
    <row r="38" spans="1:11">
      <c r="A38" s="20" t="s">
        <v>330</v>
      </c>
      <c r="B38" t="str">
        <f t="shared" si="1"/>
        <v>BpiB_Bpi_Mt</v>
      </c>
      <c r="C38" s="20" t="s">
        <v>330</v>
      </c>
      <c r="D38" t="str">
        <f t="shared" si="2"/>
        <v>GpiB_Api_Mt</v>
      </c>
      <c r="E38">
        <f>INDEX(Data,2,MATCH('Tabel 3.2'!B38,Variabel,0))+(INDEX(Data,2,MATCH('Tabel 3.2'!D38,Variabel,0)))</f>
        <v>0</v>
      </c>
      <c r="F38" s="46" t="s">
        <v>56</v>
      </c>
      <c r="G38" s="46" t="s">
        <v>214</v>
      </c>
      <c r="H38" s="36">
        <f t="shared" si="6"/>
        <v>0</v>
      </c>
      <c r="K38" s="38"/>
    </row>
    <row r="39" spans="1:11">
      <c r="A39" s="20" t="s">
        <v>331</v>
      </c>
      <c r="B39" t="str">
        <f t="shared" si="1"/>
        <v>BpiB_Bpi_Mr</v>
      </c>
      <c r="C39" s="20" t="s">
        <v>331</v>
      </c>
      <c r="D39" t="str">
        <f t="shared" si="2"/>
        <v>GpiB_Api_Mr</v>
      </c>
      <c r="E39">
        <f>INDEX(Data,2,MATCH('Tabel 3.2'!B39,Variabel,0))+(INDEX(Data,2,MATCH('Tabel 3.2'!D39,Variabel,0)))</f>
        <v>0</v>
      </c>
      <c r="F39" s="46" t="s">
        <v>57</v>
      </c>
      <c r="G39" s="46" t="s">
        <v>215</v>
      </c>
      <c r="H39" s="36">
        <f t="shared" si="6"/>
        <v>0</v>
      </c>
      <c r="K39" s="38"/>
    </row>
    <row r="40" spans="1:11">
      <c r="A40" s="20" t="s">
        <v>332</v>
      </c>
      <c r="B40" t="str">
        <f t="shared" si="1"/>
        <v>BpiB_Bpi_MdTot</v>
      </c>
      <c r="C40" s="20" t="s">
        <v>332</v>
      </c>
      <c r="D40" t="str">
        <f t="shared" si="2"/>
        <v>GpiB_Api_MdTot</v>
      </c>
      <c r="E40">
        <f>INDEX(Data,2,MATCH('Tabel 3.2'!B40,Variabel,0))+(INDEX(Data,2,MATCH('Tabel 3.2'!D40,Variabel,0)))</f>
        <v>36853</v>
      </c>
      <c r="F40" s="46" t="s">
        <v>58</v>
      </c>
      <c r="G40" s="46" t="s">
        <v>216</v>
      </c>
      <c r="H40" s="36">
        <f t="shared" si="6"/>
        <v>36853</v>
      </c>
      <c r="K40" s="38"/>
    </row>
    <row r="41" spans="1:11">
      <c r="A41" s="20" t="s">
        <v>333</v>
      </c>
      <c r="B41" t="str">
        <f t="shared" si="1"/>
        <v>BpiB_Bpi_Mpi</v>
      </c>
      <c r="C41" s="20" t="s">
        <v>333</v>
      </c>
      <c r="D41" t="str">
        <f t="shared" si="2"/>
        <v>GpiB_Api_Mpi</v>
      </c>
      <c r="E41">
        <f>INDEX(Data,2,MATCH('Tabel 3.2'!B41,Variabel,0))+(INDEX(Data,2,MATCH('Tabel 3.2'!D41,Variabel,0)))</f>
        <v>30340</v>
      </c>
      <c r="F41" s="46" t="s">
        <v>59</v>
      </c>
      <c r="G41" s="46" t="s">
        <v>217</v>
      </c>
      <c r="H41" s="36">
        <f t="shared" si="6"/>
        <v>30340</v>
      </c>
      <c r="K41" s="38"/>
    </row>
    <row r="42" spans="1:11">
      <c r="A42" s="20" t="s">
        <v>334</v>
      </c>
      <c r="B42" t="str">
        <f t="shared" si="1"/>
        <v>BpiB_Bpi_Mip</v>
      </c>
      <c r="C42" s="20" t="s">
        <v>334</v>
      </c>
      <c r="D42" t="str">
        <f t="shared" si="2"/>
        <v>GpiB_Api_Mip</v>
      </c>
      <c r="E42">
        <f>INDEX(Data,2,MATCH('Tabel 3.2'!B42,Variabel,0))+(INDEX(Data,2,MATCH('Tabel 3.2'!D42,Variabel,0)))</f>
        <v>0</v>
      </c>
      <c r="F42" s="46" t="s">
        <v>60</v>
      </c>
      <c r="G42" s="46" t="s">
        <v>218</v>
      </c>
      <c r="H42" s="36">
        <f t="shared" si="6"/>
        <v>0</v>
      </c>
      <c r="K42" s="38"/>
    </row>
    <row r="43" spans="1:11">
      <c r="A43" s="20" t="s">
        <v>335</v>
      </c>
      <c r="B43" t="str">
        <f t="shared" si="1"/>
        <v>BpiB_Bpi_MiL</v>
      </c>
      <c r="C43" s="20" t="s">
        <v>335</v>
      </c>
      <c r="D43" t="str">
        <f t="shared" si="2"/>
        <v>GpiB_Api_MiL</v>
      </c>
      <c r="E43">
        <f>INDEX(Data,2,MATCH('Tabel 3.2'!B43,Variabel,0))+(INDEX(Data,2,MATCH('Tabel 3.2'!D43,Variabel,0)))</f>
        <v>0</v>
      </c>
      <c r="F43" s="46" t="s">
        <v>61</v>
      </c>
      <c r="G43" s="46" t="s">
        <v>219</v>
      </c>
      <c r="H43" s="36">
        <f t="shared" si="6"/>
        <v>0</v>
      </c>
      <c r="K43" s="38"/>
    </row>
    <row r="44" spans="1:11">
      <c r="A44" s="20" t="s">
        <v>336</v>
      </c>
      <c r="B44" t="str">
        <f t="shared" si="1"/>
        <v>BpiB_Bpi_MiTot</v>
      </c>
      <c r="C44" s="20" t="s">
        <v>336</v>
      </c>
      <c r="D44" t="str">
        <f t="shared" si="2"/>
        <v>GpiB_Api_MiTot</v>
      </c>
      <c r="E44">
        <f>INDEX(Data,2,MATCH('Tabel 3.2'!B44,Variabel,0))+(INDEX(Data,2,MATCH('Tabel 3.2'!D44,Variabel,0)))</f>
        <v>0</v>
      </c>
      <c r="F44" s="46" t="s">
        <v>62</v>
      </c>
      <c r="G44" s="46" t="s">
        <v>220</v>
      </c>
      <c r="H44" s="36">
        <f t="shared" si="6"/>
        <v>0</v>
      </c>
      <c r="K44" s="38"/>
    </row>
    <row r="45" spans="1:11">
      <c r="A45" s="20" t="s">
        <v>337</v>
      </c>
      <c r="B45" t="str">
        <f t="shared" si="1"/>
        <v>BpiB_Bpi_MfTot</v>
      </c>
      <c r="C45" s="20" t="s">
        <v>337</v>
      </c>
      <c r="D45" t="str">
        <f t="shared" si="2"/>
        <v>GpiB_Api_MfTot</v>
      </c>
      <c r="E45">
        <f>INDEX(Data,2,MATCH('Tabel 3.2'!B45,Variabel,0))+(INDEX(Data,2,MATCH('Tabel 3.2'!D45,Variabel,0)))</f>
        <v>104095</v>
      </c>
      <c r="F45" s="46" t="s">
        <v>63</v>
      </c>
      <c r="G45" s="46" t="s">
        <v>221</v>
      </c>
      <c r="H45" s="36">
        <f t="shared" si="6"/>
        <v>104095</v>
      </c>
      <c r="K45" s="38"/>
    </row>
    <row r="47" spans="1:11">
      <c r="D47" s="38"/>
    </row>
  </sheetData>
  <sheetProtection password="BF77" sheet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&amp;L&amp;C&amp;G&amp;R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A2:J47"/>
  <sheetViews>
    <sheetView showGridLines="0" topLeftCell="F1" zoomScaleNormal="100" workbookViewId="0">
      <selection activeCell="L9" sqref="L9"/>
    </sheetView>
  </sheetViews>
  <sheetFormatPr defaultColWidth="11.42578125" defaultRowHeight="15"/>
  <cols>
    <col min="1" max="1" width="17.140625" hidden="1" customWidth="1"/>
    <col min="2" max="2" width="28.42578125" hidden="1" customWidth="1"/>
    <col min="3" max="3" width="20.42578125" hidden="1" customWidth="1"/>
    <col min="4" max="4" width="31.42578125" hidden="1" customWidth="1"/>
    <col min="5" max="5" width="29.42578125" hidden="1" customWidth="1"/>
    <col min="6" max="6" width="4" customWidth="1"/>
    <col min="7" max="7" width="54.5703125" customWidth="1"/>
    <col min="8" max="8" width="14.85546875" customWidth="1"/>
    <col min="9" max="9" width="9.140625" customWidth="1"/>
  </cols>
  <sheetData>
    <row r="2" spans="1:10">
      <c r="F2" s="94" t="s">
        <v>466</v>
      </c>
      <c r="G2" s="94"/>
    </row>
    <row r="5" spans="1:10" ht="57" customHeight="1">
      <c r="A5" s="49" t="s">
        <v>450</v>
      </c>
      <c r="B5" s="32" t="s">
        <v>456</v>
      </c>
      <c r="C5" s="49" t="s">
        <v>451</v>
      </c>
      <c r="D5" s="32" t="s">
        <v>338</v>
      </c>
      <c r="F5" s="95" t="s">
        <v>617</v>
      </c>
      <c r="G5" s="95"/>
      <c r="H5" s="95"/>
    </row>
    <row r="6" spans="1:10">
      <c r="F6" s="106" t="s">
        <v>225</v>
      </c>
      <c r="G6" s="106"/>
      <c r="H6" s="56"/>
    </row>
    <row r="7" spans="1:10" ht="25.5" customHeight="1">
      <c r="A7" s="18" t="s">
        <v>31</v>
      </c>
      <c r="C7" s="18" t="s">
        <v>31</v>
      </c>
      <c r="F7" s="46"/>
      <c r="G7" s="46"/>
      <c r="H7" s="21" t="s">
        <v>455</v>
      </c>
    </row>
    <row r="8" spans="1:10">
      <c r="A8" s="20" t="s">
        <v>302</v>
      </c>
      <c r="B8" t="str">
        <f>"BpiB_"&amp;A8&amp;"_"&amp;$B$5</f>
        <v>BpiB_BlankCelle01_Phu</v>
      </c>
      <c r="C8" s="20" t="s">
        <v>302</v>
      </c>
      <c r="D8" t="str">
        <f>"GpiB_"&amp;C8&amp;"_"&amp;$D$5</f>
        <v>GpiB_BlankCelle01_GapU</v>
      </c>
      <c r="F8" s="21"/>
      <c r="G8" s="41" t="s">
        <v>187</v>
      </c>
      <c r="H8" s="46"/>
    </row>
    <row r="9" spans="1:10">
      <c r="A9" s="20" t="s">
        <v>309</v>
      </c>
      <c r="B9" t="str">
        <f>"BpiB_"&amp;$B$5&amp;"_"&amp;A9</f>
        <v>BpiB_Phu_Eaf</v>
      </c>
      <c r="C9" s="20" t="s">
        <v>309</v>
      </c>
      <c r="D9" t="str">
        <f>"GpiB_"&amp;$D$5&amp;"_"&amp;C9</f>
        <v>GpiB_GapU_Eaf</v>
      </c>
      <c r="E9">
        <f>INDEX(Data,2,MATCH('Tabel 3.5'!B9,Variabel,0))-INDEX(Data,2,MATCH('Tabel 3.5'!D9,Variabel,0))</f>
        <v>209</v>
      </c>
      <c r="F9" s="46" t="s">
        <v>33</v>
      </c>
      <c r="G9" s="46" t="s">
        <v>188</v>
      </c>
      <c r="H9" s="36">
        <f>E9</f>
        <v>209</v>
      </c>
      <c r="J9" s="38"/>
    </row>
    <row r="10" spans="1:10">
      <c r="A10" s="20" t="s">
        <v>310</v>
      </c>
      <c r="B10" t="str">
        <f t="shared" ref="B10:B45" si="0">"BpiB_"&amp;$B$5&amp;"_"&amp;A10</f>
        <v>BpiB_Phu_Ebf</v>
      </c>
      <c r="C10" s="20" t="s">
        <v>310</v>
      </c>
      <c r="D10" t="str">
        <f t="shared" ref="D10:D45" si="1">"GpiB_"&amp;$D$5&amp;"_"&amp;C10</f>
        <v>GpiB_GapU_Ebf</v>
      </c>
      <c r="E10">
        <f>INDEX(Data,2,MATCH('Tabel 3.5'!B10,Variabel,0))-INDEX(Data,2,MATCH('Tabel 3.5'!D10,Variabel,0))</f>
        <v>0</v>
      </c>
      <c r="F10" s="46" t="s">
        <v>34</v>
      </c>
      <c r="G10" s="46" t="s">
        <v>189</v>
      </c>
      <c r="H10" s="36">
        <f t="shared" ref="H10:H45" si="2">E10</f>
        <v>0</v>
      </c>
      <c r="J10" s="38"/>
    </row>
    <row r="11" spans="1:10">
      <c r="A11" s="20" t="s">
        <v>311</v>
      </c>
      <c r="B11" t="str">
        <f t="shared" si="0"/>
        <v>BpiB_Phu_Ebsf</v>
      </c>
      <c r="C11" s="20" t="s">
        <v>311</v>
      </c>
      <c r="D11" t="str">
        <f t="shared" si="1"/>
        <v>GpiB_GapU_Ebsf</v>
      </c>
      <c r="E11">
        <f>INDEX(Data,2,MATCH('Tabel 3.5'!B11,Variabel,0))-INDEX(Data,2,MATCH('Tabel 3.5'!D11,Variabel,0))</f>
        <v>0</v>
      </c>
      <c r="F11" s="46" t="s">
        <v>35</v>
      </c>
      <c r="G11" s="46" t="s">
        <v>190</v>
      </c>
      <c r="H11" s="36">
        <f t="shared" si="2"/>
        <v>0</v>
      </c>
      <c r="J11" s="38"/>
    </row>
    <row r="12" spans="1:10">
      <c r="A12" s="20" t="s">
        <v>312</v>
      </c>
      <c r="B12" t="str">
        <f t="shared" si="0"/>
        <v>BpiB_Phu_EL</v>
      </c>
      <c r="C12" s="20" t="s">
        <v>312</v>
      </c>
      <c r="D12" t="str">
        <f t="shared" si="1"/>
        <v>GpiB_GapU_EL</v>
      </c>
      <c r="E12">
        <f>INDEX(Data,2,MATCH('Tabel 3.5'!B12,Variabel,0))-INDEX(Data,2,MATCH('Tabel 3.5'!D12,Variabel,0))</f>
        <v>-892</v>
      </c>
      <c r="F12" s="46" t="s">
        <v>36</v>
      </c>
      <c r="G12" s="46" t="s">
        <v>191</v>
      </c>
      <c r="H12" s="36">
        <f t="shared" si="2"/>
        <v>-892</v>
      </c>
      <c r="J12" s="38"/>
    </row>
    <row r="13" spans="1:10">
      <c r="A13" s="20" t="s">
        <v>313</v>
      </c>
      <c r="B13" t="str">
        <f t="shared" si="0"/>
        <v>BpiB_Phu_Eea</v>
      </c>
      <c r="C13" s="20" t="s">
        <v>313</v>
      </c>
      <c r="D13" t="str">
        <f t="shared" si="1"/>
        <v>GpiB_GapU_Eea</v>
      </c>
      <c r="E13">
        <f>INDEX(Data,2,MATCH('Tabel 3.5'!B13,Variabel,0))-INDEX(Data,2,MATCH('Tabel 3.5'!D13,Variabel,0))</f>
        <v>0</v>
      </c>
      <c r="F13" s="46" t="s">
        <v>37</v>
      </c>
      <c r="G13" s="46" t="s">
        <v>192</v>
      </c>
      <c r="H13" s="36">
        <f t="shared" si="2"/>
        <v>0</v>
      </c>
      <c r="J13" s="38"/>
    </row>
    <row r="14" spans="1:10">
      <c r="A14" s="20" t="s">
        <v>315</v>
      </c>
      <c r="B14" t="str">
        <f t="shared" si="0"/>
        <v>BpiB_Phu_Est</v>
      </c>
      <c r="C14" s="20" t="s">
        <v>315</v>
      </c>
      <c r="D14" t="str">
        <f t="shared" si="1"/>
        <v>GpiB_GapU_Est</v>
      </c>
      <c r="E14">
        <f>INDEX(Data,2,MATCH('Tabel 3.5'!B14,Variabel,0))-INDEX(Data,2,MATCH('Tabel 3.5'!D14,Variabel,0))</f>
        <v>133</v>
      </c>
      <c r="F14" s="46" t="s">
        <v>38</v>
      </c>
      <c r="G14" s="46" t="s">
        <v>193</v>
      </c>
      <c r="H14" s="36">
        <f t="shared" si="2"/>
        <v>133</v>
      </c>
      <c r="J14" s="38"/>
    </row>
    <row r="15" spans="1:10">
      <c r="A15" s="20" t="s">
        <v>316</v>
      </c>
      <c r="B15" t="str">
        <f t="shared" si="0"/>
        <v>BpiB_Phu_ELu</v>
      </c>
      <c r="C15" s="20" t="s">
        <v>316</v>
      </c>
      <c r="D15" t="str">
        <f t="shared" si="1"/>
        <v>GpiB_GapU_ELu</v>
      </c>
      <c r="E15">
        <f>INDEX(Data,2,MATCH('Tabel 3.5'!B15,Variabel,0))-INDEX(Data,2,MATCH('Tabel 3.5'!D15,Variabel,0))</f>
        <v>0</v>
      </c>
      <c r="F15" s="46" t="s">
        <v>39</v>
      </c>
      <c r="G15" s="46" t="s">
        <v>194</v>
      </c>
      <c r="H15" s="36">
        <f t="shared" si="2"/>
        <v>0</v>
      </c>
      <c r="J15" s="38"/>
    </row>
    <row r="16" spans="1:10">
      <c r="A16" s="20" t="s">
        <v>314</v>
      </c>
      <c r="B16" t="str">
        <f t="shared" si="0"/>
        <v>BpiB_Phu_Eae</v>
      </c>
      <c r="C16" s="20" t="s">
        <v>314</v>
      </c>
      <c r="D16" t="str">
        <f t="shared" si="1"/>
        <v>GpiB_GapU_Eae</v>
      </c>
      <c r="E16">
        <f>INDEX(Data,2,MATCH('Tabel 3.5'!B16,Variabel,0))-INDEX(Data,2,MATCH('Tabel 3.5'!D16,Variabel,0))</f>
        <v>0</v>
      </c>
      <c r="F16" s="46" t="s">
        <v>40</v>
      </c>
      <c r="G16" s="46" t="s">
        <v>195</v>
      </c>
      <c r="H16" s="36">
        <f t="shared" si="2"/>
        <v>0</v>
      </c>
      <c r="J16" s="38"/>
    </row>
    <row r="17" spans="1:10">
      <c r="A17" s="20" t="s">
        <v>317</v>
      </c>
      <c r="B17" t="str">
        <f t="shared" si="0"/>
        <v>BpiB_Phu_ETot</v>
      </c>
      <c r="C17" s="20" t="s">
        <v>317</v>
      </c>
      <c r="D17" t="str">
        <f t="shared" si="1"/>
        <v>GpiB_GapU_ETot</v>
      </c>
      <c r="E17">
        <f>INDEX(Data,2,MATCH('Tabel 3.5'!B17,Variabel,0))-INDEX(Data,2,MATCH('Tabel 3.5'!D17,Variabel,0))</f>
        <v>-550</v>
      </c>
      <c r="F17" s="46" t="s">
        <v>41</v>
      </c>
      <c r="G17" s="46" t="s">
        <v>196</v>
      </c>
      <c r="H17" s="36">
        <f t="shared" si="2"/>
        <v>-550</v>
      </c>
      <c r="J17" s="38"/>
    </row>
    <row r="18" spans="1:10">
      <c r="A18" s="20" t="s">
        <v>303</v>
      </c>
      <c r="B18" t="str">
        <f t="shared" si="0"/>
        <v>BpiB_Phu_BlankCelle02</v>
      </c>
      <c r="C18" s="20" t="s">
        <v>303</v>
      </c>
      <c r="D18" t="str">
        <f t="shared" si="1"/>
        <v>GpiB_GapU_BlankCelle02</v>
      </c>
      <c r="F18" s="46"/>
      <c r="G18" s="46"/>
      <c r="H18" s="37"/>
      <c r="J18" s="38"/>
    </row>
    <row r="19" spans="1:10">
      <c r="A19" s="20" t="s">
        <v>304</v>
      </c>
      <c r="B19" t="str">
        <f t="shared" si="0"/>
        <v>BpiB_Phu_BlankCelle03</v>
      </c>
      <c r="C19" s="20" t="s">
        <v>304</v>
      </c>
      <c r="D19" t="str">
        <f t="shared" si="1"/>
        <v>GpiB_GapU_BlankCelle03</v>
      </c>
      <c r="F19" s="46"/>
      <c r="G19" s="41" t="s">
        <v>197</v>
      </c>
      <c r="H19" s="37"/>
      <c r="J19" s="38"/>
    </row>
    <row r="20" spans="1:10">
      <c r="A20" s="20" t="s">
        <v>318</v>
      </c>
      <c r="B20" t="str">
        <f t="shared" si="0"/>
        <v>BpiB_Phu_PrF</v>
      </c>
      <c r="C20" s="20" t="s">
        <v>318</v>
      </c>
      <c r="D20" t="str">
        <f t="shared" si="1"/>
        <v>GpiB_GapU_PrF</v>
      </c>
      <c r="E20">
        <f>INDEX(Data,2,MATCH('Tabel 3.5'!B20,Variabel,0))-INDEX(Data,2,MATCH('Tabel 3.5'!D20,Variabel,0))</f>
        <v>0</v>
      </c>
      <c r="F20" s="46" t="s">
        <v>42</v>
      </c>
      <c r="G20" s="46" t="s">
        <v>198</v>
      </c>
      <c r="H20" s="36">
        <f t="shared" si="2"/>
        <v>0</v>
      </c>
      <c r="J20" s="38"/>
    </row>
    <row r="21" spans="1:10">
      <c r="A21" s="20" t="s">
        <v>319</v>
      </c>
      <c r="B21" t="str">
        <f t="shared" si="0"/>
        <v>BpiB_Phu_PrG</v>
      </c>
      <c r="C21" s="20" t="s">
        <v>319</v>
      </c>
      <c r="D21" t="str">
        <f t="shared" si="1"/>
        <v>GpiB_GapU_PrG</v>
      </c>
      <c r="E21">
        <f>INDEX(Data,2,MATCH('Tabel 3.5'!B21,Variabel,0))-INDEX(Data,2,MATCH('Tabel 3.5'!D21,Variabel,0))</f>
        <v>0</v>
      </c>
      <c r="F21" s="46" t="s">
        <v>43</v>
      </c>
      <c r="G21" s="46" t="s">
        <v>199</v>
      </c>
      <c r="H21" s="36">
        <f t="shared" si="2"/>
        <v>0</v>
      </c>
      <c r="J21" s="38"/>
    </row>
    <row r="22" spans="1:10">
      <c r="A22" s="20" t="s">
        <v>320</v>
      </c>
      <c r="B22" t="str">
        <f t="shared" si="0"/>
        <v>BpiB_Phu_PrFr</v>
      </c>
      <c r="C22" s="20" t="s">
        <v>320</v>
      </c>
      <c r="D22" t="str">
        <f t="shared" si="1"/>
        <v>GpiB_GapU_PrFr</v>
      </c>
      <c r="E22">
        <f>INDEX(Data,2,MATCH('Tabel 3.5'!B22,Variabel,0))-INDEX(Data,2,MATCH('Tabel 3.5'!D22,Variabel,0))</f>
        <v>0</v>
      </c>
      <c r="F22" s="46" t="s">
        <v>44</v>
      </c>
      <c r="G22" s="46" t="s">
        <v>200</v>
      </c>
      <c r="H22" s="36">
        <f t="shared" si="2"/>
        <v>0</v>
      </c>
      <c r="J22" s="38"/>
    </row>
    <row r="23" spans="1:10">
      <c r="A23" s="20" t="s">
        <v>321</v>
      </c>
      <c r="B23" t="str">
        <f t="shared" si="0"/>
        <v>BpiB_Phu_Pre</v>
      </c>
      <c r="C23" s="20" t="s">
        <v>321</v>
      </c>
      <c r="D23" t="str">
        <f t="shared" si="1"/>
        <v>GpiB_GapU_Pre</v>
      </c>
      <c r="E23">
        <f>INDEX(Data,2,MATCH('Tabel 3.5'!B23,Variabel,0))-INDEX(Data,2,MATCH('Tabel 3.5'!D23,Variabel,0))</f>
        <v>0</v>
      </c>
      <c r="F23" s="46" t="s">
        <v>45</v>
      </c>
      <c r="G23" s="46" t="s">
        <v>201</v>
      </c>
      <c r="H23" s="36">
        <f t="shared" si="2"/>
        <v>0</v>
      </c>
      <c r="J23" s="38"/>
    </row>
    <row r="24" spans="1:10">
      <c r="A24" s="20" t="s">
        <v>322</v>
      </c>
      <c r="B24" t="str">
        <f t="shared" si="0"/>
        <v>BpiB_Phu_Prx</v>
      </c>
      <c r="C24" s="20" t="s">
        <v>322</v>
      </c>
      <c r="D24" t="str">
        <f t="shared" si="1"/>
        <v>GpiB_GapU_Prx</v>
      </c>
      <c r="E24">
        <f>INDEX(Data,2,MATCH('Tabel 3.5'!B24,Variabel,0))-INDEX(Data,2,MATCH('Tabel 3.5'!D24,Variabel,0))</f>
        <v>0</v>
      </c>
      <c r="F24" s="46" t="s">
        <v>46</v>
      </c>
      <c r="G24" s="46" t="s">
        <v>202</v>
      </c>
      <c r="H24" s="36">
        <f t="shared" si="2"/>
        <v>0</v>
      </c>
      <c r="J24" s="38"/>
    </row>
    <row r="25" spans="1:10">
      <c r="A25" s="20" t="s">
        <v>275</v>
      </c>
      <c r="B25" t="str">
        <f t="shared" si="0"/>
        <v>BpiB_Phu_PrTot</v>
      </c>
      <c r="C25" s="20" t="s">
        <v>275</v>
      </c>
      <c r="D25" t="str">
        <f t="shared" si="1"/>
        <v>GpiB_GapU_PrTot</v>
      </c>
      <c r="E25">
        <f>INDEX(Data,2,MATCH('Tabel 3.5'!B25,Variabel,0))-INDEX(Data,2,MATCH('Tabel 3.5'!D25,Variabel,0))</f>
        <v>0</v>
      </c>
      <c r="F25" s="46" t="s">
        <v>47</v>
      </c>
      <c r="G25" s="46" t="s">
        <v>203</v>
      </c>
      <c r="H25" s="36">
        <f t="shared" si="2"/>
        <v>0</v>
      </c>
      <c r="J25" s="38"/>
    </row>
    <row r="26" spans="1:10">
      <c r="A26" s="20" t="s">
        <v>305</v>
      </c>
      <c r="B26" t="str">
        <f t="shared" si="0"/>
        <v>BpiB_Phu_BlankCelle04</v>
      </c>
      <c r="C26" s="20" t="s">
        <v>305</v>
      </c>
      <c r="D26" t="str">
        <f t="shared" si="1"/>
        <v>GpiB_GapU_BlankCelle04</v>
      </c>
      <c r="F26" s="46"/>
      <c r="G26" s="46"/>
      <c r="H26" s="37"/>
      <c r="J26" s="38"/>
    </row>
    <row r="27" spans="1:10">
      <c r="A27" s="20" t="s">
        <v>306</v>
      </c>
      <c r="B27" t="str">
        <f t="shared" si="0"/>
        <v>BpiB_Phu_BlankCelle05</v>
      </c>
      <c r="C27" s="20" t="s">
        <v>306</v>
      </c>
      <c r="D27" t="str">
        <f t="shared" si="1"/>
        <v>GpiB_GapU_BlankCelle05</v>
      </c>
      <c r="F27" s="46"/>
      <c r="G27" s="41" t="s">
        <v>204</v>
      </c>
      <c r="H27" s="37"/>
      <c r="J27" s="38"/>
    </row>
    <row r="28" spans="1:10">
      <c r="A28" s="20" t="s">
        <v>323</v>
      </c>
      <c r="B28" t="str">
        <f t="shared" si="0"/>
        <v>BpiB_Phu_Ps</v>
      </c>
      <c r="C28" s="20" t="s">
        <v>323</v>
      </c>
      <c r="D28" t="str">
        <f t="shared" si="1"/>
        <v>GpiB_GapU_Ps</v>
      </c>
      <c r="E28">
        <f>INDEX(Data,2,MATCH('Tabel 3.5'!B28,Variabel,0))-INDEX(Data,2,MATCH('Tabel 3.5'!D28,Variabel,0))</f>
        <v>0</v>
      </c>
      <c r="F28" s="46" t="s">
        <v>48</v>
      </c>
      <c r="G28" s="46" t="s">
        <v>205</v>
      </c>
      <c r="H28" s="36">
        <f t="shared" si="2"/>
        <v>0</v>
      </c>
      <c r="J28" s="38"/>
    </row>
    <row r="29" spans="1:10">
      <c r="A29" s="20" t="s">
        <v>324</v>
      </c>
      <c r="B29" t="str">
        <f t="shared" si="0"/>
        <v>BpiB_Phu_Pus</v>
      </c>
      <c r="C29" s="20" t="s">
        <v>324</v>
      </c>
      <c r="D29" t="str">
        <f t="shared" si="1"/>
        <v>GpiB_GapU_Pus</v>
      </c>
      <c r="E29">
        <f>INDEX(Data,2,MATCH('Tabel 3.5'!B29,Variabel,0))-INDEX(Data,2,MATCH('Tabel 3.5'!D29,Variabel,0))</f>
        <v>0</v>
      </c>
      <c r="F29" s="46" t="s">
        <v>49</v>
      </c>
      <c r="G29" s="46" t="s">
        <v>206</v>
      </c>
      <c r="H29" s="36">
        <f t="shared" si="2"/>
        <v>0</v>
      </c>
      <c r="J29" s="38"/>
    </row>
    <row r="30" spans="1:10">
      <c r="A30" s="20" t="s">
        <v>325</v>
      </c>
      <c r="B30" t="str">
        <f t="shared" si="0"/>
        <v>BpiB_Phu_Peu</v>
      </c>
      <c r="C30" s="20" t="s">
        <v>325</v>
      </c>
      <c r="D30" t="str">
        <f t="shared" si="1"/>
        <v>GpiB_GapU_Peu</v>
      </c>
      <c r="E30">
        <f>INDEX(Data,2,MATCH('Tabel 3.5'!B30,Variabel,0))-INDEX(Data,2,MATCH('Tabel 3.5'!D30,Variabel,0))</f>
        <v>0</v>
      </c>
      <c r="F30" s="46" t="s">
        <v>50</v>
      </c>
      <c r="G30" s="46" t="s">
        <v>207</v>
      </c>
      <c r="H30" s="36">
        <f t="shared" si="2"/>
        <v>0</v>
      </c>
      <c r="J30" s="38"/>
    </row>
    <row r="31" spans="1:10">
      <c r="A31" s="20" t="s">
        <v>294</v>
      </c>
      <c r="B31" t="str">
        <f t="shared" si="0"/>
        <v>BpiB_Phu_PTot</v>
      </c>
      <c r="C31" s="20" t="s">
        <v>294</v>
      </c>
      <c r="D31" t="str">
        <f t="shared" si="1"/>
        <v>GpiB_GapU_PTot</v>
      </c>
      <c r="E31">
        <f>INDEX(Data,2,MATCH('Tabel 3.5'!B31,Variabel,0))-INDEX(Data,2,MATCH('Tabel 3.5'!D31,Variabel,0))</f>
        <v>0</v>
      </c>
      <c r="F31" s="46" t="s">
        <v>51</v>
      </c>
      <c r="G31" s="46" t="s">
        <v>208</v>
      </c>
      <c r="H31" s="36">
        <f t="shared" si="2"/>
        <v>0</v>
      </c>
      <c r="J31" s="38"/>
    </row>
    <row r="32" spans="1:10">
      <c r="A32" s="20" t="s">
        <v>307</v>
      </c>
      <c r="B32" t="str">
        <f t="shared" si="0"/>
        <v>BpiB_Phu_BlankCelle06</v>
      </c>
      <c r="C32" s="20" t="s">
        <v>307</v>
      </c>
      <c r="D32" t="str">
        <f t="shared" si="1"/>
        <v>GpiB_GapU_BlankCelle06</v>
      </c>
      <c r="F32" s="46"/>
      <c r="G32" s="46"/>
      <c r="H32" s="37"/>
      <c r="J32" s="38"/>
    </row>
    <row r="33" spans="1:10">
      <c r="A33" s="20" t="s">
        <v>308</v>
      </c>
      <c r="B33" t="str">
        <f t="shared" si="0"/>
        <v>BpiB_Phu_BlankCelle07</v>
      </c>
      <c r="C33" s="20" t="s">
        <v>308</v>
      </c>
      <c r="D33" t="str">
        <f t="shared" si="1"/>
        <v>GpiB_GapU_BlankCelle07</v>
      </c>
      <c r="F33" s="46"/>
      <c r="G33" s="41" t="s">
        <v>209</v>
      </c>
      <c r="H33" s="37"/>
      <c r="J33" s="38"/>
    </row>
    <row r="34" spans="1:10">
      <c r="A34" s="20" t="s">
        <v>326</v>
      </c>
      <c r="B34" t="str">
        <f t="shared" si="0"/>
        <v>BpiB_Phu_Ma</v>
      </c>
      <c r="C34" s="20" t="s">
        <v>326</v>
      </c>
      <c r="D34" t="str">
        <f t="shared" si="1"/>
        <v>GpiB_GapU_Ma</v>
      </c>
      <c r="E34">
        <f>INDEX(Data,2,MATCH('Tabel 3.5'!B34,Variabel,0))-INDEX(Data,2,MATCH('Tabel 3.5'!D34,Variabel,0))</f>
        <v>0</v>
      </c>
      <c r="F34" s="46" t="s">
        <v>52</v>
      </c>
      <c r="G34" s="46" t="s">
        <v>210</v>
      </c>
      <c r="H34" s="36">
        <f t="shared" si="2"/>
        <v>0</v>
      </c>
      <c r="J34" s="38"/>
    </row>
    <row r="35" spans="1:10">
      <c r="A35" s="20" t="s">
        <v>327</v>
      </c>
      <c r="B35" t="str">
        <f t="shared" si="0"/>
        <v>BpiB_Phu_Mk</v>
      </c>
      <c r="C35" s="20" t="s">
        <v>327</v>
      </c>
      <c r="D35" t="str">
        <f t="shared" si="1"/>
        <v>GpiB_GapU_Mk</v>
      </c>
      <c r="E35">
        <f>INDEX(Data,2,MATCH('Tabel 3.5'!B35,Variabel,0))-INDEX(Data,2,MATCH('Tabel 3.5'!D35,Variabel,0))</f>
        <v>0</v>
      </c>
      <c r="F35" s="46" t="s">
        <v>53</v>
      </c>
      <c r="G35" s="46" t="s">
        <v>211</v>
      </c>
      <c r="H35" s="36">
        <f t="shared" si="2"/>
        <v>0</v>
      </c>
      <c r="J35" s="38"/>
    </row>
    <row r="36" spans="1:10">
      <c r="A36" s="20" t="s">
        <v>328</v>
      </c>
      <c r="B36" t="str">
        <f t="shared" si="0"/>
        <v>BpiB_Phu_MTot</v>
      </c>
      <c r="C36" s="20" t="s">
        <v>328</v>
      </c>
      <c r="D36" t="str">
        <f t="shared" si="1"/>
        <v>GpiB_GapU_MTot</v>
      </c>
      <c r="E36">
        <f>INDEX(Data,2,MATCH('Tabel 3.5'!B36,Variabel,0))-INDEX(Data,2,MATCH('Tabel 3.5'!D36,Variabel,0))</f>
        <v>0</v>
      </c>
      <c r="F36" s="46" t="s">
        <v>54</v>
      </c>
      <c r="G36" s="46" t="s">
        <v>212</v>
      </c>
      <c r="H36" s="36">
        <f t="shared" si="2"/>
        <v>0</v>
      </c>
      <c r="J36" s="38"/>
    </row>
    <row r="37" spans="1:10">
      <c r="A37" s="20" t="s">
        <v>329</v>
      </c>
      <c r="B37" t="str">
        <f t="shared" si="0"/>
        <v>BpiB_Phu_Mkk</v>
      </c>
      <c r="C37" s="20" t="s">
        <v>329</v>
      </c>
      <c r="D37" t="str">
        <f t="shared" si="1"/>
        <v>GpiB_GapU_Mkk</v>
      </c>
      <c r="E37">
        <f>INDEX(Data,2,MATCH('Tabel 3.5'!B37,Variabel,0))-INDEX(Data,2,MATCH('Tabel 3.5'!D37,Variabel,0))</f>
        <v>0</v>
      </c>
      <c r="F37" s="46" t="s">
        <v>55</v>
      </c>
      <c r="G37" s="46" t="s">
        <v>213</v>
      </c>
      <c r="H37" s="36">
        <f t="shared" si="2"/>
        <v>0</v>
      </c>
      <c r="J37" s="38"/>
    </row>
    <row r="38" spans="1:10">
      <c r="A38" s="20" t="s">
        <v>330</v>
      </c>
      <c r="B38" t="str">
        <f t="shared" si="0"/>
        <v>BpiB_Phu_Mt</v>
      </c>
      <c r="C38" s="20" t="s">
        <v>330</v>
      </c>
      <c r="D38" t="str">
        <f t="shared" si="1"/>
        <v>GpiB_GapU_Mt</v>
      </c>
      <c r="E38">
        <f>INDEX(Data,2,MATCH('Tabel 3.5'!B38,Variabel,0))-INDEX(Data,2,MATCH('Tabel 3.5'!D38,Variabel,0))</f>
        <v>0</v>
      </c>
      <c r="F38" s="46" t="s">
        <v>56</v>
      </c>
      <c r="G38" s="46" t="s">
        <v>214</v>
      </c>
      <c r="H38" s="36">
        <f t="shared" si="2"/>
        <v>0</v>
      </c>
      <c r="J38" s="38"/>
    </row>
    <row r="39" spans="1:10">
      <c r="A39" s="20" t="s">
        <v>331</v>
      </c>
      <c r="B39" t="str">
        <f t="shared" si="0"/>
        <v>BpiB_Phu_Mr</v>
      </c>
      <c r="C39" s="20" t="s">
        <v>331</v>
      </c>
      <c r="D39" t="str">
        <f t="shared" si="1"/>
        <v>GpiB_GapU_Mr</v>
      </c>
      <c r="E39">
        <f>INDEX(Data,2,MATCH('Tabel 3.5'!B39,Variabel,0))-INDEX(Data,2,MATCH('Tabel 3.5'!D39,Variabel,0))</f>
        <v>0</v>
      </c>
      <c r="F39" s="46" t="s">
        <v>57</v>
      </c>
      <c r="G39" s="46" t="s">
        <v>215</v>
      </c>
      <c r="H39" s="36">
        <f t="shared" si="2"/>
        <v>0</v>
      </c>
      <c r="J39" s="38"/>
    </row>
    <row r="40" spans="1:10">
      <c r="A40" s="20" t="s">
        <v>332</v>
      </c>
      <c r="B40" t="str">
        <f t="shared" si="0"/>
        <v>BpiB_Phu_MdTot</v>
      </c>
      <c r="C40" s="20" t="s">
        <v>332</v>
      </c>
      <c r="D40" t="str">
        <f t="shared" si="1"/>
        <v>GpiB_GapU_MdTot</v>
      </c>
      <c r="E40">
        <f>INDEX(Data,2,MATCH('Tabel 3.5'!B40,Variabel,0))-INDEX(Data,2,MATCH('Tabel 3.5'!D40,Variabel,0))</f>
        <v>-892</v>
      </c>
      <c r="F40" s="46" t="s">
        <v>58</v>
      </c>
      <c r="G40" s="46" t="s">
        <v>216</v>
      </c>
      <c r="H40" s="36">
        <f t="shared" si="2"/>
        <v>-892</v>
      </c>
      <c r="J40" s="38"/>
    </row>
    <row r="41" spans="1:10">
      <c r="A41" s="20" t="s">
        <v>333</v>
      </c>
      <c r="B41" t="str">
        <f t="shared" si="0"/>
        <v>BpiB_Phu_Mpi</v>
      </c>
      <c r="C41" s="20" t="s">
        <v>333</v>
      </c>
      <c r="D41" t="str">
        <f t="shared" si="1"/>
        <v>GpiB_GapU_Mpi</v>
      </c>
      <c r="E41">
        <f>INDEX(Data,2,MATCH('Tabel 3.5'!B41,Variabel,0))-INDEX(Data,2,MATCH('Tabel 3.5'!D41,Variabel,0))</f>
        <v>342</v>
      </c>
      <c r="F41" s="46" t="s">
        <v>59</v>
      </c>
      <c r="G41" s="46" t="s">
        <v>217</v>
      </c>
      <c r="H41" s="36">
        <f t="shared" si="2"/>
        <v>342</v>
      </c>
      <c r="J41" s="38"/>
    </row>
    <row r="42" spans="1:10">
      <c r="A42" s="20" t="s">
        <v>334</v>
      </c>
      <c r="B42" t="str">
        <f t="shared" si="0"/>
        <v>BpiB_Phu_Mip</v>
      </c>
      <c r="C42" s="20" t="s">
        <v>334</v>
      </c>
      <c r="D42" t="str">
        <f t="shared" si="1"/>
        <v>GpiB_GapU_Mip</v>
      </c>
      <c r="E42">
        <f>INDEX(Data,2,MATCH('Tabel 3.5'!B42,Variabel,0))-INDEX(Data,2,MATCH('Tabel 3.5'!D42,Variabel,0))</f>
        <v>0</v>
      </c>
      <c r="F42" s="46" t="s">
        <v>60</v>
      </c>
      <c r="G42" s="46" t="s">
        <v>218</v>
      </c>
      <c r="H42" s="36">
        <f t="shared" si="2"/>
        <v>0</v>
      </c>
      <c r="J42" s="38"/>
    </row>
    <row r="43" spans="1:10">
      <c r="A43" s="20" t="s">
        <v>335</v>
      </c>
      <c r="B43" t="str">
        <f t="shared" si="0"/>
        <v>BpiB_Phu_MiL</v>
      </c>
      <c r="C43" s="20" t="s">
        <v>335</v>
      </c>
      <c r="D43" t="str">
        <f t="shared" si="1"/>
        <v>GpiB_GapU_MiL</v>
      </c>
      <c r="E43">
        <f>INDEX(Data,2,MATCH('Tabel 3.5'!B43,Variabel,0))-INDEX(Data,2,MATCH('Tabel 3.5'!D43,Variabel,0))</f>
        <v>0</v>
      </c>
      <c r="F43" s="46" t="s">
        <v>61</v>
      </c>
      <c r="G43" s="46" t="s">
        <v>219</v>
      </c>
      <c r="H43" s="36">
        <f t="shared" si="2"/>
        <v>0</v>
      </c>
      <c r="J43" s="38"/>
    </row>
    <row r="44" spans="1:10">
      <c r="A44" s="20" t="s">
        <v>336</v>
      </c>
      <c r="B44" t="str">
        <f t="shared" si="0"/>
        <v>BpiB_Phu_MiTot</v>
      </c>
      <c r="C44" s="20" t="s">
        <v>336</v>
      </c>
      <c r="D44" t="str">
        <f t="shared" si="1"/>
        <v>GpiB_GapU_MiTot</v>
      </c>
      <c r="E44">
        <f>INDEX(Data,2,MATCH('Tabel 3.5'!B44,Variabel,0))-INDEX(Data,2,MATCH('Tabel 3.5'!D44,Variabel,0))</f>
        <v>0</v>
      </c>
      <c r="F44" s="46" t="s">
        <v>62</v>
      </c>
      <c r="G44" s="46" t="s">
        <v>220</v>
      </c>
      <c r="H44" s="36">
        <f t="shared" si="2"/>
        <v>0</v>
      </c>
      <c r="J44" s="38"/>
    </row>
    <row r="45" spans="1:10">
      <c r="A45" s="20" t="s">
        <v>337</v>
      </c>
      <c r="B45" t="str">
        <f t="shared" si="0"/>
        <v>BpiB_Phu_MfTot</v>
      </c>
      <c r="C45" s="20" t="s">
        <v>337</v>
      </c>
      <c r="D45" t="str">
        <f t="shared" si="1"/>
        <v>GpiB_GapU_MfTot</v>
      </c>
      <c r="E45">
        <f>INDEX(Data,2,MATCH('Tabel 3.5'!B45,Variabel,0))-INDEX(Data,2,MATCH('Tabel 3.5'!D45,Variabel,0))</f>
        <v>-550</v>
      </c>
      <c r="F45" s="46" t="s">
        <v>63</v>
      </c>
      <c r="G45" s="46" t="s">
        <v>221</v>
      </c>
      <c r="H45" s="36">
        <f t="shared" si="2"/>
        <v>-550</v>
      </c>
      <c r="J45" s="38"/>
    </row>
    <row r="47" spans="1:10">
      <c r="D47" s="38"/>
    </row>
  </sheetData>
  <sheetProtection password="BF77" sheet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&amp;L&amp;C&amp;G&amp;R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A2:K10"/>
  <sheetViews>
    <sheetView showGridLines="0" topLeftCell="F1" zoomScaleNormal="100" workbookViewId="0">
      <selection activeCell="J24" sqref="J24"/>
    </sheetView>
  </sheetViews>
  <sheetFormatPr defaultColWidth="11.42578125" defaultRowHeight="15"/>
  <cols>
    <col min="1" max="1" width="12.85546875" hidden="1" customWidth="1"/>
    <col min="2" max="2" width="13.42578125" hidden="1" customWidth="1"/>
    <col min="3" max="3" width="22.42578125" hidden="1" customWidth="1"/>
    <col min="4" max="4" width="30.85546875" hidden="1" customWidth="1"/>
    <col min="5" max="5" width="38.42578125" hidden="1" customWidth="1"/>
    <col min="6" max="6" width="2.85546875" customWidth="1"/>
    <col min="7" max="7" width="26.85546875" customWidth="1"/>
    <col min="8" max="8" width="15" customWidth="1"/>
    <col min="9" max="9" width="13.140625" customWidth="1"/>
    <col min="10" max="10" width="13.5703125" customWidth="1"/>
    <col min="11" max="12" width="9.140625" customWidth="1"/>
  </cols>
  <sheetData>
    <row r="2" spans="1:11">
      <c r="F2" s="94" t="s">
        <v>466</v>
      </c>
      <c r="G2" s="94"/>
      <c r="H2" s="94"/>
    </row>
    <row r="5" spans="1:11" ht="55.5" customHeight="1">
      <c r="F5" s="107" t="s">
        <v>616</v>
      </c>
      <c r="G5" s="108"/>
      <c r="H5" s="108"/>
      <c r="I5" s="108"/>
      <c r="J5" s="108"/>
      <c r="K5" s="108"/>
    </row>
    <row r="6" spans="1:11">
      <c r="A6" s="18" t="s">
        <v>31</v>
      </c>
      <c r="B6" s="58"/>
      <c r="C6" s="58"/>
      <c r="F6" s="109" t="s">
        <v>225</v>
      </c>
      <c r="G6" s="110"/>
      <c r="H6" s="57"/>
      <c r="I6" s="57"/>
      <c r="J6" s="57"/>
      <c r="K6" s="57"/>
    </row>
    <row r="7" spans="1:11">
      <c r="B7" s="39" t="s">
        <v>340</v>
      </c>
      <c r="C7" s="32" t="s">
        <v>341</v>
      </c>
      <c r="D7" s="32" t="s">
        <v>342</v>
      </c>
      <c r="E7" s="32" t="s">
        <v>343</v>
      </c>
      <c r="F7" s="46"/>
      <c r="G7" s="46"/>
      <c r="H7" s="21" t="s">
        <v>227</v>
      </c>
      <c r="I7" s="21" t="s">
        <v>226</v>
      </c>
      <c r="J7" s="21" t="s">
        <v>228</v>
      </c>
      <c r="K7" s="21" t="s">
        <v>229</v>
      </c>
    </row>
    <row r="8" spans="1:11">
      <c r="A8" s="20" t="s">
        <v>345</v>
      </c>
      <c r="B8" t="str">
        <f>"SUBi_"&amp;B$7&amp;"_"&amp;$A8</f>
        <v>SUBi_EU_Uff</v>
      </c>
      <c r="C8" t="str">
        <f t="shared" ref="C8:E8" si="0">"SUBi_"&amp;C$7&amp;"_"&amp;$A8</f>
        <v>SUBi_ES_Uff</v>
      </c>
      <c r="D8" t="str">
        <f t="shared" si="0"/>
        <v>SUBi_OE_Uff</v>
      </c>
      <c r="E8" t="str">
        <f t="shared" si="0"/>
        <v>SUBi_Tot_Uff</v>
      </c>
      <c r="F8" s="21" t="s">
        <v>33</v>
      </c>
      <c r="G8" s="46" t="s">
        <v>222</v>
      </c>
      <c r="H8" s="44">
        <f>IFERROR(INDEX(Data,2,MATCH('Tabel 3.7'!B8,Variabel,0)),0)</f>
        <v>0</v>
      </c>
      <c r="I8" s="44">
        <f>IFERROR(INDEX(Data,2,MATCH('Tabel 3.7'!C8,Variabel,0)),0)</f>
        <v>0</v>
      </c>
      <c r="J8" s="44">
        <f>IFERROR(INDEX(Data,2,MATCH('Tabel 3.7'!D8,Variabel,0)),0)</f>
        <v>0</v>
      </c>
      <c r="K8" s="44">
        <f>IFERROR(INDEX(Data,2,MATCH('Tabel 3.7'!E8,Variabel,0)),0)</f>
        <v>0</v>
      </c>
    </row>
    <row r="9" spans="1:11">
      <c r="A9" s="20" t="s">
        <v>346</v>
      </c>
      <c r="B9" t="str">
        <f t="shared" ref="B9:E10" si="1">"SUBi_"&amp;B$7&amp;"_"&amp;$A9</f>
        <v>SUBi_EU_Utjy</v>
      </c>
      <c r="C9" t="str">
        <f t="shared" si="1"/>
        <v>SUBi_ES_Utjy</v>
      </c>
      <c r="D9" t="str">
        <f t="shared" si="1"/>
        <v>SUBi_OE_Utjy</v>
      </c>
      <c r="E9" t="str">
        <f t="shared" si="1"/>
        <v>SUBi_Tot_Utjy</v>
      </c>
      <c r="F9" s="21" t="s">
        <v>34</v>
      </c>
      <c r="G9" s="46" t="s">
        <v>230</v>
      </c>
      <c r="H9" s="44">
        <f>IFERROR(INDEX(Data,2,MATCH('Tabel 3.7'!B9,Variabel,0)),0)</f>
        <v>0</v>
      </c>
      <c r="I9" s="44">
        <f>IFERROR(INDEX(Data,2,MATCH('Tabel 3.7'!C9,Variabel,0)),0)</f>
        <v>0</v>
      </c>
      <c r="J9" s="44">
        <f>IFERROR(INDEX(Data,2,MATCH('Tabel 3.7'!D9,Variabel,0)),0)</f>
        <v>0</v>
      </c>
      <c r="K9" s="44">
        <f>IFERROR(INDEX(Data,2,MATCH('Tabel 3.7'!E9,Variabel,0)),0)</f>
        <v>0</v>
      </c>
    </row>
    <row r="10" spans="1:11">
      <c r="A10" s="20" t="s">
        <v>344</v>
      </c>
      <c r="B10" t="str">
        <f t="shared" si="1"/>
        <v>SUBi_EU_UTot</v>
      </c>
      <c r="C10" t="str">
        <f t="shared" si="1"/>
        <v>SUBi_ES_UTot</v>
      </c>
      <c r="D10" t="str">
        <f t="shared" si="1"/>
        <v>SUBi_OE_UTot</v>
      </c>
      <c r="E10" t="str">
        <f t="shared" si="1"/>
        <v>SUBi_Tot_UTot</v>
      </c>
      <c r="F10" s="21" t="s">
        <v>35</v>
      </c>
      <c r="G10" s="46" t="s">
        <v>231</v>
      </c>
      <c r="H10" s="44">
        <f>IFERROR(INDEX(Data,2,MATCH('Tabel 3.7'!B10,Variabel,0)),0)</f>
        <v>0</v>
      </c>
      <c r="I10" s="44">
        <f>IFERROR(INDEX(Data,2,MATCH('Tabel 3.7'!C10,Variabel,0)),0)</f>
        <v>0</v>
      </c>
      <c r="J10" s="44">
        <f>IFERROR(INDEX(Data,2,MATCH('Tabel 3.7'!D10,Variabel,0)),0)</f>
        <v>0</v>
      </c>
      <c r="K10" s="44">
        <f>IFERROR(INDEX(Data,2,MATCH('Tabel 3.7'!E10,Variabel,0)),0)</f>
        <v>0</v>
      </c>
    </row>
  </sheetData>
  <sheetProtection password="BF77" sheet="1"/>
  <mergeCells count="3">
    <mergeCell ref="F5:K5"/>
    <mergeCell ref="F6:G6"/>
    <mergeCell ref="F2:H2"/>
  </mergeCells>
  <hyperlinks>
    <hyperlink ref="F2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&amp;L&amp;C&amp;G&amp;R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  <pageSetUpPr fitToPage="1"/>
  </sheetPr>
  <dimension ref="A1:G50"/>
  <sheetViews>
    <sheetView topLeftCell="C1" zoomScaleNormal="100" workbookViewId="0">
      <selection activeCell="D5" sqref="D5:E6"/>
    </sheetView>
  </sheetViews>
  <sheetFormatPr defaultColWidth="11.42578125" defaultRowHeight="15"/>
  <cols>
    <col min="1" max="1" width="12.85546875" hidden="1" customWidth="1"/>
    <col min="2" max="2" width="32" hidden="1" customWidth="1"/>
    <col min="3" max="3" width="14.42578125" customWidth="1"/>
    <col min="4" max="4" width="68.5703125" customWidth="1"/>
    <col min="5" max="5" width="15.42578125" customWidth="1"/>
    <col min="6" max="6" width="9.140625" customWidth="1"/>
  </cols>
  <sheetData>
    <row r="1" spans="1:7">
      <c r="C1" s="61"/>
      <c r="D1" s="61"/>
      <c r="E1" s="61"/>
    </row>
    <row r="2" spans="1:7">
      <c r="C2" s="61" t="s">
        <v>466</v>
      </c>
      <c r="D2" s="61"/>
      <c r="E2" s="61"/>
    </row>
    <row r="3" spans="1:7">
      <c r="C3" s="61"/>
      <c r="D3" s="61"/>
      <c r="E3" s="61"/>
    </row>
    <row r="4" spans="1:7">
      <c r="C4" s="61"/>
      <c r="D4" s="61"/>
    </row>
    <row r="5" spans="1:7">
      <c r="C5" s="111" t="s">
        <v>469</v>
      </c>
      <c r="D5" s="113" t="s">
        <v>868</v>
      </c>
      <c r="E5" s="114"/>
    </row>
    <row r="6" spans="1:7">
      <c r="C6" s="112"/>
      <c r="D6" s="115"/>
      <c r="E6" s="116"/>
    </row>
    <row r="7" spans="1:7">
      <c r="C7" s="62" t="s">
        <v>468</v>
      </c>
      <c r="D7" s="117">
        <f>INDEX(Regnr_institutter,MATCH(D5,Institutter,0))</f>
        <v>53070</v>
      </c>
      <c r="E7" s="118"/>
    </row>
    <row r="8" spans="1:7">
      <c r="D8" s="59"/>
    </row>
    <row r="9" spans="1:7" ht="23.25" customHeight="1">
      <c r="A9" s="18" t="s">
        <v>31</v>
      </c>
      <c r="B9" s="24" t="s">
        <v>473</v>
      </c>
      <c r="C9" s="91" t="s">
        <v>611</v>
      </c>
      <c r="D9" s="91"/>
      <c r="E9" s="91"/>
    </row>
    <row r="10" spans="1:7" ht="25.5" customHeight="1">
      <c r="C10" s="19"/>
      <c r="D10" s="19"/>
      <c r="E10" s="21" t="s">
        <v>447</v>
      </c>
    </row>
    <row r="11" spans="1:7">
      <c r="A11" s="20" t="s">
        <v>297</v>
      </c>
      <c r="B11" t="str">
        <f>"Res_"&amp;$B$9&amp;"_"&amp;A11</f>
        <v>Res_BeY_BP</v>
      </c>
      <c r="C11" s="19" t="s">
        <v>33</v>
      </c>
      <c r="D11" s="19" t="s">
        <v>2</v>
      </c>
      <c r="E11" s="60">
        <f t="shared" ref="E11:E46" si="0">INDEX(Data_institutter,MATCH($D$7,Regnr_institut,0),MATCH(B11,Variabel_institutter,0))</f>
        <v>38860962</v>
      </c>
      <c r="G11" s="38"/>
    </row>
    <row r="12" spans="1:7">
      <c r="A12" s="20" t="s">
        <v>363</v>
      </c>
      <c r="B12" t="str">
        <f t="shared" ref="B12:B46" si="1">"Res_"&amp;$B$9&amp;"_"&amp;A12</f>
        <v>Res_BeY_AfFp</v>
      </c>
      <c r="C12" s="19" t="s">
        <v>34</v>
      </c>
      <c r="D12" s="19" t="s">
        <v>3</v>
      </c>
      <c r="E12" s="60">
        <f t="shared" si="0"/>
        <v>-1658492</v>
      </c>
      <c r="G12" s="38"/>
    </row>
    <row r="13" spans="1:7">
      <c r="A13" s="20" t="s">
        <v>364</v>
      </c>
      <c r="B13" t="str">
        <f t="shared" si="1"/>
        <v>Res_BeY_NyPh</v>
      </c>
      <c r="C13" s="19" t="s">
        <v>35</v>
      </c>
      <c r="D13" s="19" t="s">
        <v>4</v>
      </c>
      <c r="E13" s="60">
        <f t="shared" si="0"/>
        <v>-79503</v>
      </c>
      <c r="G13" s="38"/>
    </row>
    <row r="14" spans="1:7">
      <c r="A14" s="20" t="s">
        <v>366</v>
      </c>
      <c r="B14" t="str">
        <f t="shared" si="1"/>
        <v>Res_BeY_NyFm</v>
      </c>
      <c r="C14" s="19" t="s">
        <v>36</v>
      </c>
      <c r="D14" s="19" t="s">
        <v>365</v>
      </c>
      <c r="E14" s="60">
        <f t="shared" si="0"/>
        <v>-642878</v>
      </c>
      <c r="G14" s="38"/>
    </row>
    <row r="15" spans="1:7">
      <c r="A15" s="20" t="s">
        <v>367</v>
      </c>
      <c r="B15" t="str">
        <f t="shared" si="1"/>
        <v>Res_BeY_NyGp</v>
      </c>
      <c r="C15" s="19" t="s">
        <v>37</v>
      </c>
      <c r="D15" s="19" t="s">
        <v>5</v>
      </c>
      <c r="E15" s="60">
        <f t="shared" si="0"/>
        <v>-4548</v>
      </c>
      <c r="G15" s="38"/>
    </row>
    <row r="16" spans="1:7">
      <c r="A16" s="20" t="s">
        <v>369</v>
      </c>
      <c r="B16" t="str">
        <f t="shared" si="1"/>
        <v>Res_BeY_PiF</v>
      </c>
      <c r="C16" s="19" t="s">
        <v>38</v>
      </c>
      <c r="D16" s="19" t="s">
        <v>368</v>
      </c>
      <c r="E16" s="60">
        <f t="shared" si="0"/>
        <v>36475541</v>
      </c>
      <c r="G16" s="38"/>
    </row>
    <row r="17" spans="1:7">
      <c r="A17" s="20" t="s">
        <v>370</v>
      </c>
      <c r="B17" t="str">
        <f t="shared" si="1"/>
        <v>Res_BeY_FtR</v>
      </c>
      <c r="C17" s="19" t="s">
        <v>39</v>
      </c>
      <c r="D17" s="19" t="s">
        <v>6</v>
      </c>
      <c r="E17" s="60">
        <f t="shared" si="0"/>
        <v>0</v>
      </c>
      <c r="G17" s="38"/>
    </row>
    <row r="18" spans="1:7">
      <c r="A18" s="20" t="s">
        <v>371</v>
      </c>
      <c r="B18" t="str">
        <f t="shared" si="1"/>
        <v>Res_BeY_UdE</v>
      </c>
      <c r="C18" s="19" t="s">
        <v>40</v>
      </c>
      <c r="D18" s="19" t="s">
        <v>7</v>
      </c>
      <c r="E18" s="60">
        <f t="shared" si="0"/>
        <v>-26868629</v>
      </c>
      <c r="G18" s="38"/>
    </row>
    <row r="19" spans="1:7">
      <c r="A19" s="20" t="s">
        <v>372</v>
      </c>
      <c r="B19" t="str">
        <f t="shared" si="1"/>
        <v>Res_BeY_MGd</v>
      </c>
      <c r="C19" s="19" t="s">
        <v>41</v>
      </c>
      <c r="D19" s="19" t="s">
        <v>8</v>
      </c>
      <c r="E19" s="60">
        <f t="shared" si="0"/>
        <v>866425</v>
      </c>
      <c r="G19" s="38"/>
    </row>
    <row r="20" spans="1:7">
      <c r="A20" s="20" t="s">
        <v>373</v>
      </c>
      <c r="B20" t="str">
        <f t="shared" si="1"/>
        <v>Res_BeY_NyEh</v>
      </c>
      <c r="C20" s="19" t="s">
        <v>42</v>
      </c>
      <c r="D20" s="19" t="s">
        <v>9</v>
      </c>
      <c r="E20" s="60">
        <f t="shared" si="0"/>
        <v>2207484</v>
      </c>
      <c r="G20" s="38"/>
    </row>
    <row r="21" spans="1:7">
      <c r="A21" s="20" t="s">
        <v>375</v>
      </c>
      <c r="B21" t="str">
        <f t="shared" si="1"/>
        <v>Res_BeY_NyRi</v>
      </c>
      <c r="C21" s="19" t="s">
        <v>43</v>
      </c>
      <c r="D21" s="19" t="s">
        <v>374</v>
      </c>
      <c r="E21" s="60">
        <f t="shared" si="0"/>
        <v>57</v>
      </c>
      <c r="G21" s="38"/>
    </row>
    <row r="22" spans="1:7">
      <c r="A22" s="20" t="s">
        <v>376</v>
      </c>
      <c r="B22" t="str">
        <f t="shared" si="1"/>
        <v>Res_BeY_NyGE</v>
      </c>
      <c r="C22" s="19" t="s">
        <v>44</v>
      </c>
      <c r="D22" s="19" t="s">
        <v>10</v>
      </c>
      <c r="E22" s="60">
        <f t="shared" si="0"/>
        <v>-118500</v>
      </c>
      <c r="G22" s="38"/>
    </row>
    <row r="23" spans="1:7">
      <c r="A23" s="20" t="s">
        <v>143</v>
      </c>
      <c r="B23" t="str">
        <f t="shared" si="1"/>
        <v>Res_BeY_EuTot</v>
      </c>
      <c r="C23" s="19" t="s">
        <v>45</v>
      </c>
      <c r="D23" s="19" t="s">
        <v>377</v>
      </c>
      <c r="E23" s="60">
        <f t="shared" si="0"/>
        <v>-23913163</v>
      </c>
      <c r="G23" s="38"/>
    </row>
    <row r="24" spans="1:7">
      <c r="A24" s="20" t="s">
        <v>27</v>
      </c>
      <c r="B24" t="str">
        <f t="shared" si="1"/>
        <v>Res_BeY_BoPr</v>
      </c>
      <c r="C24" s="19" t="s">
        <v>46</v>
      </c>
      <c r="D24" s="19" t="s">
        <v>11</v>
      </c>
      <c r="E24" s="60">
        <f t="shared" si="0"/>
        <v>-473914</v>
      </c>
      <c r="G24" s="38"/>
    </row>
    <row r="25" spans="1:7">
      <c r="A25" s="20" t="s">
        <v>378</v>
      </c>
      <c r="B25" t="str">
        <f t="shared" si="1"/>
        <v>Res_BeY_Ero</v>
      </c>
      <c r="C25" s="19" t="s">
        <v>47</v>
      </c>
      <c r="D25" s="19" t="s">
        <v>12</v>
      </c>
      <c r="E25" s="60">
        <f t="shared" si="0"/>
        <v>-3485722</v>
      </c>
      <c r="G25" s="38"/>
    </row>
    <row r="26" spans="1:7">
      <c r="A26" s="20" t="s">
        <v>248</v>
      </c>
      <c r="B26" t="str">
        <f t="shared" si="1"/>
        <v>Res_BeY_Ado</v>
      </c>
      <c r="C26" s="19" t="s">
        <v>48</v>
      </c>
      <c r="D26" s="19" t="s">
        <v>13</v>
      </c>
      <c r="E26" s="60">
        <f t="shared" si="0"/>
        <v>-2594117</v>
      </c>
      <c r="G26" s="38"/>
    </row>
    <row r="27" spans="1:7">
      <c r="A27" s="20" t="s">
        <v>359</v>
      </c>
      <c r="B27" t="str">
        <f t="shared" si="1"/>
        <v>Res_BeY_Retv</v>
      </c>
      <c r="C27" s="19" t="s">
        <v>49</v>
      </c>
      <c r="D27" s="19" t="s">
        <v>14</v>
      </c>
      <c r="E27" s="60">
        <f t="shared" si="0"/>
        <v>0</v>
      </c>
      <c r="G27" s="38"/>
    </row>
    <row r="28" spans="1:7">
      <c r="A28" s="20" t="s">
        <v>144</v>
      </c>
      <c r="B28" t="str">
        <f t="shared" si="1"/>
        <v>Res_BeY_PGG</v>
      </c>
      <c r="C28" s="19" t="s">
        <v>50</v>
      </c>
      <c r="D28" s="19" t="s">
        <v>15</v>
      </c>
      <c r="E28" s="60">
        <f t="shared" si="0"/>
        <v>314721</v>
      </c>
      <c r="G28" s="38"/>
    </row>
    <row r="29" spans="1:7">
      <c r="A29" s="20" t="s">
        <v>380</v>
      </c>
      <c r="B29" t="str">
        <f t="shared" si="1"/>
        <v>Res_BeY_DoTot</v>
      </c>
      <c r="C29" s="19" t="s">
        <v>51</v>
      </c>
      <c r="D29" s="19" t="s">
        <v>379</v>
      </c>
      <c r="E29" s="60">
        <f t="shared" si="0"/>
        <v>-5765118</v>
      </c>
      <c r="G29" s="38"/>
    </row>
    <row r="30" spans="1:7">
      <c r="A30" s="20" t="s">
        <v>146</v>
      </c>
      <c r="B30" t="str">
        <f t="shared" si="1"/>
        <v>Res_BeY_FRes</v>
      </c>
      <c r="C30" s="19" t="s">
        <v>52</v>
      </c>
      <c r="D30" s="19" t="s">
        <v>381</v>
      </c>
      <c r="E30" s="60">
        <f t="shared" si="0"/>
        <v>6323346</v>
      </c>
      <c r="G30" s="38"/>
    </row>
    <row r="31" spans="1:7">
      <c r="A31" s="20" t="s">
        <v>28</v>
      </c>
      <c r="B31" t="str">
        <f t="shared" si="1"/>
        <v>Res_BeY_ITV</v>
      </c>
      <c r="C31" s="19" t="s">
        <v>53</v>
      </c>
      <c r="D31" s="19" t="s">
        <v>16</v>
      </c>
      <c r="E31" s="60">
        <f t="shared" si="0"/>
        <v>763855</v>
      </c>
      <c r="G31" s="38"/>
    </row>
    <row r="32" spans="1:7">
      <c r="A32" s="20" t="s">
        <v>29</v>
      </c>
      <c r="B32" t="str">
        <f t="shared" si="1"/>
        <v>Res_BeY_IAV</v>
      </c>
      <c r="C32" s="19" t="s">
        <v>54</v>
      </c>
      <c r="D32" s="19" t="s">
        <v>17</v>
      </c>
      <c r="E32" s="60">
        <f t="shared" si="0"/>
        <v>-46890</v>
      </c>
      <c r="G32" s="38"/>
    </row>
    <row r="33" spans="1:7">
      <c r="A33" s="20" t="s">
        <v>383</v>
      </c>
      <c r="B33" t="str">
        <f t="shared" si="1"/>
        <v>Res_BeY_IInv</v>
      </c>
      <c r="C33" s="19" t="s">
        <v>55</v>
      </c>
      <c r="D33" s="19" t="s">
        <v>382</v>
      </c>
      <c r="E33" s="60">
        <f t="shared" si="0"/>
        <v>0</v>
      </c>
      <c r="G33" s="38"/>
    </row>
    <row r="34" spans="1:7">
      <c r="A34" s="20" t="s">
        <v>384</v>
      </c>
      <c r="B34" t="str">
        <f t="shared" si="1"/>
        <v>Res_BeY_RUind</v>
      </c>
      <c r="C34" s="19" t="s">
        <v>56</v>
      </c>
      <c r="D34" s="19" t="s">
        <v>18</v>
      </c>
      <c r="E34" s="60">
        <f t="shared" si="0"/>
        <v>1434730</v>
      </c>
      <c r="G34" s="38"/>
    </row>
    <row r="35" spans="1:7">
      <c r="A35" s="20" t="s">
        <v>385</v>
      </c>
      <c r="B35" t="str">
        <f t="shared" si="1"/>
        <v>Res_BeY_Kreg</v>
      </c>
      <c r="C35" s="19" t="s">
        <v>57</v>
      </c>
      <c r="D35" s="19" t="s">
        <v>19</v>
      </c>
      <c r="E35" s="60">
        <f t="shared" si="0"/>
        <v>2910</v>
      </c>
      <c r="G35" s="38"/>
    </row>
    <row r="36" spans="1:7">
      <c r="A36" s="20" t="s">
        <v>386</v>
      </c>
      <c r="B36" t="str">
        <f t="shared" si="1"/>
        <v>Res_BeY_Rudg</v>
      </c>
      <c r="C36" s="19" t="s">
        <v>58</v>
      </c>
      <c r="D36" s="19" t="s">
        <v>20</v>
      </c>
      <c r="E36" s="60">
        <f t="shared" si="0"/>
        <v>-388234</v>
      </c>
      <c r="G36" s="38"/>
    </row>
    <row r="37" spans="1:7">
      <c r="A37" s="20" t="s">
        <v>387</v>
      </c>
      <c r="B37" t="str">
        <f t="shared" si="1"/>
        <v>Res_BeY_AOmkI</v>
      </c>
      <c r="C37" s="19" t="s">
        <v>59</v>
      </c>
      <c r="D37" s="19" t="s">
        <v>21</v>
      </c>
      <c r="E37" s="60">
        <f t="shared" si="0"/>
        <v>-155611</v>
      </c>
      <c r="G37" s="38"/>
    </row>
    <row r="38" spans="1:7">
      <c r="A38" s="20" t="s">
        <v>389</v>
      </c>
      <c r="B38" t="str">
        <f t="shared" si="1"/>
        <v>Res_BeY_IakTot</v>
      </c>
      <c r="C38" s="19" t="s">
        <v>60</v>
      </c>
      <c r="D38" s="19" t="s">
        <v>388</v>
      </c>
      <c r="E38" s="60">
        <f t="shared" si="0"/>
        <v>1610760</v>
      </c>
      <c r="G38" s="38"/>
    </row>
    <row r="39" spans="1:7">
      <c r="A39" s="20" t="s">
        <v>30</v>
      </c>
      <c r="B39" t="str">
        <f t="shared" si="1"/>
        <v>Res_BeY_FFH</v>
      </c>
      <c r="C39" s="19" t="s">
        <v>61</v>
      </c>
      <c r="D39" s="19" t="s">
        <v>22</v>
      </c>
      <c r="E39" s="60">
        <f t="shared" si="0"/>
        <v>-897236</v>
      </c>
      <c r="G39" s="38"/>
    </row>
    <row r="40" spans="1:7">
      <c r="A40" s="20" t="s">
        <v>391</v>
      </c>
      <c r="B40" t="str">
        <f t="shared" si="1"/>
        <v>Res_BeY_IeFR</v>
      </c>
      <c r="C40" s="19" t="s">
        <v>62</v>
      </c>
      <c r="D40" s="19" t="s">
        <v>390</v>
      </c>
      <c r="E40" s="60">
        <f t="shared" si="0"/>
        <v>713524</v>
      </c>
      <c r="G40" s="38"/>
    </row>
    <row r="41" spans="1:7">
      <c r="A41" s="20" t="s">
        <v>125</v>
      </c>
      <c r="B41" t="str">
        <f t="shared" si="1"/>
        <v>Res_BeY_Xind</v>
      </c>
      <c r="C41" s="19" t="s">
        <v>63</v>
      </c>
      <c r="D41" s="19" t="s">
        <v>23</v>
      </c>
      <c r="E41" s="60">
        <f t="shared" si="0"/>
        <v>120909</v>
      </c>
      <c r="G41" s="38"/>
    </row>
    <row r="42" spans="1:7">
      <c r="A42" s="20" t="s">
        <v>392</v>
      </c>
      <c r="B42" t="str">
        <f t="shared" si="1"/>
        <v>Res_BeY_Xomk</v>
      </c>
      <c r="C42" s="19" t="s">
        <v>64</v>
      </c>
      <c r="D42" s="19" t="s">
        <v>24</v>
      </c>
      <c r="E42" s="60">
        <f t="shared" si="0"/>
        <v>-741051</v>
      </c>
      <c r="G42" s="38"/>
    </row>
    <row r="43" spans="1:7">
      <c r="A43" s="20" t="s">
        <v>393</v>
      </c>
      <c r="B43" t="str">
        <f t="shared" si="1"/>
        <v>Res_BeY_ReOA</v>
      </c>
      <c r="C43" s="19" t="s">
        <v>65</v>
      </c>
      <c r="D43" s="19" t="s">
        <v>25</v>
      </c>
      <c r="E43" s="60">
        <f t="shared" si="0"/>
        <v>0</v>
      </c>
      <c r="G43" s="38"/>
    </row>
    <row r="44" spans="1:7">
      <c r="A44" s="20" t="s">
        <v>147</v>
      </c>
      <c r="B44" t="str">
        <f t="shared" si="1"/>
        <v>Res_BeY_RfS</v>
      </c>
      <c r="C44" s="19" t="s">
        <v>66</v>
      </c>
      <c r="D44" s="19" t="s">
        <v>394</v>
      </c>
      <c r="E44" s="60">
        <f t="shared" si="0"/>
        <v>6416728</v>
      </c>
      <c r="G44" s="38"/>
    </row>
    <row r="45" spans="1:7">
      <c r="A45" s="20" t="s">
        <v>26</v>
      </c>
      <c r="B45" t="str">
        <f t="shared" si="1"/>
        <v>Res_BeY_Skat</v>
      </c>
      <c r="C45" s="19" t="s">
        <v>67</v>
      </c>
      <c r="D45" s="19" t="s">
        <v>26</v>
      </c>
      <c r="E45" s="60">
        <f t="shared" si="0"/>
        <v>-1505678</v>
      </c>
      <c r="G45" s="38"/>
    </row>
    <row r="46" spans="1:7">
      <c r="A46" s="20" t="s">
        <v>148</v>
      </c>
      <c r="B46" t="str">
        <f t="shared" si="1"/>
        <v>Res_BeY_ReS</v>
      </c>
      <c r="C46" s="25" t="s">
        <v>68</v>
      </c>
      <c r="D46" s="25" t="s">
        <v>395</v>
      </c>
      <c r="E46" s="63">
        <f t="shared" si="0"/>
        <v>4911050</v>
      </c>
      <c r="G46" s="38"/>
    </row>
    <row r="47" spans="1:7">
      <c r="A47" s="20" t="s">
        <v>302</v>
      </c>
      <c r="B47" t="str">
        <f t="shared" ref="B47:B50" si="2">"Res_"&amp;A47&amp;"_"&amp;$B$9</f>
        <v>Res_BlankCelle01_BeY</v>
      </c>
      <c r="C47" s="29"/>
      <c r="D47" s="30"/>
      <c r="E47" s="64"/>
    </row>
    <row r="48" spans="1:7">
      <c r="A48" s="20" t="s">
        <v>303</v>
      </c>
      <c r="B48" t="str">
        <f t="shared" si="2"/>
        <v>Res_BlankCelle02_BeY</v>
      </c>
      <c r="C48" s="22"/>
      <c r="D48" s="26"/>
      <c r="E48" s="1"/>
    </row>
    <row r="49" spans="1:5">
      <c r="A49" s="20" t="s">
        <v>471</v>
      </c>
      <c r="B49" t="str">
        <f t="shared" si="2"/>
        <v>Res_AfB_BeY</v>
      </c>
      <c r="C49" s="22"/>
      <c r="D49" s="22"/>
      <c r="E49" s="1"/>
    </row>
    <row r="50" spans="1:5">
      <c r="A50" s="20" t="s">
        <v>472</v>
      </c>
      <c r="B50" t="str">
        <f t="shared" si="2"/>
        <v>Res_AfF_BeY</v>
      </c>
      <c r="C50" s="22"/>
      <c r="D50" s="22"/>
      <c r="E50" s="1"/>
    </row>
  </sheetData>
  <sheetProtection password="BF77" sheet="1"/>
  <mergeCells count="4">
    <mergeCell ref="C9:E9"/>
    <mergeCell ref="C5:C6"/>
    <mergeCell ref="D5:E6"/>
    <mergeCell ref="D7:E7"/>
  </mergeCells>
  <hyperlinks>
    <hyperlink ref="C2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'Data gruppe 1 og 2'!$C$2:$C$59</xm:f>
          </x14:formula1>
          <xm:sqref>D5:E6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  <pageSetUpPr fitToPage="1"/>
  </sheetPr>
  <dimension ref="A2:G94"/>
  <sheetViews>
    <sheetView topLeftCell="C55" zoomScaleNormal="100" workbookViewId="0">
      <selection activeCell="I22" sqref="I22"/>
    </sheetView>
  </sheetViews>
  <sheetFormatPr defaultColWidth="11.42578125" defaultRowHeight="15"/>
  <cols>
    <col min="1" max="1" width="20.85546875" hidden="1" customWidth="1"/>
    <col min="2" max="2" width="15.42578125" hidden="1" customWidth="1"/>
    <col min="3" max="3" width="14.42578125" customWidth="1"/>
    <col min="4" max="4" width="92.42578125" customWidth="1"/>
    <col min="5" max="5" width="13.85546875" customWidth="1"/>
    <col min="6" max="6" width="9.140625" customWidth="1"/>
  </cols>
  <sheetData>
    <row r="2" spans="1:7">
      <c r="C2" s="94" t="s">
        <v>466</v>
      </c>
      <c r="D2" s="94"/>
    </row>
    <row r="3" spans="1:7">
      <c r="C3" s="61"/>
      <c r="D3" s="61"/>
    </row>
    <row r="4" spans="1:7">
      <c r="C4" s="61"/>
      <c r="D4" s="61"/>
    </row>
    <row r="5" spans="1:7">
      <c r="C5" s="111" t="s">
        <v>469</v>
      </c>
      <c r="D5" s="113" t="s">
        <v>470</v>
      </c>
      <c r="E5" s="114"/>
    </row>
    <row r="6" spans="1:7">
      <c r="C6" s="112"/>
      <c r="D6" s="115"/>
      <c r="E6" s="116"/>
    </row>
    <row r="7" spans="1:7">
      <c r="C7" s="62" t="s">
        <v>468</v>
      </c>
      <c r="D7" s="117">
        <f>INDEX(Regnr_institutter,MATCH(D5,Institutter,0))</f>
        <v>53108</v>
      </c>
      <c r="E7" s="118"/>
    </row>
    <row r="8" spans="1:7">
      <c r="D8" s="59"/>
    </row>
    <row r="9" spans="1:7" ht="23.25" customHeight="1">
      <c r="A9" s="18" t="s">
        <v>31</v>
      </c>
      <c r="B9" s="20" t="s">
        <v>142</v>
      </c>
      <c r="C9" s="91" t="s">
        <v>612</v>
      </c>
      <c r="D9" s="93"/>
      <c r="E9" s="93"/>
    </row>
    <row r="10" spans="1:7" ht="38.25" customHeight="1">
      <c r="C10" s="33"/>
      <c r="D10" s="33"/>
      <c r="E10" s="21" t="s">
        <v>448</v>
      </c>
    </row>
    <row r="11" spans="1:7">
      <c r="C11" s="19"/>
      <c r="D11" s="33" t="s">
        <v>32</v>
      </c>
      <c r="E11" s="33"/>
    </row>
    <row r="12" spans="1:7">
      <c r="A12" s="32" t="s">
        <v>396</v>
      </c>
      <c r="B12" t="str">
        <f>"Bal_"&amp;A12&amp;"_"&amp;$B$9</f>
        <v>Bal_Aia_BO</v>
      </c>
      <c r="C12" s="19" t="s">
        <v>33</v>
      </c>
      <c r="D12" s="19" t="s">
        <v>76</v>
      </c>
      <c r="E12" s="36">
        <f t="shared" ref="E12:E53" si="0">INDEX(Data_institutter,MATCH($D$7,Regnr_institut,0),MATCH(B12,Variabel_institutter,0))</f>
        <v>427</v>
      </c>
      <c r="G12" s="38"/>
    </row>
    <row r="13" spans="1:7">
      <c r="A13" s="32" t="s">
        <v>397</v>
      </c>
      <c r="B13" t="str">
        <f t="shared" ref="B13:B76" si="1">"Bal_"&amp;A13&amp;"_"&amp;$B$9</f>
        <v>Bal_Adm_BO</v>
      </c>
      <c r="C13" s="19" t="s">
        <v>34</v>
      </c>
      <c r="D13" s="19" t="s">
        <v>77</v>
      </c>
      <c r="E13" s="36">
        <f t="shared" si="0"/>
        <v>0</v>
      </c>
      <c r="G13" s="38"/>
    </row>
    <row r="14" spans="1:7">
      <c r="A14" s="32" t="s">
        <v>398</v>
      </c>
      <c r="B14" t="str">
        <f t="shared" si="1"/>
        <v>Bal_Ade_BO</v>
      </c>
      <c r="C14" s="19" t="s">
        <v>35</v>
      </c>
      <c r="D14" s="19" t="s">
        <v>78</v>
      </c>
      <c r="E14" s="36">
        <f t="shared" si="0"/>
        <v>0</v>
      </c>
      <c r="G14" s="38"/>
    </row>
    <row r="15" spans="1:7">
      <c r="A15" s="32" t="s">
        <v>249</v>
      </c>
      <c r="B15" t="str">
        <f t="shared" si="1"/>
        <v>Bal_AmaTot_BO</v>
      </c>
      <c r="C15" s="19" t="s">
        <v>36</v>
      </c>
      <c r="D15" s="19" t="s">
        <v>79</v>
      </c>
      <c r="E15" s="36">
        <f t="shared" si="0"/>
        <v>0</v>
      </c>
      <c r="G15" s="38"/>
    </row>
    <row r="16" spans="1:7">
      <c r="A16" s="32" t="s">
        <v>399</v>
      </c>
      <c r="B16" t="str">
        <f t="shared" si="1"/>
        <v>Bal_Aiej_BO</v>
      </c>
      <c r="C16" s="19" t="s">
        <v>37</v>
      </c>
      <c r="D16" s="19" t="s">
        <v>80</v>
      </c>
      <c r="E16" s="36">
        <f t="shared" si="0"/>
        <v>0</v>
      </c>
      <c r="G16" s="38"/>
    </row>
    <row r="17" spans="1:7">
      <c r="A17" s="32" t="s">
        <v>250</v>
      </c>
      <c r="B17" t="str">
        <f t="shared" si="1"/>
        <v>Bal_Aktv_BO</v>
      </c>
      <c r="C17" s="19" t="s">
        <v>38</v>
      </c>
      <c r="D17" s="19" t="s">
        <v>81</v>
      </c>
      <c r="E17" s="36">
        <f t="shared" si="0"/>
        <v>0</v>
      </c>
      <c r="G17" s="38"/>
    </row>
    <row r="18" spans="1:7">
      <c r="A18" s="32" t="s">
        <v>251</v>
      </c>
      <c r="B18" t="str">
        <f t="shared" si="1"/>
        <v>Bal_Autv_BO</v>
      </c>
      <c r="C18" s="19" t="s">
        <v>39</v>
      </c>
      <c r="D18" s="19" t="s">
        <v>82</v>
      </c>
      <c r="E18" s="36">
        <f t="shared" si="0"/>
        <v>0</v>
      </c>
      <c r="G18" s="38"/>
    </row>
    <row r="19" spans="1:7">
      <c r="A19" s="32" t="s">
        <v>252</v>
      </c>
      <c r="B19" t="str">
        <f t="shared" si="1"/>
        <v>Bal_Akav_BO</v>
      </c>
      <c r="C19" s="19" t="s">
        <v>40</v>
      </c>
      <c r="D19" s="19" t="s">
        <v>83</v>
      </c>
      <c r="E19" s="36">
        <f t="shared" si="0"/>
        <v>0</v>
      </c>
      <c r="G19" s="38"/>
    </row>
    <row r="20" spans="1:7">
      <c r="A20" s="32" t="s">
        <v>253</v>
      </c>
      <c r="B20" t="str">
        <f t="shared" si="1"/>
        <v>Bal_Auav_BO</v>
      </c>
      <c r="C20" s="19" t="s">
        <v>41</v>
      </c>
      <c r="D20" s="19" t="s">
        <v>400</v>
      </c>
      <c r="E20" s="36">
        <f t="shared" si="0"/>
        <v>0</v>
      </c>
      <c r="G20" s="38"/>
    </row>
    <row r="21" spans="1:7">
      <c r="A21" s="32" t="s">
        <v>401</v>
      </c>
      <c r="B21" t="str">
        <f t="shared" si="1"/>
        <v>Bal_AiTot_BO</v>
      </c>
      <c r="C21" s="19" t="s">
        <v>42</v>
      </c>
      <c r="D21" s="19" t="s">
        <v>84</v>
      </c>
      <c r="E21" s="36">
        <f t="shared" si="0"/>
        <v>0</v>
      </c>
      <c r="G21" s="38"/>
    </row>
    <row r="22" spans="1:7">
      <c r="A22" s="32" t="s">
        <v>254</v>
      </c>
      <c r="B22" t="str">
        <f t="shared" si="1"/>
        <v>Bal_Akap_BO</v>
      </c>
      <c r="C22" s="19" t="s">
        <v>43</v>
      </c>
      <c r="D22" s="19" t="s">
        <v>85</v>
      </c>
      <c r="E22" s="36">
        <f t="shared" si="0"/>
        <v>0</v>
      </c>
      <c r="G22" s="38"/>
    </row>
    <row r="23" spans="1:7">
      <c r="A23" s="32" t="s">
        <v>402</v>
      </c>
      <c r="B23" t="str">
        <f t="shared" si="1"/>
        <v>Bal_Aif_BO</v>
      </c>
      <c r="C23" s="19" t="s">
        <v>44</v>
      </c>
      <c r="D23" s="19" t="s">
        <v>86</v>
      </c>
      <c r="E23" s="36">
        <f t="shared" si="0"/>
        <v>69803</v>
      </c>
      <c r="G23" s="38"/>
    </row>
    <row r="24" spans="1:7">
      <c r="A24" s="32" t="s">
        <v>255</v>
      </c>
      <c r="B24" t="str">
        <f t="shared" si="1"/>
        <v>Bal_Aobl_BO</v>
      </c>
      <c r="C24" s="19" t="s">
        <v>45</v>
      </c>
      <c r="D24" s="19" t="s">
        <v>87</v>
      </c>
      <c r="E24" s="36">
        <f t="shared" si="0"/>
        <v>0</v>
      </c>
      <c r="G24" s="38"/>
    </row>
    <row r="25" spans="1:7">
      <c r="A25" s="32" t="s">
        <v>256</v>
      </c>
      <c r="B25" t="str">
        <f t="shared" si="1"/>
        <v>Bal_Aaki_BO</v>
      </c>
      <c r="C25" s="19" t="s">
        <v>46</v>
      </c>
      <c r="D25" s="19" t="s">
        <v>88</v>
      </c>
      <c r="E25" s="36">
        <f t="shared" si="0"/>
        <v>0</v>
      </c>
      <c r="G25" s="38"/>
    </row>
    <row r="26" spans="1:7">
      <c r="A26" s="32" t="s">
        <v>257</v>
      </c>
      <c r="B26" t="str">
        <f t="shared" si="1"/>
        <v>Bal_Apud_BO</v>
      </c>
      <c r="C26" s="19" t="s">
        <v>47</v>
      </c>
      <c r="D26" s="19" t="s">
        <v>89</v>
      </c>
      <c r="E26" s="36">
        <f t="shared" si="0"/>
        <v>171</v>
      </c>
      <c r="G26" s="38"/>
    </row>
    <row r="27" spans="1:7">
      <c r="A27" s="32" t="s">
        <v>295</v>
      </c>
      <c r="B27" t="str">
        <f t="shared" si="1"/>
        <v>Bal_Axud_BO</v>
      </c>
      <c r="C27" s="19" t="s">
        <v>48</v>
      </c>
      <c r="D27" s="19" t="s">
        <v>90</v>
      </c>
      <c r="E27" s="36">
        <f t="shared" si="0"/>
        <v>6860</v>
      </c>
      <c r="G27" s="38"/>
    </row>
    <row r="28" spans="1:7">
      <c r="A28" s="32" t="s">
        <v>403</v>
      </c>
      <c r="B28" t="str">
        <f t="shared" si="1"/>
        <v>Bal_Aik_BO</v>
      </c>
      <c r="C28" s="19" t="s">
        <v>49</v>
      </c>
      <c r="D28" s="19" t="s">
        <v>91</v>
      </c>
      <c r="E28" s="36">
        <f t="shared" si="0"/>
        <v>0</v>
      </c>
      <c r="G28" s="38"/>
    </row>
    <row r="29" spans="1:7">
      <c r="A29" s="32" t="s">
        <v>269</v>
      </c>
      <c r="B29" t="str">
        <f t="shared" si="1"/>
        <v>Bal_Ax_BO</v>
      </c>
      <c r="C29" s="19" t="s">
        <v>50</v>
      </c>
      <c r="D29" s="19" t="s">
        <v>92</v>
      </c>
      <c r="E29" s="36">
        <f t="shared" si="0"/>
        <v>0</v>
      </c>
      <c r="G29" s="38"/>
    </row>
    <row r="30" spans="1:7">
      <c r="A30" s="32" t="s">
        <v>405</v>
      </c>
      <c r="B30" t="str">
        <f t="shared" si="1"/>
        <v>Bal_AfiTot_BO</v>
      </c>
      <c r="C30" s="19" t="s">
        <v>51</v>
      </c>
      <c r="D30" s="19" t="s">
        <v>404</v>
      </c>
      <c r="E30" s="36">
        <f t="shared" si="0"/>
        <v>76834</v>
      </c>
      <c r="G30" s="38"/>
    </row>
    <row r="31" spans="1:7">
      <c r="A31" s="32" t="s">
        <v>406</v>
      </c>
      <c r="B31" t="str">
        <f t="shared" si="1"/>
        <v>Bal_Agd_BO</v>
      </c>
      <c r="C31" s="19" t="s">
        <v>52</v>
      </c>
      <c r="D31" s="19" t="s">
        <v>93</v>
      </c>
      <c r="E31" s="36">
        <f t="shared" si="0"/>
        <v>0</v>
      </c>
      <c r="G31" s="38"/>
    </row>
    <row r="32" spans="1:7">
      <c r="A32" s="32" t="s">
        <v>407</v>
      </c>
      <c r="B32" t="str">
        <f t="shared" si="1"/>
        <v>Bal_AiaTot_BO</v>
      </c>
      <c r="C32" s="19" t="s">
        <v>53</v>
      </c>
      <c r="D32" s="19" t="s">
        <v>94</v>
      </c>
      <c r="E32" s="36">
        <f t="shared" si="0"/>
        <v>76834</v>
      </c>
      <c r="G32" s="38"/>
    </row>
    <row r="33" spans="1:7">
      <c r="A33" s="32" t="s">
        <v>258</v>
      </c>
      <c r="B33" t="str">
        <f t="shared" si="1"/>
        <v>Bal_Agph_BO</v>
      </c>
      <c r="C33" s="19" t="s">
        <v>54</v>
      </c>
      <c r="D33" s="19" t="s">
        <v>95</v>
      </c>
      <c r="E33" s="36">
        <f t="shared" si="0"/>
        <v>0</v>
      </c>
      <c r="G33" s="38"/>
    </row>
    <row r="34" spans="1:7">
      <c r="A34" s="32" t="s">
        <v>259</v>
      </c>
      <c r="B34" t="str">
        <f t="shared" si="1"/>
        <v>Bal_Ageh_BO</v>
      </c>
      <c r="C34" s="19" t="s">
        <v>55</v>
      </c>
      <c r="D34" s="19" t="s">
        <v>96</v>
      </c>
      <c r="E34" s="36">
        <f t="shared" si="0"/>
        <v>0</v>
      </c>
      <c r="G34" s="38"/>
    </row>
    <row r="35" spans="1:7">
      <c r="A35" s="32" t="s">
        <v>260</v>
      </c>
      <c r="B35" t="str">
        <f t="shared" si="1"/>
        <v>Bal_Agx_BO</v>
      </c>
      <c r="C35" s="19" t="s">
        <v>56</v>
      </c>
      <c r="D35" s="19" t="s">
        <v>97</v>
      </c>
      <c r="E35" s="36">
        <f t="shared" si="0"/>
        <v>0</v>
      </c>
      <c r="G35" s="38"/>
    </row>
    <row r="36" spans="1:7">
      <c r="A36" s="32" t="s">
        <v>409</v>
      </c>
      <c r="B36" t="str">
        <f t="shared" si="1"/>
        <v>Bal_AgTot_BO</v>
      </c>
      <c r="C36" s="19" t="s">
        <v>57</v>
      </c>
      <c r="D36" s="19" t="s">
        <v>408</v>
      </c>
      <c r="E36" s="36">
        <f t="shared" si="0"/>
        <v>0</v>
      </c>
      <c r="G36" s="38"/>
    </row>
    <row r="37" spans="1:7">
      <c r="A37" s="32" t="s">
        <v>410</v>
      </c>
      <c r="B37" t="str">
        <f t="shared" si="1"/>
        <v>Bal_Atft_BO</v>
      </c>
      <c r="C37" s="19" t="s">
        <v>58</v>
      </c>
      <c r="D37" s="19" t="s">
        <v>98</v>
      </c>
      <c r="E37" s="36">
        <f t="shared" si="0"/>
        <v>89</v>
      </c>
      <c r="G37" s="38"/>
    </row>
    <row r="38" spans="1:7">
      <c r="A38" s="32" t="s">
        <v>261</v>
      </c>
      <c r="B38" t="str">
        <f t="shared" si="1"/>
        <v>Bal_Atfm_BO</v>
      </c>
      <c r="C38" s="19" t="s">
        <v>59</v>
      </c>
      <c r="D38" s="19" t="s">
        <v>99</v>
      </c>
      <c r="E38" s="36">
        <f t="shared" si="0"/>
        <v>0</v>
      </c>
      <c r="G38" s="38"/>
    </row>
    <row r="39" spans="1:7">
      <c r="A39" s="32" t="s">
        <v>411</v>
      </c>
      <c r="B39" t="str">
        <f t="shared" si="1"/>
        <v>Bal_AtdTot_BO</v>
      </c>
      <c r="C39" s="19" t="s">
        <v>60</v>
      </c>
      <c r="D39" s="19" t="s">
        <v>100</v>
      </c>
      <c r="E39" s="36">
        <f t="shared" si="0"/>
        <v>89</v>
      </c>
      <c r="G39" s="38"/>
    </row>
    <row r="40" spans="1:7">
      <c r="A40" s="32" t="s">
        <v>262</v>
      </c>
      <c r="B40" t="str">
        <f t="shared" si="1"/>
        <v>Bal_Atfv_BO</v>
      </c>
      <c r="C40" s="19" t="s">
        <v>61</v>
      </c>
      <c r="D40" s="19" t="s">
        <v>101</v>
      </c>
      <c r="E40" s="36">
        <f t="shared" si="0"/>
        <v>0</v>
      </c>
      <c r="G40" s="38"/>
    </row>
    <row r="41" spans="1:7">
      <c r="A41" s="32" t="s">
        <v>263</v>
      </c>
      <c r="B41" t="str">
        <f t="shared" si="1"/>
        <v>Bal_Attv_BO</v>
      </c>
      <c r="C41" s="19" t="s">
        <v>62</v>
      </c>
      <c r="D41" s="19" t="s">
        <v>102</v>
      </c>
      <c r="E41" s="36">
        <f t="shared" si="0"/>
        <v>0</v>
      </c>
      <c r="G41" s="38"/>
    </row>
    <row r="42" spans="1:7">
      <c r="A42" s="32" t="s">
        <v>264</v>
      </c>
      <c r="B42" t="str">
        <f t="shared" si="1"/>
        <v>Bal_Atav_BO</v>
      </c>
      <c r="C42" s="19" t="s">
        <v>63</v>
      </c>
      <c r="D42" s="19" t="s">
        <v>103</v>
      </c>
      <c r="E42" s="36">
        <f t="shared" si="0"/>
        <v>0</v>
      </c>
      <c r="G42" s="38"/>
    </row>
    <row r="43" spans="1:7">
      <c r="A43" s="32" t="s">
        <v>412</v>
      </c>
      <c r="B43" t="str">
        <f t="shared" si="1"/>
        <v>Bal_Atx_BO</v>
      </c>
      <c r="C43" s="19" t="s">
        <v>64</v>
      </c>
      <c r="D43" s="19" t="s">
        <v>104</v>
      </c>
      <c r="E43" s="36">
        <f t="shared" si="0"/>
        <v>0</v>
      </c>
      <c r="G43" s="38"/>
    </row>
    <row r="44" spans="1:7">
      <c r="A44" s="32" t="s">
        <v>265</v>
      </c>
      <c r="B44" t="str">
        <f t="shared" si="1"/>
        <v>Bal_AtTot_BO</v>
      </c>
      <c r="C44" s="19" t="s">
        <v>65</v>
      </c>
      <c r="D44" s="19" t="s">
        <v>105</v>
      </c>
      <c r="E44" s="36">
        <f t="shared" si="0"/>
        <v>89</v>
      </c>
      <c r="G44" s="38"/>
    </row>
    <row r="45" spans="1:7">
      <c r="A45" s="32" t="s">
        <v>266</v>
      </c>
      <c r="B45" t="str">
        <f t="shared" si="1"/>
        <v>Bal_Amoa_BO</v>
      </c>
      <c r="C45" s="19" t="s">
        <v>66</v>
      </c>
      <c r="D45" s="19" t="s">
        <v>106</v>
      </c>
      <c r="E45" s="36">
        <f t="shared" si="0"/>
        <v>0</v>
      </c>
      <c r="G45" s="38"/>
    </row>
    <row r="46" spans="1:7">
      <c r="A46" s="32" t="s">
        <v>267</v>
      </c>
      <c r="B46" t="str">
        <f t="shared" si="1"/>
        <v>Bal_Aask_BO</v>
      </c>
      <c r="C46" s="19" t="s">
        <v>67</v>
      </c>
      <c r="D46" s="19" t="s">
        <v>107</v>
      </c>
      <c r="E46" s="36">
        <f t="shared" si="0"/>
        <v>0</v>
      </c>
      <c r="G46" s="38"/>
    </row>
    <row r="47" spans="1:7">
      <c r="A47" s="32" t="s">
        <v>413</v>
      </c>
      <c r="B47" t="str">
        <f t="shared" si="1"/>
        <v>Bal_Ausk_BO</v>
      </c>
      <c r="C47" s="19" t="s">
        <v>68</v>
      </c>
      <c r="D47" s="19" t="s">
        <v>108</v>
      </c>
      <c r="E47" s="36">
        <f t="shared" si="0"/>
        <v>0</v>
      </c>
      <c r="G47" s="38"/>
    </row>
    <row r="48" spans="1:7">
      <c r="A48" s="32" t="s">
        <v>268</v>
      </c>
      <c r="B48" t="str">
        <f t="shared" si="1"/>
        <v>Bal_Alib_BO</v>
      </c>
      <c r="C48" s="19" t="s">
        <v>69</v>
      </c>
      <c r="D48" s="19" t="s">
        <v>109</v>
      </c>
      <c r="E48" s="36">
        <f t="shared" si="0"/>
        <v>0</v>
      </c>
      <c r="G48" s="38"/>
    </row>
    <row r="49" spans="1:7">
      <c r="A49" s="32" t="s">
        <v>414</v>
      </c>
      <c r="B49" t="str">
        <f t="shared" si="1"/>
        <v>Bal_Axa_BO</v>
      </c>
      <c r="C49" s="19" t="s">
        <v>70</v>
      </c>
      <c r="D49" s="19" t="s">
        <v>92</v>
      </c>
      <c r="E49" s="36">
        <f t="shared" si="0"/>
        <v>0</v>
      </c>
      <c r="G49" s="38"/>
    </row>
    <row r="50" spans="1:7">
      <c r="A50" s="32" t="s">
        <v>415</v>
      </c>
      <c r="B50" t="str">
        <f t="shared" si="1"/>
        <v>Bal_AxTot_BO</v>
      </c>
      <c r="C50" s="19" t="s">
        <v>71</v>
      </c>
      <c r="D50" s="19" t="s">
        <v>110</v>
      </c>
      <c r="E50" s="36">
        <f t="shared" si="0"/>
        <v>0</v>
      </c>
      <c r="G50" s="38"/>
    </row>
    <row r="51" spans="1:7">
      <c r="A51" s="32" t="s">
        <v>270</v>
      </c>
      <c r="B51" t="str">
        <f t="shared" si="1"/>
        <v>Bal_Atro_BO</v>
      </c>
      <c r="C51" s="19" t="s">
        <v>72</v>
      </c>
      <c r="D51" s="19" t="s">
        <v>416</v>
      </c>
      <c r="E51" s="36">
        <f t="shared" si="0"/>
        <v>0</v>
      </c>
      <c r="G51" s="38"/>
    </row>
    <row r="52" spans="1:7">
      <c r="A52" s="32" t="s">
        <v>417</v>
      </c>
      <c r="B52" t="str">
        <f t="shared" si="1"/>
        <v>Bal_Axpe_BO</v>
      </c>
      <c r="C52" s="19" t="s">
        <v>73</v>
      </c>
      <c r="D52" s="19" t="s">
        <v>111</v>
      </c>
      <c r="E52" s="36">
        <f t="shared" si="0"/>
        <v>42</v>
      </c>
      <c r="G52" s="38"/>
    </row>
    <row r="53" spans="1:7">
      <c r="A53" s="32" t="s">
        <v>418</v>
      </c>
      <c r="B53" t="str">
        <f t="shared" si="1"/>
        <v>Bal_ApeTot_BO</v>
      </c>
      <c r="C53" s="19" t="s">
        <v>74</v>
      </c>
      <c r="D53" s="19" t="s">
        <v>112</v>
      </c>
      <c r="E53" s="36">
        <f t="shared" si="0"/>
        <v>42</v>
      </c>
      <c r="G53" s="38"/>
    </row>
    <row r="54" spans="1:7">
      <c r="A54" s="32" t="s">
        <v>362</v>
      </c>
      <c r="B54" t="str">
        <f t="shared" si="1"/>
        <v>Bal_AkTot_BO</v>
      </c>
      <c r="C54" s="19" t="s">
        <v>75</v>
      </c>
      <c r="D54" s="19" t="s">
        <v>113</v>
      </c>
      <c r="E54" s="36">
        <f>INDEX(Data_institutter,MATCH($D$7,Regnr_institut,0),MATCH(B54,Variabel_institutter,0))</f>
        <v>77392</v>
      </c>
      <c r="G54" s="38"/>
    </row>
    <row r="55" spans="1:7">
      <c r="C55" s="19"/>
      <c r="D55" s="19"/>
      <c r="E55" s="37"/>
      <c r="G55" s="38"/>
    </row>
    <row r="56" spans="1:7">
      <c r="C56" s="19"/>
      <c r="D56" s="33" t="s">
        <v>114</v>
      </c>
      <c r="E56" s="37"/>
      <c r="G56" s="38"/>
    </row>
    <row r="57" spans="1:7">
      <c r="A57" s="32" t="s">
        <v>419</v>
      </c>
      <c r="B57" t="str">
        <f t="shared" si="1"/>
        <v>Bal_Pag_BO</v>
      </c>
      <c r="C57" s="19" t="s">
        <v>149</v>
      </c>
      <c r="D57" s="19" t="s">
        <v>115</v>
      </c>
      <c r="E57" s="36">
        <f t="shared" ref="E57:E94" si="2">INDEX(Data_institutter,MATCH($D$7,Regnr_institut,0),MATCH(B57,Variabel_institutter,0))</f>
        <v>17000</v>
      </c>
      <c r="G57" s="38"/>
    </row>
    <row r="58" spans="1:7">
      <c r="A58" s="32" t="s">
        <v>271</v>
      </c>
      <c r="B58" t="str">
        <f t="shared" si="1"/>
        <v>Bal_Poe_BO</v>
      </c>
      <c r="C58" s="19" t="s">
        <v>150</v>
      </c>
      <c r="D58" s="19" t="s">
        <v>116</v>
      </c>
      <c r="E58" s="36">
        <f t="shared" si="2"/>
        <v>0</v>
      </c>
      <c r="G58" s="38"/>
    </row>
    <row r="59" spans="1:7">
      <c r="A59" s="32" t="s">
        <v>420</v>
      </c>
      <c r="B59" t="str">
        <f t="shared" si="1"/>
        <v>Bal_Pops_BO</v>
      </c>
      <c r="C59" s="19" t="s">
        <v>151</v>
      </c>
      <c r="D59" s="19" t="s">
        <v>117</v>
      </c>
      <c r="E59" s="36">
        <f t="shared" si="2"/>
        <v>0</v>
      </c>
      <c r="G59" s="38"/>
    </row>
    <row r="60" spans="1:7">
      <c r="A60" s="32" t="s">
        <v>272</v>
      </c>
      <c r="B60" t="str">
        <f t="shared" si="1"/>
        <v>Bal_Psf_BO</v>
      </c>
      <c r="C60" s="19" t="s">
        <v>152</v>
      </c>
      <c r="D60" s="19" t="s">
        <v>118</v>
      </c>
      <c r="E60" s="36">
        <f t="shared" si="2"/>
        <v>0</v>
      </c>
      <c r="G60" s="38"/>
    </row>
    <row r="61" spans="1:7">
      <c r="A61" s="32" t="s">
        <v>273</v>
      </c>
      <c r="B61" t="str">
        <f t="shared" si="1"/>
        <v>Bal_Pvh_BO</v>
      </c>
      <c r="C61" s="19" t="s">
        <v>153</v>
      </c>
      <c r="D61" s="19" t="s">
        <v>119</v>
      </c>
      <c r="E61" s="36">
        <f t="shared" si="2"/>
        <v>0</v>
      </c>
      <c r="G61" s="38"/>
    </row>
    <row r="62" spans="1:7">
      <c r="A62" s="32" t="s">
        <v>274</v>
      </c>
      <c r="B62" t="str">
        <f t="shared" si="1"/>
        <v>Bal_Pxh_BO</v>
      </c>
      <c r="C62" s="19" t="s">
        <v>154</v>
      </c>
      <c r="D62" s="19" t="s">
        <v>120</v>
      </c>
      <c r="E62" s="36">
        <f t="shared" si="2"/>
        <v>0</v>
      </c>
      <c r="G62" s="38"/>
    </row>
    <row r="63" spans="1:7">
      <c r="A63" s="32" t="s">
        <v>422</v>
      </c>
      <c r="B63" t="str">
        <f t="shared" si="1"/>
        <v>Bal_PreTot_BO</v>
      </c>
      <c r="C63" s="19" t="s">
        <v>155</v>
      </c>
      <c r="D63" s="19" t="s">
        <v>421</v>
      </c>
      <c r="E63" s="36">
        <f t="shared" si="2"/>
        <v>0</v>
      </c>
      <c r="G63" s="38"/>
    </row>
    <row r="64" spans="1:7">
      <c r="A64" s="32" t="s">
        <v>276</v>
      </c>
      <c r="B64" t="str">
        <f t="shared" si="1"/>
        <v>Bal_Poou_BO</v>
      </c>
      <c r="C64" s="19" t="s">
        <v>156</v>
      </c>
      <c r="D64" s="19" t="s">
        <v>121</v>
      </c>
      <c r="E64" s="36">
        <f t="shared" si="2"/>
        <v>39238</v>
      </c>
      <c r="G64" s="38"/>
    </row>
    <row r="65" spans="1:7">
      <c r="A65" s="32" t="s">
        <v>277</v>
      </c>
      <c r="B65" t="str">
        <f t="shared" si="1"/>
        <v>Bal_PekTot_BO</v>
      </c>
      <c r="C65" s="19" t="s">
        <v>157</v>
      </c>
      <c r="D65" s="19" t="s">
        <v>423</v>
      </c>
      <c r="E65" s="36">
        <f t="shared" si="2"/>
        <v>56238</v>
      </c>
      <c r="G65" s="38"/>
    </row>
    <row r="66" spans="1:7">
      <c r="A66" s="32" t="s">
        <v>424</v>
      </c>
      <c r="B66" t="str">
        <f t="shared" si="1"/>
        <v>Bal_Pfud_BO</v>
      </c>
      <c r="C66" s="19" t="s">
        <v>158</v>
      </c>
      <c r="D66" s="19" t="s">
        <v>122</v>
      </c>
      <c r="E66" s="36">
        <f t="shared" si="2"/>
        <v>0</v>
      </c>
      <c r="G66" s="38"/>
    </row>
    <row r="67" spans="1:7">
      <c r="A67" s="32" t="s">
        <v>426</v>
      </c>
      <c r="B67" t="str">
        <f t="shared" si="1"/>
        <v>Bal_Posk_BO</v>
      </c>
      <c r="C67" s="19" t="s">
        <v>159</v>
      </c>
      <c r="D67" s="19" t="s">
        <v>425</v>
      </c>
      <c r="E67" s="36">
        <f t="shared" si="2"/>
        <v>0</v>
      </c>
      <c r="G67" s="38"/>
    </row>
    <row r="68" spans="1:7">
      <c r="A68" s="32" t="s">
        <v>428</v>
      </c>
      <c r="B68" t="str">
        <f t="shared" si="1"/>
        <v>Bal_Pxal_BO</v>
      </c>
      <c r="C68" s="19" t="s">
        <v>160</v>
      </c>
      <c r="D68" s="19" t="s">
        <v>427</v>
      </c>
      <c r="E68" s="36">
        <f t="shared" si="2"/>
        <v>5000</v>
      </c>
      <c r="G68" s="38"/>
    </row>
    <row r="69" spans="1:7">
      <c r="A69" s="32" t="s">
        <v>430</v>
      </c>
      <c r="B69" t="str">
        <f t="shared" si="1"/>
        <v>Bal_PalTot_BO</v>
      </c>
      <c r="C69" s="19" t="s">
        <v>161</v>
      </c>
      <c r="D69" s="19" t="s">
        <v>429</v>
      </c>
      <c r="E69" s="36">
        <f t="shared" si="2"/>
        <v>5000</v>
      </c>
      <c r="G69" s="38"/>
    </row>
    <row r="70" spans="1:7">
      <c r="A70" s="32" t="s">
        <v>278</v>
      </c>
      <c r="B70" t="str">
        <f t="shared" si="1"/>
        <v>Bal_Pph_BO</v>
      </c>
      <c r="C70" s="19" t="s">
        <v>162</v>
      </c>
      <c r="D70" s="19" t="s">
        <v>123</v>
      </c>
      <c r="E70" s="36">
        <f t="shared" si="2"/>
        <v>0</v>
      </c>
      <c r="G70" s="38"/>
    </row>
    <row r="71" spans="1:7">
      <c r="A71" s="32" t="s">
        <v>432</v>
      </c>
      <c r="B71" t="str">
        <f t="shared" si="1"/>
        <v>Bal_Pfsk_BO</v>
      </c>
      <c r="C71" s="19" t="s">
        <v>163</v>
      </c>
      <c r="D71" s="19" t="s">
        <v>431</v>
      </c>
      <c r="E71" s="36">
        <f t="shared" si="2"/>
        <v>0</v>
      </c>
      <c r="G71" s="38"/>
    </row>
    <row r="72" spans="1:7">
      <c r="A72" s="32" t="s">
        <v>279</v>
      </c>
      <c r="B72" t="str">
        <f t="shared" si="1"/>
        <v>Bal_Perh_BO</v>
      </c>
      <c r="C72" s="19" t="s">
        <v>164</v>
      </c>
      <c r="D72" s="19" t="s">
        <v>124</v>
      </c>
      <c r="E72" s="36">
        <f t="shared" si="2"/>
        <v>9163</v>
      </c>
      <c r="G72" s="38"/>
    </row>
    <row r="73" spans="1:7">
      <c r="A73" s="32" t="s">
        <v>434</v>
      </c>
      <c r="B73" t="str">
        <f t="shared" si="1"/>
        <v>Bal_Prsk_BO</v>
      </c>
      <c r="C73" s="19" t="s">
        <v>165</v>
      </c>
      <c r="D73" s="19" t="s">
        <v>433</v>
      </c>
      <c r="E73" s="36">
        <f t="shared" si="2"/>
        <v>1495</v>
      </c>
      <c r="G73" s="38"/>
    </row>
    <row r="74" spans="1:7">
      <c r="A74" s="32" t="s">
        <v>280</v>
      </c>
      <c r="B74" t="str">
        <f t="shared" si="1"/>
        <v>Bal_Phbp_BO</v>
      </c>
      <c r="C74" s="19" t="s">
        <v>166</v>
      </c>
      <c r="D74" s="19" t="s">
        <v>126</v>
      </c>
      <c r="E74" s="36">
        <f t="shared" si="2"/>
        <v>1556</v>
      </c>
      <c r="G74" s="38"/>
    </row>
    <row r="75" spans="1:7">
      <c r="A75" s="32" t="s">
        <v>436</v>
      </c>
      <c r="B75" t="str">
        <f t="shared" si="1"/>
        <v>Bal_PheTot_BO</v>
      </c>
      <c r="C75" s="19" t="s">
        <v>167</v>
      </c>
      <c r="D75" s="19" t="s">
        <v>435</v>
      </c>
      <c r="E75" s="36">
        <f t="shared" si="2"/>
        <v>12214</v>
      </c>
      <c r="G75" s="38"/>
    </row>
    <row r="76" spans="1:7">
      <c r="A76" s="32" t="s">
        <v>437</v>
      </c>
      <c r="B76" t="str">
        <f t="shared" si="1"/>
        <v>Bal_Ppfo_BO</v>
      </c>
      <c r="C76" s="19" t="s">
        <v>168</v>
      </c>
      <c r="D76" s="19" t="s">
        <v>127</v>
      </c>
      <c r="E76" s="36">
        <f t="shared" si="2"/>
        <v>0</v>
      </c>
      <c r="G76" s="38"/>
    </row>
    <row r="77" spans="1:7">
      <c r="A77" s="32" t="s">
        <v>438</v>
      </c>
      <c r="B77" t="str">
        <f t="shared" ref="B77:B94" si="3">"Bal_"&amp;A77&amp;"_"&amp;$B$9</f>
        <v>Bal_Pudsk_BO</v>
      </c>
      <c r="C77" s="19" t="s">
        <v>169</v>
      </c>
      <c r="D77" s="19" t="s">
        <v>128</v>
      </c>
      <c r="E77" s="36">
        <f t="shared" si="2"/>
        <v>94</v>
      </c>
      <c r="G77" s="38"/>
    </row>
    <row r="78" spans="1:7">
      <c r="A78" s="32" t="s">
        <v>439</v>
      </c>
      <c r="B78" t="str">
        <f t="shared" si="3"/>
        <v>Bal_Pxhe_BO</v>
      </c>
      <c r="C78" s="19" t="s">
        <v>170</v>
      </c>
      <c r="D78" s="19" t="s">
        <v>129</v>
      </c>
      <c r="E78" s="36">
        <f t="shared" si="2"/>
        <v>0</v>
      </c>
      <c r="G78" s="38"/>
    </row>
    <row r="79" spans="1:7">
      <c r="A79" s="32" t="s">
        <v>281</v>
      </c>
      <c r="B79" t="str">
        <f t="shared" si="3"/>
        <v>Bal_PhfTot_BO</v>
      </c>
      <c r="C79" s="19" t="s">
        <v>171</v>
      </c>
      <c r="D79" s="19" t="s">
        <v>440</v>
      </c>
      <c r="E79" s="36">
        <f t="shared" si="2"/>
        <v>94</v>
      </c>
      <c r="G79" s="38"/>
    </row>
    <row r="80" spans="1:7">
      <c r="A80" s="32" t="s">
        <v>282</v>
      </c>
      <c r="B80" t="str">
        <f t="shared" si="3"/>
        <v>Bal_Pgfd_BO</v>
      </c>
      <c r="C80" s="19" t="s">
        <v>172</v>
      </c>
      <c r="D80" s="19" t="s">
        <v>93</v>
      </c>
      <c r="E80" s="36">
        <f t="shared" si="2"/>
        <v>0</v>
      </c>
      <c r="G80" s="38"/>
    </row>
    <row r="81" spans="1:7">
      <c r="A81" s="32" t="s">
        <v>283</v>
      </c>
      <c r="B81" t="str">
        <f t="shared" si="3"/>
        <v>Bal_Pgdf_BO</v>
      </c>
      <c r="C81" s="19" t="s">
        <v>173</v>
      </c>
      <c r="D81" s="19" t="s">
        <v>130</v>
      </c>
      <c r="E81" s="36">
        <f t="shared" si="2"/>
        <v>0</v>
      </c>
      <c r="G81" s="38"/>
    </row>
    <row r="82" spans="1:7">
      <c r="A82" s="32" t="s">
        <v>284</v>
      </c>
      <c r="B82" t="str">
        <f t="shared" si="3"/>
        <v>Bal_Pgg_BO</v>
      </c>
      <c r="C82" s="19" t="s">
        <v>174</v>
      </c>
      <c r="D82" s="19" t="s">
        <v>131</v>
      </c>
      <c r="E82" s="36">
        <f t="shared" si="2"/>
        <v>0</v>
      </c>
      <c r="G82" s="38"/>
    </row>
    <row r="83" spans="1:7">
      <c r="A83" s="32" t="s">
        <v>285</v>
      </c>
      <c r="B83" t="str">
        <f t="shared" si="3"/>
        <v>Bal_Pobl_BO</v>
      </c>
      <c r="C83" s="19" t="s">
        <v>175</v>
      </c>
      <c r="D83" s="19" t="s">
        <v>132</v>
      </c>
      <c r="E83" s="36">
        <f t="shared" si="2"/>
        <v>0</v>
      </c>
      <c r="G83" s="38"/>
    </row>
    <row r="84" spans="1:7">
      <c r="A84" s="32" t="s">
        <v>286</v>
      </c>
      <c r="B84" t="str">
        <f t="shared" si="3"/>
        <v>Bal_Pkg_BO</v>
      </c>
      <c r="C84" s="19" t="s">
        <v>176</v>
      </c>
      <c r="D84" s="19" t="s">
        <v>133</v>
      </c>
      <c r="E84" s="36">
        <f t="shared" si="2"/>
        <v>0</v>
      </c>
      <c r="G84" s="38"/>
    </row>
    <row r="85" spans="1:7">
      <c r="A85" s="32" t="s">
        <v>441</v>
      </c>
      <c r="B85" t="str">
        <f t="shared" si="3"/>
        <v>Bal_Pudg_BO</v>
      </c>
      <c r="C85" s="19" t="s">
        <v>177</v>
      </c>
      <c r="D85" s="19" t="s">
        <v>134</v>
      </c>
      <c r="E85" s="36">
        <f t="shared" si="2"/>
        <v>0</v>
      </c>
      <c r="G85" s="38"/>
    </row>
    <row r="86" spans="1:7">
      <c r="A86" s="32" t="s">
        <v>287</v>
      </c>
      <c r="B86" t="str">
        <f t="shared" si="3"/>
        <v>Bal_Pgkr_BO</v>
      </c>
      <c r="C86" s="19" t="s">
        <v>178</v>
      </c>
      <c r="D86" s="19" t="s">
        <v>135</v>
      </c>
      <c r="E86" s="36">
        <f t="shared" si="2"/>
        <v>0</v>
      </c>
      <c r="G86" s="38"/>
    </row>
    <row r="87" spans="1:7">
      <c r="A87" s="32" t="s">
        <v>288</v>
      </c>
      <c r="B87" t="str">
        <f t="shared" si="3"/>
        <v>Bal_Pgtv_BO</v>
      </c>
      <c r="C87" s="19" t="s">
        <v>179</v>
      </c>
      <c r="D87" s="19" t="s">
        <v>136</v>
      </c>
      <c r="E87" s="36">
        <f t="shared" si="2"/>
        <v>2469</v>
      </c>
      <c r="G87" s="38"/>
    </row>
    <row r="88" spans="1:7">
      <c r="A88" s="32" t="s">
        <v>289</v>
      </c>
      <c r="B88" t="str">
        <f t="shared" si="3"/>
        <v>Bal_Pgav_BO</v>
      </c>
      <c r="C88" s="19" t="s">
        <v>180</v>
      </c>
      <c r="D88" s="19" t="s">
        <v>137</v>
      </c>
      <c r="E88" s="36">
        <f t="shared" si="2"/>
        <v>0</v>
      </c>
      <c r="G88" s="38"/>
    </row>
    <row r="89" spans="1:7">
      <c r="A89" s="32" t="s">
        <v>290</v>
      </c>
      <c r="B89" t="str">
        <f t="shared" si="3"/>
        <v>Bal_Pask_BO</v>
      </c>
      <c r="C89" s="19" t="s">
        <v>181</v>
      </c>
      <c r="D89" s="19" t="s">
        <v>138</v>
      </c>
      <c r="E89" s="36">
        <f t="shared" si="2"/>
        <v>272</v>
      </c>
      <c r="G89" s="38"/>
    </row>
    <row r="90" spans="1:7">
      <c r="A90" s="32" t="s">
        <v>291</v>
      </c>
      <c r="B90" t="str">
        <f t="shared" si="3"/>
        <v>Bal_Pmof_BO</v>
      </c>
      <c r="C90" s="19" t="s">
        <v>182</v>
      </c>
      <c r="D90" s="19" t="s">
        <v>139</v>
      </c>
      <c r="E90" s="36">
        <f t="shared" si="2"/>
        <v>0</v>
      </c>
      <c r="G90" s="38"/>
    </row>
    <row r="91" spans="1:7">
      <c r="A91" s="32" t="s">
        <v>292</v>
      </c>
      <c r="B91" t="str">
        <f t="shared" si="3"/>
        <v>Bal_Pxg_BO</v>
      </c>
      <c r="C91" s="19" t="s">
        <v>183</v>
      </c>
      <c r="D91" s="19" t="s">
        <v>140</v>
      </c>
      <c r="E91" s="36">
        <f t="shared" si="2"/>
        <v>1105</v>
      </c>
      <c r="G91" s="38"/>
    </row>
    <row r="92" spans="1:7">
      <c r="A92" s="32" t="s">
        <v>293</v>
      </c>
      <c r="B92" t="str">
        <f t="shared" si="3"/>
        <v>Bal_PgTot_BO</v>
      </c>
      <c r="C92" s="19" t="s">
        <v>184</v>
      </c>
      <c r="D92" s="19" t="s">
        <v>442</v>
      </c>
      <c r="E92" s="36">
        <f t="shared" si="2"/>
        <v>3846</v>
      </c>
      <c r="G92" s="38"/>
    </row>
    <row r="93" spans="1:7">
      <c r="A93" s="32" t="s">
        <v>443</v>
      </c>
      <c r="B93" t="str">
        <f t="shared" si="3"/>
        <v>Bal_Ppag_BO</v>
      </c>
      <c r="C93" s="19" t="s">
        <v>185</v>
      </c>
      <c r="D93" s="19" t="s">
        <v>141</v>
      </c>
      <c r="E93" s="36">
        <f t="shared" si="2"/>
        <v>0</v>
      </c>
      <c r="G93" s="38"/>
    </row>
    <row r="94" spans="1:7">
      <c r="A94" s="32" t="s">
        <v>445</v>
      </c>
      <c r="B94" t="str">
        <f t="shared" si="3"/>
        <v>Bal_Ptot_BO</v>
      </c>
      <c r="C94" s="19" t="s">
        <v>186</v>
      </c>
      <c r="D94" s="19" t="s">
        <v>444</v>
      </c>
      <c r="E94" s="36">
        <f t="shared" si="2"/>
        <v>77392</v>
      </c>
      <c r="G94" s="38"/>
    </row>
  </sheetData>
  <sheetProtection password="BF77" sheet="1"/>
  <mergeCells count="5">
    <mergeCell ref="C9:E9"/>
    <mergeCell ref="C2:D2"/>
    <mergeCell ref="C5:C6"/>
    <mergeCell ref="D5:E6"/>
    <mergeCell ref="D7:E7"/>
  </mergeCells>
  <hyperlinks>
    <hyperlink ref="C2" location="Indholdsfortegnelse!A1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'Data gruppe 1 og 2'!$C$2:$C$59</xm:f>
          </x14:formula1>
          <xm:sqref>D5:E6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B1:U40"/>
  <sheetViews>
    <sheetView topLeftCell="B1" zoomScale="70" zoomScaleNormal="70" workbookViewId="0">
      <selection activeCell="C4" sqref="C4:G5"/>
    </sheetView>
  </sheetViews>
  <sheetFormatPr defaultColWidth="11.42578125" defaultRowHeight="15"/>
  <cols>
    <col min="1" max="1" width="0" hidden="1" customWidth="1"/>
    <col min="2" max="2" width="27" bestFit="1" customWidth="1"/>
    <col min="3" max="3" width="7.42578125" bestFit="1" customWidth="1"/>
    <col min="4" max="20" width="19.5703125" customWidth="1"/>
    <col min="21" max="21" width="3.42578125" customWidth="1"/>
  </cols>
  <sheetData>
    <row r="1" spans="2:21">
      <c r="B1" s="119" t="s">
        <v>466</v>
      </c>
      <c r="C1" s="119"/>
    </row>
    <row r="2" spans="2:21">
      <c r="B2" s="61"/>
      <c r="C2" s="61"/>
    </row>
    <row r="3" spans="2:21">
      <c r="B3" s="61"/>
      <c r="C3" s="61"/>
      <c r="D3" s="61"/>
    </row>
    <row r="4" spans="2:21">
      <c r="B4" s="120" t="s">
        <v>469</v>
      </c>
      <c r="C4" s="122" t="s">
        <v>1957</v>
      </c>
      <c r="D4" s="123"/>
      <c r="E4" s="123"/>
      <c r="F4" s="123"/>
      <c r="G4" s="124"/>
    </row>
    <row r="5" spans="2:21">
      <c r="B5" s="121"/>
      <c r="C5" s="125"/>
      <c r="D5" s="126"/>
      <c r="E5" s="126"/>
      <c r="F5" s="126"/>
      <c r="G5" s="127"/>
    </row>
    <row r="6" spans="2:21">
      <c r="B6" s="65" t="s">
        <v>468</v>
      </c>
      <c r="C6" s="128">
        <f>INDEX(Regnr_institutter,MATCH(C4,Institutter,0))</f>
        <v>51619</v>
      </c>
      <c r="D6" s="129"/>
      <c r="E6" s="129"/>
      <c r="F6" s="129"/>
      <c r="G6" s="130"/>
    </row>
    <row r="7" spans="2:2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 ht="36" customHeight="1">
      <c r="B8" s="101" t="s">
        <v>613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"/>
    </row>
    <row r="9" spans="2:21" ht="23.25" customHeight="1">
      <c r="B9" s="103" t="s">
        <v>631</v>
      </c>
      <c r="C9" s="10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1"/>
    </row>
    <row r="10" spans="2:21" ht="51.75" customHeight="1">
      <c r="B10" s="43"/>
      <c r="C10" s="43"/>
      <c r="D10" s="96" t="s">
        <v>481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6" t="s">
        <v>482</v>
      </c>
      <c r="Q10" s="97"/>
      <c r="R10" s="97"/>
      <c r="S10" s="98"/>
      <c r="T10" s="99" t="s">
        <v>483</v>
      </c>
      <c r="U10" s="1"/>
    </row>
    <row r="11" spans="2:21" ht="89.25" customHeight="1">
      <c r="B11" s="43"/>
      <c r="C11" s="43"/>
      <c r="D11" s="21" t="s">
        <v>484</v>
      </c>
      <c r="E11" s="21" t="s">
        <v>485</v>
      </c>
      <c r="F11" s="21" t="s">
        <v>486</v>
      </c>
      <c r="G11" s="21" t="s">
        <v>487</v>
      </c>
      <c r="H11" s="21" t="s">
        <v>488</v>
      </c>
      <c r="I11" s="21" t="s">
        <v>489</v>
      </c>
      <c r="J11" s="21" t="s">
        <v>490</v>
      </c>
      <c r="K11" s="21" t="s">
        <v>491</v>
      </c>
      <c r="L11" s="21" t="s">
        <v>492</v>
      </c>
      <c r="M11" s="21" t="s">
        <v>493</v>
      </c>
      <c r="N11" s="21" t="s">
        <v>494</v>
      </c>
      <c r="O11" s="21" t="s">
        <v>495</v>
      </c>
      <c r="P11" s="21" t="s">
        <v>496</v>
      </c>
      <c r="Q11" s="21" t="s">
        <v>497</v>
      </c>
      <c r="R11" s="21" t="s">
        <v>498</v>
      </c>
      <c r="S11" s="21" t="s">
        <v>499</v>
      </c>
      <c r="T11" s="100"/>
      <c r="U11" s="1"/>
    </row>
    <row r="12" spans="2:21">
      <c r="B12" s="43"/>
      <c r="C12" s="43"/>
      <c r="D12" s="52" t="s">
        <v>500</v>
      </c>
      <c r="E12" s="52" t="s">
        <v>501</v>
      </c>
      <c r="F12" s="52" t="s">
        <v>502</v>
      </c>
      <c r="G12" s="52" t="s">
        <v>503</v>
      </c>
      <c r="H12" s="52" t="s">
        <v>504</v>
      </c>
      <c r="I12" s="52" t="s">
        <v>505</v>
      </c>
      <c r="J12" s="52" t="s">
        <v>506</v>
      </c>
      <c r="K12" s="52" t="s">
        <v>507</v>
      </c>
      <c r="L12" s="52" t="s">
        <v>508</v>
      </c>
      <c r="M12" s="52" t="s">
        <v>509</v>
      </c>
      <c r="N12" s="52" t="s">
        <v>510</v>
      </c>
      <c r="O12" s="52" t="s">
        <v>511</v>
      </c>
      <c r="P12" s="52" t="s">
        <v>512</v>
      </c>
      <c r="Q12" s="52" t="s">
        <v>513</v>
      </c>
      <c r="R12" s="52" t="s">
        <v>514</v>
      </c>
      <c r="S12" s="52" t="s">
        <v>515</v>
      </c>
      <c r="T12" s="52" t="s">
        <v>516</v>
      </c>
      <c r="U12" s="1"/>
    </row>
    <row r="13" spans="2:21">
      <c r="B13" s="41" t="s">
        <v>517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1"/>
    </row>
    <row r="14" spans="2:21">
      <c r="B14" s="46" t="s">
        <v>518</v>
      </c>
      <c r="C14" s="52" t="s">
        <v>519</v>
      </c>
      <c r="D14" s="39">
        <f>INDEX('Data gruppe 1'!$2:$51,MATCH($C$6,'Data gruppe 1'!$B$2:$B$51,0),MATCH(D$12&amp;"_s_05_01_02_01_"&amp;$C14,Variabel_institut_grp1,0))</f>
        <v>0</v>
      </c>
      <c r="E14" s="39">
        <f>INDEX('Data gruppe 1'!$2:$51,MATCH($C$6,'Data gruppe 1'!$B$2:$B$51,0),MATCH(E$12&amp;"_s_05_01_02_01_"&amp;$C14,Variabel_institut_grp1,0))</f>
        <v>575132996.03999996</v>
      </c>
      <c r="F14" s="39">
        <f>INDEX('Data gruppe 1'!$2:$51,MATCH($C$6,'Data gruppe 1'!$B$2:$B$51,0),MATCH(F$12&amp;"_s_05_01_02_01_"&amp;$C14,Variabel_institut_grp1,0))</f>
        <v>43447752.289999999</v>
      </c>
      <c r="G14" s="39">
        <f>INDEX('Data gruppe 1'!$2:$51,MATCH($C$6,'Data gruppe 1'!$B$2:$B$51,0),MATCH(G$12&amp;"_s_05_01_02_01_"&amp;$C14,Variabel_institut_grp1,0))</f>
        <v>253743772.09999999</v>
      </c>
      <c r="H14" s="39">
        <f>INDEX('Data gruppe 1'!$2:$51,MATCH($C$6,'Data gruppe 1'!$B$2:$B$51,0),MATCH(H$12&amp;"_s_05_01_02_01_"&amp;$C14,Variabel_institut_grp1,0))</f>
        <v>1139147221.99</v>
      </c>
      <c r="I14" s="39">
        <f>INDEX('Data gruppe 1'!$2:$51,MATCH($C$6,'Data gruppe 1'!$B$2:$B$51,0),MATCH(I$12&amp;"_s_05_01_02_01_"&amp;$C14,Variabel_institut_grp1,0))</f>
        <v>0</v>
      </c>
      <c r="J14" s="39">
        <f>INDEX('Data gruppe 1'!$2:$51,MATCH($C$6,'Data gruppe 1'!$B$2:$B$51,0),MATCH(J$12&amp;"_s_05_01_02_01_"&amp;$C14,Variabel_institut_grp1,0))</f>
        <v>1274135618.73</v>
      </c>
      <c r="K14" s="39">
        <f>INDEX('Data gruppe 1'!$2:$51,MATCH($C$6,'Data gruppe 1'!$B$2:$B$51,0),MATCH(K$12&amp;"_s_05_01_02_01_"&amp;$C14,Variabel_institut_grp1,0))</f>
        <v>110856457.20999999</v>
      </c>
      <c r="L14" s="39">
        <f>INDEX('Data gruppe 1'!$2:$51,MATCH($C$6,'Data gruppe 1'!$B$2:$B$51,0),MATCH(L$12&amp;"_s_05_01_02_01_"&amp;$C14,Variabel_institut_grp1,0))</f>
        <v>0</v>
      </c>
      <c r="M14" s="39">
        <f>INDEX('Data gruppe 1'!$2:$51,MATCH($C$6,'Data gruppe 1'!$B$2:$B$51,0),MATCH(M$12&amp;"_s_05_01_02_01_"&amp;$C14,Variabel_institut_grp1,0))</f>
        <v>39216373.280000001</v>
      </c>
      <c r="N14" s="39">
        <f>INDEX('Data gruppe 1'!$2:$51,MATCH($C$6,'Data gruppe 1'!$B$2:$B$51,0),MATCH(N$12&amp;"_s_05_01_02_01_"&amp;$C14,Variabel_institut_grp1,0))</f>
        <v>118479567.08</v>
      </c>
      <c r="O14" s="39">
        <f>INDEX('Data gruppe 1'!$2:$51,MATCH($C$6,'Data gruppe 1'!$B$2:$B$51,0),MATCH(O$12&amp;"_s_05_01_02_01_"&amp;$C14,Variabel_institut_grp1,0))</f>
        <v>0</v>
      </c>
      <c r="P14" s="52"/>
      <c r="Q14" s="52"/>
      <c r="R14" s="52"/>
      <c r="S14" s="52"/>
      <c r="T14" s="39">
        <f>INDEX('Data gruppe 1'!$2:$51,MATCH($C$6,'Data gruppe 1'!$B$2:$B$51,0),MATCH(T$12&amp;"_s_05_01_02_01_"&amp;$C14,Variabel_institut_grp1,0))</f>
        <v>3554159758.73</v>
      </c>
      <c r="U14" s="1"/>
    </row>
    <row r="15" spans="2:21" ht="25.5" customHeight="1">
      <c r="B15" s="46" t="s">
        <v>520</v>
      </c>
      <c r="C15" s="52" t="s">
        <v>521</v>
      </c>
      <c r="D15" s="39">
        <f>INDEX('Data gruppe 1'!$2:$51,MATCH($C$6,'Data gruppe 1'!$B$2:$B$51,0),MATCH(D$12&amp;"_s_05_01_02_01_"&amp;$C15,Variabel_institut_grp1,0))</f>
        <v>0</v>
      </c>
      <c r="E15" s="39">
        <f>INDEX('Data gruppe 1'!$2:$51,MATCH($C$6,'Data gruppe 1'!$B$2:$B$51,0),MATCH(E$12&amp;"_s_05_01_02_01_"&amp;$C15,Variabel_institut_grp1,0))</f>
        <v>0</v>
      </c>
      <c r="F15" s="39">
        <f>INDEX('Data gruppe 1'!$2:$51,MATCH($C$6,'Data gruppe 1'!$B$2:$B$51,0),MATCH(F$12&amp;"_s_05_01_02_01_"&amp;$C15,Variabel_institut_grp1,0))</f>
        <v>0</v>
      </c>
      <c r="G15" s="39">
        <f>INDEX('Data gruppe 1'!$2:$51,MATCH($C$6,'Data gruppe 1'!$B$2:$B$51,0),MATCH(G$12&amp;"_s_05_01_02_01_"&amp;$C15,Variabel_institut_grp1,0))</f>
        <v>0</v>
      </c>
      <c r="H15" s="39">
        <f>INDEX('Data gruppe 1'!$2:$51,MATCH($C$6,'Data gruppe 1'!$B$2:$B$51,0),MATCH(H$12&amp;"_s_05_01_02_01_"&amp;$C15,Variabel_institut_grp1,0))</f>
        <v>0</v>
      </c>
      <c r="I15" s="39">
        <f>INDEX('Data gruppe 1'!$2:$51,MATCH($C$6,'Data gruppe 1'!$B$2:$B$51,0),MATCH(I$12&amp;"_s_05_01_02_01_"&amp;$C15,Variabel_institut_grp1,0))</f>
        <v>0</v>
      </c>
      <c r="J15" s="39">
        <f>INDEX('Data gruppe 1'!$2:$51,MATCH($C$6,'Data gruppe 1'!$B$2:$B$51,0),MATCH(J$12&amp;"_s_05_01_02_01_"&amp;$C15,Variabel_institut_grp1,0))</f>
        <v>0</v>
      </c>
      <c r="K15" s="39">
        <f>INDEX('Data gruppe 1'!$2:$51,MATCH($C$6,'Data gruppe 1'!$B$2:$B$51,0),MATCH(K$12&amp;"_s_05_01_02_01_"&amp;$C15,Variabel_institut_grp1,0))</f>
        <v>0</v>
      </c>
      <c r="L15" s="39">
        <f>INDEX('Data gruppe 1'!$2:$51,MATCH($C$6,'Data gruppe 1'!$B$2:$B$51,0),MATCH(L$12&amp;"_s_05_01_02_01_"&amp;$C15,Variabel_institut_grp1,0))</f>
        <v>0</v>
      </c>
      <c r="M15" s="39">
        <f>INDEX('Data gruppe 1'!$2:$51,MATCH($C$6,'Data gruppe 1'!$B$2:$B$51,0),MATCH(M$12&amp;"_s_05_01_02_01_"&amp;$C15,Variabel_institut_grp1,0))</f>
        <v>0</v>
      </c>
      <c r="N15" s="39">
        <f>INDEX('Data gruppe 1'!$2:$51,MATCH($C$6,'Data gruppe 1'!$B$2:$B$51,0),MATCH(N$12&amp;"_s_05_01_02_01_"&amp;$C15,Variabel_institut_grp1,0))</f>
        <v>0</v>
      </c>
      <c r="O15" s="39">
        <f>INDEX('Data gruppe 1'!$2:$51,MATCH($C$6,'Data gruppe 1'!$B$2:$B$51,0),MATCH(O$12&amp;"_s_05_01_02_01_"&amp;$C15,Variabel_institut_grp1,0))</f>
        <v>0</v>
      </c>
      <c r="P15" s="52"/>
      <c r="Q15" s="52"/>
      <c r="R15" s="52"/>
      <c r="S15" s="52"/>
      <c r="T15" s="39">
        <f>INDEX('Data gruppe 1'!$2:$51,MATCH($C$6,'Data gruppe 1'!$B$2:$B$51,0),MATCH(T$12&amp;"_s_05_01_02_01_"&amp;$C15,Variabel_institut_grp1,0))</f>
        <v>0</v>
      </c>
      <c r="U15" s="1"/>
    </row>
    <row r="16" spans="2:21" ht="25.5" customHeight="1">
      <c r="B16" s="46" t="s">
        <v>522</v>
      </c>
      <c r="C16" s="52" t="s">
        <v>523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39">
        <f>INDEX('Data gruppe 1'!$2:$51,MATCH($C$6,'Data gruppe 1'!$B$2:$B$51,0),MATCH(P$12&amp;"_s_05_01_02_01_"&amp;$C16,Variabel_institut_grp1,0))</f>
        <v>0</v>
      </c>
      <c r="Q16" s="39">
        <f>INDEX('Data gruppe 1'!$2:$51,MATCH($C$6,'Data gruppe 1'!$B$2:$B$51,0),MATCH(Q$12&amp;"_s_05_01_02_01_"&amp;$C16,Variabel_institut_grp1,0))</f>
        <v>0</v>
      </c>
      <c r="R16" s="39">
        <f>INDEX('Data gruppe 1'!$2:$51,MATCH($C$6,'Data gruppe 1'!$B$2:$B$51,0),MATCH(R$12&amp;"_s_05_01_02_01_"&amp;$C16,Variabel_institut_grp1,0))</f>
        <v>0</v>
      </c>
      <c r="S16" s="39">
        <f>INDEX('Data gruppe 1'!$2:$51,MATCH($C$6,'Data gruppe 1'!$B$2:$B$51,0),MATCH(S$12&amp;"_s_05_01_02_01_"&amp;$C16,Variabel_institut_grp1,0))</f>
        <v>0</v>
      </c>
      <c r="T16" s="39">
        <f>INDEX('Data gruppe 1'!$2:$51,MATCH($C$6,'Data gruppe 1'!$B$2:$B$51,0),MATCH(T$12&amp;"_s_05_01_02_01_"&amp;$C16,Variabel_institut_grp1,0))</f>
        <v>0</v>
      </c>
      <c r="U16" s="1"/>
    </row>
    <row r="17" spans="2:21">
      <c r="B17" s="46" t="s">
        <v>524</v>
      </c>
      <c r="C17" s="52" t="s">
        <v>525</v>
      </c>
      <c r="D17" s="39">
        <f>INDEX('Data gruppe 1'!$2:$51,MATCH($C$6,'Data gruppe 1'!$B$2:$B$51,0),MATCH(D$12&amp;"_s_05_01_02_01_"&amp;$C17,Variabel_institut_grp1,0))</f>
        <v>0</v>
      </c>
      <c r="E17" s="39">
        <f>INDEX('Data gruppe 1'!$2:$51,MATCH($C$6,'Data gruppe 1'!$B$2:$B$51,0),MATCH(E$12&amp;"_s_05_01_02_01_"&amp;$C17,Variabel_institut_grp1,0))</f>
        <v>12193856.050000001</v>
      </c>
      <c r="F17" s="39">
        <f>INDEX('Data gruppe 1'!$2:$51,MATCH($C$6,'Data gruppe 1'!$B$2:$B$51,0),MATCH(F$12&amp;"_s_05_01_02_01_"&amp;$C17,Variabel_institut_grp1,0))</f>
        <v>1665790.88</v>
      </c>
      <c r="G17" s="39">
        <f>INDEX('Data gruppe 1'!$2:$51,MATCH($C$6,'Data gruppe 1'!$B$2:$B$51,0),MATCH(G$12&amp;"_s_05_01_02_01_"&amp;$C17,Variabel_institut_grp1,0))</f>
        <v>1609557.07</v>
      </c>
      <c r="H17" s="39">
        <f>INDEX('Data gruppe 1'!$2:$51,MATCH($C$6,'Data gruppe 1'!$B$2:$B$51,0),MATCH(H$12&amp;"_s_05_01_02_01_"&amp;$C17,Variabel_institut_grp1,0))</f>
        <v>7212262.3799999999</v>
      </c>
      <c r="I17" s="39">
        <f>INDEX('Data gruppe 1'!$2:$51,MATCH($C$6,'Data gruppe 1'!$B$2:$B$51,0),MATCH(I$12&amp;"_s_05_01_02_01_"&amp;$C17,Variabel_institut_grp1,0))</f>
        <v>0</v>
      </c>
      <c r="J17" s="39">
        <f>INDEX('Data gruppe 1'!$2:$51,MATCH($C$6,'Data gruppe 1'!$B$2:$B$51,0),MATCH(J$12&amp;"_s_05_01_02_01_"&amp;$C17,Variabel_institut_grp1,0))</f>
        <v>49336496</v>
      </c>
      <c r="K17" s="39">
        <f>INDEX('Data gruppe 1'!$2:$51,MATCH($C$6,'Data gruppe 1'!$B$2:$B$51,0),MATCH(K$12&amp;"_s_05_01_02_01_"&amp;$C17,Variabel_institut_grp1,0))</f>
        <v>1405770.44</v>
      </c>
      <c r="L17" s="39">
        <f>INDEX('Data gruppe 1'!$2:$51,MATCH($C$6,'Data gruppe 1'!$B$2:$B$51,0),MATCH(L$12&amp;"_s_05_01_02_01_"&amp;$C17,Variabel_institut_grp1,0))</f>
        <v>0</v>
      </c>
      <c r="M17" s="39">
        <f>INDEX('Data gruppe 1'!$2:$51,MATCH($C$6,'Data gruppe 1'!$B$2:$B$51,0),MATCH(M$12&amp;"_s_05_01_02_01_"&amp;$C17,Variabel_institut_grp1,0))</f>
        <v>1411885.61</v>
      </c>
      <c r="N17" s="39">
        <f>INDEX('Data gruppe 1'!$2:$51,MATCH($C$6,'Data gruppe 1'!$B$2:$B$51,0),MATCH(N$12&amp;"_s_05_01_02_01_"&amp;$C17,Variabel_institut_grp1,0))</f>
        <v>3875150.23</v>
      </c>
      <c r="O17" s="39">
        <f>INDEX('Data gruppe 1'!$2:$51,MATCH($C$6,'Data gruppe 1'!$B$2:$B$51,0),MATCH(O$12&amp;"_s_05_01_02_01_"&amp;$C17,Variabel_institut_grp1,0))</f>
        <v>0</v>
      </c>
      <c r="P17" s="39">
        <f>INDEX('Data gruppe 1'!$2:$51,MATCH($C$6,'Data gruppe 1'!$B$2:$B$51,0),MATCH(P$12&amp;"_s_05_01_02_01_"&amp;$C17,Variabel_institut_grp1,0))</f>
        <v>0</v>
      </c>
      <c r="Q17" s="39">
        <f>INDEX('Data gruppe 1'!$2:$51,MATCH($C$6,'Data gruppe 1'!$B$2:$B$51,0),MATCH(Q$12&amp;"_s_05_01_02_01_"&amp;$C17,Variabel_institut_grp1,0))</f>
        <v>0</v>
      </c>
      <c r="R17" s="39">
        <f>INDEX('Data gruppe 1'!$2:$51,MATCH($C$6,'Data gruppe 1'!$B$2:$B$51,0),MATCH(R$12&amp;"_s_05_01_02_01_"&amp;$C17,Variabel_institut_grp1,0))</f>
        <v>0</v>
      </c>
      <c r="S17" s="39">
        <f>INDEX('Data gruppe 1'!$2:$51,MATCH($C$6,'Data gruppe 1'!$B$2:$B$51,0),MATCH(S$12&amp;"_s_05_01_02_01_"&amp;$C17,Variabel_institut_grp1,0))</f>
        <v>0</v>
      </c>
      <c r="T17" s="39">
        <f>INDEX('Data gruppe 1'!$2:$51,MATCH($C$6,'Data gruppe 1'!$B$2:$B$51,0),MATCH(T$12&amp;"_s_05_01_02_01_"&amp;$C17,Variabel_institut_grp1,0))</f>
        <v>78710768.659999996</v>
      </c>
      <c r="U17" s="1"/>
    </row>
    <row r="18" spans="2:21">
      <c r="B18" s="46" t="s">
        <v>526</v>
      </c>
      <c r="C18" s="52" t="s">
        <v>527</v>
      </c>
      <c r="D18" s="39">
        <f>INDEX('Data gruppe 1'!$2:$51,MATCH($C$6,'Data gruppe 1'!$B$2:$B$51,0),MATCH(D$12&amp;"_s_05_01_02_01_"&amp;$C18,Variabel_institut_grp1,0))</f>
        <v>0</v>
      </c>
      <c r="E18" s="39">
        <f>INDEX('Data gruppe 1'!$2:$51,MATCH($C$6,'Data gruppe 1'!$B$2:$B$51,0),MATCH(E$12&amp;"_s_05_01_02_01_"&amp;$C18,Variabel_institut_grp1,0))</f>
        <v>562939140</v>
      </c>
      <c r="F18" s="39">
        <f>INDEX('Data gruppe 1'!$2:$51,MATCH($C$6,'Data gruppe 1'!$B$2:$B$51,0),MATCH(F$12&amp;"_s_05_01_02_01_"&amp;$C18,Variabel_institut_grp1,0))</f>
        <v>41781961.409999996</v>
      </c>
      <c r="G18" s="39">
        <f>INDEX('Data gruppe 1'!$2:$51,MATCH($C$6,'Data gruppe 1'!$B$2:$B$51,0),MATCH(G$12&amp;"_s_05_01_02_01_"&amp;$C18,Variabel_institut_grp1,0))</f>
        <v>252134215.03</v>
      </c>
      <c r="H18" s="39">
        <f>INDEX('Data gruppe 1'!$2:$51,MATCH($C$6,'Data gruppe 1'!$B$2:$B$51,0),MATCH(H$12&amp;"_s_05_01_02_01_"&amp;$C18,Variabel_institut_grp1,0))</f>
        <v>1131934959.6099999</v>
      </c>
      <c r="I18" s="39">
        <f>INDEX('Data gruppe 1'!$2:$51,MATCH($C$6,'Data gruppe 1'!$B$2:$B$51,0),MATCH(I$12&amp;"_s_05_01_02_01_"&amp;$C18,Variabel_institut_grp1,0))</f>
        <v>0</v>
      </c>
      <c r="J18" s="39">
        <f>INDEX('Data gruppe 1'!$2:$51,MATCH($C$6,'Data gruppe 1'!$B$2:$B$51,0),MATCH(J$12&amp;"_s_05_01_02_01_"&amp;$C18,Variabel_institut_grp1,0))</f>
        <v>1224799122.73</v>
      </c>
      <c r="K18" s="39">
        <f>INDEX('Data gruppe 1'!$2:$51,MATCH($C$6,'Data gruppe 1'!$B$2:$B$51,0),MATCH(K$12&amp;"_s_05_01_02_01_"&amp;$C18,Variabel_institut_grp1,0))</f>
        <v>109450686.78</v>
      </c>
      <c r="L18" s="39">
        <f>INDEX('Data gruppe 1'!$2:$51,MATCH($C$6,'Data gruppe 1'!$B$2:$B$51,0),MATCH(L$12&amp;"_s_05_01_02_01_"&amp;$C18,Variabel_institut_grp1,0))</f>
        <v>0</v>
      </c>
      <c r="M18" s="39">
        <f>INDEX('Data gruppe 1'!$2:$51,MATCH($C$6,'Data gruppe 1'!$B$2:$B$51,0),MATCH(M$12&amp;"_s_05_01_02_01_"&amp;$C18,Variabel_institut_grp1,0))</f>
        <v>37804487.670000002</v>
      </c>
      <c r="N18" s="39">
        <f>INDEX('Data gruppe 1'!$2:$51,MATCH($C$6,'Data gruppe 1'!$B$2:$B$51,0),MATCH(N$12&amp;"_s_05_01_02_01_"&amp;$C18,Variabel_institut_grp1,0))</f>
        <v>114604416.86</v>
      </c>
      <c r="O18" s="39">
        <f>INDEX('Data gruppe 1'!$2:$51,MATCH($C$6,'Data gruppe 1'!$B$2:$B$51,0),MATCH(O$12&amp;"_s_05_01_02_01_"&amp;$C18,Variabel_institut_grp1,0))</f>
        <v>0</v>
      </c>
      <c r="P18" s="39">
        <f>INDEX('Data gruppe 1'!$2:$51,MATCH($C$6,'Data gruppe 1'!$B$2:$B$51,0),MATCH(P$12&amp;"_s_05_01_02_01_"&amp;$C18,Variabel_institut_grp1,0))</f>
        <v>0</v>
      </c>
      <c r="Q18" s="39">
        <f>INDEX('Data gruppe 1'!$2:$51,MATCH($C$6,'Data gruppe 1'!$B$2:$B$51,0),MATCH(Q$12&amp;"_s_05_01_02_01_"&amp;$C18,Variabel_institut_grp1,0))</f>
        <v>0</v>
      </c>
      <c r="R18" s="39">
        <f>INDEX('Data gruppe 1'!$2:$51,MATCH($C$6,'Data gruppe 1'!$B$2:$B$51,0),MATCH(R$12&amp;"_s_05_01_02_01_"&amp;$C18,Variabel_institut_grp1,0))</f>
        <v>0</v>
      </c>
      <c r="S18" s="39">
        <f>INDEX('Data gruppe 1'!$2:$51,MATCH($C$6,'Data gruppe 1'!$B$2:$B$51,0),MATCH(S$12&amp;"_s_05_01_02_01_"&amp;$C18,Variabel_institut_grp1,0))</f>
        <v>0</v>
      </c>
      <c r="T18" s="39">
        <f>INDEX('Data gruppe 1'!$2:$51,MATCH($C$6,'Data gruppe 1'!$B$2:$B$51,0),MATCH(T$12&amp;"_s_05_01_02_01_"&amp;$C18,Variabel_institut_grp1,0))</f>
        <v>3475448990.0799999</v>
      </c>
      <c r="U18" s="1"/>
    </row>
    <row r="19" spans="2:21">
      <c r="B19" s="41" t="s">
        <v>528</v>
      </c>
      <c r="C19" s="43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1"/>
    </row>
    <row r="20" spans="2:21">
      <c r="B20" s="46" t="s">
        <v>518</v>
      </c>
      <c r="C20" s="52" t="s">
        <v>529</v>
      </c>
      <c r="D20" s="39">
        <f>INDEX('Data gruppe 1'!$2:$51,MATCH($C$6,'Data gruppe 1'!$B$2:$B$51,0),MATCH(D$12&amp;"_s_05_01_02_01_"&amp;$C20,Variabel_institut_grp1,0))</f>
        <v>0</v>
      </c>
      <c r="E20" s="39">
        <f>INDEX('Data gruppe 1'!$2:$51,MATCH($C$6,'Data gruppe 1'!$B$2:$B$51,0),MATCH(E$12&amp;"_s_05_01_02_01_"&amp;$C20,Variabel_institut_grp1,0))</f>
        <v>546370109.30999994</v>
      </c>
      <c r="F20" s="39">
        <f>INDEX('Data gruppe 1'!$2:$51,MATCH($C$6,'Data gruppe 1'!$B$2:$B$51,0),MATCH(F$12&amp;"_s_05_01_02_01_"&amp;$C20,Variabel_institut_grp1,0))</f>
        <v>39369654.390000001</v>
      </c>
      <c r="G20" s="39">
        <f>INDEX('Data gruppe 1'!$2:$51,MATCH($C$6,'Data gruppe 1'!$B$2:$B$51,0),MATCH(G$12&amp;"_s_05_01_02_01_"&amp;$C20,Variabel_institut_grp1,0))</f>
        <v>252638223.55000001</v>
      </c>
      <c r="H20" s="39">
        <f>INDEX('Data gruppe 1'!$2:$51,MATCH($C$6,'Data gruppe 1'!$B$2:$B$51,0),MATCH(H$12&amp;"_s_05_01_02_01_"&amp;$C20,Variabel_institut_grp1,0))</f>
        <v>1136553495.1400001</v>
      </c>
      <c r="I20" s="39">
        <f>INDEX('Data gruppe 1'!$2:$51,MATCH($C$6,'Data gruppe 1'!$B$2:$B$51,0),MATCH(I$12&amp;"_s_05_01_02_01_"&amp;$C20,Variabel_institut_grp1,0))</f>
        <v>0</v>
      </c>
      <c r="J20" s="39">
        <f>INDEX('Data gruppe 1'!$2:$51,MATCH($C$6,'Data gruppe 1'!$B$2:$B$51,0),MATCH(J$12&amp;"_s_05_01_02_01_"&amp;$C20,Variabel_institut_grp1,0))</f>
        <v>1208989106.6199999</v>
      </c>
      <c r="K20" s="39">
        <f>INDEX('Data gruppe 1'!$2:$51,MATCH($C$6,'Data gruppe 1'!$B$2:$B$51,0),MATCH(K$12&amp;"_s_05_01_02_01_"&amp;$C20,Variabel_institut_grp1,0))</f>
        <v>103203953.23999999</v>
      </c>
      <c r="L20" s="39">
        <f>INDEX('Data gruppe 1'!$2:$51,MATCH($C$6,'Data gruppe 1'!$B$2:$B$51,0),MATCH(L$12&amp;"_s_05_01_02_01_"&amp;$C20,Variabel_institut_grp1,0))</f>
        <v>0</v>
      </c>
      <c r="M20" s="39">
        <f>INDEX('Data gruppe 1'!$2:$51,MATCH($C$6,'Data gruppe 1'!$B$2:$B$51,0),MATCH(M$12&amp;"_s_05_01_02_01_"&amp;$C20,Variabel_institut_grp1,0))</f>
        <v>36561070.479999997</v>
      </c>
      <c r="N20" s="39">
        <f>INDEX('Data gruppe 1'!$2:$51,MATCH($C$6,'Data gruppe 1'!$B$2:$B$51,0),MATCH(N$12&amp;"_s_05_01_02_01_"&amp;$C20,Variabel_institut_grp1,0))</f>
        <v>112128936.77</v>
      </c>
      <c r="O20" s="39">
        <f>INDEX('Data gruppe 1'!$2:$51,MATCH($C$6,'Data gruppe 1'!$B$2:$B$51,0),MATCH(O$12&amp;"_s_05_01_02_01_"&amp;$C20,Variabel_institut_grp1,0))</f>
        <v>0</v>
      </c>
      <c r="P20" s="52"/>
      <c r="Q20" s="52"/>
      <c r="R20" s="52"/>
      <c r="S20" s="52"/>
      <c r="T20" s="39">
        <f>INDEX('Data gruppe 1'!$2:$51,MATCH($C$6,'Data gruppe 1'!$B$2:$B$51,0),MATCH(T$12&amp;"_s_05_01_02_01_"&amp;$C20,Variabel_institut_grp1,0))</f>
        <v>3435814549.5</v>
      </c>
      <c r="U20" s="1"/>
    </row>
    <row r="21" spans="2:21" ht="25.5" customHeight="1">
      <c r="B21" s="46" t="s">
        <v>520</v>
      </c>
      <c r="C21" s="52" t="s">
        <v>530</v>
      </c>
      <c r="D21" s="39">
        <f>INDEX('Data gruppe 1'!$2:$51,MATCH($C$6,'Data gruppe 1'!$B$2:$B$51,0),MATCH(D$12&amp;"_s_05_01_02_01_"&amp;$C21,Variabel_institut_grp1,0))</f>
        <v>0</v>
      </c>
      <c r="E21" s="39">
        <f>INDEX('Data gruppe 1'!$2:$51,MATCH($C$6,'Data gruppe 1'!$B$2:$B$51,0),MATCH(E$12&amp;"_s_05_01_02_01_"&amp;$C21,Variabel_institut_grp1,0))</f>
        <v>0</v>
      </c>
      <c r="F21" s="39">
        <f>INDEX('Data gruppe 1'!$2:$51,MATCH($C$6,'Data gruppe 1'!$B$2:$B$51,0),MATCH(F$12&amp;"_s_05_01_02_01_"&amp;$C21,Variabel_institut_grp1,0))</f>
        <v>0</v>
      </c>
      <c r="G21" s="39">
        <f>INDEX('Data gruppe 1'!$2:$51,MATCH($C$6,'Data gruppe 1'!$B$2:$B$51,0),MATCH(G$12&amp;"_s_05_01_02_01_"&amp;$C21,Variabel_institut_grp1,0))</f>
        <v>0</v>
      </c>
      <c r="H21" s="39">
        <f>INDEX('Data gruppe 1'!$2:$51,MATCH($C$6,'Data gruppe 1'!$B$2:$B$51,0),MATCH(H$12&amp;"_s_05_01_02_01_"&amp;$C21,Variabel_institut_grp1,0))</f>
        <v>0</v>
      </c>
      <c r="I21" s="39">
        <f>INDEX('Data gruppe 1'!$2:$51,MATCH($C$6,'Data gruppe 1'!$B$2:$B$51,0),MATCH(I$12&amp;"_s_05_01_02_01_"&amp;$C21,Variabel_institut_grp1,0))</f>
        <v>0</v>
      </c>
      <c r="J21" s="39">
        <f>INDEX('Data gruppe 1'!$2:$51,MATCH($C$6,'Data gruppe 1'!$B$2:$B$51,0),MATCH(J$12&amp;"_s_05_01_02_01_"&amp;$C21,Variabel_institut_grp1,0))</f>
        <v>0</v>
      </c>
      <c r="K21" s="39">
        <f>INDEX('Data gruppe 1'!$2:$51,MATCH($C$6,'Data gruppe 1'!$B$2:$B$51,0),MATCH(K$12&amp;"_s_05_01_02_01_"&amp;$C21,Variabel_institut_grp1,0))</f>
        <v>0</v>
      </c>
      <c r="L21" s="39">
        <f>INDEX('Data gruppe 1'!$2:$51,MATCH($C$6,'Data gruppe 1'!$B$2:$B$51,0),MATCH(L$12&amp;"_s_05_01_02_01_"&amp;$C21,Variabel_institut_grp1,0))</f>
        <v>0</v>
      </c>
      <c r="M21" s="39">
        <f>INDEX('Data gruppe 1'!$2:$51,MATCH($C$6,'Data gruppe 1'!$B$2:$B$51,0),MATCH(M$12&amp;"_s_05_01_02_01_"&amp;$C21,Variabel_institut_grp1,0))</f>
        <v>0</v>
      </c>
      <c r="N21" s="39">
        <f>INDEX('Data gruppe 1'!$2:$51,MATCH($C$6,'Data gruppe 1'!$B$2:$B$51,0),MATCH(N$12&amp;"_s_05_01_02_01_"&amp;$C21,Variabel_institut_grp1,0))</f>
        <v>0</v>
      </c>
      <c r="O21" s="39">
        <f>INDEX('Data gruppe 1'!$2:$51,MATCH($C$6,'Data gruppe 1'!$B$2:$B$51,0),MATCH(O$12&amp;"_s_05_01_02_01_"&amp;$C21,Variabel_institut_grp1,0))</f>
        <v>0</v>
      </c>
      <c r="P21" s="52"/>
      <c r="Q21" s="52"/>
      <c r="R21" s="52"/>
      <c r="S21" s="52"/>
      <c r="T21" s="39">
        <f>INDEX('Data gruppe 1'!$2:$51,MATCH($C$6,'Data gruppe 1'!$B$2:$B$51,0),MATCH(T$12&amp;"_s_05_01_02_01_"&amp;$C21,Variabel_institut_grp1,0))</f>
        <v>0</v>
      </c>
      <c r="U21" s="1"/>
    </row>
    <row r="22" spans="2:21" ht="25.5" customHeight="1">
      <c r="B22" s="46" t="s">
        <v>522</v>
      </c>
      <c r="C22" s="52" t="s">
        <v>531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39">
        <f>INDEX('Data gruppe 1'!$2:$51,MATCH($C$6,'Data gruppe 1'!$B$2:$B$51,0),MATCH(P$12&amp;"_s_05_01_02_01_"&amp;$C22,Variabel_institut_grp1,0))</f>
        <v>0</v>
      </c>
      <c r="Q22" s="39">
        <f>INDEX('Data gruppe 1'!$2:$51,MATCH($C$6,'Data gruppe 1'!$B$2:$B$51,0),MATCH(Q$12&amp;"_s_05_01_02_01_"&amp;$C22,Variabel_institut_grp1,0))</f>
        <v>0</v>
      </c>
      <c r="R22" s="39">
        <f>INDEX('Data gruppe 1'!$2:$51,MATCH($C$6,'Data gruppe 1'!$B$2:$B$51,0),MATCH(R$12&amp;"_s_05_01_02_01_"&amp;$C22,Variabel_institut_grp1,0))</f>
        <v>0</v>
      </c>
      <c r="S22" s="39">
        <f>INDEX('Data gruppe 1'!$2:$51,MATCH($C$6,'Data gruppe 1'!$B$2:$B$51,0),MATCH(S$12&amp;"_s_05_01_02_01_"&amp;$C22,Variabel_institut_grp1,0))</f>
        <v>0</v>
      </c>
      <c r="T22" s="39">
        <f>INDEX('Data gruppe 1'!$2:$51,MATCH($C$6,'Data gruppe 1'!$B$2:$B$51,0),MATCH(T$12&amp;"_s_05_01_02_01_"&amp;$C22,Variabel_institut_grp1,0))</f>
        <v>0</v>
      </c>
      <c r="U22" s="1"/>
    </row>
    <row r="23" spans="2:21">
      <c r="B23" s="46" t="s">
        <v>524</v>
      </c>
      <c r="C23" s="52" t="s">
        <v>532</v>
      </c>
      <c r="D23" s="39">
        <f>INDEX('Data gruppe 1'!$2:$51,MATCH($C$6,'Data gruppe 1'!$B$2:$B$51,0),MATCH(D$12&amp;"_s_05_01_02_01_"&amp;$C23,Variabel_institut_grp1,0))</f>
        <v>0</v>
      </c>
      <c r="E23" s="39">
        <f>INDEX('Data gruppe 1'!$2:$51,MATCH($C$6,'Data gruppe 1'!$B$2:$B$51,0),MATCH(E$12&amp;"_s_05_01_02_01_"&amp;$C23,Variabel_institut_grp1,0))</f>
        <v>12193856.050000001</v>
      </c>
      <c r="F23" s="39">
        <f>INDEX('Data gruppe 1'!$2:$51,MATCH($C$6,'Data gruppe 1'!$B$2:$B$51,0),MATCH(F$12&amp;"_s_05_01_02_01_"&amp;$C23,Variabel_institut_grp1,0))</f>
        <v>1665790.88</v>
      </c>
      <c r="G23" s="39">
        <f>INDEX('Data gruppe 1'!$2:$51,MATCH($C$6,'Data gruppe 1'!$B$2:$B$51,0),MATCH(G$12&amp;"_s_05_01_02_01_"&amp;$C23,Variabel_institut_grp1,0))</f>
        <v>1609557.07</v>
      </c>
      <c r="H23" s="39">
        <f>INDEX('Data gruppe 1'!$2:$51,MATCH($C$6,'Data gruppe 1'!$B$2:$B$51,0),MATCH(H$12&amp;"_s_05_01_02_01_"&amp;$C23,Variabel_institut_grp1,0))</f>
        <v>7212262.3799999999</v>
      </c>
      <c r="I23" s="39">
        <f>INDEX('Data gruppe 1'!$2:$51,MATCH($C$6,'Data gruppe 1'!$B$2:$B$51,0),MATCH(I$12&amp;"_s_05_01_02_01_"&amp;$C23,Variabel_institut_grp1,0))</f>
        <v>0</v>
      </c>
      <c r="J23" s="39">
        <f>INDEX('Data gruppe 1'!$2:$51,MATCH($C$6,'Data gruppe 1'!$B$2:$B$51,0),MATCH(J$12&amp;"_s_05_01_02_01_"&amp;$C23,Variabel_institut_grp1,0))</f>
        <v>49336496</v>
      </c>
      <c r="K23" s="39">
        <f>INDEX('Data gruppe 1'!$2:$51,MATCH($C$6,'Data gruppe 1'!$B$2:$B$51,0),MATCH(K$12&amp;"_s_05_01_02_01_"&amp;$C23,Variabel_institut_grp1,0))</f>
        <v>1405770.44</v>
      </c>
      <c r="L23" s="39">
        <f>INDEX('Data gruppe 1'!$2:$51,MATCH($C$6,'Data gruppe 1'!$B$2:$B$51,0),MATCH(L$12&amp;"_s_05_01_02_01_"&amp;$C23,Variabel_institut_grp1,0))</f>
        <v>0</v>
      </c>
      <c r="M23" s="39">
        <f>INDEX('Data gruppe 1'!$2:$51,MATCH($C$6,'Data gruppe 1'!$B$2:$B$51,0),MATCH(M$12&amp;"_s_05_01_02_01_"&amp;$C23,Variabel_institut_grp1,0))</f>
        <v>1411885.61</v>
      </c>
      <c r="N23" s="39">
        <f>INDEX('Data gruppe 1'!$2:$51,MATCH($C$6,'Data gruppe 1'!$B$2:$B$51,0),MATCH(N$12&amp;"_s_05_01_02_01_"&amp;$C23,Variabel_institut_grp1,0))</f>
        <v>3875150.23</v>
      </c>
      <c r="O23" s="39">
        <f>INDEX('Data gruppe 1'!$2:$51,MATCH($C$6,'Data gruppe 1'!$B$2:$B$51,0),MATCH(O$12&amp;"_s_05_01_02_01_"&amp;$C23,Variabel_institut_grp1,0))</f>
        <v>0</v>
      </c>
      <c r="P23" s="39">
        <f>INDEX('Data gruppe 1'!$2:$51,MATCH($C$6,'Data gruppe 1'!$B$2:$B$51,0),MATCH(P$12&amp;"_s_05_01_02_01_"&amp;$C23,Variabel_institut_grp1,0))</f>
        <v>0</v>
      </c>
      <c r="Q23" s="39">
        <f>INDEX('Data gruppe 1'!$2:$51,MATCH($C$6,'Data gruppe 1'!$B$2:$B$51,0),MATCH(Q$12&amp;"_s_05_01_02_01_"&amp;$C23,Variabel_institut_grp1,0))</f>
        <v>0</v>
      </c>
      <c r="R23" s="39">
        <f>INDEX('Data gruppe 1'!$2:$51,MATCH($C$6,'Data gruppe 1'!$B$2:$B$51,0),MATCH(R$12&amp;"_s_05_01_02_01_"&amp;$C23,Variabel_institut_grp1,0))</f>
        <v>0</v>
      </c>
      <c r="S23" s="39">
        <f>INDEX('Data gruppe 1'!$2:$51,MATCH($C$6,'Data gruppe 1'!$B$2:$B$51,0),MATCH(S$12&amp;"_s_05_01_02_01_"&amp;$C23,Variabel_institut_grp1,0))</f>
        <v>0</v>
      </c>
      <c r="T23" s="39">
        <f>INDEX('Data gruppe 1'!$2:$51,MATCH($C$6,'Data gruppe 1'!$B$2:$B$51,0),MATCH(T$12&amp;"_s_05_01_02_01_"&amp;$C23,Variabel_institut_grp1,0))</f>
        <v>78710768.659999996</v>
      </c>
      <c r="U23" s="1"/>
    </row>
    <row r="24" spans="2:21">
      <c r="B24" s="46" t="s">
        <v>526</v>
      </c>
      <c r="C24" s="52" t="s">
        <v>533</v>
      </c>
      <c r="D24" s="39">
        <f>INDEX('Data gruppe 1'!$2:$51,MATCH($C$6,'Data gruppe 1'!$B$2:$B$51,0),MATCH(D$12&amp;"_s_05_01_02_01_"&amp;$C24,Variabel_institut_grp1,0))</f>
        <v>0</v>
      </c>
      <c r="E24" s="39">
        <f>INDEX('Data gruppe 1'!$2:$51,MATCH($C$6,'Data gruppe 1'!$B$2:$B$51,0),MATCH(E$12&amp;"_s_05_01_02_01_"&amp;$C24,Variabel_institut_grp1,0))</f>
        <v>534176253.26999998</v>
      </c>
      <c r="F24" s="39">
        <f>INDEX('Data gruppe 1'!$2:$51,MATCH($C$6,'Data gruppe 1'!$B$2:$B$51,0),MATCH(F$12&amp;"_s_05_01_02_01_"&amp;$C24,Variabel_institut_grp1,0))</f>
        <v>37703863.509999998</v>
      </c>
      <c r="G24" s="39">
        <f>INDEX('Data gruppe 1'!$2:$51,MATCH($C$6,'Data gruppe 1'!$B$2:$B$51,0),MATCH(G$12&amp;"_s_05_01_02_01_"&amp;$C24,Variabel_institut_grp1,0))</f>
        <v>251028666.47999999</v>
      </c>
      <c r="H24" s="39">
        <f>INDEX('Data gruppe 1'!$2:$51,MATCH($C$6,'Data gruppe 1'!$B$2:$B$51,0),MATCH(H$12&amp;"_s_05_01_02_01_"&amp;$C24,Variabel_institut_grp1,0))</f>
        <v>1129341232.76</v>
      </c>
      <c r="I24" s="39">
        <f>INDEX('Data gruppe 1'!$2:$51,MATCH($C$6,'Data gruppe 1'!$B$2:$B$51,0),MATCH(I$12&amp;"_s_05_01_02_01_"&amp;$C24,Variabel_institut_grp1,0))</f>
        <v>0</v>
      </c>
      <c r="J24" s="39">
        <f>INDEX('Data gruppe 1'!$2:$51,MATCH($C$6,'Data gruppe 1'!$B$2:$B$51,0),MATCH(J$12&amp;"_s_05_01_02_01_"&amp;$C24,Variabel_institut_grp1,0))</f>
        <v>1159652610.6199999</v>
      </c>
      <c r="K24" s="39">
        <f>INDEX('Data gruppe 1'!$2:$51,MATCH($C$6,'Data gruppe 1'!$B$2:$B$51,0),MATCH(K$12&amp;"_s_05_01_02_01_"&amp;$C24,Variabel_institut_grp1,0))</f>
        <v>101798182.8</v>
      </c>
      <c r="L24" s="39">
        <f>INDEX('Data gruppe 1'!$2:$51,MATCH($C$6,'Data gruppe 1'!$B$2:$B$51,0),MATCH(L$12&amp;"_s_05_01_02_01_"&amp;$C24,Variabel_institut_grp1,0))</f>
        <v>0</v>
      </c>
      <c r="M24" s="39">
        <f>INDEX('Data gruppe 1'!$2:$51,MATCH($C$6,'Data gruppe 1'!$B$2:$B$51,0),MATCH(M$12&amp;"_s_05_01_02_01_"&amp;$C24,Variabel_institut_grp1,0))</f>
        <v>35149184.859999999</v>
      </c>
      <c r="N24" s="39">
        <f>INDEX('Data gruppe 1'!$2:$51,MATCH($C$6,'Data gruppe 1'!$B$2:$B$51,0),MATCH(N$12&amp;"_s_05_01_02_01_"&amp;$C24,Variabel_institut_grp1,0))</f>
        <v>108253786.54000001</v>
      </c>
      <c r="O24" s="39">
        <f>INDEX('Data gruppe 1'!$2:$51,MATCH($C$6,'Data gruppe 1'!$B$2:$B$51,0),MATCH(O$12&amp;"_s_05_01_02_01_"&amp;$C24,Variabel_institut_grp1,0))</f>
        <v>0</v>
      </c>
      <c r="P24" s="39">
        <f>INDEX('Data gruppe 1'!$2:$51,MATCH($C$6,'Data gruppe 1'!$B$2:$B$51,0),MATCH(P$12&amp;"_s_05_01_02_01_"&amp;$C24,Variabel_institut_grp1,0))</f>
        <v>0</v>
      </c>
      <c r="Q24" s="39">
        <f>INDEX('Data gruppe 1'!$2:$51,MATCH($C$6,'Data gruppe 1'!$B$2:$B$51,0),MATCH(Q$12&amp;"_s_05_01_02_01_"&amp;$C24,Variabel_institut_grp1,0))</f>
        <v>0</v>
      </c>
      <c r="R24" s="39">
        <f>INDEX('Data gruppe 1'!$2:$51,MATCH($C$6,'Data gruppe 1'!$B$2:$B$51,0),MATCH(R$12&amp;"_s_05_01_02_01_"&amp;$C24,Variabel_institut_grp1,0))</f>
        <v>0</v>
      </c>
      <c r="S24" s="39">
        <f>INDEX('Data gruppe 1'!$2:$51,MATCH($C$6,'Data gruppe 1'!$B$2:$B$51,0),MATCH(S$12&amp;"_s_05_01_02_01_"&amp;$C24,Variabel_institut_grp1,0))</f>
        <v>0</v>
      </c>
      <c r="T24" s="39">
        <f>INDEX('Data gruppe 1'!$2:$51,MATCH($C$6,'Data gruppe 1'!$B$2:$B$51,0),MATCH(T$12&amp;"_s_05_01_02_01_"&amp;$C24,Variabel_institut_grp1,0))</f>
        <v>3357103780.8499999</v>
      </c>
      <c r="U24" s="1"/>
    </row>
    <row r="25" spans="2:21">
      <c r="B25" s="41" t="s">
        <v>534</v>
      </c>
      <c r="C25" s="43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1"/>
    </row>
    <row r="26" spans="2:21">
      <c r="B26" s="46" t="s">
        <v>518</v>
      </c>
      <c r="C26" s="52" t="s">
        <v>535</v>
      </c>
      <c r="D26" s="39">
        <f>INDEX('Data gruppe 1'!$2:$51,MATCH($C$6,'Data gruppe 1'!$B$2:$B$51,0),MATCH(D$12&amp;"_s_05_01_02_01_"&amp;$C26,Variabel_institut_grp1,0))</f>
        <v>0</v>
      </c>
      <c r="E26" s="39">
        <f>INDEX('Data gruppe 1'!$2:$51,MATCH($C$6,'Data gruppe 1'!$B$2:$B$51,0),MATCH(E$12&amp;"_s_05_01_02_01_"&amp;$C26,Variabel_institut_grp1,0))</f>
        <v>320180086.79000002</v>
      </c>
      <c r="F26" s="39">
        <f>INDEX('Data gruppe 1'!$2:$51,MATCH($C$6,'Data gruppe 1'!$B$2:$B$51,0),MATCH(F$12&amp;"_s_05_01_02_01_"&amp;$C26,Variabel_institut_grp1,0))</f>
        <v>22307493.129999999</v>
      </c>
      <c r="G26" s="39">
        <f>INDEX('Data gruppe 1'!$2:$51,MATCH($C$6,'Data gruppe 1'!$B$2:$B$51,0),MATCH(G$12&amp;"_s_05_01_02_01_"&amp;$C26,Variabel_institut_grp1,0))</f>
        <v>228087616.74000001</v>
      </c>
      <c r="H26" s="39">
        <f>INDEX('Data gruppe 1'!$2:$51,MATCH($C$6,'Data gruppe 1'!$B$2:$B$51,0),MATCH(H$12&amp;"_s_05_01_02_01_"&amp;$C26,Variabel_institut_grp1,0))</f>
        <v>567008664.76999998</v>
      </c>
      <c r="I26" s="39">
        <f>INDEX('Data gruppe 1'!$2:$51,MATCH($C$6,'Data gruppe 1'!$B$2:$B$51,0),MATCH(I$12&amp;"_s_05_01_02_01_"&amp;$C26,Variabel_institut_grp1,0))</f>
        <v>0</v>
      </c>
      <c r="J26" s="39">
        <f>INDEX('Data gruppe 1'!$2:$51,MATCH($C$6,'Data gruppe 1'!$B$2:$B$51,0),MATCH(J$12&amp;"_s_05_01_02_01_"&amp;$C26,Variabel_institut_grp1,0))</f>
        <v>682370480.30999994</v>
      </c>
      <c r="K26" s="39">
        <f>INDEX('Data gruppe 1'!$2:$51,MATCH($C$6,'Data gruppe 1'!$B$2:$B$51,0),MATCH(K$12&amp;"_s_05_01_02_01_"&amp;$C26,Variabel_institut_grp1,0))</f>
        <v>59480516.409999996</v>
      </c>
      <c r="L26" s="39">
        <f>INDEX('Data gruppe 1'!$2:$51,MATCH($C$6,'Data gruppe 1'!$B$2:$B$51,0),MATCH(L$12&amp;"_s_05_01_02_01_"&amp;$C26,Variabel_institut_grp1,0))</f>
        <v>0</v>
      </c>
      <c r="M26" s="39">
        <f>INDEX('Data gruppe 1'!$2:$51,MATCH($C$6,'Data gruppe 1'!$B$2:$B$51,0),MATCH(M$12&amp;"_s_05_01_02_01_"&amp;$C26,Variabel_institut_grp1,0))</f>
        <v>16164585.9</v>
      </c>
      <c r="N26" s="39">
        <f>INDEX('Data gruppe 1'!$2:$51,MATCH($C$6,'Data gruppe 1'!$B$2:$B$51,0),MATCH(N$12&amp;"_s_05_01_02_01_"&amp;$C26,Variabel_institut_grp1,0))</f>
        <v>82741464.760000005</v>
      </c>
      <c r="O26" s="39">
        <f>INDEX('Data gruppe 1'!$2:$51,MATCH($C$6,'Data gruppe 1'!$B$2:$B$51,0),MATCH(O$12&amp;"_s_05_01_02_01_"&amp;$C26,Variabel_institut_grp1,0))</f>
        <v>0</v>
      </c>
      <c r="P26" s="52"/>
      <c r="Q26" s="52"/>
      <c r="R26" s="52"/>
      <c r="S26" s="52"/>
      <c r="T26" s="39">
        <f>INDEX('Data gruppe 1'!$2:$51,MATCH($C$6,'Data gruppe 1'!$B$2:$B$51,0),MATCH(T$12&amp;"_s_05_01_02_01_"&amp;$C26,Variabel_institut_grp1,0))</f>
        <v>1978340908.8099999</v>
      </c>
      <c r="U26" s="1"/>
    </row>
    <row r="27" spans="2:21" ht="25.5" customHeight="1">
      <c r="B27" s="46" t="s">
        <v>520</v>
      </c>
      <c r="C27" s="52" t="s">
        <v>536</v>
      </c>
      <c r="D27" s="39">
        <f>INDEX('Data gruppe 1'!$2:$51,MATCH($C$6,'Data gruppe 1'!$B$2:$B$51,0),MATCH(D$12&amp;"_s_05_01_02_01_"&amp;$C27,Variabel_institut_grp1,0))</f>
        <v>0</v>
      </c>
      <c r="E27" s="39">
        <f>INDEX('Data gruppe 1'!$2:$51,MATCH($C$6,'Data gruppe 1'!$B$2:$B$51,0),MATCH(E$12&amp;"_s_05_01_02_01_"&amp;$C27,Variabel_institut_grp1,0))</f>
        <v>0</v>
      </c>
      <c r="F27" s="39">
        <f>INDEX('Data gruppe 1'!$2:$51,MATCH($C$6,'Data gruppe 1'!$B$2:$B$51,0),MATCH(F$12&amp;"_s_05_01_02_01_"&amp;$C27,Variabel_institut_grp1,0))</f>
        <v>0</v>
      </c>
      <c r="G27" s="39">
        <f>INDEX('Data gruppe 1'!$2:$51,MATCH($C$6,'Data gruppe 1'!$B$2:$B$51,0),MATCH(G$12&amp;"_s_05_01_02_01_"&amp;$C27,Variabel_institut_grp1,0))</f>
        <v>0</v>
      </c>
      <c r="H27" s="39">
        <f>INDEX('Data gruppe 1'!$2:$51,MATCH($C$6,'Data gruppe 1'!$B$2:$B$51,0),MATCH(H$12&amp;"_s_05_01_02_01_"&amp;$C27,Variabel_institut_grp1,0))</f>
        <v>0</v>
      </c>
      <c r="I27" s="39">
        <f>INDEX('Data gruppe 1'!$2:$51,MATCH($C$6,'Data gruppe 1'!$B$2:$B$51,0),MATCH(I$12&amp;"_s_05_01_02_01_"&amp;$C27,Variabel_institut_grp1,0))</f>
        <v>0</v>
      </c>
      <c r="J27" s="39">
        <f>INDEX('Data gruppe 1'!$2:$51,MATCH($C$6,'Data gruppe 1'!$B$2:$B$51,0),MATCH(J$12&amp;"_s_05_01_02_01_"&amp;$C27,Variabel_institut_grp1,0))</f>
        <v>0</v>
      </c>
      <c r="K27" s="39">
        <f>INDEX('Data gruppe 1'!$2:$51,MATCH($C$6,'Data gruppe 1'!$B$2:$B$51,0),MATCH(K$12&amp;"_s_05_01_02_01_"&amp;$C27,Variabel_institut_grp1,0))</f>
        <v>0</v>
      </c>
      <c r="L27" s="39">
        <f>INDEX('Data gruppe 1'!$2:$51,MATCH($C$6,'Data gruppe 1'!$B$2:$B$51,0),MATCH(L$12&amp;"_s_05_01_02_01_"&amp;$C27,Variabel_institut_grp1,0))</f>
        <v>0</v>
      </c>
      <c r="M27" s="39">
        <f>INDEX('Data gruppe 1'!$2:$51,MATCH($C$6,'Data gruppe 1'!$B$2:$B$51,0),MATCH(M$12&amp;"_s_05_01_02_01_"&amp;$C27,Variabel_institut_grp1,0))</f>
        <v>0</v>
      </c>
      <c r="N27" s="39">
        <f>INDEX('Data gruppe 1'!$2:$51,MATCH($C$6,'Data gruppe 1'!$B$2:$B$51,0),MATCH(N$12&amp;"_s_05_01_02_01_"&amp;$C27,Variabel_institut_grp1,0))</f>
        <v>0</v>
      </c>
      <c r="O27" s="39">
        <f>INDEX('Data gruppe 1'!$2:$51,MATCH($C$6,'Data gruppe 1'!$B$2:$B$51,0),MATCH(O$12&amp;"_s_05_01_02_01_"&amp;$C27,Variabel_institut_grp1,0))</f>
        <v>0</v>
      </c>
      <c r="P27" s="52"/>
      <c r="Q27" s="52"/>
      <c r="R27" s="52"/>
      <c r="S27" s="52"/>
      <c r="T27" s="39">
        <f>INDEX('Data gruppe 1'!$2:$51,MATCH($C$6,'Data gruppe 1'!$B$2:$B$51,0),MATCH(T$12&amp;"_s_05_01_02_01_"&amp;$C27,Variabel_institut_grp1,0))</f>
        <v>0</v>
      </c>
      <c r="U27" s="1"/>
    </row>
    <row r="28" spans="2:21" ht="25.5" customHeight="1">
      <c r="B28" s="46" t="s">
        <v>522</v>
      </c>
      <c r="C28" s="52" t="s">
        <v>537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39">
        <f>INDEX('Data gruppe 1'!$2:$51,MATCH($C$6,'Data gruppe 1'!$B$2:$B$51,0),MATCH(P$12&amp;"_s_05_01_02_01_"&amp;$C28,Variabel_institut_grp1,0))</f>
        <v>0</v>
      </c>
      <c r="Q28" s="39">
        <f>INDEX('Data gruppe 1'!$2:$51,MATCH($C$6,'Data gruppe 1'!$B$2:$B$51,0),MATCH(Q$12&amp;"_s_05_01_02_01_"&amp;$C28,Variabel_institut_grp1,0))</f>
        <v>0</v>
      </c>
      <c r="R28" s="39">
        <f>INDEX('Data gruppe 1'!$2:$51,MATCH($C$6,'Data gruppe 1'!$B$2:$B$51,0),MATCH(R$12&amp;"_s_05_01_02_01_"&amp;$C28,Variabel_institut_grp1,0))</f>
        <v>0</v>
      </c>
      <c r="S28" s="39">
        <f>INDEX('Data gruppe 1'!$2:$51,MATCH($C$6,'Data gruppe 1'!$B$2:$B$51,0),MATCH(S$12&amp;"_s_05_01_02_01_"&amp;$C28,Variabel_institut_grp1,0))</f>
        <v>0</v>
      </c>
      <c r="T28" s="39">
        <f>INDEX('Data gruppe 1'!$2:$51,MATCH($C$6,'Data gruppe 1'!$B$2:$B$51,0),MATCH(T$12&amp;"_s_05_01_02_01_"&amp;$C28,Variabel_institut_grp1,0))</f>
        <v>0</v>
      </c>
      <c r="U28" s="1"/>
    </row>
    <row r="29" spans="2:21">
      <c r="B29" s="46" t="s">
        <v>524</v>
      </c>
      <c r="C29" s="52" t="s">
        <v>538</v>
      </c>
      <c r="D29" s="39">
        <f>INDEX('Data gruppe 1'!$2:$51,MATCH($C$6,'Data gruppe 1'!$B$2:$B$51,0),MATCH(D$12&amp;"_s_05_01_02_01_"&amp;$C29,Variabel_institut_grp1,0))</f>
        <v>0</v>
      </c>
      <c r="E29" s="39">
        <f>INDEX('Data gruppe 1'!$2:$51,MATCH($C$6,'Data gruppe 1'!$B$2:$B$51,0),MATCH(E$12&amp;"_s_05_01_02_01_"&amp;$C29,Variabel_institut_grp1,0))</f>
        <v>0</v>
      </c>
      <c r="F29" s="39">
        <f>INDEX('Data gruppe 1'!$2:$51,MATCH($C$6,'Data gruppe 1'!$B$2:$B$51,0),MATCH(F$12&amp;"_s_05_01_02_01_"&amp;$C29,Variabel_institut_grp1,0))</f>
        <v>0</v>
      </c>
      <c r="G29" s="39">
        <f>INDEX('Data gruppe 1'!$2:$51,MATCH($C$6,'Data gruppe 1'!$B$2:$B$51,0),MATCH(G$12&amp;"_s_05_01_02_01_"&amp;$C29,Variabel_institut_grp1,0))</f>
        <v>0</v>
      </c>
      <c r="H29" s="39">
        <f>INDEX('Data gruppe 1'!$2:$51,MATCH($C$6,'Data gruppe 1'!$B$2:$B$51,0),MATCH(H$12&amp;"_s_05_01_02_01_"&amp;$C29,Variabel_institut_grp1,0))</f>
        <v>0</v>
      </c>
      <c r="I29" s="39">
        <f>INDEX('Data gruppe 1'!$2:$51,MATCH($C$6,'Data gruppe 1'!$B$2:$B$51,0),MATCH(I$12&amp;"_s_05_01_02_01_"&amp;$C29,Variabel_institut_grp1,0))</f>
        <v>0</v>
      </c>
      <c r="J29" s="39">
        <f>INDEX('Data gruppe 1'!$2:$51,MATCH($C$6,'Data gruppe 1'!$B$2:$B$51,0),MATCH(J$12&amp;"_s_05_01_02_01_"&amp;$C29,Variabel_institut_grp1,0))</f>
        <v>0</v>
      </c>
      <c r="K29" s="39">
        <f>INDEX('Data gruppe 1'!$2:$51,MATCH($C$6,'Data gruppe 1'!$B$2:$B$51,0),MATCH(K$12&amp;"_s_05_01_02_01_"&amp;$C29,Variabel_institut_grp1,0))</f>
        <v>0</v>
      </c>
      <c r="L29" s="39">
        <f>INDEX('Data gruppe 1'!$2:$51,MATCH($C$6,'Data gruppe 1'!$B$2:$B$51,0),MATCH(L$12&amp;"_s_05_01_02_01_"&amp;$C29,Variabel_institut_grp1,0))</f>
        <v>0</v>
      </c>
      <c r="M29" s="39">
        <f>INDEX('Data gruppe 1'!$2:$51,MATCH($C$6,'Data gruppe 1'!$B$2:$B$51,0),MATCH(M$12&amp;"_s_05_01_02_01_"&amp;$C29,Variabel_institut_grp1,0))</f>
        <v>0</v>
      </c>
      <c r="N29" s="39">
        <f>INDEX('Data gruppe 1'!$2:$51,MATCH($C$6,'Data gruppe 1'!$B$2:$B$51,0),MATCH(N$12&amp;"_s_05_01_02_01_"&amp;$C29,Variabel_institut_grp1,0))</f>
        <v>0</v>
      </c>
      <c r="O29" s="39">
        <f>INDEX('Data gruppe 1'!$2:$51,MATCH($C$6,'Data gruppe 1'!$B$2:$B$51,0),MATCH(O$12&amp;"_s_05_01_02_01_"&amp;$C29,Variabel_institut_grp1,0))</f>
        <v>0</v>
      </c>
      <c r="P29" s="39">
        <f>INDEX('Data gruppe 1'!$2:$51,MATCH($C$6,'Data gruppe 1'!$B$2:$B$51,0),MATCH(P$12&amp;"_s_05_01_02_01_"&amp;$C29,Variabel_institut_grp1,0))</f>
        <v>0</v>
      </c>
      <c r="Q29" s="39">
        <f>INDEX('Data gruppe 1'!$2:$51,MATCH($C$6,'Data gruppe 1'!$B$2:$B$51,0),MATCH(Q$12&amp;"_s_05_01_02_01_"&amp;$C29,Variabel_institut_grp1,0))</f>
        <v>0</v>
      </c>
      <c r="R29" s="39">
        <f>INDEX('Data gruppe 1'!$2:$51,MATCH($C$6,'Data gruppe 1'!$B$2:$B$51,0),MATCH(R$12&amp;"_s_05_01_02_01_"&amp;$C29,Variabel_institut_grp1,0))</f>
        <v>0</v>
      </c>
      <c r="S29" s="39">
        <f>INDEX('Data gruppe 1'!$2:$51,MATCH($C$6,'Data gruppe 1'!$B$2:$B$51,0),MATCH(S$12&amp;"_s_05_01_02_01_"&amp;$C29,Variabel_institut_grp1,0))</f>
        <v>0</v>
      </c>
      <c r="T29" s="39">
        <f>INDEX('Data gruppe 1'!$2:$51,MATCH($C$6,'Data gruppe 1'!$B$2:$B$51,0),MATCH(T$12&amp;"_s_05_01_02_01_"&amp;$C29,Variabel_institut_grp1,0))</f>
        <v>0</v>
      </c>
      <c r="U29" s="1"/>
    </row>
    <row r="30" spans="2:21">
      <c r="B30" s="46" t="s">
        <v>526</v>
      </c>
      <c r="C30" s="52" t="s">
        <v>539</v>
      </c>
      <c r="D30" s="39">
        <f>INDEX('Data gruppe 1'!$2:$51,MATCH($C$6,'Data gruppe 1'!$B$2:$B$51,0),MATCH(D$12&amp;"_s_05_01_02_01_"&amp;$C30,Variabel_institut_grp1,0))</f>
        <v>0</v>
      </c>
      <c r="E30" s="39">
        <f>INDEX('Data gruppe 1'!$2:$51,MATCH($C$6,'Data gruppe 1'!$B$2:$B$51,0),MATCH(E$12&amp;"_s_05_01_02_01_"&amp;$C30,Variabel_institut_grp1,0))</f>
        <v>320180086.79000002</v>
      </c>
      <c r="F30" s="39">
        <f>INDEX('Data gruppe 1'!$2:$51,MATCH($C$6,'Data gruppe 1'!$B$2:$B$51,0),MATCH(F$12&amp;"_s_05_01_02_01_"&amp;$C30,Variabel_institut_grp1,0))</f>
        <v>22307493.129999999</v>
      </c>
      <c r="G30" s="39">
        <f>INDEX('Data gruppe 1'!$2:$51,MATCH($C$6,'Data gruppe 1'!$B$2:$B$51,0),MATCH(G$12&amp;"_s_05_01_02_01_"&amp;$C30,Variabel_institut_grp1,0))</f>
        <v>228087616.74000001</v>
      </c>
      <c r="H30" s="39">
        <f>INDEX('Data gruppe 1'!$2:$51,MATCH($C$6,'Data gruppe 1'!$B$2:$B$51,0),MATCH(H$12&amp;"_s_05_01_02_01_"&amp;$C30,Variabel_institut_grp1,0))</f>
        <v>567008664.76999998</v>
      </c>
      <c r="I30" s="39">
        <f>INDEX('Data gruppe 1'!$2:$51,MATCH($C$6,'Data gruppe 1'!$B$2:$B$51,0),MATCH(I$12&amp;"_s_05_01_02_01_"&amp;$C30,Variabel_institut_grp1,0))</f>
        <v>0</v>
      </c>
      <c r="J30" s="39">
        <f>INDEX('Data gruppe 1'!$2:$51,MATCH($C$6,'Data gruppe 1'!$B$2:$B$51,0),MATCH(J$12&amp;"_s_05_01_02_01_"&amp;$C30,Variabel_institut_grp1,0))</f>
        <v>682370480.30999994</v>
      </c>
      <c r="K30" s="39">
        <f>INDEX('Data gruppe 1'!$2:$51,MATCH($C$6,'Data gruppe 1'!$B$2:$B$51,0),MATCH(K$12&amp;"_s_05_01_02_01_"&amp;$C30,Variabel_institut_grp1,0))</f>
        <v>59480516.409999996</v>
      </c>
      <c r="L30" s="39">
        <f>INDEX('Data gruppe 1'!$2:$51,MATCH($C$6,'Data gruppe 1'!$B$2:$B$51,0),MATCH(L$12&amp;"_s_05_01_02_01_"&amp;$C30,Variabel_institut_grp1,0))</f>
        <v>0</v>
      </c>
      <c r="M30" s="39">
        <f>INDEX('Data gruppe 1'!$2:$51,MATCH($C$6,'Data gruppe 1'!$B$2:$B$51,0),MATCH(M$12&amp;"_s_05_01_02_01_"&amp;$C30,Variabel_institut_grp1,0))</f>
        <v>16164585.9</v>
      </c>
      <c r="N30" s="39">
        <f>INDEX('Data gruppe 1'!$2:$51,MATCH($C$6,'Data gruppe 1'!$B$2:$B$51,0),MATCH(N$12&amp;"_s_05_01_02_01_"&amp;$C30,Variabel_institut_grp1,0))</f>
        <v>82741464.760000005</v>
      </c>
      <c r="O30" s="39">
        <f>INDEX('Data gruppe 1'!$2:$51,MATCH($C$6,'Data gruppe 1'!$B$2:$B$51,0),MATCH(O$12&amp;"_s_05_01_02_01_"&amp;$C30,Variabel_institut_grp1,0))</f>
        <v>0</v>
      </c>
      <c r="P30" s="39">
        <f>INDEX('Data gruppe 1'!$2:$51,MATCH($C$6,'Data gruppe 1'!$B$2:$B$51,0),MATCH(P$12&amp;"_s_05_01_02_01_"&amp;$C30,Variabel_institut_grp1,0))</f>
        <v>0</v>
      </c>
      <c r="Q30" s="39">
        <f>INDEX('Data gruppe 1'!$2:$51,MATCH($C$6,'Data gruppe 1'!$B$2:$B$51,0),MATCH(Q$12&amp;"_s_05_01_02_01_"&amp;$C30,Variabel_institut_grp1,0))</f>
        <v>0</v>
      </c>
      <c r="R30" s="39">
        <f>INDEX('Data gruppe 1'!$2:$51,MATCH($C$6,'Data gruppe 1'!$B$2:$B$51,0),MATCH(R$12&amp;"_s_05_01_02_01_"&amp;$C30,Variabel_institut_grp1,0))</f>
        <v>0</v>
      </c>
      <c r="S30" s="39">
        <f>INDEX('Data gruppe 1'!$2:$51,MATCH($C$6,'Data gruppe 1'!$B$2:$B$51,0),MATCH(S$12&amp;"_s_05_01_02_01_"&amp;$C30,Variabel_institut_grp1,0))</f>
        <v>0</v>
      </c>
      <c r="T30" s="39">
        <f>INDEX('Data gruppe 1'!$2:$51,MATCH($C$6,'Data gruppe 1'!$B$2:$B$51,0),MATCH(T$12&amp;"_s_05_01_02_01_"&amp;$C30,Variabel_institut_grp1,0))</f>
        <v>1978340908.8099999</v>
      </c>
      <c r="U30" s="1"/>
    </row>
    <row r="31" spans="2:21" ht="25.5" hidden="1" customHeight="1">
      <c r="B31" s="41" t="s">
        <v>540</v>
      </c>
      <c r="C31" s="43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1"/>
    </row>
    <row r="32" spans="2:21" hidden="1">
      <c r="B32" s="46" t="s">
        <v>518</v>
      </c>
      <c r="C32" s="52" t="s">
        <v>541</v>
      </c>
      <c r="D32" s="39" t="e">
        <f>INDEX('Data gruppe 1'!$2:$51,MATCH($C$6,'Data gruppe 1'!$B$2:$B$51,0),MATCH(D$12&amp;"_s_05_01_02_01_"&amp;$C32,Variabel_institut_grp1,0))</f>
        <v>#N/A</v>
      </c>
      <c r="E32" s="39" t="e">
        <f>INDEX('Data gruppe 1'!$2:$51,MATCH($C$6,'Data gruppe 1'!$B$2:$B$51,0),MATCH(E$12&amp;"_s_05_01_02_01_"&amp;$C32,Variabel_institut_grp1,0))</f>
        <v>#N/A</v>
      </c>
      <c r="F32" s="39" t="e">
        <f>INDEX('Data gruppe 1'!$2:$51,MATCH($C$6,'Data gruppe 1'!$B$2:$B$51,0),MATCH(F$12&amp;"_s_05_01_02_01_"&amp;$C32,Variabel_institut_grp1,0))</f>
        <v>#N/A</v>
      </c>
      <c r="G32" s="39" t="e">
        <f>INDEX('Data gruppe 1'!$2:$51,MATCH($C$6,'Data gruppe 1'!$B$2:$B$51,0),MATCH(G$12&amp;"_s_05_01_02_01_"&amp;$C32,Variabel_institut_grp1,0))</f>
        <v>#N/A</v>
      </c>
      <c r="H32" s="39" t="e">
        <f>INDEX('Data gruppe 1'!$2:$51,MATCH($C$6,'Data gruppe 1'!$B$2:$B$51,0),MATCH(H$12&amp;"_s_05_01_02_01_"&amp;$C32,Variabel_institut_grp1,0))</f>
        <v>#N/A</v>
      </c>
      <c r="I32" s="39" t="e">
        <f>INDEX('Data gruppe 1'!$2:$51,MATCH($C$6,'Data gruppe 1'!$B$2:$B$51,0),MATCH(I$12&amp;"_s_05_01_02_01_"&amp;$C32,Variabel_institut_grp1,0))</f>
        <v>#N/A</v>
      </c>
      <c r="J32" s="39" t="e">
        <f>INDEX('Data gruppe 1'!$2:$51,MATCH($C$6,'Data gruppe 1'!$B$2:$B$51,0),MATCH(J$12&amp;"_s_05_01_02_01_"&amp;$C32,Variabel_institut_grp1,0))</f>
        <v>#N/A</v>
      </c>
      <c r="K32" s="39" t="e">
        <f>INDEX('Data gruppe 1'!$2:$51,MATCH($C$6,'Data gruppe 1'!$B$2:$B$51,0),MATCH(K$12&amp;"_s_05_01_02_01_"&amp;$C32,Variabel_institut_grp1,0))</f>
        <v>#N/A</v>
      </c>
      <c r="L32" s="39" t="e">
        <f>INDEX('Data gruppe 1'!$2:$51,MATCH($C$6,'Data gruppe 1'!$B$2:$B$51,0),MATCH(L$12&amp;"_s_05_01_02_01_"&amp;$C32,Variabel_institut_grp1,0))</f>
        <v>#N/A</v>
      </c>
      <c r="M32" s="39" t="e">
        <f>INDEX('Data gruppe 1'!$2:$51,MATCH($C$6,'Data gruppe 1'!$B$2:$B$51,0),MATCH(M$12&amp;"_s_05_01_02_01_"&amp;$C32,Variabel_institut_grp1,0))</f>
        <v>#N/A</v>
      </c>
      <c r="N32" s="39" t="e">
        <f>INDEX('Data gruppe 1'!$2:$51,MATCH($C$6,'Data gruppe 1'!$B$2:$B$51,0),MATCH(N$12&amp;"_s_05_01_02_01_"&amp;$C32,Variabel_institut_grp1,0))</f>
        <v>#N/A</v>
      </c>
      <c r="O32" s="39" t="e">
        <f>INDEX('Data gruppe 1'!$2:$51,MATCH($C$6,'Data gruppe 1'!$B$2:$B$51,0),MATCH(O$12&amp;"_s_05_01_02_01_"&amp;$C32,Variabel_institut_grp1,0))</f>
        <v>#N/A</v>
      </c>
      <c r="P32" s="52"/>
      <c r="Q32" s="52"/>
      <c r="R32" s="52"/>
      <c r="S32" s="52"/>
      <c r="T32" s="39" t="e">
        <f>INDEX('Data gruppe 1'!$2:$51,MATCH($C$6,'Data gruppe 1'!$B$2:$B$51,0),MATCH(T$12&amp;"_s_05_01_02_01_"&amp;$C32,Variabel_institut_grp1,0))</f>
        <v>#N/A</v>
      </c>
      <c r="U32" s="1"/>
    </row>
    <row r="33" spans="2:21" ht="25.5" hidden="1" customHeight="1">
      <c r="B33" s="46" t="s">
        <v>520</v>
      </c>
      <c r="C33" s="52" t="s">
        <v>542</v>
      </c>
      <c r="D33" s="39" t="e">
        <f>INDEX('Data gruppe 1'!$2:$51,MATCH($C$6,'Data gruppe 1'!$B$2:$B$51,0),MATCH(D$12&amp;"_s_05_01_02_01_"&amp;$C33,Variabel_institut_grp1,0))</f>
        <v>#N/A</v>
      </c>
      <c r="E33" s="39" t="e">
        <f>INDEX('Data gruppe 1'!$2:$51,MATCH($C$6,'Data gruppe 1'!$B$2:$B$51,0),MATCH(E$12&amp;"_s_05_01_02_01_"&amp;$C33,Variabel_institut_grp1,0))</f>
        <v>#N/A</v>
      </c>
      <c r="F33" s="39" t="e">
        <f>INDEX('Data gruppe 1'!$2:$51,MATCH($C$6,'Data gruppe 1'!$B$2:$B$51,0),MATCH(F$12&amp;"_s_05_01_02_01_"&amp;$C33,Variabel_institut_grp1,0))</f>
        <v>#N/A</v>
      </c>
      <c r="G33" s="39" t="e">
        <f>INDEX('Data gruppe 1'!$2:$51,MATCH($C$6,'Data gruppe 1'!$B$2:$B$51,0),MATCH(G$12&amp;"_s_05_01_02_01_"&amp;$C33,Variabel_institut_grp1,0))</f>
        <v>#N/A</v>
      </c>
      <c r="H33" s="39" t="e">
        <f>INDEX('Data gruppe 1'!$2:$51,MATCH($C$6,'Data gruppe 1'!$B$2:$B$51,0),MATCH(H$12&amp;"_s_05_01_02_01_"&amp;$C33,Variabel_institut_grp1,0))</f>
        <v>#N/A</v>
      </c>
      <c r="I33" s="39" t="e">
        <f>INDEX('Data gruppe 1'!$2:$51,MATCH($C$6,'Data gruppe 1'!$B$2:$B$51,0),MATCH(I$12&amp;"_s_05_01_02_01_"&amp;$C33,Variabel_institut_grp1,0))</f>
        <v>#N/A</v>
      </c>
      <c r="J33" s="39" t="e">
        <f>INDEX('Data gruppe 1'!$2:$51,MATCH($C$6,'Data gruppe 1'!$B$2:$B$51,0),MATCH(J$12&amp;"_s_05_01_02_01_"&amp;$C33,Variabel_institut_grp1,0))</f>
        <v>#N/A</v>
      </c>
      <c r="K33" s="39" t="e">
        <f>INDEX('Data gruppe 1'!$2:$51,MATCH($C$6,'Data gruppe 1'!$B$2:$B$51,0),MATCH(K$12&amp;"_s_05_01_02_01_"&amp;$C33,Variabel_institut_grp1,0))</f>
        <v>#N/A</v>
      </c>
      <c r="L33" s="39" t="e">
        <f>INDEX('Data gruppe 1'!$2:$51,MATCH($C$6,'Data gruppe 1'!$B$2:$B$51,0),MATCH(L$12&amp;"_s_05_01_02_01_"&amp;$C33,Variabel_institut_grp1,0))</f>
        <v>#N/A</v>
      </c>
      <c r="M33" s="39" t="e">
        <f>INDEX('Data gruppe 1'!$2:$51,MATCH($C$6,'Data gruppe 1'!$B$2:$B$51,0),MATCH(M$12&amp;"_s_05_01_02_01_"&amp;$C33,Variabel_institut_grp1,0))</f>
        <v>#N/A</v>
      </c>
      <c r="N33" s="39" t="e">
        <f>INDEX('Data gruppe 1'!$2:$51,MATCH($C$6,'Data gruppe 1'!$B$2:$B$51,0),MATCH(N$12&amp;"_s_05_01_02_01_"&amp;$C33,Variabel_institut_grp1,0))</f>
        <v>#N/A</v>
      </c>
      <c r="O33" s="39" t="e">
        <f>INDEX('Data gruppe 1'!$2:$51,MATCH($C$6,'Data gruppe 1'!$B$2:$B$51,0),MATCH(O$12&amp;"_s_05_01_02_01_"&amp;$C33,Variabel_institut_grp1,0))</f>
        <v>#N/A</v>
      </c>
      <c r="P33" s="52"/>
      <c r="Q33" s="52"/>
      <c r="R33" s="52"/>
      <c r="S33" s="52"/>
      <c r="T33" s="39" t="e">
        <f>INDEX('Data gruppe 1'!$2:$51,MATCH($C$6,'Data gruppe 1'!$B$2:$B$51,0),MATCH(T$12&amp;"_s_05_01_02_01_"&amp;$C33,Variabel_institut_grp1,0))</f>
        <v>#N/A</v>
      </c>
      <c r="U33" s="1"/>
    </row>
    <row r="34" spans="2:21" ht="25.5" hidden="1" customHeight="1">
      <c r="B34" s="46" t="s">
        <v>543</v>
      </c>
      <c r="C34" s="52" t="s">
        <v>544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39" t="e">
        <f>INDEX('Data gruppe 1'!$2:$51,MATCH($C$6,'Data gruppe 1'!$B$2:$B$51,0),MATCH(P$12&amp;"_s_05_01_02_01_"&amp;$C34,Variabel_institut_grp1,0))</f>
        <v>#N/A</v>
      </c>
      <c r="Q34" s="39" t="e">
        <f>INDEX('Data gruppe 1'!$2:$51,MATCH($C$6,'Data gruppe 1'!$B$2:$B$51,0),MATCH(Q$12&amp;"_s_05_01_02_01_"&amp;$C34,Variabel_institut_grp1,0))</f>
        <v>#N/A</v>
      </c>
      <c r="R34" s="39" t="e">
        <f>INDEX('Data gruppe 1'!$2:$51,MATCH($C$6,'Data gruppe 1'!$B$2:$B$51,0),MATCH(R$12&amp;"_s_05_01_02_01_"&amp;$C34,Variabel_institut_grp1,0))</f>
        <v>#N/A</v>
      </c>
      <c r="S34" s="39" t="e">
        <f>INDEX('Data gruppe 1'!$2:$51,MATCH($C$6,'Data gruppe 1'!$B$2:$B$51,0),MATCH(S$12&amp;"_s_05_01_02_01_"&amp;$C34,Variabel_institut_grp1,0))</f>
        <v>#N/A</v>
      </c>
      <c r="T34" s="39" t="e">
        <f>INDEX('Data gruppe 1'!$2:$51,MATCH($C$6,'Data gruppe 1'!$B$2:$B$51,0),MATCH(T$12&amp;"_s_05_01_02_01_"&amp;$C34,Variabel_institut_grp1,0))</f>
        <v>#N/A</v>
      </c>
      <c r="U34" s="1"/>
    </row>
    <row r="35" spans="2:21" hidden="1">
      <c r="B35" s="46" t="s">
        <v>524</v>
      </c>
      <c r="C35" s="52" t="s">
        <v>545</v>
      </c>
      <c r="D35" s="39" t="e">
        <f>INDEX('Data gruppe 1'!$2:$51,MATCH($C$6,'Data gruppe 1'!$B$2:$B$51,0),MATCH(D$12&amp;"_s_05_01_02_01_"&amp;$C35,Variabel_institut_grp1,0))</f>
        <v>#N/A</v>
      </c>
      <c r="E35" s="39" t="e">
        <f>INDEX('Data gruppe 1'!$2:$51,MATCH($C$6,'Data gruppe 1'!$B$2:$B$51,0),MATCH(E$12&amp;"_s_05_01_02_01_"&amp;$C35,Variabel_institut_grp1,0))</f>
        <v>#N/A</v>
      </c>
      <c r="F35" s="39" t="e">
        <f>INDEX('Data gruppe 1'!$2:$51,MATCH($C$6,'Data gruppe 1'!$B$2:$B$51,0),MATCH(F$12&amp;"_s_05_01_02_01_"&amp;$C35,Variabel_institut_grp1,0))</f>
        <v>#N/A</v>
      </c>
      <c r="G35" s="39" t="e">
        <f>INDEX('Data gruppe 1'!$2:$51,MATCH($C$6,'Data gruppe 1'!$B$2:$B$51,0),MATCH(G$12&amp;"_s_05_01_02_01_"&amp;$C35,Variabel_institut_grp1,0))</f>
        <v>#N/A</v>
      </c>
      <c r="H35" s="39" t="e">
        <f>INDEX('Data gruppe 1'!$2:$51,MATCH($C$6,'Data gruppe 1'!$B$2:$B$51,0),MATCH(H$12&amp;"_s_05_01_02_01_"&amp;$C35,Variabel_institut_grp1,0))</f>
        <v>#N/A</v>
      </c>
      <c r="I35" s="39" t="e">
        <f>INDEX('Data gruppe 1'!$2:$51,MATCH($C$6,'Data gruppe 1'!$B$2:$B$51,0),MATCH(I$12&amp;"_s_05_01_02_01_"&amp;$C35,Variabel_institut_grp1,0))</f>
        <v>#N/A</v>
      </c>
      <c r="J35" s="39" t="e">
        <f>INDEX('Data gruppe 1'!$2:$51,MATCH($C$6,'Data gruppe 1'!$B$2:$B$51,0),MATCH(J$12&amp;"_s_05_01_02_01_"&amp;$C35,Variabel_institut_grp1,0))</f>
        <v>#N/A</v>
      </c>
      <c r="K35" s="39" t="e">
        <f>INDEX('Data gruppe 1'!$2:$51,MATCH($C$6,'Data gruppe 1'!$B$2:$B$51,0),MATCH(K$12&amp;"_s_05_01_02_01_"&amp;$C35,Variabel_institut_grp1,0))</f>
        <v>#N/A</v>
      </c>
      <c r="L35" s="39" t="e">
        <f>INDEX('Data gruppe 1'!$2:$51,MATCH($C$6,'Data gruppe 1'!$B$2:$B$51,0),MATCH(L$12&amp;"_s_05_01_02_01_"&amp;$C35,Variabel_institut_grp1,0))</f>
        <v>#N/A</v>
      </c>
      <c r="M35" s="39" t="e">
        <f>INDEX('Data gruppe 1'!$2:$51,MATCH($C$6,'Data gruppe 1'!$B$2:$B$51,0),MATCH(M$12&amp;"_s_05_01_02_01_"&amp;$C35,Variabel_institut_grp1,0))</f>
        <v>#N/A</v>
      </c>
      <c r="N35" s="39" t="e">
        <f>INDEX('Data gruppe 1'!$2:$51,MATCH($C$6,'Data gruppe 1'!$B$2:$B$51,0),MATCH(N$12&amp;"_s_05_01_02_01_"&amp;$C35,Variabel_institut_grp1,0))</f>
        <v>#N/A</v>
      </c>
      <c r="O35" s="39" t="e">
        <f>INDEX('Data gruppe 1'!$2:$51,MATCH($C$6,'Data gruppe 1'!$B$2:$B$51,0),MATCH(O$12&amp;"_s_05_01_02_01_"&amp;$C35,Variabel_institut_grp1,0))</f>
        <v>#N/A</v>
      </c>
      <c r="P35" s="39" t="e">
        <f>INDEX('Data gruppe 1'!$2:$51,MATCH($C$6,'Data gruppe 1'!$B$2:$B$51,0),MATCH(P$12&amp;"_s_05_01_02_01_"&amp;$C35,Variabel_institut_grp1,0))</f>
        <v>#N/A</v>
      </c>
      <c r="Q35" s="39" t="e">
        <f>INDEX('Data gruppe 1'!$2:$51,MATCH($C$6,'Data gruppe 1'!$B$2:$B$51,0),MATCH(Q$12&amp;"_s_05_01_02_01_"&amp;$C35,Variabel_institut_grp1,0))</f>
        <v>#N/A</v>
      </c>
      <c r="R35" s="39" t="e">
        <f>INDEX('Data gruppe 1'!$2:$51,MATCH($C$6,'Data gruppe 1'!$B$2:$B$51,0),MATCH(R$12&amp;"_s_05_01_02_01_"&amp;$C35,Variabel_institut_grp1,0))</f>
        <v>#N/A</v>
      </c>
      <c r="S35" s="39" t="e">
        <f>INDEX('Data gruppe 1'!$2:$51,MATCH($C$6,'Data gruppe 1'!$B$2:$B$51,0),MATCH(S$12&amp;"_s_05_01_02_01_"&amp;$C35,Variabel_institut_grp1,0))</f>
        <v>#N/A</v>
      </c>
      <c r="T35" s="39" t="e">
        <f>INDEX('Data gruppe 1'!$2:$51,MATCH($C$6,'Data gruppe 1'!$B$2:$B$51,0),MATCH(T$12&amp;"_s_05_01_02_01_"&amp;$C35,Variabel_institut_grp1,0))</f>
        <v>#N/A</v>
      </c>
      <c r="U35" s="1"/>
    </row>
    <row r="36" spans="2:21" hidden="1">
      <c r="B36" s="46" t="s">
        <v>526</v>
      </c>
      <c r="C36" s="52" t="s">
        <v>546</v>
      </c>
      <c r="D36" s="39" t="e">
        <f>INDEX('Data gruppe 1'!$2:$51,MATCH($C$6,'Data gruppe 1'!$B$2:$B$51,0),MATCH(D$12&amp;"_s_05_01_02_01_"&amp;$C36,Variabel_institut_grp1,0))</f>
        <v>#N/A</v>
      </c>
      <c r="E36" s="39" t="e">
        <f>INDEX('Data gruppe 1'!$2:$51,MATCH($C$6,'Data gruppe 1'!$B$2:$B$51,0),MATCH(E$12&amp;"_s_05_01_02_01_"&amp;$C36,Variabel_institut_grp1,0))</f>
        <v>#N/A</v>
      </c>
      <c r="F36" s="39" t="e">
        <f>INDEX('Data gruppe 1'!$2:$51,MATCH($C$6,'Data gruppe 1'!$B$2:$B$51,0),MATCH(F$12&amp;"_s_05_01_02_01_"&amp;$C36,Variabel_institut_grp1,0))</f>
        <v>#N/A</v>
      </c>
      <c r="G36" s="39" t="e">
        <f>INDEX('Data gruppe 1'!$2:$51,MATCH($C$6,'Data gruppe 1'!$B$2:$B$51,0),MATCH(G$12&amp;"_s_05_01_02_01_"&amp;$C36,Variabel_institut_grp1,0))</f>
        <v>#N/A</v>
      </c>
      <c r="H36" s="39" t="e">
        <f>INDEX('Data gruppe 1'!$2:$51,MATCH($C$6,'Data gruppe 1'!$B$2:$B$51,0),MATCH(H$12&amp;"_s_05_01_02_01_"&amp;$C36,Variabel_institut_grp1,0))</f>
        <v>#N/A</v>
      </c>
      <c r="I36" s="39" t="e">
        <f>INDEX('Data gruppe 1'!$2:$51,MATCH($C$6,'Data gruppe 1'!$B$2:$B$51,0),MATCH(I$12&amp;"_s_05_01_02_01_"&amp;$C36,Variabel_institut_grp1,0))</f>
        <v>#N/A</v>
      </c>
      <c r="J36" s="39" t="e">
        <f>INDEX('Data gruppe 1'!$2:$51,MATCH($C$6,'Data gruppe 1'!$B$2:$B$51,0),MATCH(J$12&amp;"_s_05_01_02_01_"&amp;$C36,Variabel_institut_grp1,0))</f>
        <v>#N/A</v>
      </c>
      <c r="K36" s="39" t="e">
        <f>INDEX('Data gruppe 1'!$2:$51,MATCH($C$6,'Data gruppe 1'!$B$2:$B$51,0),MATCH(K$12&amp;"_s_05_01_02_01_"&amp;$C36,Variabel_institut_grp1,0))</f>
        <v>#N/A</v>
      </c>
      <c r="L36" s="39" t="e">
        <f>INDEX('Data gruppe 1'!$2:$51,MATCH($C$6,'Data gruppe 1'!$B$2:$B$51,0),MATCH(L$12&amp;"_s_05_01_02_01_"&amp;$C36,Variabel_institut_grp1,0))</f>
        <v>#N/A</v>
      </c>
      <c r="M36" s="39" t="e">
        <f>INDEX('Data gruppe 1'!$2:$51,MATCH($C$6,'Data gruppe 1'!$B$2:$B$51,0),MATCH(M$12&amp;"_s_05_01_02_01_"&amp;$C36,Variabel_institut_grp1,0))</f>
        <v>#N/A</v>
      </c>
      <c r="N36" s="39" t="e">
        <f>INDEX('Data gruppe 1'!$2:$51,MATCH($C$6,'Data gruppe 1'!$B$2:$B$51,0),MATCH(N$12&amp;"_s_05_01_02_01_"&amp;$C36,Variabel_institut_grp1,0))</f>
        <v>#N/A</v>
      </c>
      <c r="O36" s="39" t="e">
        <f>INDEX('Data gruppe 1'!$2:$51,MATCH($C$6,'Data gruppe 1'!$B$2:$B$51,0),MATCH(O$12&amp;"_s_05_01_02_01_"&amp;$C36,Variabel_institut_grp1,0))</f>
        <v>#N/A</v>
      </c>
      <c r="P36" s="39" t="e">
        <f>INDEX('Data gruppe 1'!$2:$51,MATCH($C$6,'Data gruppe 1'!$B$2:$B$51,0),MATCH(P$12&amp;"_s_05_01_02_01_"&amp;$C36,Variabel_institut_grp1,0))</f>
        <v>#N/A</v>
      </c>
      <c r="Q36" s="39" t="e">
        <f>INDEX('Data gruppe 1'!$2:$51,MATCH($C$6,'Data gruppe 1'!$B$2:$B$51,0),MATCH(Q$12&amp;"_s_05_01_02_01_"&amp;$C36,Variabel_institut_grp1,0))</f>
        <v>#N/A</v>
      </c>
      <c r="R36" s="39" t="e">
        <f>INDEX('Data gruppe 1'!$2:$51,MATCH($C$6,'Data gruppe 1'!$B$2:$B$51,0),MATCH(R$12&amp;"_s_05_01_02_01_"&amp;$C36,Variabel_institut_grp1,0))</f>
        <v>#N/A</v>
      </c>
      <c r="S36" s="39" t="e">
        <f>INDEX('Data gruppe 1'!$2:$51,MATCH($C$6,'Data gruppe 1'!$B$2:$B$51,0),MATCH(S$12&amp;"_s_05_01_02_01_"&amp;$C36,Variabel_institut_grp1,0))</f>
        <v>#N/A</v>
      </c>
      <c r="T36" s="39" t="e">
        <f>INDEX('Data gruppe 1'!$2:$51,MATCH($C$6,'Data gruppe 1'!$B$2:$B$51,0),MATCH(T$12&amp;"_s_05_01_02_01_"&amp;$C36,Variabel_institut_grp1,0))</f>
        <v>#N/A</v>
      </c>
      <c r="U36" s="1"/>
    </row>
    <row r="37" spans="2:21">
      <c r="B37" s="41" t="s">
        <v>547</v>
      </c>
      <c r="C37" s="52" t="s">
        <v>548</v>
      </c>
      <c r="D37" s="39">
        <f>INDEX('Data gruppe 1'!$2:$51,MATCH($C$6,'Data gruppe 1'!$B$2:$B$51,0),MATCH(D$12&amp;"_s_05_01_02_01_"&amp;$C37,Variabel_institut_grp1,0))</f>
        <v>0</v>
      </c>
      <c r="E37" s="39">
        <f>INDEX('Data gruppe 1'!$2:$51,MATCH($C$6,'Data gruppe 1'!$B$2:$B$51,0),MATCH(E$12&amp;"_s_05_01_02_01_"&amp;$C37,Variabel_institut_grp1,0))</f>
        <v>125787465.77</v>
      </c>
      <c r="F37" s="39">
        <f>INDEX('Data gruppe 1'!$2:$51,MATCH($C$6,'Data gruppe 1'!$B$2:$B$51,0),MATCH(F$12&amp;"_s_05_01_02_01_"&amp;$C37,Variabel_institut_grp1,0))</f>
        <v>8816614.2400000002</v>
      </c>
      <c r="G37" s="39">
        <f>INDEX('Data gruppe 1'!$2:$51,MATCH($C$6,'Data gruppe 1'!$B$2:$B$51,0),MATCH(G$12&amp;"_s_05_01_02_01_"&amp;$C37,Variabel_institut_grp1,0))</f>
        <v>51559879.979999997</v>
      </c>
      <c r="H37" s="39">
        <f>INDEX('Data gruppe 1'!$2:$51,MATCH($C$6,'Data gruppe 1'!$B$2:$B$51,0),MATCH(H$12&amp;"_s_05_01_02_01_"&amp;$C37,Variabel_institut_grp1,0))</f>
        <v>230854802.00999999</v>
      </c>
      <c r="I37" s="39">
        <f>INDEX('Data gruppe 1'!$2:$51,MATCH($C$6,'Data gruppe 1'!$B$2:$B$51,0),MATCH(I$12&amp;"_s_05_01_02_01_"&amp;$C37,Variabel_institut_grp1,0))</f>
        <v>0</v>
      </c>
      <c r="J37" s="39">
        <f>INDEX('Data gruppe 1'!$2:$51,MATCH($C$6,'Data gruppe 1'!$B$2:$B$51,0),MATCH(J$12&amp;"_s_05_01_02_01_"&amp;$C37,Variabel_institut_grp1,0))</f>
        <v>278714233.58999997</v>
      </c>
      <c r="K37" s="39">
        <f>INDEX('Data gruppe 1'!$2:$51,MATCH($C$6,'Data gruppe 1'!$B$2:$B$51,0),MATCH(K$12&amp;"_s_05_01_02_01_"&amp;$C37,Variabel_institut_grp1,0))</f>
        <v>24074217.73</v>
      </c>
      <c r="L37" s="39">
        <f>INDEX('Data gruppe 1'!$2:$51,MATCH($C$6,'Data gruppe 1'!$B$2:$B$51,0),MATCH(L$12&amp;"_s_05_01_02_01_"&amp;$C37,Variabel_institut_grp1,0))</f>
        <v>0</v>
      </c>
      <c r="M37" s="39">
        <f>INDEX('Data gruppe 1'!$2:$51,MATCH($C$6,'Data gruppe 1'!$B$2:$B$51,0),MATCH(M$12&amp;"_s_05_01_02_01_"&amp;$C37,Variabel_institut_grp1,0))</f>
        <v>8496805.7300000004</v>
      </c>
      <c r="N37" s="39">
        <f>INDEX('Data gruppe 1'!$2:$51,MATCH($C$6,'Data gruppe 1'!$B$2:$B$51,0),MATCH(N$12&amp;"_s_05_01_02_01_"&amp;$C37,Variabel_institut_grp1,0))</f>
        <v>25551543.440000001</v>
      </c>
      <c r="O37" s="39">
        <f>INDEX('Data gruppe 1'!$2:$51,MATCH($C$6,'Data gruppe 1'!$B$2:$B$51,0),MATCH(O$12&amp;"_s_05_01_02_01_"&amp;$C37,Variabel_institut_grp1,0))</f>
        <v>0</v>
      </c>
      <c r="P37" s="39">
        <f>INDEX('Data gruppe 1'!$2:$51,MATCH($C$6,'Data gruppe 1'!$B$2:$B$51,0),MATCH(P$12&amp;"_s_05_01_02_01_"&amp;$C37,Variabel_institut_grp1,0))</f>
        <v>0</v>
      </c>
      <c r="Q37" s="39">
        <f>INDEX('Data gruppe 1'!$2:$51,MATCH($C$6,'Data gruppe 1'!$B$2:$B$51,0),MATCH(Q$12&amp;"_s_05_01_02_01_"&amp;$C37,Variabel_institut_grp1,0))</f>
        <v>0</v>
      </c>
      <c r="R37" s="39">
        <f>INDEX('Data gruppe 1'!$2:$51,MATCH($C$6,'Data gruppe 1'!$B$2:$B$51,0),MATCH(R$12&amp;"_s_05_01_02_01_"&amp;$C37,Variabel_institut_grp1,0))</f>
        <v>0</v>
      </c>
      <c r="S37" s="39">
        <f>INDEX('Data gruppe 1'!$2:$51,MATCH($C$6,'Data gruppe 1'!$B$2:$B$51,0),MATCH(S$12&amp;"_s_05_01_02_01_"&amp;$C37,Variabel_institut_grp1,0))</f>
        <v>0</v>
      </c>
      <c r="T37" s="39">
        <f>INDEX('Data gruppe 1'!$2:$51,MATCH($C$6,'Data gruppe 1'!$B$2:$B$51,0),MATCH(T$12&amp;"_s_05_01_02_01_"&amp;$C37,Variabel_institut_grp1,0))</f>
        <v>753855562.49000001</v>
      </c>
      <c r="U37" s="1"/>
    </row>
    <row r="38" spans="2:21">
      <c r="B38" s="41" t="s">
        <v>549</v>
      </c>
      <c r="C38" s="52" t="s">
        <v>2002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39">
        <f>INDEX('Data gruppe 1'!$2:$51,MATCH($C$6,'Data gruppe 1'!$B$2:$B$51,0),MATCH(T$12&amp;"_s_05_01_02_01_"&amp;$C38,Variabel_institut_grp1,0))</f>
        <v>0</v>
      </c>
      <c r="U38" s="1"/>
    </row>
    <row r="39" spans="2:21">
      <c r="B39" s="41" t="s">
        <v>550</v>
      </c>
      <c r="C39" s="52" t="s">
        <v>551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39">
        <f>INDEX('Data gruppe 1'!$2:$51,MATCH($C$6,'Data gruppe 1'!$B$2:$B$51,0),MATCH(T$12&amp;"_s_05_01_02_01_"&amp;$C39,Variabel_institut_grp1,0))</f>
        <v>753855562.49000001</v>
      </c>
      <c r="U39" s="1"/>
    </row>
    <row r="40" spans="2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</sheetData>
  <sheetProtection algorithmName="SHA-512" hashValue="SWnxqiZbZ44C6sYxLCLtJ+VizDV+h3t+6juHIagb37bZxEByLPczXpxNLYzHosih1Ts+jEgzz8d7Zc5UwRU5cQ==" saltValue="eDNEsbxAvEIN3mnAldbcZg==" spinCount="100000" sheet="1"/>
  <mergeCells count="9">
    <mergeCell ref="B1:C1"/>
    <mergeCell ref="B8:T8"/>
    <mergeCell ref="D10:O10"/>
    <mergeCell ref="P10:S10"/>
    <mergeCell ref="T10:T11"/>
    <mergeCell ref="B4:B5"/>
    <mergeCell ref="C4:G5"/>
    <mergeCell ref="C6:G6"/>
    <mergeCell ref="B9:C9"/>
  </mergeCells>
  <hyperlinks>
    <hyperlink ref="B1" location="Indholdsfortegnelse!A1" display="Tilbage til indholdsfortegnelsen" xr:uid="{00000000-0004-0000-1300-000000000000}"/>
    <hyperlink ref="B1:C1" location="Indholdsfortegnelse!A1" display="Tilbage til indholdsfortegnelsen" xr:uid="{00000000-0004-0000-1300-000001000000}"/>
  </hyperlinks>
  <pageMargins left="0.70866141732283472" right="0.70866141732283472" top="0.74803149606299213" bottom="0.74803149606299213" header="0.31496062992125984" footer="0.31496062992125984"/>
  <pageSetup paperSize="8" scale="76" orientation="landscape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'Data gruppe 1'!$C$2:$C$51</xm:f>
          </x14:formula1>
          <xm:sqref>C4:G5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</sheetPr>
  <dimension ref="A1:U36"/>
  <sheetViews>
    <sheetView tabSelected="1" topLeftCell="B1" zoomScale="70" zoomScaleNormal="70" workbookViewId="0">
      <selection activeCell="L39" sqref="L39"/>
    </sheetView>
  </sheetViews>
  <sheetFormatPr defaultColWidth="11.42578125" defaultRowHeight="15"/>
  <cols>
    <col min="1" max="1" width="22.42578125" hidden="1" customWidth="1"/>
    <col min="2" max="2" width="92.42578125" customWidth="1"/>
    <col min="3" max="3" width="7.140625" customWidth="1"/>
    <col min="4" max="20" width="17.28515625" customWidth="1"/>
    <col min="21" max="21" width="4.140625" customWidth="1"/>
  </cols>
  <sheetData>
    <row r="1" spans="2:21">
      <c r="B1" s="119" t="s">
        <v>466</v>
      </c>
      <c r="C1" s="119"/>
    </row>
    <row r="2" spans="2:21">
      <c r="B2" s="61"/>
      <c r="C2" s="61"/>
    </row>
    <row r="3" spans="2:21">
      <c r="B3" s="61"/>
      <c r="C3" s="61"/>
    </row>
    <row r="4" spans="2:21">
      <c r="B4" s="120" t="s">
        <v>469</v>
      </c>
      <c r="C4" s="122" t="s">
        <v>751</v>
      </c>
      <c r="D4" s="123"/>
      <c r="E4" s="123"/>
      <c r="F4" s="123"/>
      <c r="G4" s="124"/>
    </row>
    <row r="5" spans="2:21">
      <c r="B5" s="121"/>
      <c r="C5" s="125"/>
      <c r="D5" s="126"/>
      <c r="E5" s="126"/>
      <c r="F5" s="126"/>
      <c r="G5" s="127"/>
    </row>
    <row r="6" spans="2:21">
      <c r="B6" s="65" t="s">
        <v>468</v>
      </c>
      <c r="C6" s="128">
        <f>INDEX(Regnr_institutter,MATCH(C4,Institutter,0))</f>
        <v>52009</v>
      </c>
      <c r="D6" s="129"/>
      <c r="E6" s="129"/>
      <c r="F6" s="129"/>
      <c r="G6" s="130"/>
    </row>
    <row r="8" spans="2:21" ht="23.25" customHeight="1">
      <c r="B8" s="101" t="s">
        <v>614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2:21" ht="23.25" customHeight="1">
      <c r="B9" s="103" t="s">
        <v>631</v>
      </c>
      <c r="C9" s="10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2:21" ht="15" customHeight="1">
      <c r="B10" s="43"/>
      <c r="C10" s="43"/>
      <c r="D10" s="96" t="s">
        <v>552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6" t="s">
        <v>553</v>
      </c>
      <c r="Q10" s="97"/>
      <c r="R10" s="97"/>
      <c r="S10" s="98"/>
      <c r="T10" s="99" t="s">
        <v>586</v>
      </c>
      <c r="U10" s="1"/>
    </row>
    <row r="11" spans="2:21" ht="135" customHeight="1">
      <c r="B11" s="43"/>
      <c r="C11" s="43"/>
      <c r="D11" s="21" t="s">
        <v>484</v>
      </c>
      <c r="E11" s="21" t="s">
        <v>554</v>
      </c>
      <c r="F11" s="21" t="s">
        <v>486</v>
      </c>
      <c r="G11" s="21" t="s">
        <v>487</v>
      </c>
      <c r="H11" s="21" t="s">
        <v>488</v>
      </c>
      <c r="I11" s="21" t="s">
        <v>489</v>
      </c>
      <c r="J11" s="21" t="s">
        <v>490</v>
      </c>
      <c r="K11" s="21" t="s">
        <v>491</v>
      </c>
      <c r="L11" s="21" t="s">
        <v>492</v>
      </c>
      <c r="M11" s="21" t="s">
        <v>493</v>
      </c>
      <c r="N11" s="21" t="s">
        <v>494</v>
      </c>
      <c r="O11" s="21" t="s">
        <v>495</v>
      </c>
      <c r="P11" s="21" t="s">
        <v>555</v>
      </c>
      <c r="Q11" s="21" t="s">
        <v>556</v>
      </c>
      <c r="R11" s="21" t="s">
        <v>557</v>
      </c>
      <c r="S11" s="21" t="s">
        <v>558</v>
      </c>
      <c r="T11" s="100"/>
      <c r="U11" s="1"/>
    </row>
    <row r="12" spans="2:21">
      <c r="B12" s="43"/>
      <c r="C12" s="43"/>
      <c r="D12" s="52" t="s">
        <v>501</v>
      </c>
      <c r="E12" s="52" t="s">
        <v>502</v>
      </c>
      <c r="F12" s="52" t="s">
        <v>503</v>
      </c>
      <c r="G12" s="52" t="s">
        <v>504</v>
      </c>
      <c r="H12" s="52" t="s">
        <v>505</v>
      </c>
      <c r="I12" s="52" t="s">
        <v>506</v>
      </c>
      <c r="J12" s="52" t="s">
        <v>507</v>
      </c>
      <c r="K12" s="52" t="s">
        <v>508</v>
      </c>
      <c r="L12" s="52" t="s">
        <v>509</v>
      </c>
      <c r="M12" s="52" t="s">
        <v>510</v>
      </c>
      <c r="N12" s="52" t="s">
        <v>511</v>
      </c>
      <c r="O12" s="52" t="s">
        <v>512</v>
      </c>
      <c r="P12" s="52" t="s">
        <v>513</v>
      </c>
      <c r="Q12" s="52" t="s">
        <v>514</v>
      </c>
      <c r="R12" s="52" t="s">
        <v>515</v>
      </c>
      <c r="S12" s="52" t="s">
        <v>559</v>
      </c>
      <c r="T12" s="52" t="s">
        <v>560</v>
      </c>
      <c r="U12" s="1"/>
    </row>
    <row r="13" spans="2:21">
      <c r="B13" s="54" t="s">
        <v>561</v>
      </c>
      <c r="C13" s="52" t="s">
        <v>562</v>
      </c>
      <c r="D13" s="39">
        <f>INDEX('Data gruppe 1'!$2:$51,MATCH($C$6,'Data gruppe 1'!$B$2:$B$51,0),MATCH(D$12&amp;"_s_17_01_02_01_"&amp;$C13,Variabel_institut_grp1,0))</f>
        <v>0</v>
      </c>
      <c r="E13" s="39">
        <f>INDEX('Data gruppe 1'!$2:$51,MATCH($C$6,'Data gruppe 1'!$B$2:$B$51,0),MATCH(E$12&amp;"_s_17_01_02_01_"&amp;$C13,Variabel_institut_grp1,0))</f>
        <v>0</v>
      </c>
      <c r="F13" s="39">
        <f>INDEX('Data gruppe 1'!$2:$51,MATCH($C$6,'Data gruppe 1'!$B$2:$B$51,0),MATCH(F$12&amp;"_s_17_01_02_01_"&amp;$C13,Variabel_institut_grp1,0))</f>
        <v>0</v>
      </c>
      <c r="G13" s="39">
        <f>INDEX('Data gruppe 1'!$2:$51,MATCH($C$6,'Data gruppe 1'!$B$2:$B$51,0),MATCH(G$12&amp;"_s_17_01_02_01_"&amp;$C13,Variabel_institut_grp1,0))</f>
        <v>0</v>
      </c>
      <c r="H13" s="39">
        <f>INDEX('Data gruppe 1'!$2:$51,MATCH($C$6,'Data gruppe 1'!$B$2:$B$51,0),MATCH(H$12&amp;"_s_17_01_02_01_"&amp;$C13,Variabel_institut_grp1,0))</f>
        <v>0</v>
      </c>
      <c r="I13" s="39">
        <f>INDEX('Data gruppe 1'!$2:$51,MATCH($C$6,'Data gruppe 1'!$B$2:$B$51,0),MATCH(I$12&amp;"_s_17_01_02_01_"&amp;$C13,Variabel_institut_grp1,0))</f>
        <v>0</v>
      </c>
      <c r="J13" s="39">
        <f>INDEX('Data gruppe 1'!$2:$51,MATCH($C$6,'Data gruppe 1'!$B$2:$B$51,0),MATCH(J$12&amp;"_s_17_01_02_01_"&amp;$C13,Variabel_institut_grp1,0))</f>
        <v>0</v>
      </c>
      <c r="K13" s="39">
        <f>INDEX('Data gruppe 1'!$2:$51,MATCH($C$6,'Data gruppe 1'!$B$2:$B$51,0),MATCH(K$12&amp;"_s_17_01_02_01_"&amp;$C13,Variabel_institut_grp1,0))</f>
        <v>0</v>
      </c>
      <c r="L13" s="39">
        <f>INDEX('Data gruppe 1'!$2:$51,MATCH($C$6,'Data gruppe 1'!$B$2:$B$51,0),MATCH(L$12&amp;"_s_17_01_02_01_"&amp;$C13,Variabel_institut_grp1,0))</f>
        <v>0</v>
      </c>
      <c r="M13" s="39">
        <f>INDEX('Data gruppe 1'!$2:$51,MATCH($C$6,'Data gruppe 1'!$B$2:$B$51,0),MATCH(M$12&amp;"_s_17_01_02_01_"&amp;$C13,Variabel_institut_grp1,0))</f>
        <v>0</v>
      </c>
      <c r="N13" s="39">
        <f>INDEX('Data gruppe 1'!$2:$51,MATCH($C$6,'Data gruppe 1'!$B$2:$B$51,0),MATCH(N$12&amp;"_s_17_01_02_01_"&amp;$C13,Variabel_institut_grp1,0))</f>
        <v>0</v>
      </c>
      <c r="O13" s="39">
        <f>INDEX('Data gruppe 1'!$2:$51,MATCH($C$6,'Data gruppe 1'!$B$2:$B$51,0),MATCH(O$12&amp;"_s_17_01_02_01_"&amp;$C13,Variabel_institut_grp1,0))</f>
        <v>0</v>
      </c>
      <c r="P13" s="39">
        <f>INDEX('Data gruppe 1'!$2:$51,MATCH($C$6,'Data gruppe 1'!$B$2:$B$51,0),MATCH(P$12&amp;"_s_17_01_02_01_"&amp;$C13,Variabel_institut_grp1,0))</f>
        <v>0</v>
      </c>
      <c r="Q13" s="39">
        <f>INDEX('Data gruppe 1'!$2:$51,MATCH($C$6,'Data gruppe 1'!$B$2:$B$51,0),MATCH(Q$12&amp;"_s_17_01_02_01_"&amp;$C13,Variabel_institut_grp1,0))</f>
        <v>0</v>
      </c>
      <c r="R13" s="39">
        <f>INDEX('Data gruppe 1'!$2:$51,MATCH($C$6,'Data gruppe 1'!$B$2:$B$51,0),MATCH(R$12&amp;"_s_17_01_02_01_"&amp;$C13,Variabel_institut_grp1,0))</f>
        <v>0</v>
      </c>
      <c r="S13" s="39">
        <f>INDEX('Data gruppe 1'!$2:$51,MATCH($C$6,'Data gruppe 1'!$B$2:$B$51,0),MATCH(S$12&amp;"_s_17_01_02_01_"&amp;$C13,Variabel_institut_grp1,0))</f>
        <v>0</v>
      </c>
      <c r="T13" s="39">
        <f>INDEX('Data gruppe 1'!$2:$51,MATCH($C$6,'Data gruppe 1'!$B$2:$B$51,0),MATCH(T$12&amp;"_s_17_01_02_01_"&amp;$C13,Variabel_institut_grp1,0))</f>
        <v>0</v>
      </c>
      <c r="U13" s="1"/>
    </row>
    <row r="14" spans="2:21" ht="26.25" customHeight="1">
      <c r="B14" s="55" t="s">
        <v>563</v>
      </c>
      <c r="C14" s="52" t="s">
        <v>564</v>
      </c>
      <c r="D14" s="39">
        <f>INDEX('Data gruppe 1'!$2:$51,MATCH($C$6,'Data gruppe 1'!$B$2:$B$51,0),MATCH(D$12&amp;"_s_17_01_02_01_"&amp;$C14,Variabel_institut_grp1,0))</f>
        <v>0</v>
      </c>
      <c r="E14" s="39">
        <f>INDEX('Data gruppe 1'!$2:$51,MATCH($C$6,'Data gruppe 1'!$B$2:$B$51,0),MATCH(E$12&amp;"_s_17_01_02_01_"&amp;$C14,Variabel_institut_grp1,0))</f>
        <v>0</v>
      </c>
      <c r="F14" s="39">
        <f>INDEX('Data gruppe 1'!$2:$51,MATCH($C$6,'Data gruppe 1'!$B$2:$B$51,0),MATCH(F$12&amp;"_s_17_01_02_01_"&amp;$C14,Variabel_institut_grp1,0))</f>
        <v>0</v>
      </c>
      <c r="G14" s="39">
        <f>INDEX('Data gruppe 1'!$2:$51,MATCH($C$6,'Data gruppe 1'!$B$2:$B$51,0),MATCH(G$12&amp;"_s_17_01_02_01_"&amp;$C14,Variabel_institut_grp1,0))</f>
        <v>0</v>
      </c>
      <c r="H14" s="39">
        <f>INDEX('Data gruppe 1'!$2:$51,MATCH($C$6,'Data gruppe 1'!$B$2:$B$51,0),MATCH(H$12&amp;"_s_17_01_02_01_"&amp;$C14,Variabel_institut_grp1,0))</f>
        <v>0</v>
      </c>
      <c r="I14" s="39">
        <f>INDEX('Data gruppe 1'!$2:$51,MATCH($C$6,'Data gruppe 1'!$B$2:$B$51,0),MATCH(I$12&amp;"_s_17_01_02_01_"&amp;$C14,Variabel_institut_grp1,0))</f>
        <v>0</v>
      </c>
      <c r="J14" s="39">
        <f>INDEX('Data gruppe 1'!$2:$51,MATCH($C$6,'Data gruppe 1'!$B$2:$B$51,0),MATCH(J$12&amp;"_s_17_01_02_01_"&amp;$C14,Variabel_institut_grp1,0))</f>
        <v>0</v>
      </c>
      <c r="K14" s="39">
        <f>INDEX('Data gruppe 1'!$2:$51,MATCH($C$6,'Data gruppe 1'!$B$2:$B$51,0),MATCH(K$12&amp;"_s_17_01_02_01_"&amp;$C14,Variabel_institut_grp1,0))</f>
        <v>0</v>
      </c>
      <c r="L14" s="39">
        <f>INDEX('Data gruppe 1'!$2:$51,MATCH($C$6,'Data gruppe 1'!$B$2:$B$51,0),MATCH(L$12&amp;"_s_17_01_02_01_"&amp;$C14,Variabel_institut_grp1,0))</f>
        <v>0</v>
      </c>
      <c r="M14" s="39">
        <f>INDEX('Data gruppe 1'!$2:$51,MATCH($C$6,'Data gruppe 1'!$B$2:$B$51,0),MATCH(M$12&amp;"_s_17_01_02_01_"&amp;$C14,Variabel_institut_grp1,0))</f>
        <v>0</v>
      </c>
      <c r="N14" s="39">
        <f>INDEX('Data gruppe 1'!$2:$51,MATCH($C$6,'Data gruppe 1'!$B$2:$B$51,0),MATCH(N$12&amp;"_s_17_01_02_01_"&amp;$C14,Variabel_institut_grp1,0))</f>
        <v>0</v>
      </c>
      <c r="O14" s="39">
        <f>INDEX('Data gruppe 1'!$2:$51,MATCH($C$6,'Data gruppe 1'!$B$2:$B$51,0),MATCH(O$12&amp;"_s_17_01_02_01_"&amp;$C14,Variabel_institut_grp1,0))</f>
        <v>0</v>
      </c>
      <c r="P14" s="39">
        <f>INDEX('Data gruppe 1'!$2:$51,MATCH($C$6,'Data gruppe 1'!$B$2:$B$51,0),MATCH(P$12&amp;"_s_17_01_02_01_"&amp;$C14,Variabel_institut_grp1,0))</f>
        <v>0</v>
      </c>
      <c r="Q14" s="39">
        <f>INDEX('Data gruppe 1'!$2:$51,MATCH($C$6,'Data gruppe 1'!$B$2:$B$51,0),MATCH(Q$12&amp;"_s_17_01_02_01_"&amp;$C14,Variabel_institut_grp1,0))</f>
        <v>0</v>
      </c>
      <c r="R14" s="39">
        <f>INDEX('Data gruppe 1'!$2:$51,MATCH($C$6,'Data gruppe 1'!$B$2:$B$51,0),MATCH(R$12&amp;"_s_17_01_02_01_"&amp;$C14,Variabel_institut_grp1,0))</f>
        <v>0</v>
      </c>
      <c r="S14" s="39">
        <f>INDEX('Data gruppe 1'!$2:$51,MATCH($C$6,'Data gruppe 1'!$B$2:$B$51,0),MATCH(S$12&amp;"_s_17_01_02_01_"&amp;$C14,Variabel_institut_grp1,0))</f>
        <v>0</v>
      </c>
      <c r="T14" s="39">
        <f>INDEX('Data gruppe 1'!$2:$51,MATCH($C$6,'Data gruppe 1'!$B$2:$B$51,0),MATCH(T$12&amp;"_s_17_01_02_01_"&amp;$C14,Variabel_institut_grp1,0))</f>
        <v>0</v>
      </c>
      <c r="U14" s="1"/>
    </row>
    <row r="15" spans="2:21">
      <c r="B15" s="54" t="s">
        <v>565</v>
      </c>
      <c r="C15" s="43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1"/>
    </row>
    <row r="16" spans="2:21">
      <c r="B16" s="54" t="s">
        <v>566</v>
      </c>
      <c r="C16" s="43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1"/>
    </row>
    <row r="17" spans="2:21">
      <c r="B17" s="53" t="s">
        <v>567</v>
      </c>
      <c r="C17" s="43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1"/>
    </row>
    <row r="18" spans="2:21">
      <c r="B18" s="55" t="s">
        <v>587</v>
      </c>
      <c r="C18" s="52" t="s">
        <v>568</v>
      </c>
      <c r="D18" s="39">
        <f>INDEX('Data gruppe 1'!$2:$51,MATCH($C$6,'Data gruppe 1'!$B$2:$B$51,0),MATCH(D$12&amp;"_s_17_01_02_01_"&amp;$C18,Variabel_institut_grp1,0))</f>
        <v>0</v>
      </c>
      <c r="E18" s="39">
        <f>INDEX('Data gruppe 1'!$2:$51,MATCH($C$6,'Data gruppe 1'!$B$2:$B$51,0),MATCH(E$12&amp;"_s_17_01_02_01_"&amp;$C18,Variabel_institut_grp1,0))</f>
        <v>43121569.799999997</v>
      </c>
      <c r="F18" s="39">
        <f>INDEX('Data gruppe 1'!$2:$51,MATCH($C$6,'Data gruppe 1'!$B$2:$B$51,0),MATCH(F$12&amp;"_s_17_01_02_01_"&amp;$C18,Variabel_institut_grp1,0))</f>
        <v>-25966653.190000001</v>
      </c>
      <c r="G18" s="39">
        <f>INDEX('Data gruppe 1'!$2:$51,MATCH($C$6,'Data gruppe 1'!$B$2:$B$51,0),MATCH(G$12&amp;"_s_17_01_02_01_"&amp;$C18,Variabel_institut_grp1,0))</f>
        <v>169490052.03999999</v>
      </c>
      <c r="H18" s="39">
        <f>INDEX('Data gruppe 1'!$2:$51,MATCH($C$6,'Data gruppe 1'!$B$2:$B$51,0),MATCH(H$12&amp;"_s_17_01_02_01_"&amp;$C18,Variabel_institut_grp1,0))</f>
        <v>171133718.56999999</v>
      </c>
      <c r="I18" s="39">
        <f>INDEX('Data gruppe 1'!$2:$51,MATCH($C$6,'Data gruppe 1'!$B$2:$B$51,0),MATCH(I$12&amp;"_s_17_01_02_01_"&amp;$C18,Variabel_institut_grp1,0))</f>
        <v>-17992071.09</v>
      </c>
      <c r="J18" s="39">
        <f>INDEX('Data gruppe 1'!$2:$51,MATCH($C$6,'Data gruppe 1'!$B$2:$B$51,0),MATCH(J$12&amp;"_s_17_01_02_01_"&amp;$C18,Variabel_institut_grp1,0))</f>
        <v>47908759.049999997</v>
      </c>
      <c r="K18" s="39">
        <f>INDEX('Data gruppe 1'!$2:$51,MATCH($C$6,'Data gruppe 1'!$B$2:$B$51,0),MATCH(K$12&amp;"_s_17_01_02_01_"&amp;$C18,Variabel_institut_grp1,0))</f>
        <v>118420787.23</v>
      </c>
      <c r="L18" s="39">
        <f>INDEX('Data gruppe 1'!$2:$51,MATCH($C$6,'Data gruppe 1'!$B$2:$B$51,0),MATCH(L$12&amp;"_s_17_01_02_01_"&amp;$C18,Variabel_institut_grp1,0))</f>
        <v>0</v>
      </c>
      <c r="M18" s="39">
        <f>INDEX('Data gruppe 1'!$2:$51,MATCH($C$6,'Data gruppe 1'!$B$2:$B$51,0),MATCH(M$12&amp;"_s_17_01_02_01_"&amp;$C18,Variabel_institut_grp1,0))</f>
        <v>0</v>
      </c>
      <c r="N18" s="39">
        <f>INDEX('Data gruppe 1'!$2:$51,MATCH($C$6,'Data gruppe 1'!$B$2:$B$51,0),MATCH(N$12&amp;"_s_17_01_02_01_"&amp;$C18,Variabel_institut_grp1,0))</f>
        <v>20901941.039999999</v>
      </c>
      <c r="O18" s="39">
        <f>INDEX('Data gruppe 1'!$2:$51,MATCH($C$6,'Data gruppe 1'!$B$2:$B$51,0),MATCH(O$12&amp;"_s_17_01_02_01_"&amp;$C18,Variabel_institut_grp1,0))</f>
        <v>95281646.730000004</v>
      </c>
      <c r="P18" s="39">
        <f>INDEX('Data gruppe 1'!$2:$51,MATCH($C$6,'Data gruppe 1'!$B$2:$B$51,0),MATCH(P$12&amp;"_s_17_01_02_01_"&amp;$C18,Variabel_institut_grp1,0))</f>
        <v>0</v>
      </c>
      <c r="Q18" s="39">
        <f>INDEX('Data gruppe 1'!$2:$51,MATCH($C$6,'Data gruppe 1'!$B$2:$B$51,0),MATCH(Q$12&amp;"_s_17_01_02_01_"&amp;$C18,Variabel_institut_grp1,0))</f>
        <v>0</v>
      </c>
      <c r="R18" s="39">
        <f>INDEX('Data gruppe 1'!$2:$51,MATCH($C$6,'Data gruppe 1'!$B$2:$B$51,0),MATCH(R$12&amp;"_s_17_01_02_01_"&amp;$C18,Variabel_institut_grp1,0))</f>
        <v>0</v>
      </c>
      <c r="S18" s="39">
        <f>INDEX('Data gruppe 1'!$2:$51,MATCH($C$6,'Data gruppe 1'!$B$2:$B$51,0),MATCH(S$12&amp;"_s_17_01_02_01_"&amp;$C18,Variabel_institut_grp1,0))</f>
        <v>0</v>
      </c>
      <c r="T18" s="39">
        <f>INDEX('Data gruppe 1'!$2:$51,MATCH($C$6,'Data gruppe 1'!$B$2:$B$51,0),MATCH(T$12&amp;"_s_17_01_02_01_"&amp;$C18,Variabel_institut_grp1,0))</f>
        <v>622299750.17999995</v>
      </c>
      <c r="U18" s="1"/>
    </row>
    <row r="19" spans="2:21" ht="26.25" customHeight="1">
      <c r="B19" s="55" t="s">
        <v>569</v>
      </c>
      <c r="C19" s="52" t="s">
        <v>525</v>
      </c>
      <c r="D19" s="39">
        <f>INDEX('Data gruppe 1'!$2:$51,MATCH($C$6,'Data gruppe 1'!$B$2:$B$51,0),MATCH(D$12&amp;"_s_17_01_02_01_"&amp;$C19,Variabel_institut_grp1,0))</f>
        <v>0</v>
      </c>
      <c r="E19" s="39">
        <f>INDEX('Data gruppe 1'!$2:$51,MATCH($C$6,'Data gruppe 1'!$B$2:$B$51,0),MATCH(E$12&amp;"_s_17_01_02_01_"&amp;$C19,Variabel_institut_grp1,0))</f>
        <v>-1989264.12</v>
      </c>
      <c r="F19" s="39">
        <f>INDEX('Data gruppe 1'!$2:$51,MATCH($C$6,'Data gruppe 1'!$B$2:$B$51,0),MATCH(F$12&amp;"_s_17_01_02_01_"&amp;$C19,Variabel_institut_grp1,0))</f>
        <v>-1618410.76</v>
      </c>
      <c r="G19" s="39">
        <f>INDEX('Data gruppe 1'!$2:$51,MATCH($C$6,'Data gruppe 1'!$B$2:$B$51,0),MATCH(G$12&amp;"_s_17_01_02_01_"&amp;$C19,Variabel_institut_grp1,0))</f>
        <v>-2242489.25</v>
      </c>
      <c r="H19" s="39">
        <f>INDEX('Data gruppe 1'!$2:$51,MATCH($C$6,'Data gruppe 1'!$B$2:$B$51,0),MATCH(H$12&amp;"_s_17_01_02_01_"&amp;$C19,Variabel_institut_grp1,0))</f>
        <v>-563909.48</v>
      </c>
      <c r="I19" s="39">
        <f>INDEX('Data gruppe 1'!$2:$51,MATCH($C$6,'Data gruppe 1'!$B$2:$B$51,0),MATCH(I$12&amp;"_s_17_01_02_01_"&amp;$C19,Variabel_institut_grp1,0))</f>
        <v>-104959.38</v>
      </c>
      <c r="J19" s="39">
        <f>INDEX('Data gruppe 1'!$2:$51,MATCH($C$6,'Data gruppe 1'!$B$2:$B$51,0),MATCH(J$12&amp;"_s_17_01_02_01_"&amp;$C19,Variabel_institut_grp1,0))</f>
        <v>-73838775.879999995</v>
      </c>
      <c r="K19" s="39">
        <f>INDEX('Data gruppe 1'!$2:$51,MATCH($C$6,'Data gruppe 1'!$B$2:$B$51,0),MATCH(K$12&amp;"_s_17_01_02_01_"&amp;$C19,Variabel_institut_grp1,0))</f>
        <v>19786772.370000001</v>
      </c>
      <c r="L19" s="39">
        <f>INDEX('Data gruppe 1'!$2:$51,MATCH($C$6,'Data gruppe 1'!$B$2:$B$51,0),MATCH(L$12&amp;"_s_17_01_02_01_"&amp;$C19,Variabel_institut_grp1,0))</f>
        <v>0</v>
      </c>
      <c r="M19" s="39">
        <f>INDEX('Data gruppe 1'!$2:$51,MATCH($C$6,'Data gruppe 1'!$B$2:$B$51,0),MATCH(M$12&amp;"_s_17_01_02_01_"&amp;$C19,Variabel_institut_grp1,0))</f>
        <v>0</v>
      </c>
      <c r="N19" s="39">
        <f>INDEX('Data gruppe 1'!$2:$51,MATCH($C$6,'Data gruppe 1'!$B$2:$B$51,0),MATCH(N$12&amp;"_s_17_01_02_01_"&amp;$C19,Variabel_institut_grp1,0))</f>
        <v>0</v>
      </c>
      <c r="O19" s="39">
        <f>INDEX('Data gruppe 1'!$2:$51,MATCH($C$6,'Data gruppe 1'!$B$2:$B$51,0),MATCH(O$12&amp;"_s_17_01_02_01_"&amp;$C19,Variabel_institut_grp1,0))</f>
        <v>0</v>
      </c>
      <c r="P19" s="39">
        <f>INDEX('Data gruppe 1'!$2:$51,MATCH($C$6,'Data gruppe 1'!$B$2:$B$51,0),MATCH(P$12&amp;"_s_17_01_02_01_"&amp;$C19,Variabel_institut_grp1,0))</f>
        <v>0</v>
      </c>
      <c r="Q19" s="39">
        <f>INDEX('Data gruppe 1'!$2:$51,MATCH($C$6,'Data gruppe 1'!$B$2:$B$51,0),MATCH(Q$12&amp;"_s_17_01_02_01_"&amp;$C19,Variabel_institut_grp1,0))</f>
        <v>0</v>
      </c>
      <c r="R19" s="39">
        <f>INDEX('Data gruppe 1'!$2:$51,MATCH($C$6,'Data gruppe 1'!$B$2:$B$51,0),MATCH(R$12&amp;"_s_17_01_02_01_"&amp;$C19,Variabel_institut_grp1,0))</f>
        <v>0</v>
      </c>
      <c r="S19" s="39">
        <f>INDEX('Data gruppe 1'!$2:$51,MATCH($C$6,'Data gruppe 1'!$B$2:$B$51,0),MATCH(S$12&amp;"_s_17_01_02_01_"&amp;$C19,Variabel_institut_grp1,0))</f>
        <v>0</v>
      </c>
      <c r="T19" s="39">
        <f>INDEX('Data gruppe 1'!$2:$51,MATCH($C$6,'Data gruppe 1'!$B$2:$B$51,0),MATCH(T$12&amp;"_s_17_01_02_01_"&amp;$C19,Variabel_institut_grp1,0))</f>
        <v>-60571036.5</v>
      </c>
      <c r="U19" s="1"/>
    </row>
    <row r="20" spans="2:21">
      <c r="B20" s="55" t="s">
        <v>570</v>
      </c>
      <c r="C20" s="52" t="s">
        <v>571</v>
      </c>
      <c r="D20" s="39">
        <f>INDEX('Data gruppe 1'!$2:$51,MATCH($C$6,'Data gruppe 1'!$B$2:$B$51,0),MATCH(D$12&amp;"_s_17_01_02_01_"&amp;$C20,Variabel_institut_grp1,0))</f>
        <v>0</v>
      </c>
      <c r="E20" s="39">
        <f>INDEX('Data gruppe 1'!$2:$51,MATCH($C$6,'Data gruppe 1'!$B$2:$B$51,0),MATCH(E$12&amp;"_s_17_01_02_01_"&amp;$C20,Variabel_institut_grp1,0))</f>
        <v>45110833.920000002</v>
      </c>
      <c r="F20" s="39">
        <f>INDEX('Data gruppe 1'!$2:$51,MATCH($C$6,'Data gruppe 1'!$B$2:$B$51,0),MATCH(F$12&amp;"_s_17_01_02_01_"&amp;$C20,Variabel_institut_grp1,0))</f>
        <v>-24348242.43</v>
      </c>
      <c r="G20" s="39">
        <f>INDEX('Data gruppe 1'!$2:$51,MATCH($C$6,'Data gruppe 1'!$B$2:$B$51,0),MATCH(G$12&amp;"_s_17_01_02_01_"&amp;$C20,Variabel_institut_grp1,0))</f>
        <v>171732541.28999999</v>
      </c>
      <c r="H20" s="39">
        <f>INDEX('Data gruppe 1'!$2:$51,MATCH($C$6,'Data gruppe 1'!$B$2:$B$51,0),MATCH(H$12&amp;"_s_17_01_02_01_"&amp;$C20,Variabel_institut_grp1,0))</f>
        <v>171697628.05000001</v>
      </c>
      <c r="I20" s="39">
        <f>INDEX('Data gruppe 1'!$2:$51,MATCH($C$6,'Data gruppe 1'!$B$2:$B$51,0),MATCH(I$12&amp;"_s_17_01_02_01_"&amp;$C20,Variabel_institut_grp1,0))</f>
        <v>-17887111.710000001</v>
      </c>
      <c r="J20" s="39">
        <f>INDEX('Data gruppe 1'!$2:$51,MATCH($C$6,'Data gruppe 1'!$B$2:$B$51,0),MATCH(J$12&amp;"_s_17_01_02_01_"&amp;$C20,Variabel_institut_grp1,0))</f>
        <v>121747534.93000001</v>
      </c>
      <c r="K20" s="39">
        <f>INDEX('Data gruppe 1'!$2:$51,MATCH($C$6,'Data gruppe 1'!$B$2:$B$51,0),MATCH(K$12&amp;"_s_17_01_02_01_"&amp;$C20,Variabel_institut_grp1,0))</f>
        <v>98634014.859999999</v>
      </c>
      <c r="L20" s="39">
        <f>INDEX('Data gruppe 1'!$2:$51,MATCH($C$6,'Data gruppe 1'!$B$2:$B$51,0),MATCH(L$12&amp;"_s_17_01_02_01_"&amp;$C20,Variabel_institut_grp1,0))</f>
        <v>0</v>
      </c>
      <c r="M20" s="39">
        <f>INDEX('Data gruppe 1'!$2:$51,MATCH($C$6,'Data gruppe 1'!$B$2:$B$51,0),MATCH(M$12&amp;"_s_17_01_02_01_"&amp;$C20,Variabel_institut_grp1,0))</f>
        <v>0</v>
      </c>
      <c r="N20" s="39">
        <f>INDEX('Data gruppe 1'!$2:$51,MATCH($C$6,'Data gruppe 1'!$B$2:$B$51,0),MATCH(N$12&amp;"_s_17_01_02_01_"&amp;$C20,Variabel_institut_grp1,0))</f>
        <v>20901941.039999999</v>
      </c>
      <c r="O20" s="39">
        <f>INDEX('Data gruppe 1'!$2:$51,MATCH($C$6,'Data gruppe 1'!$B$2:$B$51,0),MATCH(O$12&amp;"_s_17_01_02_01_"&amp;$C20,Variabel_institut_grp1,0))</f>
        <v>95281646.730000004</v>
      </c>
      <c r="P20" s="39">
        <f>INDEX('Data gruppe 1'!$2:$51,MATCH($C$6,'Data gruppe 1'!$B$2:$B$51,0),MATCH(P$12&amp;"_s_17_01_02_01_"&amp;$C20,Variabel_institut_grp1,0))</f>
        <v>0</v>
      </c>
      <c r="Q20" s="39">
        <f>INDEX('Data gruppe 1'!$2:$51,MATCH($C$6,'Data gruppe 1'!$B$2:$B$51,0),MATCH(Q$12&amp;"_s_17_01_02_01_"&amp;$C20,Variabel_institut_grp1,0))</f>
        <v>0</v>
      </c>
      <c r="R20" s="39">
        <f>INDEX('Data gruppe 1'!$2:$51,MATCH($C$6,'Data gruppe 1'!$B$2:$B$51,0),MATCH(R$12&amp;"_s_17_01_02_01_"&amp;$C20,Variabel_institut_grp1,0))</f>
        <v>0</v>
      </c>
      <c r="S20" s="39">
        <f>INDEX('Data gruppe 1'!$2:$51,MATCH($C$6,'Data gruppe 1'!$B$2:$B$51,0),MATCH(S$12&amp;"_s_17_01_02_01_"&amp;$C20,Variabel_institut_grp1,0))</f>
        <v>0</v>
      </c>
      <c r="T20" s="39">
        <f>INDEX('Data gruppe 1'!$2:$51,MATCH($C$6,'Data gruppe 1'!$B$2:$B$51,0),MATCH(T$12&amp;"_s_17_01_02_01_"&amp;$C20,Variabel_institut_grp1,0))</f>
        <v>682870786.67999995</v>
      </c>
      <c r="U20" s="1"/>
    </row>
    <row r="21" spans="2:21">
      <c r="B21" s="53" t="s">
        <v>572</v>
      </c>
      <c r="C21" s="43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1"/>
    </row>
    <row r="22" spans="2:21">
      <c r="B22" s="55" t="s">
        <v>587</v>
      </c>
      <c r="C22" s="52" t="s">
        <v>573</v>
      </c>
      <c r="D22" s="39">
        <f>INDEX('Data gruppe 1'!$2:$51,MATCH($C$6,'Data gruppe 1'!$B$2:$B$51,0),MATCH(D$12&amp;"_s_17_01_02_01_"&amp;$C22,Variabel_institut_grp1,0))</f>
        <v>0</v>
      </c>
      <c r="E22" s="39">
        <f>INDEX('Data gruppe 1'!$2:$51,MATCH($C$6,'Data gruppe 1'!$B$2:$B$51,0),MATCH(E$12&amp;"_s_17_01_02_01_"&amp;$C22,Variabel_institut_grp1,0))</f>
        <v>1331023805.26</v>
      </c>
      <c r="F22" s="39">
        <f>INDEX('Data gruppe 1'!$2:$51,MATCH($C$6,'Data gruppe 1'!$B$2:$B$51,0),MATCH(F$12&amp;"_s_17_01_02_01_"&amp;$C22,Variabel_institut_grp1,0))</f>
        <v>3524729942.3699999</v>
      </c>
      <c r="G22" s="39">
        <f>INDEX('Data gruppe 1'!$2:$51,MATCH($C$6,'Data gruppe 1'!$B$2:$B$51,0),MATCH(G$12&amp;"_s_17_01_02_01_"&amp;$C22,Variabel_institut_grp1,0))</f>
        <v>1027235260.6799999</v>
      </c>
      <c r="H22" s="39">
        <f>INDEX('Data gruppe 1'!$2:$51,MATCH($C$6,'Data gruppe 1'!$B$2:$B$51,0),MATCH(H$12&amp;"_s_17_01_02_01_"&amp;$C22,Variabel_institut_grp1,0))</f>
        <v>210804119.13999999</v>
      </c>
      <c r="I22" s="39">
        <f>INDEX('Data gruppe 1'!$2:$51,MATCH($C$6,'Data gruppe 1'!$B$2:$B$51,0),MATCH(I$12&amp;"_s_17_01_02_01_"&amp;$C22,Variabel_institut_grp1,0))</f>
        <v>6174388.8799999999</v>
      </c>
      <c r="J22" s="39">
        <f>INDEX('Data gruppe 1'!$2:$51,MATCH($C$6,'Data gruppe 1'!$B$2:$B$51,0),MATCH(J$12&amp;"_s_17_01_02_01_"&amp;$C22,Variabel_institut_grp1,0))</f>
        <v>1743351450.1099999</v>
      </c>
      <c r="K22" s="39">
        <f>INDEX('Data gruppe 1'!$2:$51,MATCH($C$6,'Data gruppe 1'!$B$2:$B$51,0),MATCH(K$12&amp;"_s_17_01_02_01_"&amp;$C22,Variabel_institut_grp1,0))</f>
        <v>1015689419.61</v>
      </c>
      <c r="L22" s="39">
        <f>INDEX('Data gruppe 1'!$2:$51,MATCH($C$6,'Data gruppe 1'!$B$2:$B$51,0),MATCH(L$12&amp;"_s_17_01_02_01_"&amp;$C22,Variabel_institut_grp1,0))</f>
        <v>0</v>
      </c>
      <c r="M22" s="39">
        <f>INDEX('Data gruppe 1'!$2:$51,MATCH($C$6,'Data gruppe 1'!$B$2:$B$51,0),MATCH(M$12&amp;"_s_17_01_02_01_"&amp;$C22,Variabel_institut_grp1,0))</f>
        <v>0</v>
      </c>
      <c r="N22" s="39">
        <f>INDEX('Data gruppe 1'!$2:$51,MATCH($C$6,'Data gruppe 1'!$B$2:$B$51,0),MATCH(N$12&amp;"_s_17_01_02_01_"&amp;$C22,Variabel_institut_grp1,0))</f>
        <v>28980210.809999999</v>
      </c>
      <c r="O22" s="39">
        <f>INDEX('Data gruppe 1'!$2:$51,MATCH($C$6,'Data gruppe 1'!$B$2:$B$51,0),MATCH(O$12&amp;"_s_17_01_02_01_"&amp;$C22,Variabel_institut_grp1,0))</f>
        <v>58843998.439999998</v>
      </c>
      <c r="P22" s="39">
        <f>INDEX('Data gruppe 1'!$2:$51,MATCH($C$6,'Data gruppe 1'!$B$2:$B$51,0),MATCH(P$12&amp;"_s_17_01_02_01_"&amp;$C22,Variabel_institut_grp1,0))</f>
        <v>0</v>
      </c>
      <c r="Q22" s="39">
        <f>INDEX('Data gruppe 1'!$2:$51,MATCH($C$6,'Data gruppe 1'!$B$2:$B$51,0),MATCH(Q$12&amp;"_s_17_01_02_01_"&amp;$C22,Variabel_institut_grp1,0))</f>
        <v>0</v>
      </c>
      <c r="R22" s="39">
        <f>INDEX('Data gruppe 1'!$2:$51,MATCH($C$6,'Data gruppe 1'!$B$2:$B$51,0),MATCH(R$12&amp;"_s_17_01_02_01_"&amp;$C22,Variabel_institut_grp1,0))</f>
        <v>0</v>
      </c>
      <c r="S22" s="39">
        <f>INDEX('Data gruppe 1'!$2:$51,MATCH($C$6,'Data gruppe 1'!$B$2:$B$51,0),MATCH(S$12&amp;"_s_17_01_02_01_"&amp;$C22,Variabel_institut_grp1,0))</f>
        <v>0</v>
      </c>
      <c r="T22" s="39">
        <f>INDEX('Data gruppe 1'!$2:$51,MATCH($C$6,'Data gruppe 1'!$B$2:$B$51,0),MATCH(T$12&amp;"_s_17_01_02_01_"&amp;$C22,Variabel_institut_grp1,0))</f>
        <v>8946832595.2999992</v>
      </c>
      <c r="U22" s="1"/>
    </row>
    <row r="23" spans="2:21" ht="26.25" customHeight="1">
      <c r="B23" s="55" t="s">
        <v>569</v>
      </c>
      <c r="C23" s="52" t="s">
        <v>532</v>
      </c>
      <c r="D23" s="39">
        <f>INDEX('Data gruppe 1'!$2:$51,MATCH($C$6,'Data gruppe 1'!$B$2:$B$51,0),MATCH(D$12&amp;"_s_17_01_02_01_"&amp;$C23,Variabel_institut_grp1,0))</f>
        <v>0</v>
      </c>
      <c r="E23" s="39">
        <f>INDEX('Data gruppe 1'!$2:$51,MATCH($C$6,'Data gruppe 1'!$B$2:$B$51,0),MATCH(E$12&amp;"_s_17_01_02_01_"&amp;$C23,Variabel_institut_grp1,0))</f>
        <v>58682</v>
      </c>
      <c r="F23" s="39">
        <f>INDEX('Data gruppe 1'!$2:$51,MATCH($C$6,'Data gruppe 1'!$B$2:$B$51,0),MATCH(F$12&amp;"_s_17_01_02_01_"&amp;$C23,Variabel_institut_grp1,0))</f>
        <v>0</v>
      </c>
      <c r="G23" s="39">
        <f>INDEX('Data gruppe 1'!$2:$51,MATCH($C$6,'Data gruppe 1'!$B$2:$B$51,0),MATCH(G$12&amp;"_s_17_01_02_01_"&amp;$C23,Variabel_institut_grp1,0))</f>
        <v>109555</v>
      </c>
      <c r="H23" s="39">
        <f>INDEX('Data gruppe 1'!$2:$51,MATCH($C$6,'Data gruppe 1'!$B$2:$B$51,0),MATCH(H$12&amp;"_s_17_01_02_01_"&amp;$C23,Variabel_institut_grp1,0))</f>
        <v>819889</v>
      </c>
      <c r="I23" s="39">
        <f>INDEX('Data gruppe 1'!$2:$51,MATCH($C$6,'Data gruppe 1'!$B$2:$B$51,0),MATCH(I$12&amp;"_s_17_01_02_01_"&amp;$C23,Variabel_institut_grp1,0))</f>
        <v>0</v>
      </c>
      <c r="J23" s="39">
        <f>INDEX('Data gruppe 1'!$2:$51,MATCH($C$6,'Data gruppe 1'!$B$2:$B$51,0),MATCH(J$12&amp;"_s_17_01_02_01_"&amp;$C23,Variabel_institut_grp1,0))</f>
        <v>250654537</v>
      </c>
      <c r="K23" s="39">
        <f>INDEX('Data gruppe 1'!$2:$51,MATCH($C$6,'Data gruppe 1'!$B$2:$B$51,0),MATCH(K$12&amp;"_s_17_01_02_01_"&amp;$C23,Variabel_institut_grp1,0))</f>
        <v>142242095</v>
      </c>
      <c r="L23" s="39">
        <f>INDEX('Data gruppe 1'!$2:$51,MATCH($C$6,'Data gruppe 1'!$B$2:$B$51,0),MATCH(L$12&amp;"_s_17_01_02_01_"&amp;$C23,Variabel_institut_grp1,0))</f>
        <v>0</v>
      </c>
      <c r="M23" s="39">
        <f>INDEX('Data gruppe 1'!$2:$51,MATCH($C$6,'Data gruppe 1'!$B$2:$B$51,0),MATCH(M$12&amp;"_s_17_01_02_01_"&amp;$C23,Variabel_institut_grp1,0))</f>
        <v>0</v>
      </c>
      <c r="N23" s="39">
        <f>INDEX('Data gruppe 1'!$2:$51,MATCH($C$6,'Data gruppe 1'!$B$2:$B$51,0),MATCH(N$12&amp;"_s_17_01_02_01_"&amp;$C23,Variabel_institut_grp1,0))</f>
        <v>0</v>
      </c>
      <c r="O23" s="39">
        <f>INDEX('Data gruppe 1'!$2:$51,MATCH($C$6,'Data gruppe 1'!$B$2:$B$51,0),MATCH(O$12&amp;"_s_17_01_02_01_"&amp;$C23,Variabel_institut_grp1,0))</f>
        <v>0</v>
      </c>
      <c r="P23" s="39">
        <f>INDEX('Data gruppe 1'!$2:$51,MATCH($C$6,'Data gruppe 1'!$B$2:$B$51,0),MATCH(P$12&amp;"_s_17_01_02_01_"&amp;$C23,Variabel_institut_grp1,0))</f>
        <v>0</v>
      </c>
      <c r="Q23" s="39">
        <f>INDEX('Data gruppe 1'!$2:$51,MATCH($C$6,'Data gruppe 1'!$B$2:$B$51,0),MATCH(Q$12&amp;"_s_17_01_02_01_"&amp;$C23,Variabel_institut_grp1,0))</f>
        <v>0</v>
      </c>
      <c r="R23" s="39">
        <f>INDEX('Data gruppe 1'!$2:$51,MATCH($C$6,'Data gruppe 1'!$B$2:$B$51,0),MATCH(R$12&amp;"_s_17_01_02_01_"&amp;$C23,Variabel_institut_grp1,0))</f>
        <v>0</v>
      </c>
      <c r="S23" s="39">
        <f>INDEX('Data gruppe 1'!$2:$51,MATCH($C$6,'Data gruppe 1'!$B$2:$B$51,0),MATCH(S$12&amp;"_s_17_01_02_01_"&amp;$C23,Variabel_institut_grp1,0))</f>
        <v>0</v>
      </c>
      <c r="T23" s="39">
        <f>INDEX('Data gruppe 1'!$2:$51,MATCH($C$6,'Data gruppe 1'!$B$2:$B$51,0),MATCH(T$12&amp;"_s_17_01_02_01_"&amp;$C23,Variabel_institut_grp1,0))</f>
        <v>393884758</v>
      </c>
      <c r="U23" s="1"/>
    </row>
    <row r="24" spans="2:21">
      <c r="B24" s="55" t="s">
        <v>574</v>
      </c>
      <c r="C24" s="52" t="s">
        <v>575</v>
      </c>
      <c r="D24" s="39">
        <f>INDEX('Data gruppe 1'!$2:$51,MATCH($C$6,'Data gruppe 1'!$B$2:$B$51,0),MATCH(D$12&amp;"_s_17_01_02_01_"&amp;$C24,Variabel_institut_grp1,0))</f>
        <v>0</v>
      </c>
      <c r="E24" s="39">
        <f>INDEX('Data gruppe 1'!$2:$51,MATCH($C$6,'Data gruppe 1'!$B$2:$B$51,0),MATCH(E$12&amp;"_s_17_01_02_01_"&amp;$C24,Variabel_institut_grp1,0))</f>
        <v>1330965123.26</v>
      </c>
      <c r="F24" s="39">
        <f>INDEX('Data gruppe 1'!$2:$51,MATCH($C$6,'Data gruppe 1'!$B$2:$B$51,0),MATCH(F$12&amp;"_s_17_01_02_01_"&amp;$C24,Variabel_institut_grp1,0))</f>
        <v>3524729942.3699999</v>
      </c>
      <c r="G24" s="39">
        <f>INDEX('Data gruppe 1'!$2:$51,MATCH($C$6,'Data gruppe 1'!$B$2:$B$51,0),MATCH(G$12&amp;"_s_17_01_02_01_"&amp;$C24,Variabel_institut_grp1,0))</f>
        <v>1027125705.6799999</v>
      </c>
      <c r="H24" s="39">
        <f>INDEX('Data gruppe 1'!$2:$51,MATCH($C$6,'Data gruppe 1'!$B$2:$B$51,0),MATCH(H$12&amp;"_s_17_01_02_01_"&amp;$C24,Variabel_institut_grp1,0))</f>
        <v>209984230.13999999</v>
      </c>
      <c r="I24" s="39">
        <f>INDEX('Data gruppe 1'!$2:$51,MATCH($C$6,'Data gruppe 1'!$B$2:$B$51,0),MATCH(I$12&amp;"_s_17_01_02_01_"&amp;$C24,Variabel_institut_grp1,0))</f>
        <v>6174388.8799999999</v>
      </c>
      <c r="J24" s="39">
        <f>INDEX('Data gruppe 1'!$2:$51,MATCH($C$6,'Data gruppe 1'!$B$2:$B$51,0),MATCH(J$12&amp;"_s_17_01_02_01_"&amp;$C24,Variabel_institut_grp1,0))</f>
        <v>1492696913.1099999</v>
      </c>
      <c r="K24" s="39">
        <f>INDEX('Data gruppe 1'!$2:$51,MATCH($C$6,'Data gruppe 1'!$B$2:$B$51,0),MATCH(K$12&amp;"_s_17_01_02_01_"&amp;$C24,Variabel_institut_grp1,0))</f>
        <v>873447324.61000001</v>
      </c>
      <c r="L24" s="39">
        <f>INDEX('Data gruppe 1'!$2:$51,MATCH($C$6,'Data gruppe 1'!$B$2:$B$51,0),MATCH(L$12&amp;"_s_17_01_02_01_"&amp;$C24,Variabel_institut_grp1,0))</f>
        <v>0</v>
      </c>
      <c r="M24" s="39">
        <f>INDEX('Data gruppe 1'!$2:$51,MATCH($C$6,'Data gruppe 1'!$B$2:$B$51,0),MATCH(M$12&amp;"_s_17_01_02_01_"&amp;$C24,Variabel_institut_grp1,0))</f>
        <v>0</v>
      </c>
      <c r="N24" s="39">
        <f>INDEX('Data gruppe 1'!$2:$51,MATCH($C$6,'Data gruppe 1'!$B$2:$B$51,0),MATCH(N$12&amp;"_s_17_01_02_01_"&amp;$C24,Variabel_institut_grp1,0))</f>
        <v>28980210.809999999</v>
      </c>
      <c r="O24" s="39">
        <f>INDEX('Data gruppe 1'!$2:$51,MATCH($C$6,'Data gruppe 1'!$B$2:$B$51,0),MATCH(O$12&amp;"_s_17_01_02_01_"&amp;$C24,Variabel_institut_grp1,0))</f>
        <v>58843998.439999998</v>
      </c>
      <c r="P24" s="39">
        <f>INDEX('Data gruppe 1'!$2:$51,MATCH($C$6,'Data gruppe 1'!$B$2:$B$51,0),MATCH(P$12&amp;"_s_17_01_02_01_"&amp;$C24,Variabel_institut_grp1,0))</f>
        <v>0</v>
      </c>
      <c r="Q24" s="39">
        <f>INDEX('Data gruppe 1'!$2:$51,MATCH($C$6,'Data gruppe 1'!$B$2:$B$51,0),MATCH(Q$12&amp;"_s_17_01_02_01_"&amp;$C24,Variabel_institut_grp1,0))</f>
        <v>0</v>
      </c>
      <c r="R24" s="39">
        <f>INDEX('Data gruppe 1'!$2:$51,MATCH($C$6,'Data gruppe 1'!$B$2:$B$51,0),MATCH(R$12&amp;"_s_17_01_02_01_"&amp;$C24,Variabel_institut_grp1,0))</f>
        <v>0</v>
      </c>
      <c r="S24" s="39">
        <f>INDEX('Data gruppe 1'!$2:$51,MATCH($C$6,'Data gruppe 1'!$B$2:$B$51,0),MATCH(S$12&amp;"_s_17_01_02_01_"&amp;$C24,Variabel_institut_grp1,0))</f>
        <v>0</v>
      </c>
      <c r="T24" s="39">
        <f>INDEX('Data gruppe 1'!$2:$51,MATCH($C$6,'Data gruppe 1'!$B$2:$B$51,0),MATCH(T$12&amp;"_s_17_01_02_01_"&amp;$C24,Variabel_institut_grp1,0))</f>
        <v>8552947837.3000002</v>
      </c>
      <c r="U24" s="1"/>
    </row>
    <row r="25" spans="2:21">
      <c r="B25" s="54" t="s">
        <v>576</v>
      </c>
      <c r="C25" s="52" t="s">
        <v>577</v>
      </c>
      <c r="D25" s="39">
        <f>INDEX('Data gruppe 1'!$2:$51,MATCH($C$6,'Data gruppe 1'!$B$2:$B$51,0),MATCH(D$12&amp;"_s_17_01_02_01_"&amp;$C25,Variabel_institut_grp1,0))</f>
        <v>0</v>
      </c>
      <c r="E25" s="39">
        <f>INDEX('Data gruppe 1'!$2:$51,MATCH($C$6,'Data gruppe 1'!$B$2:$B$51,0),MATCH(E$12&amp;"_s_17_01_02_01_"&amp;$C25,Variabel_institut_grp1,0))</f>
        <v>1374145375.0599999</v>
      </c>
      <c r="F25" s="39">
        <f>INDEX('Data gruppe 1'!$2:$51,MATCH($C$6,'Data gruppe 1'!$B$2:$B$51,0),MATCH(F$12&amp;"_s_17_01_02_01_"&amp;$C25,Variabel_institut_grp1,0))</f>
        <v>3498763289.1799998</v>
      </c>
      <c r="G25" s="39">
        <f>INDEX('Data gruppe 1'!$2:$51,MATCH($C$6,'Data gruppe 1'!$B$2:$B$51,0),MATCH(G$12&amp;"_s_17_01_02_01_"&amp;$C25,Variabel_institut_grp1,0))</f>
        <v>1196725312.72</v>
      </c>
      <c r="H25" s="39">
        <f>INDEX('Data gruppe 1'!$2:$51,MATCH($C$6,'Data gruppe 1'!$B$2:$B$51,0),MATCH(H$12&amp;"_s_17_01_02_01_"&amp;$C25,Variabel_institut_grp1,0))</f>
        <v>381937837.70999998</v>
      </c>
      <c r="I25" s="39">
        <f>INDEX('Data gruppe 1'!$2:$51,MATCH($C$6,'Data gruppe 1'!$B$2:$B$51,0),MATCH(I$12&amp;"_s_17_01_02_01_"&amp;$C25,Variabel_institut_grp1,0))</f>
        <v>-11817682.210000001</v>
      </c>
      <c r="J25" s="39">
        <f>INDEX('Data gruppe 1'!$2:$51,MATCH($C$6,'Data gruppe 1'!$B$2:$B$51,0),MATCH(J$12&amp;"_s_17_01_02_01_"&amp;$C25,Variabel_institut_grp1,0))</f>
        <v>1791260209.1600001</v>
      </c>
      <c r="K25" s="39">
        <f>INDEX('Data gruppe 1'!$2:$51,MATCH($C$6,'Data gruppe 1'!$B$2:$B$51,0),MATCH(K$12&amp;"_s_17_01_02_01_"&amp;$C25,Variabel_institut_grp1,0))</f>
        <v>1134110206.8399999</v>
      </c>
      <c r="L25" s="39">
        <f>INDEX('Data gruppe 1'!$2:$51,MATCH($C$6,'Data gruppe 1'!$B$2:$B$51,0),MATCH(L$12&amp;"_s_17_01_02_01_"&amp;$C25,Variabel_institut_grp1,0))</f>
        <v>0</v>
      </c>
      <c r="M25" s="39">
        <f>INDEX('Data gruppe 1'!$2:$51,MATCH($C$6,'Data gruppe 1'!$B$2:$B$51,0),MATCH(M$12&amp;"_s_17_01_02_01_"&amp;$C25,Variabel_institut_grp1,0))</f>
        <v>0</v>
      </c>
      <c r="N25" s="39">
        <f>INDEX('Data gruppe 1'!$2:$51,MATCH($C$6,'Data gruppe 1'!$B$2:$B$51,0),MATCH(N$12&amp;"_s_17_01_02_01_"&amp;$C25,Variabel_institut_grp1,0))</f>
        <v>49882151.850000001</v>
      </c>
      <c r="O25" s="39">
        <f>INDEX('Data gruppe 1'!$2:$51,MATCH($C$6,'Data gruppe 1'!$B$2:$B$51,0),MATCH(O$12&amp;"_s_17_01_02_01_"&amp;$C25,Variabel_institut_grp1,0))</f>
        <v>154125645.16999999</v>
      </c>
      <c r="P25" s="39">
        <f>INDEX('Data gruppe 1'!$2:$51,MATCH($C$6,'Data gruppe 1'!$B$2:$B$51,0),MATCH(P$12&amp;"_s_17_01_02_01_"&amp;$C25,Variabel_institut_grp1,0))</f>
        <v>0</v>
      </c>
      <c r="Q25" s="39">
        <f>INDEX('Data gruppe 1'!$2:$51,MATCH($C$6,'Data gruppe 1'!$B$2:$B$51,0),MATCH(Q$12&amp;"_s_17_01_02_01_"&amp;$C25,Variabel_institut_grp1,0))</f>
        <v>0</v>
      </c>
      <c r="R25" s="39">
        <f>INDEX('Data gruppe 1'!$2:$51,MATCH($C$6,'Data gruppe 1'!$B$2:$B$51,0),MATCH(R$12&amp;"_s_17_01_02_01_"&amp;$C25,Variabel_institut_grp1,0))</f>
        <v>0</v>
      </c>
      <c r="S25" s="39">
        <f>INDEX('Data gruppe 1'!$2:$51,MATCH($C$6,'Data gruppe 1'!$B$2:$B$51,0),MATCH(S$12&amp;"_s_17_01_02_01_"&amp;$C25,Variabel_institut_grp1,0))</f>
        <v>0</v>
      </c>
      <c r="T25" s="39">
        <f>INDEX('Data gruppe 1'!$2:$51,MATCH($C$6,'Data gruppe 1'!$B$2:$B$51,0),MATCH(T$12&amp;"_s_17_01_02_01_"&amp;$C25,Variabel_institut_grp1,0))</f>
        <v>9569132345.4799995</v>
      </c>
      <c r="U25" s="1"/>
    </row>
    <row r="26" spans="2:21">
      <c r="B26" s="54" t="s">
        <v>578</v>
      </c>
      <c r="C26" s="52" t="s">
        <v>579</v>
      </c>
      <c r="D26" s="39">
        <f>INDEX('Data gruppe 1'!$2:$51,MATCH($C$6,'Data gruppe 1'!$B$2:$B$51,0),MATCH(D$12&amp;"_s_17_01_02_01_"&amp;$C26,Variabel_institut_grp1,0))</f>
        <v>0</v>
      </c>
      <c r="E26" s="39">
        <f>INDEX('Data gruppe 1'!$2:$51,MATCH($C$6,'Data gruppe 1'!$B$2:$B$51,0),MATCH(E$12&amp;"_s_17_01_02_01_"&amp;$C26,Variabel_institut_grp1,0))</f>
        <v>1376075957.1800001</v>
      </c>
      <c r="F26" s="39">
        <f>INDEX('Data gruppe 1'!$2:$51,MATCH($C$6,'Data gruppe 1'!$B$2:$B$51,0),MATCH(F$12&amp;"_s_17_01_02_01_"&amp;$C26,Variabel_institut_grp1,0))</f>
        <v>3500381699.9400001</v>
      </c>
      <c r="G26" s="39">
        <f>INDEX('Data gruppe 1'!$2:$51,MATCH($C$6,'Data gruppe 1'!$B$2:$B$51,0),MATCH(G$12&amp;"_s_17_01_02_01_"&amp;$C26,Variabel_institut_grp1,0))</f>
        <v>1198858246.97</v>
      </c>
      <c r="H26" s="39">
        <f>INDEX('Data gruppe 1'!$2:$51,MATCH($C$6,'Data gruppe 1'!$B$2:$B$51,0),MATCH(H$12&amp;"_s_17_01_02_01_"&amp;$C26,Variabel_institut_grp1,0))</f>
        <v>381681858.19</v>
      </c>
      <c r="I26" s="39">
        <f>INDEX('Data gruppe 1'!$2:$51,MATCH($C$6,'Data gruppe 1'!$B$2:$B$51,0),MATCH(I$12&amp;"_s_17_01_02_01_"&amp;$C26,Variabel_institut_grp1,0))</f>
        <v>-11712722.83</v>
      </c>
      <c r="J26" s="39">
        <f>INDEX('Data gruppe 1'!$2:$51,MATCH($C$6,'Data gruppe 1'!$B$2:$B$51,0),MATCH(J$12&amp;"_s_17_01_02_01_"&amp;$C26,Variabel_institut_grp1,0))</f>
        <v>1614444448.04</v>
      </c>
      <c r="K26" s="39">
        <f>INDEX('Data gruppe 1'!$2:$51,MATCH($C$6,'Data gruppe 1'!$B$2:$B$51,0),MATCH(K$12&amp;"_s_17_01_02_01_"&amp;$C26,Variabel_institut_grp1,0))</f>
        <v>972081339.47000003</v>
      </c>
      <c r="L26" s="39">
        <f>INDEX('Data gruppe 1'!$2:$51,MATCH($C$6,'Data gruppe 1'!$B$2:$B$51,0),MATCH(L$12&amp;"_s_17_01_02_01_"&amp;$C26,Variabel_institut_grp1,0))</f>
        <v>0</v>
      </c>
      <c r="M26" s="39">
        <f>INDEX('Data gruppe 1'!$2:$51,MATCH($C$6,'Data gruppe 1'!$B$2:$B$51,0),MATCH(M$12&amp;"_s_17_01_02_01_"&amp;$C26,Variabel_institut_grp1,0))</f>
        <v>0</v>
      </c>
      <c r="N26" s="39">
        <f>INDEX('Data gruppe 1'!$2:$51,MATCH($C$6,'Data gruppe 1'!$B$2:$B$51,0),MATCH(N$12&amp;"_s_17_01_02_01_"&amp;$C26,Variabel_institut_grp1,0))</f>
        <v>49882151.850000001</v>
      </c>
      <c r="O26" s="39">
        <f>INDEX('Data gruppe 1'!$2:$51,MATCH($C$6,'Data gruppe 1'!$B$2:$B$51,0),MATCH(O$12&amp;"_s_17_01_02_01_"&amp;$C26,Variabel_institut_grp1,0))</f>
        <v>154125645.16999999</v>
      </c>
      <c r="P26" s="39">
        <f>INDEX('Data gruppe 1'!$2:$51,MATCH($C$6,'Data gruppe 1'!$B$2:$B$51,0),MATCH(P$12&amp;"_s_17_01_02_01_"&amp;$C26,Variabel_institut_grp1,0))</f>
        <v>0</v>
      </c>
      <c r="Q26" s="39">
        <f>INDEX('Data gruppe 1'!$2:$51,MATCH($C$6,'Data gruppe 1'!$B$2:$B$51,0),MATCH(Q$12&amp;"_s_17_01_02_01_"&amp;$C26,Variabel_institut_grp1,0))</f>
        <v>0</v>
      </c>
      <c r="R26" s="39">
        <f>INDEX('Data gruppe 1'!$2:$51,MATCH($C$6,'Data gruppe 1'!$B$2:$B$51,0),MATCH(R$12&amp;"_s_17_01_02_01_"&amp;$C26,Variabel_institut_grp1,0))</f>
        <v>0</v>
      </c>
      <c r="S26" s="39">
        <f>INDEX('Data gruppe 1'!$2:$51,MATCH($C$6,'Data gruppe 1'!$B$2:$B$51,0),MATCH(S$12&amp;"_s_17_01_02_01_"&amp;$C26,Variabel_institut_grp1,0))</f>
        <v>0</v>
      </c>
      <c r="T26" s="39">
        <f>INDEX('Data gruppe 1'!$2:$51,MATCH($C$6,'Data gruppe 1'!$B$2:$B$51,0),MATCH(T$12&amp;"_s_17_01_02_01_"&amp;$C26,Variabel_institut_grp1,0))</f>
        <v>9235818623.9799995</v>
      </c>
      <c r="U26" s="1"/>
    </row>
    <row r="27" spans="2:21">
      <c r="B27" s="54" t="s">
        <v>580</v>
      </c>
      <c r="C27" s="52" t="s">
        <v>581</v>
      </c>
      <c r="D27" s="39">
        <f>INDEX('Data gruppe 1'!$2:$51,MATCH($C$6,'Data gruppe 1'!$B$2:$B$51,0),MATCH(D$12&amp;"_s_17_01_02_01_"&amp;$C27,Variabel_institut_grp1,0))</f>
        <v>0</v>
      </c>
      <c r="E27" s="39">
        <f>INDEX('Data gruppe 1'!$2:$51,MATCH($C$6,'Data gruppe 1'!$B$2:$B$51,0),MATCH(E$12&amp;"_s_17_01_02_01_"&amp;$C27,Variabel_institut_grp1,0))</f>
        <v>18782000</v>
      </c>
      <c r="F27" s="39">
        <f>INDEX('Data gruppe 1'!$2:$51,MATCH($C$6,'Data gruppe 1'!$B$2:$B$51,0),MATCH(F$12&amp;"_s_17_01_02_01_"&amp;$C27,Variabel_institut_grp1,0))</f>
        <v>104394000</v>
      </c>
      <c r="G27" s="39">
        <f>INDEX('Data gruppe 1'!$2:$51,MATCH($C$6,'Data gruppe 1'!$B$2:$B$51,0),MATCH(G$12&amp;"_s_17_01_02_01_"&amp;$C27,Variabel_institut_grp1,0))</f>
        <v>20578000</v>
      </c>
      <c r="H27" s="39">
        <f>INDEX('Data gruppe 1'!$2:$51,MATCH($C$6,'Data gruppe 1'!$B$2:$B$51,0),MATCH(H$12&amp;"_s_17_01_02_01_"&amp;$C27,Variabel_institut_grp1,0))</f>
        <v>1281000</v>
      </c>
      <c r="I27" s="39">
        <f>INDEX('Data gruppe 1'!$2:$51,MATCH($C$6,'Data gruppe 1'!$B$2:$B$51,0),MATCH(I$12&amp;"_s_17_01_02_01_"&amp;$C27,Variabel_institut_grp1,0))</f>
        <v>35000</v>
      </c>
      <c r="J27" s="39">
        <f>INDEX('Data gruppe 1'!$2:$51,MATCH($C$6,'Data gruppe 1'!$B$2:$B$51,0),MATCH(J$12&amp;"_s_17_01_02_01_"&amp;$C27,Variabel_institut_grp1,0))</f>
        <v>17707000</v>
      </c>
      <c r="K27" s="39">
        <f>INDEX('Data gruppe 1'!$2:$51,MATCH($C$6,'Data gruppe 1'!$B$2:$B$51,0),MATCH(K$12&amp;"_s_17_01_02_01_"&amp;$C27,Variabel_institut_grp1,0))</f>
        <v>20389000</v>
      </c>
      <c r="L27" s="39">
        <f>INDEX('Data gruppe 1'!$2:$51,MATCH($C$6,'Data gruppe 1'!$B$2:$B$51,0),MATCH(L$12&amp;"_s_17_01_02_01_"&amp;$C27,Variabel_institut_grp1,0))</f>
        <v>0</v>
      </c>
      <c r="M27" s="39">
        <f>INDEX('Data gruppe 1'!$2:$51,MATCH($C$6,'Data gruppe 1'!$B$2:$B$51,0),MATCH(M$12&amp;"_s_17_01_02_01_"&amp;$C27,Variabel_institut_grp1,0))</f>
        <v>0</v>
      </c>
      <c r="N27" s="39">
        <f>INDEX('Data gruppe 1'!$2:$51,MATCH($C$6,'Data gruppe 1'!$B$2:$B$51,0),MATCH(N$12&amp;"_s_17_01_02_01_"&amp;$C27,Variabel_institut_grp1,0))</f>
        <v>118000</v>
      </c>
      <c r="O27" s="39">
        <f>INDEX('Data gruppe 1'!$2:$51,MATCH($C$6,'Data gruppe 1'!$B$2:$B$51,0),MATCH(O$12&amp;"_s_17_01_02_01_"&amp;$C27,Variabel_institut_grp1,0))</f>
        <v>493000</v>
      </c>
      <c r="P27" s="39">
        <f>INDEX('Data gruppe 1'!$2:$51,MATCH($C$6,'Data gruppe 1'!$B$2:$B$51,0),MATCH(P$12&amp;"_s_17_01_02_01_"&amp;$C27,Variabel_institut_grp1,0))</f>
        <v>0</v>
      </c>
      <c r="Q27" s="39">
        <f>INDEX('Data gruppe 1'!$2:$51,MATCH($C$6,'Data gruppe 1'!$B$2:$B$51,0),MATCH(Q$12&amp;"_s_17_01_02_01_"&amp;$C27,Variabel_institut_grp1,0))</f>
        <v>0</v>
      </c>
      <c r="R27" s="39">
        <f>INDEX('Data gruppe 1'!$2:$51,MATCH($C$6,'Data gruppe 1'!$B$2:$B$51,0),MATCH(R$12&amp;"_s_17_01_02_01_"&amp;$C27,Variabel_institut_grp1,0))</f>
        <v>0</v>
      </c>
      <c r="S27" s="39">
        <f>INDEX('Data gruppe 1'!$2:$51,MATCH($C$6,'Data gruppe 1'!$B$2:$B$51,0),MATCH(S$12&amp;"_s_17_01_02_01_"&amp;$C27,Variabel_institut_grp1,0))</f>
        <v>0</v>
      </c>
      <c r="T27" s="39">
        <f>INDEX('Data gruppe 1'!$2:$51,MATCH($C$6,'Data gruppe 1'!$B$2:$B$51,0),MATCH(T$12&amp;"_s_17_01_02_01_"&amp;$C27,Variabel_institut_grp1,0))</f>
        <v>183777000</v>
      </c>
      <c r="U27" s="1"/>
    </row>
    <row r="28" spans="2:21" hidden="1">
      <c r="B28" s="54" t="s">
        <v>582</v>
      </c>
      <c r="C28" s="43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1"/>
    </row>
    <row r="29" spans="2:21" hidden="1">
      <c r="B29" s="55" t="s">
        <v>588</v>
      </c>
      <c r="C29" s="52" t="s">
        <v>583</v>
      </c>
      <c r="D29" s="39" t="e">
        <f>INDEX('Data gruppe 1'!$2:$51,MATCH($C$6,'Data gruppe 1'!$B$2:$B$51,0),MATCH(D$12&amp;"_s_17_01_02_01_"&amp;$C29,Variabel_institut_grp1,0))</f>
        <v>#N/A</v>
      </c>
      <c r="E29" s="39" t="e">
        <f>INDEX('Data gruppe 1'!$2:$51,MATCH($C$6,'Data gruppe 1'!$B$2:$B$51,0),MATCH(E$12&amp;"_s_17_01_02_01_"&amp;$C29,Variabel_institut_grp1,0))</f>
        <v>#N/A</v>
      </c>
      <c r="F29" s="39" t="e">
        <f>INDEX('Data gruppe 1'!$2:$51,MATCH($C$6,'Data gruppe 1'!$B$2:$B$51,0),MATCH(F$12&amp;"_s_17_01_02_01_"&amp;$C29,Variabel_institut_grp1,0))</f>
        <v>#N/A</v>
      </c>
      <c r="G29" s="39" t="e">
        <f>INDEX('Data gruppe 1'!$2:$51,MATCH($C$6,'Data gruppe 1'!$B$2:$B$51,0),MATCH(G$12&amp;"_s_17_01_02_01_"&amp;$C29,Variabel_institut_grp1,0))</f>
        <v>#N/A</v>
      </c>
      <c r="H29" s="39" t="e">
        <f>INDEX('Data gruppe 1'!$2:$51,MATCH($C$6,'Data gruppe 1'!$B$2:$B$51,0),MATCH(H$12&amp;"_s_17_01_02_01_"&amp;$C29,Variabel_institut_grp1,0))</f>
        <v>#N/A</v>
      </c>
      <c r="I29" s="39" t="e">
        <f>INDEX('Data gruppe 1'!$2:$51,MATCH($C$6,'Data gruppe 1'!$B$2:$B$51,0),MATCH(I$12&amp;"_s_17_01_02_01_"&amp;$C29,Variabel_institut_grp1,0))</f>
        <v>#N/A</v>
      </c>
      <c r="J29" s="39" t="e">
        <f>INDEX('Data gruppe 1'!$2:$51,MATCH($C$6,'Data gruppe 1'!$B$2:$B$51,0),MATCH(J$12&amp;"_s_17_01_02_01_"&amp;$C29,Variabel_institut_grp1,0))</f>
        <v>#N/A</v>
      </c>
      <c r="K29" s="39" t="e">
        <f>INDEX('Data gruppe 1'!$2:$51,MATCH($C$6,'Data gruppe 1'!$B$2:$B$51,0),MATCH(K$12&amp;"_s_17_01_02_01_"&amp;$C29,Variabel_institut_grp1,0))</f>
        <v>#N/A</v>
      </c>
      <c r="L29" s="39" t="e">
        <f>INDEX('Data gruppe 1'!$2:$51,MATCH($C$6,'Data gruppe 1'!$B$2:$B$51,0),MATCH(L$12&amp;"_s_17_01_02_01_"&amp;$C29,Variabel_institut_grp1,0))</f>
        <v>#N/A</v>
      </c>
      <c r="M29" s="39" t="e">
        <f>INDEX('Data gruppe 1'!$2:$51,MATCH($C$6,'Data gruppe 1'!$B$2:$B$51,0),MATCH(M$12&amp;"_s_17_01_02_01_"&amp;$C29,Variabel_institut_grp1,0))</f>
        <v>#N/A</v>
      </c>
      <c r="N29" s="39">
        <f>INDEX('Data gruppe 1'!$2:$51,MATCH($C$6,'Data gruppe 1'!$B$2:$B$51,0),MATCH(N$12&amp;"_s_17_01_02_01_"&amp;$C29,Variabel_institut_grp1,0))</f>
        <v>0</v>
      </c>
      <c r="O29" s="39">
        <f>INDEX('Data gruppe 1'!$2:$51,MATCH($C$6,'Data gruppe 1'!$B$2:$B$51,0),MATCH(O$12&amp;"_s_17_01_02_01_"&amp;$C29,Variabel_institut_grp1,0))</f>
        <v>0</v>
      </c>
      <c r="P29" s="39">
        <f>INDEX('Data gruppe 1'!$2:$51,MATCH($C$6,'Data gruppe 1'!$B$2:$B$51,0),MATCH(P$12&amp;"_s_17_01_02_01_"&amp;$C29,Variabel_institut_grp1,0))</f>
        <v>0</v>
      </c>
      <c r="Q29" s="39">
        <f>INDEX('Data gruppe 1'!$2:$51,MATCH($C$6,'Data gruppe 1'!$B$2:$B$51,0),MATCH(Q$12&amp;"_s_17_01_02_01_"&amp;$C29,Variabel_institut_grp1,0))</f>
        <v>0</v>
      </c>
      <c r="R29" s="39">
        <f>INDEX('Data gruppe 1'!$2:$51,MATCH($C$6,'Data gruppe 1'!$B$2:$B$51,0),MATCH(R$12&amp;"_s_17_01_02_01_"&amp;$C29,Variabel_institut_grp1,0))</f>
        <v>0</v>
      </c>
      <c r="S29" s="39">
        <f>INDEX('Data gruppe 1'!$2:$51,MATCH($C$6,'Data gruppe 1'!$B$2:$B$51,0),MATCH(S$12&amp;"_s_17_01_02_01_"&amp;$C29,Variabel_institut_grp1,0))</f>
        <v>0</v>
      </c>
      <c r="T29" s="39">
        <f>INDEX('Data gruppe 1'!$2:$51,MATCH($C$6,'Data gruppe 1'!$B$2:$B$51,0),MATCH(T$12&amp;"_s_17_01_02_01_"&amp;$C29,Variabel_institut_grp1,0))</f>
        <v>0</v>
      </c>
      <c r="U29" s="1"/>
    </row>
    <row r="30" spans="2:21" hidden="1">
      <c r="B30" s="55" t="s">
        <v>566</v>
      </c>
      <c r="C30" s="52" t="s">
        <v>533</v>
      </c>
      <c r="D30" s="39" t="e">
        <f>INDEX('Data gruppe 1'!$2:$51,MATCH($C$6,'Data gruppe 1'!$B$2:$B$51,0),MATCH(D$12&amp;"_s_17_01_02_01_"&amp;$C30,Variabel_institut_grp1,0))</f>
        <v>#N/A</v>
      </c>
      <c r="E30" s="39" t="e">
        <f>INDEX('Data gruppe 1'!$2:$51,MATCH($C$6,'Data gruppe 1'!$B$2:$B$51,0),MATCH(E$12&amp;"_s_17_01_02_01_"&amp;$C30,Variabel_institut_grp1,0))</f>
        <v>#N/A</v>
      </c>
      <c r="F30" s="39" t="e">
        <f>INDEX('Data gruppe 1'!$2:$51,MATCH($C$6,'Data gruppe 1'!$B$2:$B$51,0),MATCH(F$12&amp;"_s_17_01_02_01_"&amp;$C30,Variabel_institut_grp1,0))</f>
        <v>#N/A</v>
      </c>
      <c r="G30" s="39" t="e">
        <f>INDEX('Data gruppe 1'!$2:$51,MATCH($C$6,'Data gruppe 1'!$B$2:$B$51,0),MATCH(G$12&amp;"_s_17_01_02_01_"&amp;$C30,Variabel_institut_grp1,0))</f>
        <v>#N/A</v>
      </c>
      <c r="H30" s="39" t="e">
        <f>INDEX('Data gruppe 1'!$2:$51,MATCH($C$6,'Data gruppe 1'!$B$2:$B$51,0),MATCH(H$12&amp;"_s_17_01_02_01_"&amp;$C30,Variabel_institut_grp1,0))</f>
        <v>#N/A</v>
      </c>
      <c r="I30" s="39" t="e">
        <f>INDEX('Data gruppe 1'!$2:$51,MATCH($C$6,'Data gruppe 1'!$B$2:$B$51,0),MATCH(I$12&amp;"_s_17_01_02_01_"&amp;$C30,Variabel_institut_grp1,0))</f>
        <v>#N/A</v>
      </c>
      <c r="J30" s="39" t="e">
        <f>INDEX('Data gruppe 1'!$2:$51,MATCH($C$6,'Data gruppe 1'!$B$2:$B$51,0),MATCH(J$12&amp;"_s_17_01_02_01_"&amp;$C30,Variabel_institut_grp1,0))</f>
        <v>#N/A</v>
      </c>
      <c r="K30" s="39" t="e">
        <f>INDEX('Data gruppe 1'!$2:$51,MATCH($C$6,'Data gruppe 1'!$B$2:$B$51,0),MATCH(K$12&amp;"_s_17_01_02_01_"&amp;$C30,Variabel_institut_grp1,0))</f>
        <v>#N/A</v>
      </c>
      <c r="L30" s="39" t="e">
        <f>INDEX('Data gruppe 1'!$2:$51,MATCH($C$6,'Data gruppe 1'!$B$2:$B$51,0),MATCH(L$12&amp;"_s_17_01_02_01_"&amp;$C30,Variabel_institut_grp1,0))</f>
        <v>#N/A</v>
      </c>
      <c r="M30" s="39" t="e">
        <f>INDEX('Data gruppe 1'!$2:$51,MATCH($C$6,'Data gruppe 1'!$B$2:$B$51,0),MATCH(M$12&amp;"_s_17_01_02_01_"&amp;$C30,Variabel_institut_grp1,0))</f>
        <v>#N/A</v>
      </c>
      <c r="N30" s="39">
        <f>INDEX('Data gruppe 1'!$2:$51,MATCH($C$6,'Data gruppe 1'!$B$2:$B$51,0),MATCH(N$12&amp;"_s_17_01_02_01_"&amp;$C30,Variabel_institut_grp1,0))</f>
        <v>0</v>
      </c>
      <c r="O30" s="39">
        <f>INDEX('Data gruppe 1'!$2:$51,MATCH($C$6,'Data gruppe 1'!$B$2:$B$51,0),MATCH(O$12&amp;"_s_17_01_02_01_"&amp;$C30,Variabel_institut_grp1,0))</f>
        <v>0</v>
      </c>
      <c r="P30" s="39">
        <f>INDEX('Data gruppe 1'!$2:$51,MATCH($C$6,'Data gruppe 1'!$B$2:$B$51,0),MATCH(P$12&amp;"_s_17_01_02_01_"&amp;$C30,Variabel_institut_grp1,0))</f>
        <v>0</v>
      </c>
      <c r="Q30" s="39">
        <f>INDEX('Data gruppe 1'!$2:$51,MATCH($C$6,'Data gruppe 1'!$B$2:$B$51,0),MATCH(Q$12&amp;"_s_17_01_02_01_"&amp;$C30,Variabel_institut_grp1,0))</f>
        <v>0</v>
      </c>
      <c r="R30" s="39">
        <f>INDEX('Data gruppe 1'!$2:$51,MATCH($C$6,'Data gruppe 1'!$B$2:$B$51,0),MATCH(R$12&amp;"_s_17_01_02_01_"&amp;$C30,Variabel_institut_grp1,0))</f>
        <v>0</v>
      </c>
      <c r="S30" s="39">
        <f>INDEX('Data gruppe 1'!$2:$51,MATCH($C$6,'Data gruppe 1'!$B$2:$B$51,0),MATCH(S$12&amp;"_s_17_01_02_01_"&amp;$C30,Variabel_institut_grp1,0))</f>
        <v>0</v>
      </c>
      <c r="T30" s="39">
        <f>INDEX('Data gruppe 1'!$2:$51,MATCH($C$6,'Data gruppe 1'!$B$2:$B$51,0),MATCH(T$12&amp;"_s_17_01_02_01_"&amp;$C30,Variabel_institut_grp1,0))</f>
        <v>0</v>
      </c>
      <c r="U30" s="1"/>
    </row>
    <row r="31" spans="2:21" hidden="1">
      <c r="B31" s="55" t="s">
        <v>580</v>
      </c>
      <c r="C31" s="52" t="s">
        <v>535</v>
      </c>
      <c r="D31" s="39" t="e">
        <f>INDEX('Data gruppe 1'!$2:$51,MATCH($C$6,'Data gruppe 1'!$B$2:$B$51,0),MATCH(D$12&amp;"_s_17_01_02_01_"&amp;$C31,Variabel_institut_grp1,0))</f>
        <v>#N/A</v>
      </c>
      <c r="E31" s="39" t="e">
        <f>INDEX('Data gruppe 1'!$2:$51,MATCH($C$6,'Data gruppe 1'!$B$2:$B$51,0),MATCH(E$12&amp;"_s_17_01_02_01_"&amp;$C31,Variabel_institut_grp1,0))</f>
        <v>#N/A</v>
      </c>
      <c r="F31" s="39" t="e">
        <f>INDEX('Data gruppe 1'!$2:$51,MATCH($C$6,'Data gruppe 1'!$B$2:$B$51,0),MATCH(F$12&amp;"_s_17_01_02_01_"&amp;$C31,Variabel_institut_grp1,0))</f>
        <v>#N/A</v>
      </c>
      <c r="G31" s="39" t="e">
        <f>INDEX('Data gruppe 1'!$2:$51,MATCH($C$6,'Data gruppe 1'!$B$2:$B$51,0),MATCH(G$12&amp;"_s_17_01_02_01_"&amp;$C31,Variabel_institut_grp1,0))</f>
        <v>#N/A</v>
      </c>
      <c r="H31" s="39" t="e">
        <f>INDEX('Data gruppe 1'!$2:$51,MATCH($C$6,'Data gruppe 1'!$B$2:$B$51,0),MATCH(H$12&amp;"_s_17_01_02_01_"&amp;$C31,Variabel_institut_grp1,0))</f>
        <v>#N/A</v>
      </c>
      <c r="I31" s="39" t="e">
        <f>INDEX('Data gruppe 1'!$2:$51,MATCH($C$6,'Data gruppe 1'!$B$2:$B$51,0),MATCH(I$12&amp;"_s_17_01_02_01_"&amp;$C31,Variabel_institut_grp1,0))</f>
        <v>#N/A</v>
      </c>
      <c r="J31" s="39" t="e">
        <f>INDEX('Data gruppe 1'!$2:$51,MATCH($C$6,'Data gruppe 1'!$B$2:$B$51,0),MATCH(J$12&amp;"_s_17_01_02_01_"&amp;$C31,Variabel_institut_grp1,0))</f>
        <v>#N/A</v>
      </c>
      <c r="K31" s="39" t="e">
        <f>INDEX('Data gruppe 1'!$2:$51,MATCH($C$6,'Data gruppe 1'!$B$2:$B$51,0),MATCH(K$12&amp;"_s_17_01_02_01_"&amp;$C31,Variabel_institut_grp1,0))</f>
        <v>#N/A</v>
      </c>
      <c r="L31" s="39" t="e">
        <f>INDEX('Data gruppe 1'!$2:$51,MATCH($C$6,'Data gruppe 1'!$B$2:$B$51,0),MATCH(L$12&amp;"_s_17_01_02_01_"&amp;$C31,Variabel_institut_grp1,0))</f>
        <v>#N/A</v>
      </c>
      <c r="M31" s="39" t="e">
        <f>INDEX('Data gruppe 1'!$2:$51,MATCH($C$6,'Data gruppe 1'!$B$2:$B$51,0),MATCH(M$12&amp;"_s_17_01_02_01_"&amp;$C31,Variabel_institut_grp1,0))</f>
        <v>#N/A</v>
      </c>
      <c r="N31" s="39">
        <f>INDEX('Data gruppe 1'!$2:$51,MATCH($C$6,'Data gruppe 1'!$B$2:$B$51,0),MATCH(N$12&amp;"_s_17_01_02_01_"&amp;$C31,Variabel_institut_grp1,0))</f>
        <v>0</v>
      </c>
      <c r="O31" s="39">
        <f>INDEX('Data gruppe 1'!$2:$51,MATCH($C$6,'Data gruppe 1'!$B$2:$B$51,0),MATCH(O$12&amp;"_s_17_01_02_01_"&amp;$C31,Variabel_institut_grp1,0))</f>
        <v>0</v>
      </c>
      <c r="P31" s="39">
        <f>INDEX('Data gruppe 1'!$2:$51,MATCH($C$6,'Data gruppe 1'!$B$2:$B$51,0),MATCH(P$12&amp;"_s_17_01_02_01_"&amp;$C31,Variabel_institut_grp1,0))</f>
        <v>0</v>
      </c>
      <c r="Q31" s="39">
        <f>INDEX('Data gruppe 1'!$2:$51,MATCH($C$6,'Data gruppe 1'!$B$2:$B$51,0),MATCH(Q$12&amp;"_s_17_01_02_01_"&amp;$C31,Variabel_institut_grp1,0))</f>
        <v>0</v>
      </c>
      <c r="R31" s="39">
        <f>INDEX('Data gruppe 1'!$2:$51,MATCH($C$6,'Data gruppe 1'!$B$2:$B$51,0),MATCH(R$12&amp;"_s_17_01_02_01_"&amp;$C31,Variabel_institut_grp1,0))</f>
        <v>0</v>
      </c>
      <c r="S31" s="39">
        <f>INDEX('Data gruppe 1'!$2:$51,MATCH($C$6,'Data gruppe 1'!$B$2:$B$51,0),MATCH(S$12&amp;"_s_17_01_02_01_"&amp;$C31,Variabel_institut_grp1,0))</f>
        <v>0</v>
      </c>
      <c r="T31" s="39">
        <f>INDEX('Data gruppe 1'!$2:$51,MATCH($C$6,'Data gruppe 1'!$B$2:$B$51,0),MATCH(T$12&amp;"_s_17_01_02_01_"&amp;$C31,Variabel_institut_grp1,0))</f>
        <v>0</v>
      </c>
      <c r="U31" s="1"/>
    </row>
    <row r="32" spans="2:21">
      <c r="B32" s="54" t="s">
        <v>584</v>
      </c>
      <c r="C32" s="43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1"/>
    </row>
    <row r="33" spans="2:21">
      <c r="B33" s="55" t="s">
        <v>584</v>
      </c>
      <c r="C33" s="52" t="s">
        <v>536</v>
      </c>
      <c r="D33" s="39">
        <f>INDEX('Data gruppe 1'!$2:$51,MATCH($C$6,'Data gruppe 1'!$B$2:$B$51,0),MATCH(D$12&amp;"_s_17_01_02_01_"&amp;$C33,Variabel_institut_grp1,0))</f>
        <v>0</v>
      </c>
      <c r="E33" s="39">
        <f>INDEX('Data gruppe 1'!$2:$51,MATCH($C$6,'Data gruppe 1'!$B$2:$B$51,0),MATCH(E$12&amp;"_s_17_01_02_01_"&amp;$C33,Variabel_institut_grp1,0))</f>
        <v>1392927375.0599999</v>
      </c>
      <c r="F33" s="39">
        <f>INDEX('Data gruppe 1'!$2:$51,MATCH($C$6,'Data gruppe 1'!$B$2:$B$51,0),MATCH(F$12&amp;"_s_17_01_02_01_"&amp;$C33,Variabel_institut_grp1,0))</f>
        <v>3603157289.1799998</v>
      </c>
      <c r="G33" s="39">
        <f>INDEX('Data gruppe 1'!$2:$51,MATCH($C$6,'Data gruppe 1'!$B$2:$B$51,0),MATCH(G$12&amp;"_s_17_01_02_01_"&amp;$C33,Variabel_institut_grp1,0))</f>
        <v>1217303312.72</v>
      </c>
      <c r="H33" s="39">
        <f>INDEX('Data gruppe 1'!$2:$51,MATCH($C$6,'Data gruppe 1'!$B$2:$B$51,0),MATCH(H$12&amp;"_s_17_01_02_01_"&amp;$C33,Variabel_institut_grp1,0))</f>
        <v>383218837.70999998</v>
      </c>
      <c r="I33" s="39">
        <f>INDEX('Data gruppe 1'!$2:$51,MATCH($C$6,'Data gruppe 1'!$B$2:$B$51,0),MATCH(I$12&amp;"_s_17_01_02_01_"&amp;$C33,Variabel_institut_grp1,0))</f>
        <v>-11782682.210000001</v>
      </c>
      <c r="J33" s="39">
        <f>INDEX('Data gruppe 1'!$2:$51,MATCH($C$6,'Data gruppe 1'!$B$2:$B$51,0),MATCH(J$12&amp;"_s_17_01_02_01_"&amp;$C33,Variabel_institut_grp1,0))</f>
        <v>1808967209.1600001</v>
      </c>
      <c r="K33" s="39">
        <f>INDEX('Data gruppe 1'!$2:$51,MATCH($C$6,'Data gruppe 1'!$B$2:$B$51,0),MATCH(K$12&amp;"_s_17_01_02_01_"&amp;$C33,Variabel_institut_grp1,0))</f>
        <v>1154499206.8399999</v>
      </c>
      <c r="L33" s="39">
        <f>INDEX('Data gruppe 1'!$2:$51,MATCH($C$6,'Data gruppe 1'!$B$2:$B$51,0),MATCH(L$12&amp;"_s_17_01_02_01_"&amp;$C33,Variabel_institut_grp1,0))</f>
        <v>0</v>
      </c>
      <c r="M33" s="39">
        <f>INDEX('Data gruppe 1'!$2:$51,MATCH($C$6,'Data gruppe 1'!$B$2:$B$51,0),MATCH(M$12&amp;"_s_17_01_02_01_"&amp;$C33,Variabel_institut_grp1,0))</f>
        <v>0</v>
      </c>
      <c r="N33" s="39">
        <f>INDEX('Data gruppe 1'!$2:$51,MATCH($C$6,'Data gruppe 1'!$B$2:$B$51,0),MATCH(N$12&amp;"_s_17_01_02_01_"&amp;$C33,Variabel_institut_grp1,0))</f>
        <v>50000151.850000001</v>
      </c>
      <c r="O33" s="39">
        <f>INDEX('Data gruppe 1'!$2:$51,MATCH($C$6,'Data gruppe 1'!$B$2:$B$51,0),MATCH(O$12&amp;"_s_17_01_02_01_"&amp;$C33,Variabel_institut_grp1,0))</f>
        <v>154618645.16999999</v>
      </c>
      <c r="P33" s="39">
        <f>INDEX('Data gruppe 1'!$2:$51,MATCH($C$6,'Data gruppe 1'!$B$2:$B$51,0),MATCH(P$12&amp;"_s_17_01_02_01_"&amp;$C33,Variabel_institut_grp1,0))</f>
        <v>0</v>
      </c>
      <c r="Q33" s="39">
        <f>INDEX('Data gruppe 1'!$2:$51,MATCH($C$6,'Data gruppe 1'!$B$2:$B$51,0),MATCH(Q$12&amp;"_s_17_01_02_01_"&amp;$C33,Variabel_institut_grp1,0))</f>
        <v>0</v>
      </c>
      <c r="R33" s="39">
        <f>INDEX('Data gruppe 1'!$2:$51,MATCH($C$6,'Data gruppe 1'!$B$2:$B$51,0),MATCH(R$12&amp;"_s_17_01_02_01_"&amp;$C33,Variabel_institut_grp1,0))</f>
        <v>0</v>
      </c>
      <c r="S33" s="39">
        <f>INDEX('Data gruppe 1'!$2:$51,MATCH($C$6,'Data gruppe 1'!$B$2:$B$51,0),MATCH(S$12&amp;"_s_17_01_02_01_"&amp;$C33,Variabel_institut_grp1,0))</f>
        <v>0</v>
      </c>
      <c r="T33" s="39">
        <f>INDEX('Data gruppe 1'!$2:$51,MATCH($C$6,'Data gruppe 1'!$B$2:$B$51,0),MATCH(T$12&amp;"_s_17_01_02_01_"&amp;$C33,Variabel_institut_grp1,0))</f>
        <v>9752909345.4799995</v>
      </c>
      <c r="U33" s="1"/>
    </row>
    <row r="34" spans="2:21" ht="26.25" customHeight="1">
      <c r="B34" s="55" t="s">
        <v>585</v>
      </c>
      <c r="C34" s="52" t="s">
        <v>537</v>
      </c>
      <c r="D34" s="39">
        <f>INDEX('Data gruppe 1'!$2:$51,MATCH($C$6,'Data gruppe 1'!$B$2:$B$51,0),MATCH(D$12&amp;"_s_17_01_02_01_"&amp;$C34,Variabel_institut_grp1,0))</f>
        <v>0</v>
      </c>
      <c r="E34" s="39">
        <f>INDEX('Data gruppe 1'!$2:$51,MATCH($C$6,'Data gruppe 1'!$B$2:$B$51,0),MATCH(E$12&amp;"_s_17_01_02_01_"&amp;$C34,Variabel_institut_grp1,0))</f>
        <v>-1930582.12</v>
      </c>
      <c r="F34" s="39">
        <f>INDEX('Data gruppe 1'!$2:$51,MATCH($C$6,'Data gruppe 1'!$B$2:$B$51,0),MATCH(F$12&amp;"_s_17_01_02_01_"&amp;$C34,Variabel_institut_grp1,0))</f>
        <v>-1618410.76</v>
      </c>
      <c r="G34" s="39">
        <f>INDEX('Data gruppe 1'!$2:$51,MATCH($C$6,'Data gruppe 1'!$B$2:$B$51,0),MATCH(G$12&amp;"_s_17_01_02_01_"&amp;$C34,Variabel_institut_grp1,0))</f>
        <v>-2132934.25</v>
      </c>
      <c r="H34" s="39">
        <f>INDEX('Data gruppe 1'!$2:$51,MATCH($C$6,'Data gruppe 1'!$B$2:$B$51,0),MATCH(H$12&amp;"_s_17_01_02_01_"&amp;$C34,Variabel_institut_grp1,0))</f>
        <v>255979.51999999999</v>
      </c>
      <c r="I34" s="39">
        <f>INDEX('Data gruppe 1'!$2:$51,MATCH($C$6,'Data gruppe 1'!$B$2:$B$51,0),MATCH(I$12&amp;"_s_17_01_02_01_"&amp;$C34,Variabel_institut_grp1,0))</f>
        <v>-104959.38</v>
      </c>
      <c r="J34" s="39">
        <f>INDEX('Data gruppe 1'!$2:$51,MATCH($C$6,'Data gruppe 1'!$B$2:$B$51,0),MATCH(J$12&amp;"_s_17_01_02_01_"&amp;$C34,Variabel_institut_grp1,0))</f>
        <v>176815761.12</v>
      </c>
      <c r="K34" s="39">
        <f>INDEX('Data gruppe 1'!$2:$51,MATCH($C$6,'Data gruppe 1'!$B$2:$B$51,0),MATCH(K$12&amp;"_s_17_01_02_01_"&amp;$C34,Variabel_institut_grp1,0))</f>
        <v>162028867.37</v>
      </c>
      <c r="L34" s="39">
        <f>INDEX('Data gruppe 1'!$2:$51,MATCH($C$6,'Data gruppe 1'!$B$2:$B$51,0),MATCH(L$12&amp;"_s_17_01_02_01_"&amp;$C34,Variabel_institut_grp1,0))</f>
        <v>0</v>
      </c>
      <c r="M34" s="39">
        <f>INDEX('Data gruppe 1'!$2:$51,MATCH($C$6,'Data gruppe 1'!$B$2:$B$51,0),MATCH(M$12&amp;"_s_17_01_02_01_"&amp;$C34,Variabel_institut_grp1,0))</f>
        <v>0</v>
      </c>
      <c r="N34" s="39">
        <f>INDEX('Data gruppe 1'!$2:$51,MATCH($C$6,'Data gruppe 1'!$B$2:$B$51,0),MATCH(N$12&amp;"_s_17_01_02_01_"&amp;$C34,Variabel_institut_grp1,0))</f>
        <v>0</v>
      </c>
      <c r="O34" s="39">
        <f>INDEX('Data gruppe 1'!$2:$51,MATCH($C$6,'Data gruppe 1'!$B$2:$B$51,0),MATCH(O$12&amp;"_s_17_01_02_01_"&amp;$C34,Variabel_institut_grp1,0))</f>
        <v>0</v>
      </c>
      <c r="P34" s="39">
        <f>INDEX('Data gruppe 1'!$2:$51,MATCH($C$6,'Data gruppe 1'!$B$2:$B$51,0),MATCH(P$12&amp;"_s_17_01_02_01_"&amp;$C34,Variabel_institut_grp1,0))</f>
        <v>0</v>
      </c>
      <c r="Q34" s="39">
        <f>INDEX('Data gruppe 1'!$2:$51,MATCH($C$6,'Data gruppe 1'!$B$2:$B$51,0),MATCH(Q$12&amp;"_s_17_01_02_01_"&amp;$C34,Variabel_institut_grp1,0))</f>
        <v>0</v>
      </c>
      <c r="R34" s="39">
        <f>INDEX('Data gruppe 1'!$2:$51,MATCH($C$6,'Data gruppe 1'!$B$2:$B$51,0),MATCH(R$12&amp;"_s_17_01_02_01_"&amp;$C34,Variabel_institut_grp1,0))</f>
        <v>0</v>
      </c>
      <c r="S34" s="39">
        <f>INDEX('Data gruppe 1'!$2:$51,MATCH($C$6,'Data gruppe 1'!$B$2:$B$51,0),MATCH(S$12&amp;"_s_17_01_02_01_"&amp;$C34,Variabel_institut_grp1,0))</f>
        <v>0</v>
      </c>
      <c r="T34" s="39">
        <f>INDEX('Data gruppe 1'!$2:$51,MATCH($C$6,'Data gruppe 1'!$B$2:$B$51,0),MATCH(T$12&amp;"_s_17_01_02_01_"&amp;$C34,Variabel_institut_grp1,0))</f>
        <v>333313721.5</v>
      </c>
      <c r="U34" s="1"/>
    </row>
    <row r="35" spans="2:21">
      <c r="B35" s="55" t="s">
        <v>589</v>
      </c>
      <c r="C35" s="52" t="s">
        <v>538</v>
      </c>
      <c r="D35" s="39">
        <f>INDEX('Data gruppe 1'!$2:$51,MATCH($C$6,'Data gruppe 1'!$B$2:$B$51,0),MATCH(D$12&amp;"_s_17_01_02_01_"&amp;$C35,Variabel_institut_grp1,0))</f>
        <v>0</v>
      </c>
      <c r="E35" s="39">
        <f>INDEX('Data gruppe 1'!$2:$51,MATCH($C$6,'Data gruppe 1'!$B$2:$B$51,0),MATCH(E$12&amp;"_s_17_01_02_01_"&amp;$C35,Variabel_institut_grp1,0))</f>
        <v>1394857957.1800001</v>
      </c>
      <c r="F35" s="39">
        <f>INDEX('Data gruppe 1'!$2:$51,MATCH($C$6,'Data gruppe 1'!$B$2:$B$51,0),MATCH(F$12&amp;"_s_17_01_02_01_"&amp;$C35,Variabel_institut_grp1,0))</f>
        <v>3604775699.9400001</v>
      </c>
      <c r="G35" s="39">
        <f>INDEX('Data gruppe 1'!$2:$51,MATCH($C$6,'Data gruppe 1'!$B$2:$B$51,0),MATCH(G$12&amp;"_s_17_01_02_01_"&amp;$C35,Variabel_institut_grp1,0))</f>
        <v>1219436246.97</v>
      </c>
      <c r="H35" s="39">
        <f>INDEX('Data gruppe 1'!$2:$51,MATCH($C$6,'Data gruppe 1'!$B$2:$B$51,0),MATCH(H$12&amp;"_s_17_01_02_01_"&amp;$C35,Variabel_institut_grp1,0))</f>
        <v>382962858.19</v>
      </c>
      <c r="I35" s="39">
        <f>INDEX('Data gruppe 1'!$2:$51,MATCH($C$6,'Data gruppe 1'!$B$2:$B$51,0),MATCH(I$12&amp;"_s_17_01_02_01_"&amp;$C35,Variabel_institut_grp1,0))</f>
        <v>-11677722.83</v>
      </c>
      <c r="J35" s="39">
        <f>INDEX('Data gruppe 1'!$2:$51,MATCH($C$6,'Data gruppe 1'!$B$2:$B$51,0),MATCH(J$12&amp;"_s_17_01_02_01_"&amp;$C35,Variabel_institut_grp1,0))</f>
        <v>1632151448.04</v>
      </c>
      <c r="K35" s="39">
        <f>INDEX('Data gruppe 1'!$2:$51,MATCH($C$6,'Data gruppe 1'!$B$2:$B$51,0),MATCH(K$12&amp;"_s_17_01_02_01_"&amp;$C35,Variabel_institut_grp1,0))</f>
        <v>992470339.47000003</v>
      </c>
      <c r="L35" s="39">
        <f>INDEX('Data gruppe 1'!$2:$51,MATCH($C$6,'Data gruppe 1'!$B$2:$B$51,0),MATCH(L$12&amp;"_s_17_01_02_01_"&amp;$C35,Variabel_institut_grp1,0))</f>
        <v>0</v>
      </c>
      <c r="M35" s="39">
        <f>INDEX('Data gruppe 1'!$2:$51,MATCH($C$6,'Data gruppe 1'!$B$2:$B$51,0),MATCH(M$12&amp;"_s_17_01_02_01_"&amp;$C35,Variabel_institut_grp1,0))</f>
        <v>0</v>
      </c>
      <c r="N35" s="39">
        <f>INDEX('Data gruppe 1'!$2:$51,MATCH($C$6,'Data gruppe 1'!$B$2:$B$51,0),MATCH(N$12&amp;"_s_17_01_02_01_"&amp;$C35,Variabel_institut_grp1,0))</f>
        <v>50000151.850000001</v>
      </c>
      <c r="O35" s="39">
        <f>INDEX('Data gruppe 1'!$2:$51,MATCH($C$6,'Data gruppe 1'!$B$2:$B$51,0),MATCH(O$12&amp;"_s_17_01_02_01_"&amp;$C35,Variabel_institut_grp1,0))</f>
        <v>154618645.16999999</v>
      </c>
      <c r="P35" s="39">
        <f>INDEX('Data gruppe 1'!$2:$51,MATCH($C$6,'Data gruppe 1'!$B$2:$B$51,0),MATCH(P$12&amp;"_s_17_01_02_01_"&amp;$C35,Variabel_institut_grp1,0))</f>
        <v>0</v>
      </c>
      <c r="Q35" s="39">
        <f>INDEX('Data gruppe 1'!$2:$51,MATCH($C$6,'Data gruppe 1'!$B$2:$B$51,0),MATCH(Q$12&amp;"_s_17_01_02_01_"&amp;$C35,Variabel_institut_grp1,0))</f>
        <v>0</v>
      </c>
      <c r="R35" s="39">
        <f>INDEX('Data gruppe 1'!$2:$51,MATCH($C$6,'Data gruppe 1'!$B$2:$B$51,0),MATCH(R$12&amp;"_s_17_01_02_01_"&amp;$C35,Variabel_institut_grp1,0))</f>
        <v>0</v>
      </c>
      <c r="S35" s="39">
        <f>INDEX('Data gruppe 1'!$2:$51,MATCH($C$6,'Data gruppe 1'!$B$2:$B$51,0),MATCH(S$12&amp;"_s_17_01_02_01_"&amp;$C35,Variabel_institut_grp1,0))</f>
        <v>0</v>
      </c>
      <c r="T35" s="39">
        <f>INDEX('Data gruppe 1'!$2:$51,MATCH($C$6,'Data gruppe 1'!$B$2:$B$51,0),MATCH(T$12&amp;"_s_17_01_02_01_"&amp;$C35,Variabel_institut_grp1,0))</f>
        <v>9419595623.9799995</v>
      </c>
      <c r="U35" s="1"/>
    </row>
    <row r="36" spans="2:2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</sheetData>
  <sheetProtection algorithmName="SHA-512" hashValue="npDoXGyQ6yXiXVQpAIxxL4cXMTgzMlYHam4fuauZW5HKclyJK4YWa++pYBLdhwYExjmyMtQ0rVPkGX8Clma88A==" saltValue="mtN1SfrGqUrDj5+Q6EMuEA==" spinCount="100000" sheet="1"/>
  <mergeCells count="9">
    <mergeCell ref="C6:G6"/>
    <mergeCell ref="B1:C1"/>
    <mergeCell ref="B8:T8"/>
    <mergeCell ref="D10:O10"/>
    <mergeCell ref="P10:S10"/>
    <mergeCell ref="T10:T11"/>
    <mergeCell ref="B4:B5"/>
    <mergeCell ref="C4:G5"/>
    <mergeCell ref="B9:C9"/>
  </mergeCells>
  <hyperlinks>
    <hyperlink ref="B1" location="Indholdsfortegnelse!A1" display="Tilbage til indholdsfortegnelsen" xr:uid="{00000000-0004-0000-1400-000000000000}"/>
    <hyperlink ref="B1:C1" location="Indholdsfortegnelse!A1" display="Tilbage til indholdsfortegnelsen" xr:uid="{00000000-0004-0000-1400-000001000000}"/>
  </hyperlinks>
  <pageMargins left="0.70866141732283472" right="0.70866141732283472" top="0.74803149606299213" bottom="0.74803149606299213" header="0.31496062992125984" footer="0.31496062992125984"/>
  <pageSetup paperSize="8" scale="64" orientation="landscape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'Data gruppe 1'!$C$2:$C$51</xm:f>
          </x14:formula1>
          <xm:sqref>C4:G5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  <pageSetUpPr fitToPage="1"/>
  </sheetPr>
  <dimension ref="A2:E49"/>
  <sheetViews>
    <sheetView topLeftCell="C1" workbookViewId="0">
      <selection activeCell="J1" sqref="J1:J1048576"/>
    </sheetView>
  </sheetViews>
  <sheetFormatPr defaultColWidth="11.42578125" defaultRowHeight="15"/>
  <cols>
    <col min="1" max="1" width="12.85546875" hidden="1" customWidth="1"/>
    <col min="2" max="2" width="18.42578125" hidden="1" customWidth="1"/>
    <col min="3" max="3" width="14.42578125" customWidth="1"/>
    <col min="4" max="4" width="48.5703125" customWidth="1"/>
    <col min="5" max="5" width="17.140625" customWidth="1"/>
    <col min="6" max="6" width="9.140625" customWidth="1"/>
  </cols>
  <sheetData>
    <row r="2" spans="1:5">
      <c r="C2" s="94" t="s">
        <v>466</v>
      </c>
      <c r="D2" s="94"/>
    </row>
    <row r="3" spans="1:5">
      <c r="C3" s="61"/>
      <c r="D3" s="61"/>
    </row>
    <row r="4" spans="1:5">
      <c r="C4" s="61"/>
      <c r="D4" s="61"/>
    </row>
    <row r="5" spans="1:5">
      <c r="C5" s="111" t="s">
        <v>469</v>
      </c>
      <c r="D5" s="113" t="s">
        <v>470</v>
      </c>
      <c r="E5" s="114"/>
    </row>
    <row r="6" spans="1:5">
      <c r="C6" s="112"/>
      <c r="D6" s="115"/>
      <c r="E6" s="116"/>
    </row>
    <row r="7" spans="1:5">
      <c r="C7" s="62" t="s">
        <v>468</v>
      </c>
      <c r="D7" s="117">
        <f>INDEX(dataGr2,MATCH(D5,NavnGr2,0)+1,MATCH("regnr",VarGr2,0))</f>
        <v>53108</v>
      </c>
      <c r="E7" s="118"/>
    </row>
    <row r="8" spans="1:5">
      <c r="D8" s="59"/>
    </row>
    <row r="9" spans="1:5" ht="51.75" customHeight="1">
      <c r="C9" s="95" t="s">
        <v>615</v>
      </c>
      <c r="D9" s="95"/>
      <c r="E9" s="95"/>
    </row>
    <row r="10" spans="1:5" ht="15" customHeight="1">
      <c r="C10" s="103" t="s">
        <v>225</v>
      </c>
      <c r="D10" s="104"/>
      <c r="E10" s="56"/>
    </row>
    <row r="11" spans="1:5" ht="25.5" customHeight="1">
      <c r="A11" s="18" t="s">
        <v>31</v>
      </c>
      <c r="B11" s="32" t="s">
        <v>299</v>
      </c>
      <c r="C11" s="46"/>
      <c r="D11" s="46"/>
      <c r="E11" s="21" t="s">
        <v>478</v>
      </c>
    </row>
    <row r="12" spans="1:5">
      <c r="A12" s="20" t="s">
        <v>302</v>
      </c>
      <c r="C12" s="21"/>
      <c r="D12" s="41" t="s">
        <v>187</v>
      </c>
      <c r="E12" s="46"/>
    </row>
    <row r="13" spans="1:5">
      <c r="A13" s="20" t="s">
        <v>309</v>
      </c>
      <c r="B13" t="str">
        <f>"BpiB_"&amp;B$11&amp;"_"&amp;A13</f>
        <v>BpiB_BPi_Eaf</v>
      </c>
      <c r="C13" s="46" t="s">
        <v>33</v>
      </c>
      <c r="D13" s="46" t="s">
        <v>188</v>
      </c>
      <c r="E13" s="36">
        <f>INDEX(dataGr2,MATCH($D$5,NavnGr2,0)+1,MATCH(B13,VarGr2,0))</f>
        <v>0</v>
      </c>
    </row>
    <row r="14" spans="1:5">
      <c r="A14" s="20" t="s">
        <v>310</v>
      </c>
      <c r="B14" t="str">
        <f t="shared" ref="B14:B49" si="0">"BpiB_"&amp;B$11&amp;"_"&amp;A14</f>
        <v>BpiB_BPi_Ebf</v>
      </c>
      <c r="C14" s="46" t="s">
        <v>34</v>
      </c>
      <c r="D14" s="46" t="s">
        <v>189</v>
      </c>
      <c r="E14" s="36">
        <f t="shared" ref="E14:E21" si="1">INDEX(dataGr2,MATCH($D$5,NavnGr2,0)+1,MATCH(B14,VarGr2,0))</f>
        <v>0</v>
      </c>
    </row>
    <row r="15" spans="1:5">
      <c r="A15" s="20" t="s">
        <v>311</v>
      </c>
      <c r="B15" t="str">
        <f t="shared" si="0"/>
        <v>BpiB_BPi_Ebsf</v>
      </c>
      <c r="C15" s="46" t="s">
        <v>35</v>
      </c>
      <c r="D15" s="46" t="s">
        <v>190</v>
      </c>
      <c r="E15" s="36">
        <f t="shared" si="1"/>
        <v>0</v>
      </c>
    </row>
    <row r="16" spans="1:5">
      <c r="A16" s="20" t="s">
        <v>312</v>
      </c>
      <c r="B16" t="str">
        <f t="shared" si="0"/>
        <v>BpiB_BPi_EL</v>
      </c>
      <c r="C16" s="46" t="s">
        <v>36</v>
      </c>
      <c r="D16" s="46" t="s">
        <v>191</v>
      </c>
      <c r="E16" s="36">
        <f t="shared" si="1"/>
        <v>0</v>
      </c>
    </row>
    <row r="17" spans="1:5">
      <c r="A17" s="20" t="s">
        <v>313</v>
      </c>
      <c r="B17" t="str">
        <f t="shared" si="0"/>
        <v>BpiB_BPi_Eea</v>
      </c>
      <c r="C17" s="46" t="s">
        <v>37</v>
      </c>
      <c r="D17" s="46" t="s">
        <v>192</v>
      </c>
      <c r="E17" s="36">
        <f t="shared" si="1"/>
        <v>0</v>
      </c>
    </row>
    <row r="18" spans="1:5">
      <c r="A18" s="20" t="s">
        <v>315</v>
      </c>
      <c r="B18" t="str">
        <f t="shared" si="0"/>
        <v>BpiB_BPi_Est</v>
      </c>
      <c r="C18" s="46" t="s">
        <v>38</v>
      </c>
      <c r="D18" s="46" t="s">
        <v>193</v>
      </c>
      <c r="E18" s="36">
        <f t="shared" si="1"/>
        <v>0</v>
      </c>
    </row>
    <row r="19" spans="1:5">
      <c r="A19" s="20" t="s">
        <v>316</v>
      </c>
      <c r="B19" t="str">
        <f t="shared" si="0"/>
        <v>BpiB_BPi_ELu</v>
      </c>
      <c r="C19" s="46" t="s">
        <v>39</v>
      </c>
      <c r="D19" s="46" t="s">
        <v>194</v>
      </c>
      <c r="E19" s="36">
        <f t="shared" si="1"/>
        <v>0</v>
      </c>
    </row>
    <row r="20" spans="1:5">
      <c r="A20" s="20" t="s">
        <v>314</v>
      </c>
      <c r="B20" t="str">
        <f t="shared" si="0"/>
        <v>BpiB_BPi_Eae</v>
      </c>
      <c r="C20" s="46" t="s">
        <v>40</v>
      </c>
      <c r="D20" s="46" t="s">
        <v>195</v>
      </c>
      <c r="E20" s="36">
        <f t="shared" si="1"/>
        <v>0</v>
      </c>
    </row>
    <row r="21" spans="1:5">
      <c r="A21" s="20" t="s">
        <v>317</v>
      </c>
      <c r="B21" t="str">
        <f t="shared" si="0"/>
        <v>BpiB_BPi_ETot</v>
      </c>
      <c r="C21" s="46" t="s">
        <v>41</v>
      </c>
      <c r="D21" s="46" t="s">
        <v>196</v>
      </c>
      <c r="E21" s="36">
        <f t="shared" si="1"/>
        <v>0</v>
      </c>
    </row>
    <row r="22" spans="1:5">
      <c r="A22" s="20" t="s">
        <v>303</v>
      </c>
      <c r="C22" s="46"/>
      <c r="D22" s="46"/>
      <c r="E22" s="37"/>
    </row>
    <row r="23" spans="1:5">
      <c r="A23" s="20" t="s">
        <v>304</v>
      </c>
      <c r="C23" s="46"/>
      <c r="D23" s="41" t="s">
        <v>197</v>
      </c>
      <c r="E23" s="37"/>
    </row>
    <row r="24" spans="1:5">
      <c r="A24" s="20" t="s">
        <v>318</v>
      </c>
      <c r="B24" t="str">
        <f t="shared" si="0"/>
        <v>BpiB_BPi_PrF</v>
      </c>
      <c r="C24" s="46" t="s">
        <v>42</v>
      </c>
      <c r="D24" s="46" t="s">
        <v>198</v>
      </c>
      <c r="E24" s="36">
        <f t="shared" ref="E24:E29" si="2">INDEX(dataGr2,MATCH($D$5,NavnGr2,0)+1,MATCH(B24,VarGr2,0))</f>
        <v>0</v>
      </c>
    </row>
    <row r="25" spans="1:5">
      <c r="A25" s="20" t="s">
        <v>319</v>
      </c>
      <c r="B25" t="str">
        <f t="shared" si="0"/>
        <v>BpiB_BPi_PrG</v>
      </c>
      <c r="C25" s="46" t="s">
        <v>43</v>
      </c>
      <c r="D25" s="46" t="s">
        <v>199</v>
      </c>
      <c r="E25" s="36">
        <f t="shared" si="2"/>
        <v>0</v>
      </c>
    </row>
    <row r="26" spans="1:5">
      <c r="A26" s="20" t="s">
        <v>320</v>
      </c>
      <c r="B26" t="str">
        <f t="shared" si="0"/>
        <v>BpiB_BPi_PrFr</v>
      </c>
      <c r="C26" s="46" t="s">
        <v>44</v>
      </c>
      <c r="D26" s="46" t="s">
        <v>200</v>
      </c>
      <c r="E26" s="36">
        <f t="shared" si="2"/>
        <v>0</v>
      </c>
    </row>
    <row r="27" spans="1:5">
      <c r="A27" s="20" t="s">
        <v>321</v>
      </c>
      <c r="B27" t="str">
        <f t="shared" si="0"/>
        <v>BpiB_BPi_Pre</v>
      </c>
      <c r="C27" s="46" t="s">
        <v>45</v>
      </c>
      <c r="D27" s="46" t="s">
        <v>201</v>
      </c>
      <c r="E27" s="36">
        <f t="shared" si="2"/>
        <v>0</v>
      </c>
    </row>
    <row r="28" spans="1:5">
      <c r="A28" s="20" t="s">
        <v>322</v>
      </c>
      <c r="B28" t="str">
        <f t="shared" si="0"/>
        <v>BpiB_BPi_Prx</v>
      </c>
      <c r="C28" s="46" t="s">
        <v>46</v>
      </c>
      <c r="D28" s="46" t="s">
        <v>202</v>
      </c>
      <c r="E28" s="36">
        <f t="shared" si="2"/>
        <v>36902</v>
      </c>
    </row>
    <row r="29" spans="1:5">
      <c r="A29" s="20" t="s">
        <v>275</v>
      </c>
      <c r="B29" t="str">
        <f t="shared" si="0"/>
        <v>BpiB_BPi_PrTot</v>
      </c>
      <c r="C29" s="46" t="s">
        <v>47</v>
      </c>
      <c r="D29" s="46" t="s">
        <v>203</v>
      </c>
      <c r="E29" s="36">
        <f t="shared" si="2"/>
        <v>36902</v>
      </c>
    </row>
    <row r="30" spans="1:5">
      <c r="A30" s="20" t="s">
        <v>305</v>
      </c>
      <c r="C30" s="46"/>
      <c r="D30" s="46"/>
      <c r="E30" s="37"/>
    </row>
    <row r="31" spans="1:5">
      <c r="A31" s="20" t="s">
        <v>306</v>
      </c>
      <c r="C31" s="46"/>
      <c r="D31" s="41" t="s">
        <v>204</v>
      </c>
      <c r="E31" s="37"/>
    </row>
    <row r="32" spans="1:5">
      <c r="A32" s="20" t="s">
        <v>323</v>
      </c>
      <c r="B32" t="str">
        <f t="shared" si="0"/>
        <v>BpiB_BPi_Ps</v>
      </c>
      <c r="C32" s="46" t="s">
        <v>48</v>
      </c>
      <c r="D32" s="46" t="s">
        <v>205</v>
      </c>
      <c r="E32" s="36">
        <f>INDEX(dataGr2,MATCH($D$5,NavnGr2,0)+1,MATCH(B32,VarGr2,0))</f>
        <v>0</v>
      </c>
    </row>
    <row r="33" spans="1:5">
      <c r="A33" s="20" t="s">
        <v>324</v>
      </c>
      <c r="B33" t="str">
        <f t="shared" si="0"/>
        <v>BpiB_BPi_Pus</v>
      </c>
      <c r="C33" s="46" t="s">
        <v>49</v>
      </c>
      <c r="D33" s="46" t="s">
        <v>206</v>
      </c>
      <c r="E33" s="36">
        <f>INDEX(dataGr2,MATCH($D$5,NavnGr2,0)+1,MATCH(B33,VarGr2,0))</f>
        <v>0</v>
      </c>
    </row>
    <row r="34" spans="1:5">
      <c r="A34" s="20" t="s">
        <v>325</v>
      </c>
      <c r="B34" t="str">
        <f t="shared" si="0"/>
        <v>BpiB_BPi_Peu</v>
      </c>
      <c r="C34" s="46" t="s">
        <v>50</v>
      </c>
      <c r="D34" s="46" t="s">
        <v>207</v>
      </c>
      <c r="E34" s="36">
        <f>INDEX(dataGr2,MATCH($D$5,NavnGr2,0)+1,MATCH(B34,VarGr2,0))</f>
        <v>0</v>
      </c>
    </row>
    <row r="35" spans="1:5">
      <c r="A35" s="20" t="s">
        <v>294</v>
      </c>
      <c r="B35" t="str">
        <f t="shared" si="0"/>
        <v>BpiB_BPi_PTot</v>
      </c>
      <c r="C35" s="46" t="s">
        <v>51</v>
      </c>
      <c r="D35" s="46" t="s">
        <v>208</v>
      </c>
      <c r="E35" s="36">
        <f>INDEX(dataGr2,MATCH($D$5,NavnGr2,0)+1,MATCH(B35,VarGr2,0))</f>
        <v>0</v>
      </c>
    </row>
    <row r="36" spans="1:5">
      <c r="A36" s="20" t="s">
        <v>307</v>
      </c>
      <c r="C36" s="46"/>
      <c r="D36" s="46"/>
      <c r="E36" s="37"/>
    </row>
    <row r="37" spans="1:5">
      <c r="A37" s="20" t="s">
        <v>308</v>
      </c>
      <c r="C37" s="46"/>
      <c r="D37" s="41" t="s">
        <v>209</v>
      </c>
      <c r="E37" s="37"/>
    </row>
    <row r="38" spans="1:5">
      <c r="A38" s="20" t="s">
        <v>326</v>
      </c>
      <c r="B38" t="str">
        <f t="shared" si="0"/>
        <v>BpiB_BPi_Ma</v>
      </c>
      <c r="C38" s="46" t="s">
        <v>52</v>
      </c>
      <c r="D38" s="46" t="s">
        <v>210</v>
      </c>
      <c r="E38" s="36">
        <f t="shared" ref="E38:E49" si="3">INDEX(dataGr2,MATCH($D$5,NavnGr2,0)+1,MATCH(B38,VarGr2,0))</f>
        <v>0</v>
      </c>
    </row>
    <row r="39" spans="1:5">
      <c r="A39" s="20" t="s">
        <v>327</v>
      </c>
      <c r="B39" t="str">
        <f t="shared" si="0"/>
        <v>BpiB_BPi_Mk</v>
      </c>
      <c r="C39" s="46" t="s">
        <v>53</v>
      </c>
      <c r="D39" s="46" t="s">
        <v>211</v>
      </c>
      <c r="E39" s="36">
        <f t="shared" si="3"/>
        <v>0</v>
      </c>
    </row>
    <row r="40" spans="1:5">
      <c r="A40" s="20" t="s">
        <v>328</v>
      </c>
      <c r="B40" t="str">
        <f t="shared" si="0"/>
        <v>BpiB_BPi_MTot</v>
      </c>
      <c r="C40" s="46" t="s">
        <v>54</v>
      </c>
      <c r="D40" s="46" t="s">
        <v>212</v>
      </c>
      <c r="E40" s="36">
        <f t="shared" si="3"/>
        <v>0</v>
      </c>
    </row>
    <row r="41" spans="1:5">
      <c r="A41" s="20" t="s">
        <v>329</v>
      </c>
      <c r="B41" t="str">
        <f t="shared" si="0"/>
        <v>BpiB_BPi_Mkk</v>
      </c>
      <c r="C41" s="46" t="s">
        <v>55</v>
      </c>
      <c r="D41" s="46" t="s">
        <v>213</v>
      </c>
      <c r="E41" s="36">
        <f t="shared" si="3"/>
        <v>0</v>
      </c>
    </row>
    <row r="42" spans="1:5">
      <c r="A42" s="20" t="s">
        <v>330</v>
      </c>
      <c r="B42" t="str">
        <f t="shared" si="0"/>
        <v>BpiB_BPi_Mt</v>
      </c>
      <c r="C42" s="46" t="s">
        <v>56</v>
      </c>
      <c r="D42" s="46" t="s">
        <v>214</v>
      </c>
      <c r="E42" s="36">
        <f t="shared" si="3"/>
        <v>0</v>
      </c>
    </row>
    <row r="43" spans="1:5">
      <c r="A43" s="20" t="s">
        <v>331</v>
      </c>
      <c r="B43" t="str">
        <f t="shared" si="0"/>
        <v>BpiB_BPi_Mr</v>
      </c>
      <c r="C43" s="46" t="s">
        <v>57</v>
      </c>
      <c r="D43" s="46" t="s">
        <v>215</v>
      </c>
      <c r="E43" s="36">
        <f t="shared" si="3"/>
        <v>0</v>
      </c>
    </row>
    <row r="44" spans="1:5">
      <c r="A44" s="20" t="s">
        <v>332</v>
      </c>
      <c r="B44" t="str">
        <f t="shared" si="0"/>
        <v>BpiB_BPi_MdTot</v>
      </c>
      <c r="C44" s="46" t="s">
        <v>58</v>
      </c>
      <c r="D44" s="46" t="s">
        <v>216</v>
      </c>
      <c r="E44" s="36">
        <f t="shared" si="3"/>
        <v>0</v>
      </c>
    </row>
    <row r="45" spans="1:5">
      <c r="A45" s="20" t="s">
        <v>333</v>
      </c>
      <c r="B45" t="str">
        <f t="shared" si="0"/>
        <v>BpiB_BPi_Mpi</v>
      </c>
      <c r="C45" s="46" t="s">
        <v>59</v>
      </c>
      <c r="D45" s="46" t="s">
        <v>217</v>
      </c>
      <c r="E45" s="36">
        <f t="shared" si="3"/>
        <v>0</v>
      </c>
    </row>
    <row r="46" spans="1:5">
      <c r="A46" s="20" t="s">
        <v>334</v>
      </c>
      <c r="B46" t="str">
        <f t="shared" si="0"/>
        <v>BpiB_BPi_Mip</v>
      </c>
      <c r="C46" s="46" t="s">
        <v>60</v>
      </c>
      <c r="D46" s="46" t="s">
        <v>218</v>
      </c>
      <c r="E46" s="36">
        <f t="shared" si="3"/>
        <v>0</v>
      </c>
    </row>
    <row r="47" spans="1:5">
      <c r="A47" s="20" t="s">
        <v>335</v>
      </c>
      <c r="B47" t="str">
        <f t="shared" si="0"/>
        <v>BpiB_BPi_MiL</v>
      </c>
      <c r="C47" s="46" t="s">
        <v>61</v>
      </c>
      <c r="D47" s="46" t="s">
        <v>219</v>
      </c>
      <c r="E47" s="36">
        <f t="shared" si="3"/>
        <v>0</v>
      </c>
    </row>
    <row r="48" spans="1:5">
      <c r="A48" s="20" t="s">
        <v>336</v>
      </c>
      <c r="B48" t="str">
        <f t="shared" si="0"/>
        <v>BpiB_BPi_MiTot</v>
      </c>
      <c r="C48" s="46" t="s">
        <v>62</v>
      </c>
      <c r="D48" s="46" t="s">
        <v>220</v>
      </c>
      <c r="E48" s="36">
        <f t="shared" si="3"/>
        <v>0</v>
      </c>
    </row>
    <row r="49" spans="1:5">
      <c r="A49" s="20" t="s">
        <v>337</v>
      </c>
      <c r="B49" t="str">
        <f t="shared" si="0"/>
        <v>BpiB_BPi_MfTot</v>
      </c>
      <c r="C49" s="46" t="s">
        <v>63</v>
      </c>
      <c r="D49" s="46" t="s">
        <v>221</v>
      </c>
      <c r="E49" s="36">
        <f t="shared" si="3"/>
        <v>36902</v>
      </c>
    </row>
  </sheetData>
  <sheetProtection algorithmName="SHA-512" hashValue="hVvIUYx9qJgtbep1bvKZfKukBunQXS1gdKjiclK9oFqGkThbyXCutVBIdsa3RX5zJREbeLbnbzmN2Lk66CSK3Q==" saltValue="0XHqaTmyeiQB1qK8R5JpNA==" spinCount="100000" sheet="1" formatColumns="0"/>
  <mergeCells count="6">
    <mergeCell ref="C2:D2"/>
    <mergeCell ref="C9:E9"/>
    <mergeCell ref="C10:D10"/>
    <mergeCell ref="C5:C6"/>
    <mergeCell ref="D5:E6"/>
    <mergeCell ref="D7:E7"/>
  </mergeCells>
  <hyperlinks>
    <hyperlink ref="C2" location="Indholdsfortegnelse!A1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&amp;L&amp;C&amp;G&amp;R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'Data gruppe 2'!$C$2:$C$8</xm:f>
          </x14:formula1>
          <xm:sqref>D5:E6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  <pageSetUpPr fitToPage="1"/>
  </sheetPr>
  <dimension ref="B1:J89"/>
  <sheetViews>
    <sheetView topLeftCell="B1" zoomScaleNormal="100" workbookViewId="0">
      <selection activeCell="T19" sqref="T19"/>
    </sheetView>
  </sheetViews>
  <sheetFormatPr defaultColWidth="11.42578125" defaultRowHeight="15"/>
  <cols>
    <col min="1" max="1" width="0" hidden="1" customWidth="1"/>
    <col min="2" max="2" width="75" customWidth="1"/>
    <col min="3" max="3" width="11" customWidth="1"/>
    <col min="4" max="4" width="4" customWidth="1"/>
    <col min="5" max="5" width="9.140625" customWidth="1"/>
    <col min="6" max="17" width="0" hidden="1" customWidth="1"/>
  </cols>
  <sheetData>
    <row r="1" spans="2:10">
      <c r="B1" s="94" t="s">
        <v>466</v>
      </c>
      <c r="C1" s="94"/>
    </row>
    <row r="4" spans="2:10" ht="23.25" customHeight="1">
      <c r="B4" s="77" t="s">
        <v>630</v>
      </c>
      <c r="C4" s="78"/>
      <c r="D4" s="76"/>
    </row>
    <row r="5" spans="2:10">
      <c r="B5" s="71"/>
      <c r="C5" s="69"/>
      <c r="D5" s="72"/>
    </row>
    <row r="6" spans="2:10">
      <c r="B6" s="71" t="s">
        <v>446</v>
      </c>
      <c r="C6" s="75" t="s">
        <v>2003</v>
      </c>
      <c r="D6" s="74"/>
    </row>
    <row r="7" spans="2:10">
      <c r="B7" s="71"/>
      <c r="C7" s="75"/>
      <c r="D7" s="74"/>
    </row>
    <row r="8" spans="2:10">
      <c r="B8" s="79" t="s">
        <v>474</v>
      </c>
      <c r="C8" s="85"/>
      <c r="D8" s="86"/>
    </row>
    <row r="9" spans="2:10">
      <c r="B9" s="79"/>
      <c r="C9" s="85"/>
      <c r="D9" s="86"/>
    </row>
    <row r="10" spans="2:10">
      <c r="B10" s="79" t="s">
        <v>1983</v>
      </c>
      <c r="C10" s="87"/>
      <c r="D10" s="88"/>
      <c r="J10" s="22"/>
    </row>
    <row r="11" spans="2:10">
      <c r="B11" s="79" t="s">
        <v>1936</v>
      </c>
      <c r="C11" s="87">
        <v>53086</v>
      </c>
      <c r="D11" s="88"/>
    </row>
    <row r="12" spans="2:10">
      <c r="B12" s="79" t="s">
        <v>1937</v>
      </c>
      <c r="C12" s="87">
        <v>53120</v>
      </c>
      <c r="D12" s="86"/>
    </row>
    <row r="13" spans="2:10">
      <c r="B13" s="79" t="s">
        <v>1938</v>
      </c>
      <c r="C13" s="87">
        <v>50253</v>
      </c>
      <c r="D13" s="86"/>
    </row>
    <row r="14" spans="2:10">
      <c r="B14" s="79" t="s">
        <v>1984</v>
      </c>
      <c r="C14" s="87"/>
      <c r="D14" s="88"/>
    </row>
    <row r="15" spans="2:10">
      <c r="B15" s="79" t="s">
        <v>1939</v>
      </c>
      <c r="C15" s="87">
        <v>53065</v>
      </c>
      <c r="D15" s="88"/>
    </row>
    <row r="16" spans="2:10">
      <c r="B16" s="79" t="s">
        <v>1940</v>
      </c>
      <c r="C16" s="87">
        <v>53028</v>
      </c>
      <c r="D16" s="86"/>
    </row>
    <row r="17" spans="2:4">
      <c r="B17" s="79" t="s">
        <v>1985</v>
      </c>
      <c r="C17" s="87"/>
      <c r="D17" s="86"/>
    </row>
    <row r="18" spans="2:4">
      <c r="B18" s="79" t="s">
        <v>1941</v>
      </c>
      <c r="C18" s="87">
        <v>53092</v>
      </c>
      <c r="D18" s="88"/>
    </row>
    <row r="19" spans="2:4">
      <c r="B19" s="79" t="s">
        <v>1942</v>
      </c>
      <c r="C19" s="87">
        <v>53055</v>
      </c>
      <c r="D19" s="88"/>
    </row>
    <row r="20" spans="2:4">
      <c r="B20" s="79" t="s">
        <v>1986</v>
      </c>
      <c r="C20" s="87"/>
      <c r="D20" s="88"/>
    </row>
    <row r="21" spans="2:4">
      <c r="B21" s="79" t="s">
        <v>1935</v>
      </c>
      <c r="C21" s="87">
        <v>53118</v>
      </c>
      <c r="D21" s="88"/>
    </row>
    <row r="22" spans="2:4">
      <c r="B22" s="79" t="s">
        <v>1944</v>
      </c>
      <c r="C22" s="87">
        <v>53087</v>
      </c>
      <c r="D22" s="86"/>
    </row>
    <row r="23" spans="2:4">
      <c r="B23" s="79" t="s">
        <v>1945</v>
      </c>
      <c r="C23" s="87">
        <v>50568</v>
      </c>
      <c r="D23" s="86"/>
    </row>
    <row r="24" spans="2:4">
      <c r="B24" s="79" t="s">
        <v>1946</v>
      </c>
      <c r="C24" s="87">
        <v>53119</v>
      </c>
      <c r="D24" s="88"/>
    </row>
    <row r="25" spans="2:4">
      <c r="B25" s="79" t="s">
        <v>1943</v>
      </c>
      <c r="C25" s="87">
        <v>53110</v>
      </c>
      <c r="D25" s="88"/>
    </row>
    <row r="26" spans="2:4">
      <c r="B26" s="79" t="s">
        <v>1987</v>
      </c>
      <c r="C26" s="87"/>
      <c r="D26" s="88"/>
    </row>
    <row r="27" spans="2:4">
      <c r="B27" s="79" t="s">
        <v>1982</v>
      </c>
      <c r="C27" s="87">
        <v>53103</v>
      </c>
      <c r="D27" s="88"/>
    </row>
    <row r="28" spans="2:4">
      <c r="B28" s="79" t="s">
        <v>1947</v>
      </c>
      <c r="C28" s="87">
        <v>50149</v>
      </c>
      <c r="D28" s="88"/>
    </row>
    <row r="29" spans="2:4">
      <c r="B29" s="79" t="s">
        <v>1988</v>
      </c>
      <c r="C29" s="87"/>
      <c r="D29" s="88"/>
    </row>
    <row r="30" spans="2:4">
      <c r="B30" s="79" t="s">
        <v>1948</v>
      </c>
      <c r="C30" s="87">
        <v>50240</v>
      </c>
      <c r="D30" s="86"/>
    </row>
    <row r="31" spans="2:4">
      <c r="B31" s="79" t="s">
        <v>1949</v>
      </c>
      <c r="C31" s="87">
        <v>53121</v>
      </c>
      <c r="D31" s="86"/>
    </row>
    <row r="32" spans="2:4">
      <c r="B32" s="79" t="s">
        <v>1950</v>
      </c>
      <c r="C32" s="87">
        <v>51571</v>
      </c>
      <c r="D32" s="88"/>
    </row>
    <row r="33" spans="2:4">
      <c r="B33" s="79" t="s">
        <v>1951</v>
      </c>
      <c r="C33" s="87">
        <v>51949</v>
      </c>
      <c r="D33" s="88"/>
    </row>
    <row r="34" spans="2:4">
      <c r="B34" s="79" t="s">
        <v>1952</v>
      </c>
      <c r="C34" s="87">
        <v>53074</v>
      </c>
      <c r="D34" s="88"/>
    </row>
    <row r="35" spans="2:4">
      <c r="B35" s="79" t="s">
        <v>1953</v>
      </c>
      <c r="C35" s="87">
        <v>50230</v>
      </c>
      <c r="D35" s="86"/>
    </row>
    <row r="36" spans="2:4">
      <c r="B36" s="79" t="s">
        <v>1954</v>
      </c>
      <c r="C36" s="87">
        <v>53106</v>
      </c>
      <c r="D36" s="86"/>
    </row>
    <row r="37" spans="2:4">
      <c r="B37" s="79" t="s">
        <v>1955</v>
      </c>
      <c r="C37" s="87">
        <v>53111</v>
      </c>
      <c r="D37" s="88"/>
    </row>
    <row r="38" spans="2:4">
      <c r="B38" s="79" t="s">
        <v>1989</v>
      </c>
      <c r="C38" s="87"/>
      <c r="D38" s="88"/>
    </row>
    <row r="39" spans="2:4">
      <c r="B39" s="79" t="s">
        <v>1956</v>
      </c>
      <c r="C39" s="87">
        <v>50295</v>
      </c>
      <c r="D39" s="88"/>
    </row>
    <row r="40" spans="2:4">
      <c r="B40" s="79" t="s">
        <v>1957</v>
      </c>
      <c r="C40" s="87">
        <v>51619</v>
      </c>
      <c r="D40" s="88"/>
    </row>
    <row r="41" spans="2:4">
      <c r="B41" s="79" t="s">
        <v>1990</v>
      </c>
      <c r="C41" s="87"/>
      <c r="D41" s="88"/>
    </row>
    <row r="42" spans="2:4">
      <c r="B42" s="79" t="s">
        <v>1958</v>
      </c>
      <c r="C42" s="87">
        <v>50140</v>
      </c>
      <c r="D42" s="88"/>
    </row>
    <row r="43" spans="2:4">
      <c r="B43" s="79" t="s">
        <v>1991</v>
      </c>
      <c r="C43" s="87"/>
      <c r="D43" s="88"/>
    </row>
    <row r="44" spans="2:4">
      <c r="B44" s="79" t="s">
        <v>1959</v>
      </c>
      <c r="C44" s="87">
        <v>51778</v>
      </c>
      <c r="D44" s="88"/>
    </row>
    <row r="45" spans="2:4">
      <c r="B45" s="79" t="s">
        <v>1992</v>
      </c>
      <c r="C45" s="87"/>
      <c r="D45" s="86"/>
    </row>
    <row r="46" spans="2:4">
      <c r="B46" s="79" t="s">
        <v>1961</v>
      </c>
      <c r="C46" s="87">
        <v>50234</v>
      </c>
      <c r="D46" s="86"/>
    </row>
    <row r="47" spans="2:4">
      <c r="B47" s="79" t="s">
        <v>1960</v>
      </c>
      <c r="C47" s="87">
        <v>53040</v>
      </c>
      <c r="D47" s="88"/>
    </row>
    <row r="48" spans="2:4">
      <c r="B48" s="79" t="s">
        <v>1962</v>
      </c>
      <c r="C48" s="87">
        <v>50099</v>
      </c>
      <c r="D48" s="88"/>
    </row>
    <row r="49" spans="2:4">
      <c r="B49" s="79" t="s">
        <v>1993</v>
      </c>
      <c r="C49" s="87"/>
      <c r="D49" s="88"/>
    </row>
    <row r="50" spans="2:4">
      <c r="B50" s="79" t="s">
        <v>1964</v>
      </c>
      <c r="C50" s="87">
        <v>53113</v>
      </c>
      <c r="D50" s="88"/>
    </row>
    <row r="51" spans="2:4">
      <c r="B51" s="79" t="s">
        <v>1963</v>
      </c>
      <c r="C51" s="87">
        <v>53099</v>
      </c>
      <c r="D51" s="86"/>
    </row>
    <row r="52" spans="2:4">
      <c r="B52" s="79" t="s">
        <v>1994</v>
      </c>
      <c r="C52" s="87"/>
      <c r="D52" s="86"/>
    </row>
    <row r="53" spans="2:4">
      <c r="B53" s="79" t="s">
        <v>1975</v>
      </c>
      <c r="C53" s="87">
        <v>53100</v>
      </c>
      <c r="D53" s="88"/>
    </row>
    <row r="54" spans="2:4">
      <c r="B54" s="79" t="s">
        <v>1995</v>
      </c>
      <c r="C54" s="87"/>
      <c r="D54" s="88"/>
    </row>
    <row r="55" spans="2:4">
      <c r="B55" s="79" t="s">
        <v>1965</v>
      </c>
      <c r="C55" s="87">
        <v>51519</v>
      </c>
      <c r="D55" s="86"/>
    </row>
    <row r="56" spans="2:4">
      <c r="B56" s="79" t="s">
        <v>1996</v>
      </c>
      <c r="C56" s="87"/>
      <c r="D56" s="88"/>
    </row>
    <row r="57" spans="2:4">
      <c r="B57" s="79" t="s">
        <v>1967</v>
      </c>
      <c r="C57" s="87">
        <v>53101</v>
      </c>
      <c r="D57" s="86"/>
    </row>
    <row r="58" spans="2:4">
      <c r="B58" s="79" t="s">
        <v>1968</v>
      </c>
      <c r="C58" s="87">
        <v>50479</v>
      </c>
      <c r="D58" s="86"/>
    </row>
    <row r="59" spans="2:4">
      <c r="B59" s="79" t="s">
        <v>1969</v>
      </c>
      <c r="C59" s="87">
        <v>50167</v>
      </c>
      <c r="D59" s="88"/>
    </row>
    <row r="60" spans="2:4">
      <c r="B60" s="79" t="s">
        <v>1966</v>
      </c>
      <c r="C60" s="87">
        <v>51706</v>
      </c>
      <c r="D60" s="88"/>
    </row>
    <row r="61" spans="2:4">
      <c r="B61" s="79" t="s">
        <v>1997</v>
      </c>
      <c r="C61" s="87"/>
      <c r="D61" s="88"/>
    </row>
    <row r="62" spans="2:4">
      <c r="B62" s="79" t="s">
        <v>1970</v>
      </c>
      <c r="C62" s="87">
        <v>51777</v>
      </c>
      <c r="D62" s="88"/>
    </row>
    <row r="63" spans="2:4">
      <c r="B63" s="79" t="s">
        <v>1971</v>
      </c>
      <c r="C63" s="87">
        <v>52009</v>
      </c>
      <c r="D63" s="86"/>
    </row>
    <row r="64" spans="2:4">
      <c r="B64" s="79" t="s">
        <v>1972</v>
      </c>
      <c r="C64" s="87">
        <v>53070</v>
      </c>
      <c r="D64" s="88"/>
    </row>
    <row r="65" spans="2:4">
      <c r="B65" s="79" t="s">
        <v>1998</v>
      </c>
      <c r="C65" s="87"/>
      <c r="D65" s="88"/>
    </row>
    <row r="66" spans="2:4">
      <c r="B66" s="79" t="s">
        <v>1973</v>
      </c>
      <c r="C66" s="87">
        <v>50018</v>
      </c>
      <c r="D66" s="88"/>
    </row>
    <row r="67" spans="2:4">
      <c r="B67" s="79" t="s">
        <v>1999</v>
      </c>
      <c r="C67" s="87"/>
      <c r="D67" s="86"/>
    </row>
    <row r="68" spans="2:4">
      <c r="B68" s="79" t="s">
        <v>1974</v>
      </c>
      <c r="C68" s="87">
        <v>50102</v>
      </c>
      <c r="D68" s="88"/>
    </row>
    <row r="69" spans="2:4">
      <c r="B69" s="79" t="s">
        <v>879</v>
      </c>
      <c r="C69" s="87"/>
      <c r="D69" s="88"/>
    </row>
    <row r="70" spans="2:4">
      <c r="B70" s="79" t="s">
        <v>2000</v>
      </c>
      <c r="C70" s="87">
        <v>50102</v>
      </c>
      <c r="D70" s="86"/>
    </row>
    <row r="71" spans="2:4">
      <c r="B71" s="79" t="s">
        <v>880</v>
      </c>
      <c r="C71" s="87"/>
      <c r="D71" s="86"/>
    </row>
    <row r="72" spans="2:4">
      <c r="B72" s="79" t="s">
        <v>1986</v>
      </c>
      <c r="C72" s="87"/>
      <c r="D72" s="88"/>
    </row>
    <row r="73" spans="2:4">
      <c r="B73" s="79" t="s">
        <v>1976</v>
      </c>
      <c r="C73" s="87">
        <v>53093</v>
      </c>
      <c r="D73" s="88"/>
    </row>
    <row r="74" spans="2:4">
      <c r="B74" s="79" t="s">
        <v>1977</v>
      </c>
      <c r="C74" s="87">
        <v>53095</v>
      </c>
      <c r="D74" s="86"/>
    </row>
    <row r="75" spans="2:4">
      <c r="B75" s="79" t="s">
        <v>1978</v>
      </c>
      <c r="C75" s="87">
        <v>50421</v>
      </c>
      <c r="D75" s="86"/>
    </row>
    <row r="76" spans="2:4">
      <c r="B76" s="79" t="s">
        <v>1988</v>
      </c>
      <c r="C76" s="87"/>
      <c r="D76" s="86"/>
    </row>
    <row r="77" spans="2:4">
      <c r="B77" s="79" t="s">
        <v>1979</v>
      </c>
      <c r="C77" s="87">
        <v>53108</v>
      </c>
      <c r="D77" s="88"/>
    </row>
    <row r="78" spans="2:4">
      <c r="B78" s="79" t="s">
        <v>1980</v>
      </c>
      <c r="C78" s="87">
        <v>50635</v>
      </c>
      <c r="D78" s="88"/>
    </row>
    <row r="79" spans="2:4">
      <c r="B79" s="79" t="s">
        <v>1991</v>
      </c>
      <c r="C79" s="87"/>
      <c r="D79" s="88"/>
    </row>
    <row r="80" spans="2:4">
      <c r="B80" s="79" t="s">
        <v>1981</v>
      </c>
      <c r="C80" s="87">
        <v>50192</v>
      </c>
      <c r="D80" s="88"/>
    </row>
    <row r="81" spans="2:4">
      <c r="B81" s="79" t="s">
        <v>874</v>
      </c>
      <c r="C81" s="87">
        <v>53108</v>
      </c>
      <c r="D81" s="86"/>
    </row>
    <row r="82" spans="2:4">
      <c r="B82" s="79" t="s">
        <v>875</v>
      </c>
      <c r="C82" s="87">
        <v>50635</v>
      </c>
      <c r="D82" s="86"/>
    </row>
    <row r="83" spans="2:4">
      <c r="B83" s="79" t="s">
        <v>878</v>
      </c>
      <c r="C83" s="87"/>
      <c r="D83" s="88"/>
    </row>
    <row r="84" spans="2:4">
      <c r="B84" s="79" t="s">
        <v>876</v>
      </c>
      <c r="C84" s="87">
        <v>50192</v>
      </c>
      <c r="D84" s="88"/>
    </row>
    <row r="85" spans="2:4">
      <c r="B85" s="79" t="s">
        <v>881</v>
      </c>
      <c r="C85" s="87"/>
      <c r="D85" s="88"/>
    </row>
    <row r="86" spans="2:4">
      <c r="B86" s="79" t="s">
        <v>877</v>
      </c>
      <c r="C86" s="87">
        <v>50453</v>
      </c>
      <c r="D86" s="86"/>
    </row>
    <row r="87" spans="2:4">
      <c r="B87" s="79"/>
      <c r="C87" s="67"/>
      <c r="D87" s="66"/>
    </row>
    <row r="88" spans="2:4">
      <c r="B88" s="70"/>
      <c r="C88" s="68"/>
      <c r="D88" s="73"/>
    </row>
    <row r="89" spans="2:4">
      <c r="B89" s="70"/>
      <c r="C89" s="68"/>
      <c r="D89" s="73"/>
    </row>
  </sheetData>
  <sheetProtection algorithmName="SHA-512" hashValue="/+jsNrP/hj9enAsWJc7b7skOCUAQs29eLjk3YEDprXL7fbZEKs7ohAUQvIKzCb2obpALMMtbGsJXQ3f7yF7lPQ==" saltValue="KYdejcIc7Xapr5vXD8qAaQ==" spinCount="100000" sheet="1"/>
  <mergeCells count="1">
    <mergeCell ref="B1:C1"/>
  </mergeCells>
  <conditionalFormatting sqref="B8:B89 B114:B1048576">
    <cfRule type="expression" dxfId="0" priority="1">
      <formula>C8 = 0</formula>
    </cfRule>
  </conditionalFormatting>
  <hyperlinks>
    <hyperlink ref="B1" location="Indholdsfortegnelse!A1" display="Tilbage til indholdsfortegnels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/>
  <headerFooter scaleWithDoc="0" alignWithMargins="0">
    <oddHeader>&amp;L&amp;C&amp;G&amp;R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F5"/>
  <sheetViews>
    <sheetView topLeftCell="US1" workbookViewId="0">
      <selection activeCell="VC14" sqref="VC14"/>
    </sheetView>
  </sheetViews>
  <sheetFormatPr defaultColWidth="11.42578125" defaultRowHeight="15"/>
  <cols>
    <col min="1" max="1" width="11.5703125" customWidth="1"/>
    <col min="2" max="2" width="15.5703125" customWidth="1"/>
    <col min="3" max="3" width="11.5703125" customWidth="1"/>
    <col min="4" max="4" width="12.5703125" customWidth="1"/>
    <col min="5" max="5" width="17.5703125" customWidth="1"/>
    <col min="6" max="6" width="21.7109375" customWidth="1"/>
    <col min="7" max="7" width="22.7109375" customWidth="1"/>
    <col min="8" max="8" width="20.140625" customWidth="1"/>
    <col min="9" max="11" width="20.7109375" customWidth="1"/>
    <col min="12" max="12" width="21.7109375" customWidth="1"/>
    <col min="13" max="15" width="20.7109375" customWidth="1"/>
    <col min="16" max="16" width="22.7109375" customWidth="1"/>
    <col min="17" max="17" width="20.7109375" customWidth="1"/>
    <col min="18" max="18" width="21.7109375" customWidth="1"/>
    <col min="19" max="19" width="20.7109375" customWidth="1"/>
    <col min="20" max="21" width="21.140625" customWidth="1"/>
    <col min="22" max="23" width="22.7109375" customWidth="1"/>
    <col min="24" max="29" width="20.7109375" customWidth="1"/>
    <col min="30" max="30" width="21.140625" customWidth="1"/>
    <col min="31" max="31" width="21.7109375" customWidth="1"/>
    <col min="32" max="32" width="20.7109375" customWidth="1"/>
    <col min="33" max="33" width="19.140625" customWidth="1"/>
    <col min="34" max="34" width="21.7109375" customWidth="1"/>
    <col min="35" max="35" width="20.7109375" customWidth="1"/>
    <col min="36" max="36" width="21.7109375" customWidth="1"/>
    <col min="37" max="37" width="20.140625" customWidth="1"/>
    <col min="38" max="38" width="19.140625" customWidth="1"/>
    <col min="39" max="40" width="20.7109375" customWidth="1"/>
    <col min="41" max="41" width="19.5703125" customWidth="1"/>
    <col min="42" max="42" width="22.7109375" customWidth="1"/>
    <col min="43" max="43" width="21.7109375" customWidth="1"/>
    <col min="44" max="45" width="20.7109375" customWidth="1"/>
    <col min="46" max="46" width="19.5703125" customWidth="1"/>
    <col min="47" max="47" width="19.7109375" customWidth="1"/>
    <col min="48" max="49" width="21.7109375" customWidth="1"/>
    <col min="50" max="52" width="20.7109375" customWidth="1"/>
    <col min="53" max="53" width="22.7109375" customWidth="1"/>
    <col min="54" max="55" width="20.7109375" customWidth="1"/>
    <col min="56" max="56" width="21.5703125" customWidth="1"/>
    <col min="57" max="57" width="19.140625" customWidth="1"/>
    <col min="58" max="58" width="21.7109375" customWidth="1"/>
    <col min="59" max="60" width="20.7109375" customWidth="1"/>
    <col min="61" max="61" width="21.7109375" customWidth="1"/>
    <col min="62" max="63" width="20.140625" customWidth="1"/>
    <col min="64" max="64" width="21.7109375" customWidth="1"/>
    <col min="65" max="66" width="21.140625" customWidth="1"/>
    <col min="67" max="67" width="19.140625" customWidth="1"/>
    <col min="68" max="70" width="20.7109375" customWidth="1"/>
    <col min="71" max="71" width="19.28515625" customWidth="1"/>
    <col min="72" max="72" width="20.28515625" customWidth="1"/>
    <col min="73" max="73" width="21.140625" customWidth="1"/>
    <col min="74" max="74" width="20.7109375" customWidth="1"/>
    <col min="75" max="75" width="21.7109375" customWidth="1"/>
    <col min="76" max="76" width="20.7109375" customWidth="1"/>
    <col min="77" max="77" width="20.5703125" customWidth="1"/>
    <col min="78" max="78" width="22.5703125" customWidth="1"/>
    <col min="79" max="79" width="21.7109375" customWidth="1"/>
    <col min="80" max="80" width="19.7109375" customWidth="1"/>
    <col min="81" max="81" width="20.140625" customWidth="1"/>
    <col min="82" max="82" width="20.7109375" customWidth="1"/>
    <col min="83" max="83" width="19.28515625" customWidth="1"/>
    <col min="84" max="85" width="20.7109375" customWidth="1"/>
    <col min="86" max="86" width="20.28515625" customWidth="1"/>
    <col min="87" max="87" width="20.5703125" customWidth="1"/>
    <col min="88" max="88" width="21.28515625" customWidth="1"/>
    <col min="89" max="89" width="21.5703125" customWidth="1"/>
    <col min="90" max="90" width="19.7109375" customWidth="1"/>
    <col min="91" max="91" width="21.28515625" customWidth="1"/>
    <col min="92" max="95" width="21.5703125" customWidth="1"/>
    <col min="96" max="96" width="22.5703125" customWidth="1"/>
    <col min="97" max="97" width="19.5703125" customWidth="1"/>
    <col min="98" max="100" width="20.7109375" customWidth="1"/>
    <col min="101" max="101" width="19.5703125" customWidth="1"/>
    <col min="102" max="102" width="21.5703125" customWidth="1"/>
    <col min="103" max="103" width="20.7109375" customWidth="1"/>
    <col min="104" max="104" width="22.5703125" customWidth="1"/>
    <col min="105" max="105" width="21.5703125" customWidth="1"/>
    <col min="106" max="106" width="22.5703125" customWidth="1"/>
    <col min="107" max="107" width="19.7109375" customWidth="1"/>
    <col min="108" max="108" width="18.140625" customWidth="1"/>
    <col min="109" max="109" width="20.7109375" customWidth="1"/>
    <col min="110" max="110" width="21.5703125" customWidth="1"/>
    <col min="111" max="111" width="20.140625" customWidth="1"/>
    <col min="112" max="112" width="21.5703125" customWidth="1"/>
    <col min="113" max="113" width="20.5703125" customWidth="1"/>
    <col min="114" max="114" width="20.7109375" customWidth="1"/>
    <col min="115" max="115" width="21.7109375" customWidth="1"/>
    <col min="116" max="116" width="20.7109375" customWidth="1"/>
    <col min="117" max="117" width="21.7109375" customWidth="1"/>
    <col min="118" max="118" width="21.5703125" customWidth="1"/>
    <col min="119" max="119" width="20.7109375" customWidth="1"/>
    <col min="120" max="120" width="21.5703125" customWidth="1"/>
    <col min="121" max="121" width="20.7109375" customWidth="1"/>
    <col min="122" max="122" width="20.5703125" customWidth="1"/>
    <col min="123" max="123" width="19.5703125" customWidth="1"/>
    <col min="124" max="124" width="22.5703125" customWidth="1"/>
    <col min="125" max="125" width="18.7109375" customWidth="1"/>
    <col min="126" max="126" width="21.5703125" customWidth="1"/>
    <col min="127" max="127" width="20.7109375" customWidth="1"/>
    <col min="128" max="128" width="19.5703125" customWidth="1"/>
    <col min="129" max="129" width="20.140625" customWidth="1"/>
    <col min="130" max="130" width="21.5703125" customWidth="1"/>
    <col min="131" max="132" width="20.7109375" customWidth="1"/>
    <col min="133" max="133" width="21.5703125" customWidth="1"/>
    <col min="134" max="134" width="20.28515625" customWidth="1"/>
    <col min="135" max="135" width="21.5703125" customWidth="1"/>
    <col min="136" max="136" width="21.28515625" customWidth="1"/>
    <col min="137" max="137" width="20.7109375" customWidth="1"/>
    <col min="138" max="138" width="19.5703125" customWidth="1"/>
    <col min="139" max="139" width="19.28515625" customWidth="1"/>
    <col min="140" max="141" width="19.140625" customWidth="1"/>
    <col min="142" max="142" width="20.28515625" customWidth="1"/>
    <col min="143" max="143" width="19.28515625" customWidth="1"/>
    <col min="144" max="144" width="21.7109375" customWidth="1"/>
    <col min="145" max="145" width="19.140625" customWidth="1"/>
    <col min="146" max="146" width="17.7109375" customWidth="1"/>
    <col min="147" max="149" width="19.140625" customWidth="1"/>
    <col min="150" max="150" width="20.7109375" customWidth="1"/>
    <col min="151" max="151" width="15.7109375" customWidth="1"/>
    <col min="152" max="152" width="21.7109375" customWidth="1"/>
    <col min="153" max="153" width="15.5703125" customWidth="1"/>
    <col min="154" max="154" width="20.7109375" customWidth="1"/>
    <col min="155" max="155" width="19.5703125" customWidth="1"/>
    <col min="156" max="156" width="20.5703125" customWidth="1"/>
    <col min="157" max="157" width="20.28515625" customWidth="1"/>
    <col min="158" max="158" width="19.5703125" customWidth="1"/>
    <col min="159" max="159" width="19.28515625" customWidth="1"/>
    <col min="160" max="160" width="13.42578125" customWidth="1"/>
    <col min="161" max="161" width="17" customWidth="1"/>
    <col min="162" max="162" width="15.7109375" customWidth="1"/>
    <col min="163" max="163" width="17" customWidth="1"/>
    <col min="164" max="164" width="16.5703125" customWidth="1"/>
    <col min="165" max="165" width="18.140625" customWidth="1"/>
    <col min="166" max="166" width="20.7109375" customWidth="1"/>
    <col min="167" max="167" width="19.7109375" customWidth="1"/>
    <col min="168" max="168" width="17.5703125" customWidth="1"/>
    <col min="169" max="170" width="20.28515625" customWidth="1"/>
    <col min="171" max="171" width="19.140625" customWidth="1"/>
    <col min="172" max="172" width="20.28515625" customWidth="1"/>
    <col min="173" max="173" width="18" customWidth="1"/>
    <col min="174" max="174" width="20.7109375" customWidth="1"/>
    <col min="175" max="175" width="21.28515625" customWidth="1"/>
    <col min="176" max="176" width="20.28515625" customWidth="1"/>
    <col min="177" max="177" width="19.140625" customWidth="1"/>
    <col min="178" max="179" width="19.5703125" customWidth="1"/>
    <col min="180" max="181" width="19.7109375" customWidth="1"/>
    <col min="182" max="183" width="21.5703125" customWidth="1"/>
    <col min="184" max="184" width="19.7109375" customWidth="1"/>
    <col min="185" max="185" width="19.28515625" customWidth="1"/>
    <col min="186" max="186" width="19.7109375" customWidth="1"/>
    <col min="187" max="187" width="19.140625" customWidth="1"/>
    <col min="188" max="188" width="21.5703125" customWidth="1"/>
    <col min="189" max="189" width="19.7109375" customWidth="1"/>
    <col min="190" max="190" width="19.5703125" customWidth="1"/>
    <col min="191" max="191" width="20.7109375" customWidth="1"/>
    <col min="192" max="192" width="22.5703125" customWidth="1"/>
    <col min="193" max="193" width="21.5703125" customWidth="1"/>
    <col min="194" max="194" width="19.28515625" customWidth="1"/>
    <col min="195" max="195" width="19.5703125" customWidth="1"/>
    <col min="196" max="196" width="19.7109375" customWidth="1"/>
    <col min="197" max="197" width="18.5703125" customWidth="1"/>
    <col min="198" max="198" width="19.7109375" customWidth="1"/>
    <col min="199" max="199" width="17.140625" customWidth="1"/>
    <col min="200" max="200" width="18.28515625" customWidth="1"/>
    <col min="201" max="201" width="19.5703125" customWidth="1"/>
    <col min="202" max="202" width="18.7109375" customWidth="1"/>
    <col min="203" max="203" width="21.5703125" customWidth="1"/>
    <col min="204" max="204" width="18.7109375" customWidth="1"/>
    <col min="205" max="205" width="21.5703125" customWidth="1"/>
    <col min="206" max="206" width="18.7109375" customWidth="1"/>
    <col min="207" max="207" width="19.7109375" customWidth="1"/>
    <col min="208" max="208" width="18.5703125" customWidth="1"/>
    <col min="209" max="209" width="18.7109375" customWidth="1"/>
    <col min="210" max="210" width="18.28515625" customWidth="1"/>
    <col min="211" max="211" width="18.7109375" customWidth="1"/>
    <col min="212" max="212" width="17.7109375" customWidth="1"/>
    <col min="213" max="213" width="19.7109375" customWidth="1"/>
    <col min="214" max="214" width="21.5703125" customWidth="1"/>
    <col min="215" max="215" width="18.7109375" customWidth="1"/>
    <col min="216" max="216" width="17.7109375" customWidth="1"/>
    <col min="217" max="217" width="19.140625" customWidth="1"/>
    <col min="218" max="218" width="21.5703125" customWidth="1"/>
    <col min="219" max="219" width="19.7109375" customWidth="1"/>
    <col min="220" max="220" width="20.5703125" customWidth="1"/>
    <col min="221" max="221" width="21.140625" customWidth="1"/>
    <col min="222" max="222" width="21.28515625" customWidth="1"/>
    <col min="223" max="223" width="21.140625" customWidth="1"/>
    <col min="224" max="224" width="19.5703125" customWidth="1"/>
    <col min="225" max="225" width="18.7109375" customWidth="1"/>
    <col min="226" max="226" width="19.7109375" customWidth="1"/>
    <col min="227" max="227" width="18.5703125" customWidth="1"/>
    <col min="228" max="228" width="17.42578125" customWidth="1"/>
    <col min="229" max="229" width="19.5703125" customWidth="1"/>
    <col min="230" max="230" width="19" customWidth="1"/>
    <col min="231" max="231" width="15" customWidth="1"/>
    <col min="232" max="232" width="19.5703125" customWidth="1"/>
    <col min="233" max="233" width="15.5703125" customWidth="1"/>
    <col min="234" max="234" width="19" customWidth="1"/>
    <col min="235" max="235" width="19.5703125" customWidth="1"/>
    <col min="236" max="236" width="17.5703125" customWidth="1"/>
    <col min="237" max="237" width="19.140625" customWidth="1"/>
    <col min="238" max="238" width="21.42578125" customWidth="1"/>
    <col min="239" max="239" width="20.5703125" customWidth="1"/>
    <col min="240" max="240" width="17.42578125" customWidth="1"/>
    <col min="241" max="241" width="15.85546875" customWidth="1"/>
    <col min="242" max="242" width="18.5703125" customWidth="1"/>
    <col min="243" max="243" width="19.5703125" customWidth="1"/>
    <col min="244" max="244" width="18.5703125" customWidth="1"/>
    <col min="245" max="245" width="19.5703125" customWidth="1"/>
    <col min="246" max="246" width="18.7109375" customWidth="1"/>
    <col min="247" max="247" width="18.5703125" customWidth="1"/>
    <col min="248" max="248" width="17.5703125" customWidth="1"/>
    <col min="249" max="249" width="18" customWidth="1"/>
    <col min="250" max="250" width="16.7109375" customWidth="1"/>
    <col min="251" max="251" width="19.5703125" customWidth="1"/>
    <col min="252" max="252" width="17.42578125" customWidth="1"/>
    <col min="253" max="253" width="18.5703125" customWidth="1"/>
    <col min="254" max="254" width="21.28515625" customWidth="1"/>
    <col min="255" max="255" width="19.5703125" customWidth="1"/>
    <col min="256" max="257" width="19.7109375" customWidth="1"/>
    <col min="258" max="258" width="18.5703125" customWidth="1"/>
    <col min="259" max="259" width="17.7109375" customWidth="1"/>
    <col min="260" max="260" width="19.7109375" customWidth="1"/>
    <col min="261" max="261" width="18" customWidth="1"/>
    <col min="262" max="262" width="16.85546875" customWidth="1"/>
    <col min="263" max="263" width="18.5703125" customWidth="1"/>
    <col min="264" max="264" width="17.140625" customWidth="1"/>
    <col min="265" max="265" width="16.85546875" customWidth="1"/>
    <col min="266" max="266" width="16.5703125" customWidth="1"/>
    <col min="267" max="267" width="17.85546875" customWidth="1"/>
    <col min="268" max="268" width="21.140625" customWidth="1"/>
    <col min="269" max="269" width="19.5703125" customWidth="1"/>
    <col min="270" max="270" width="19" customWidth="1"/>
    <col min="271" max="271" width="17.42578125" customWidth="1"/>
    <col min="272" max="272" width="16" customWidth="1"/>
    <col min="273" max="273" width="17.85546875" customWidth="1"/>
    <col min="274" max="274" width="17.5703125" customWidth="1"/>
    <col min="275" max="275" width="14.7109375" customWidth="1"/>
    <col min="276" max="276" width="19.7109375" customWidth="1"/>
    <col min="277" max="277" width="19.5703125" customWidth="1"/>
    <col min="278" max="279" width="19.7109375" customWidth="1"/>
    <col min="280" max="280" width="19.5703125" customWidth="1"/>
    <col min="281" max="281" width="18.7109375" customWidth="1"/>
    <col min="282" max="282" width="18.85546875" customWidth="1"/>
    <col min="283" max="283" width="19.5703125" customWidth="1"/>
    <col min="284" max="284" width="18.5703125" customWidth="1"/>
    <col min="285" max="285" width="18.7109375" customWidth="1"/>
    <col min="286" max="286" width="16.5703125" customWidth="1"/>
    <col min="287" max="287" width="18.7109375" customWidth="1"/>
    <col min="288" max="288" width="18" customWidth="1"/>
    <col min="289" max="289" width="19.5703125" customWidth="1"/>
    <col min="290" max="291" width="18.7109375" customWidth="1"/>
    <col min="292" max="292" width="17.85546875" customWidth="1"/>
    <col min="293" max="293" width="19.5703125" customWidth="1"/>
    <col min="294" max="294" width="18.5703125" customWidth="1"/>
    <col min="295" max="295" width="19.5703125" customWidth="1"/>
    <col min="296" max="296" width="17.42578125" customWidth="1"/>
    <col min="297" max="297" width="18.5703125" customWidth="1"/>
    <col min="298" max="298" width="17.85546875" customWidth="1"/>
    <col min="299" max="302" width="18.5703125" customWidth="1"/>
    <col min="303" max="303" width="19.5703125" customWidth="1"/>
    <col min="304" max="304" width="17.85546875" customWidth="1"/>
    <col min="305" max="305" width="18.5703125" customWidth="1"/>
    <col min="306" max="307" width="19.7109375" customWidth="1"/>
    <col min="308" max="308" width="19.5703125" customWidth="1"/>
    <col min="309" max="309" width="18" customWidth="1"/>
    <col min="310" max="310" width="18.7109375" customWidth="1"/>
    <col min="311" max="311" width="19.5703125" customWidth="1"/>
    <col min="312" max="312" width="17.42578125" customWidth="1"/>
    <col min="313" max="313" width="15.42578125" customWidth="1"/>
    <col min="314" max="314" width="19.5703125" customWidth="1"/>
    <col min="315" max="315" width="16.5703125" customWidth="1"/>
    <col min="316" max="316" width="19.5703125" customWidth="1"/>
    <col min="317" max="317" width="18.5703125" customWidth="1"/>
    <col min="318" max="318" width="15.85546875" customWidth="1"/>
    <col min="319" max="319" width="17.42578125" customWidth="1"/>
    <col min="320" max="320" width="15.85546875" customWidth="1"/>
    <col min="321" max="321" width="17.85546875" customWidth="1"/>
    <col min="322" max="322" width="18.5703125" customWidth="1"/>
    <col min="323" max="323" width="19.5703125" customWidth="1"/>
    <col min="324" max="324" width="18.85546875" customWidth="1"/>
    <col min="325" max="325" width="19.5703125" customWidth="1"/>
    <col min="326" max="326" width="17.85546875" customWidth="1"/>
    <col min="327" max="327" width="16.5703125" customWidth="1"/>
    <col min="328" max="328" width="18.5703125" customWidth="1"/>
    <col min="329" max="330" width="19.5703125" customWidth="1"/>
    <col min="331" max="332" width="17.85546875" customWidth="1"/>
    <col min="333" max="333" width="18.5703125" customWidth="1"/>
    <col min="334" max="334" width="15.85546875" customWidth="1"/>
    <col min="335" max="338" width="19.5703125" customWidth="1"/>
    <col min="339" max="339" width="17.42578125" customWidth="1"/>
    <col min="340" max="340" width="17.85546875" customWidth="1"/>
    <col min="341" max="342" width="19.5703125" customWidth="1"/>
    <col min="343" max="343" width="19.7109375" customWidth="1"/>
    <col min="344" max="344" width="18.5703125" customWidth="1"/>
    <col min="345" max="345" width="18" customWidth="1"/>
    <col min="346" max="346" width="17.5703125" customWidth="1"/>
    <col min="347" max="347" width="16.42578125" customWidth="1"/>
    <col min="348" max="348" width="17.5703125" customWidth="1"/>
    <col min="349" max="349" width="18.5703125" customWidth="1"/>
    <col min="350" max="350" width="17.5703125" customWidth="1"/>
    <col min="351" max="351" width="14.140625" customWidth="1"/>
    <col min="352" max="352" width="18.7109375" customWidth="1"/>
    <col min="353" max="353" width="19.7109375" customWidth="1"/>
    <col min="354" max="355" width="15.140625" customWidth="1"/>
    <col min="356" max="356" width="17.85546875" customWidth="1"/>
    <col min="357" max="358" width="18.5703125" customWidth="1"/>
    <col min="359" max="359" width="15.85546875" customWidth="1"/>
    <col min="360" max="360" width="18.5703125" customWidth="1"/>
    <col min="361" max="361" width="14.140625" customWidth="1"/>
    <col min="362" max="362" width="15.5703125" customWidth="1"/>
    <col min="363" max="363" width="15.140625" customWidth="1"/>
    <col min="364" max="365" width="17.42578125" customWidth="1"/>
    <col min="366" max="367" width="19.5703125" customWidth="1"/>
    <col min="368" max="368" width="15.85546875" customWidth="1"/>
    <col min="369" max="369" width="15.140625" customWidth="1"/>
    <col min="370" max="370" width="17.140625" customWidth="1"/>
    <col min="371" max="373" width="17.5703125" customWidth="1"/>
    <col min="374" max="374" width="17.7109375" customWidth="1"/>
    <col min="375" max="375" width="17.5703125" customWidth="1"/>
    <col min="376" max="376" width="18.5703125" customWidth="1"/>
    <col min="377" max="378" width="17.5703125" customWidth="1"/>
    <col min="379" max="379" width="19" customWidth="1"/>
    <col min="380" max="380" width="18" customWidth="1"/>
    <col min="381" max="381" width="19.140625" customWidth="1"/>
    <col min="382" max="382" width="19.5703125" customWidth="1"/>
    <col min="383" max="384" width="19.140625" customWidth="1"/>
    <col min="385" max="385" width="19" customWidth="1"/>
    <col min="386" max="386" width="18" customWidth="1"/>
    <col min="387" max="387" width="18.5703125" customWidth="1"/>
    <col min="388" max="388" width="19" customWidth="1"/>
    <col min="389" max="389" width="18" customWidth="1"/>
    <col min="390" max="390" width="18.5703125" customWidth="1"/>
    <col min="391" max="392" width="19" customWidth="1"/>
    <col min="393" max="393" width="20.5703125" customWidth="1"/>
    <col min="394" max="394" width="19" customWidth="1"/>
    <col min="395" max="395" width="19.5703125" customWidth="1"/>
    <col min="396" max="396" width="20.5703125" customWidth="1"/>
    <col min="397" max="397" width="19" customWidth="1"/>
    <col min="398" max="398" width="20.5703125" customWidth="1"/>
    <col min="399" max="399" width="19" customWidth="1"/>
    <col min="400" max="400" width="19.5703125" customWidth="1"/>
    <col min="401" max="401" width="20.5703125" customWidth="1"/>
    <col min="402" max="402" width="19" customWidth="1"/>
    <col min="403" max="403" width="20.5703125" customWidth="1"/>
    <col min="404" max="404" width="17.5703125" customWidth="1"/>
    <col min="405" max="405" width="16.7109375" customWidth="1"/>
    <col min="406" max="408" width="19" customWidth="1"/>
    <col min="409" max="409" width="19.140625" customWidth="1"/>
    <col min="410" max="410" width="19" customWidth="1"/>
    <col min="411" max="411" width="19.140625" customWidth="1"/>
    <col min="412" max="412" width="19.7109375" customWidth="1"/>
    <col min="413" max="413" width="19" customWidth="1"/>
    <col min="414" max="414" width="19.140625" customWidth="1"/>
    <col min="415" max="415" width="19.7109375" customWidth="1"/>
    <col min="416" max="416" width="18.140625" customWidth="1"/>
    <col min="417" max="417" width="19.140625" customWidth="1"/>
    <col min="418" max="418" width="19.5703125" customWidth="1"/>
    <col min="419" max="422" width="19" customWidth="1"/>
    <col min="423" max="424" width="18" customWidth="1"/>
    <col min="425" max="428" width="19" customWidth="1"/>
    <col min="429" max="429" width="18" customWidth="1"/>
    <col min="430" max="430" width="18.5703125" customWidth="1"/>
    <col min="431" max="431" width="19" customWidth="1"/>
    <col min="432" max="432" width="19.5703125" customWidth="1"/>
    <col min="433" max="433" width="19" customWidth="1"/>
    <col min="434" max="434" width="18" customWidth="1"/>
    <col min="435" max="435" width="18.5703125" customWidth="1"/>
    <col min="436" max="436" width="17.7109375" customWidth="1"/>
    <col min="437" max="437" width="21.42578125" customWidth="1"/>
    <col min="438" max="439" width="18.5703125" customWidth="1"/>
    <col min="440" max="440" width="18.7109375" customWidth="1"/>
    <col min="441" max="441" width="18" customWidth="1"/>
    <col min="442" max="443" width="18.7109375" customWidth="1"/>
    <col min="444" max="444" width="19.5703125" customWidth="1"/>
    <col min="445" max="445" width="17" customWidth="1"/>
    <col min="446" max="446" width="19.7109375" customWidth="1"/>
    <col min="447" max="447" width="19.5703125" customWidth="1"/>
    <col min="448" max="448" width="18" customWidth="1"/>
    <col min="449" max="449" width="17.85546875" customWidth="1"/>
    <col min="450" max="450" width="21.42578125" customWidth="1"/>
    <col min="451" max="451" width="19.5703125" customWidth="1"/>
    <col min="452" max="452" width="18.5703125" customWidth="1"/>
    <col min="453" max="453" width="19.5703125" customWidth="1"/>
    <col min="454" max="454" width="18" customWidth="1"/>
    <col min="455" max="455" width="18.5703125" customWidth="1"/>
    <col min="456" max="458" width="21.42578125" customWidth="1"/>
    <col min="459" max="459" width="19" customWidth="1"/>
    <col min="460" max="460" width="18" customWidth="1"/>
    <col min="461" max="461" width="19.5703125" customWidth="1"/>
    <col min="462" max="462" width="18.5703125" customWidth="1"/>
    <col min="463" max="463" width="19.5703125" customWidth="1"/>
    <col min="464" max="464" width="18.5703125" customWidth="1"/>
    <col min="465" max="465" width="17.42578125" customWidth="1"/>
    <col min="466" max="466" width="19.5703125" customWidth="1"/>
    <col min="467" max="467" width="17" customWidth="1"/>
    <col min="468" max="468" width="17.5703125" customWidth="1"/>
    <col min="469" max="469" width="19.5703125" customWidth="1"/>
    <col min="470" max="470" width="21.42578125" customWidth="1"/>
    <col min="471" max="471" width="19.5703125" customWidth="1"/>
    <col min="472" max="472" width="18" customWidth="1"/>
    <col min="473" max="473" width="19.5703125" customWidth="1"/>
    <col min="474" max="474" width="18" customWidth="1"/>
    <col min="475" max="475" width="21.140625" customWidth="1"/>
    <col min="476" max="476" width="19.7109375" customWidth="1"/>
    <col min="477" max="477" width="17" customWidth="1"/>
    <col min="478" max="478" width="18.5703125" customWidth="1"/>
    <col min="479" max="480" width="19.5703125" customWidth="1"/>
    <col min="481" max="481" width="17.85546875" customWidth="1"/>
    <col min="482" max="482" width="18.5703125" customWidth="1"/>
    <col min="483" max="483" width="19.5703125" customWidth="1"/>
    <col min="484" max="484" width="21.140625" customWidth="1"/>
    <col min="485" max="485" width="18" customWidth="1"/>
    <col min="486" max="486" width="21.42578125" customWidth="1"/>
    <col min="487" max="487" width="18.85546875" customWidth="1"/>
    <col min="488" max="490" width="19.5703125" customWidth="1"/>
    <col min="491" max="491" width="18.85546875" customWidth="1"/>
    <col min="492" max="492" width="19.5703125" customWidth="1"/>
    <col min="493" max="493" width="19" customWidth="1"/>
    <col min="494" max="494" width="18.85546875" customWidth="1"/>
    <col min="495" max="495" width="20.42578125" customWidth="1"/>
    <col min="496" max="496" width="17.85546875" customWidth="1"/>
    <col min="497" max="497" width="21.140625" customWidth="1"/>
    <col min="498" max="498" width="20.5703125" customWidth="1"/>
    <col min="499" max="499" width="18.85546875" customWidth="1"/>
    <col min="500" max="500" width="21.140625" customWidth="1"/>
    <col min="501" max="502" width="18.85546875" customWidth="1"/>
    <col min="503" max="503" width="20.42578125" customWidth="1"/>
    <col min="504" max="504" width="18.85546875" customWidth="1"/>
    <col min="505" max="505" width="20.5703125" customWidth="1"/>
    <col min="506" max="506" width="20.42578125" customWidth="1"/>
    <col min="507" max="508" width="19.7109375" customWidth="1"/>
    <col min="509" max="509" width="18.5703125" customWidth="1"/>
    <col min="510" max="510" width="18.85546875" customWidth="1"/>
    <col min="511" max="511" width="19.5703125" customWidth="1"/>
    <col min="512" max="513" width="20.42578125" customWidth="1"/>
    <col min="514" max="514" width="18.85546875" customWidth="1"/>
    <col min="515" max="517" width="20.42578125" customWidth="1"/>
    <col min="518" max="518" width="18.85546875" customWidth="1"/>
    <col min="519" max="519" width="21.140625" customWidth="1"/>
    <col min="520" max="520" width="18.85546875" customWidth="1"/>
    <col min="521" max="522" width="20.42578125" customWidth="1"/>
    <col min="523" max="523" width="18.85546875" customWidth="1"/>
    <col min="524" max="524" width="20.42578125" customWidth="1"/>
    <col min="525" max="525" width="19.5703125" customWidth="1"/>
    <col min="526" max="526" width="20.5703125" customWidth="1"/>
    <col min="527" max="529" width="20.42578125" customWidth="1"/>
    <col min="530" max="531" width="17.42578125" customWidth="1"/>
    <col min="532" max="532" width="19.5703125" customWidth="1"/>
    <col min="533" max="533" width="18.85546875" customWidth="1"/>
    <col min="534" max="534" width="17" customWidth="1"/>
    <col min="535" max="535" width="18.5703125" customWidth="1"/>
    <col min="536" max="536" width="20.5703125" customWidth="1"/>
    <col min="537" max="537" width="21.42578125" customWidth="1"/>
    <col min="538" max="538" width="18.5703125" customWidth="1"/>
    <col min="539" max="539" width="17.5703125" customWidth="1"/>
    <col min="540" max="540" width="19.42578125" customWidth="1"/>
    <col min="541" max="541" width="16.5703125" customWidth="1"/>
    <col min="542" max="543" width="17.5703125" customWidth="1"/>
    <col min="544" max="544" width="18.42578125" customWidth="1"/>
    <col min="545" max="545" width="18.5703125" customWidth="1"/>
    <col min="546" max="546" width="20.85546875" customWidth="1"/>
    <col min="547" max="547" width="17.42578125" customWidth="1"/>
    <col min="548" max="548" width="20.42578125" customWidth="1"/>
    <col min="549" max="549" width="20.140625" customWidth="1"/>
    <col min="550" max="550" width="20.42578125" customWidth="1"/>
    <col min="551" max="551" width="17.140625" customWidth="1"/>
    <col min="552" max="552" width="17.5703125" customWidth="1"/>
    <col min="553" max="553" width="14.85546875" customWidth="1"/>
    <col min="554" max="554" width="18.85546875" customWidth="1"/>
    <col min="555" max="555" width="20.42578125" customWidth="1"/>
    <col min="556" max="556" width="17.85546875" customWidth="1"/>
    <col min="557" max="557" width="20.42578125" customWidth="1"/>
    <col min="558" max="558" width="16.5703125" customWidth="1"/>
    <col min="559" max="559" width="18.5703125" customWidth="1"/>
    <col min="560" max="560" width="20.5703125" customWidth="1"/>
    <col min="561" max="561" width="18.5703125" customWidth="1"/>
    <col min="562" max="562" width="18.85546875" customWidth="1"/>
    <col min="563" max="563" width="17.85546875" customWidth="1"/>
    <col min="564" max="565" width="18" customWidth="1"/>
    <col min="566" max="566" width="16.5703125" customWidth="1"/>
    <col min="567" max="567" width="16.7109375" customWidth="1"/>
    <col min="568" max="568" width="17.85546875" customWidth="1"/>
    <col min="569" max="569" width="18.28515625" customWidth="1"/>
    <col min="570" max="570" width="17.140625" customWidth="1"/>
    <col min="571" max="571" width="19" customWidth="1"/>
    <col min="572" max="574" width="18.85546875" customWidth="1"/>
    <col min="575" max="575" width="19" customWidth="1"/>
    <col min="576" max="576" width="18.5703125" customWidth="1"/>
    <col min="577" max="577" width="18.140625" customWidth="1"/>
    <col min="578" max="578" width="18.5703125" customWidth="1"/>
    <col min="579" max="579" width="17" customWidth="1"/>
    <col min="580" max="581" width="17.42578125" customWidth="1"/>
    <col min="582" max="582" width="16.5703125" customWidth="1"/>
    <col min="583" max="583" width="18.85546875" customWidth="1"/>
    <col min="584" max="584" width="18.5703125" customWidth="1"/>
    <col min="585" max="585" width="18.85546875" customWidth="1"/>
    <col min="586" max="587" width="17" customWidth="1"/>
    <col min="588" max="588" width="18.5703125" customWidth="1"/>
    <col min="589" max="589" width="17.42578125" customWidth="1"/>
    <col min="590" max="590" width="17.5703125" customWidth="1"/>
    <col min="591" max="591" width="18.7109375" customWidth="1"/>
    <col min="592" max="592" width="17.85546875" customWidth="1"/>
    <col min="593" max="593" width="18.140625" customWidth="1"/>
    <col min="594" max="594" width="17.5703125" customWidth="1"/>
    <col min="595" max="595" width="17.140625" customWidth="1"/>
    <col min="596" max="596" width="13.85546875" customWidth="1"/>
    <col min="597" max="597" width="14.5703125" customWidth="1"/>
    <col min="598" max="598" width="15.5703125" customWidth="1"/>
    <col min="599" max="599" width="15.42578125" customWidth="1"/>
    <col min="600" max="600" width="17.28515625" customWidth="1"/>
    <col min="601" max="601" width="18.7109375" customWidth="1"/>
    <col min="602" max="602" width="15.42578125" customWidth="1"/>
    <col min="603" max="603" width="18.5703125" customWidth="1"/>
    <col min="604" max="604" width="16.42578125" customWidth="1"/>
    <col min="605" max="605" width="17.140625" customWidth="1"/>
    <col min="606" max="606" width="17.42578125" customWidth="1"/>
    <col min="607" max="607" width="17.5703125" customWidth="1"/>
    <col min="608" max="608" width="18.5703125" customWidth="1"/>
    <col min="609" max="609" width="16" customWidth="1"/>
    <col min="610" max="610" width="17.5703125" customWidth="1"/>
    <col min="611" max="611" width="16.42578125" customWidth="1"/>
    <col min="612" max="612" width="18.5703125" customWidth="1"/>
    <col min="613" max="613" width="19.5703125" customWidth="1"/>
    <col min="614" max="615" width="17.42578125" customWidth="1"/>
    <col min="616" max="616" width="17.5703125" customWidth="1"/>
    <col min="617" max="617" width="15.7109375" customWidth="1"/>
    <col min="618" max="618" width="13.42578125" customWidth="1"/>
    <col min="619" max="619" width="13.28515625" customWidth="1"/>
    <col min="620" max="620" width="14" customWidth="1"/>
    <col min="621" max="621" width="17.42578125" customWidth="1"/>
    <col min="622" max="622" width="18" customWidth="1"/>
    <col min="623" max="623" width="15.42578125" customWidth="1"/>
    <col min="624" max="624" width="13.140625" customWidth="1"/>
    <col min="625" max="625" width="18.5703125" customWidth="1"/>
    <col min="626" max="626" width="18.7109375" customWidth="1"/>
    <col min="627" max="627" width="13.140625" customWidth="1"/>
    <col min="628" max="629" width="18.7109375" customWidth="1"/>
    <col min="630" max="630" width="15" customWidth="1"/>
    <col min="631" max="631" width="18.7109375" customWidth="1"/>
    <col min="632" max="632" width="19.7109375" customWidth="1"/>
    <col min="633" max="633" width="13.5703125" customWidth="1"/>
    <col min="634" max="635" width="18.5703125" customWidth="1"/>
    <col min="636" max="636" width="13" customWidth="1"/>
    <col min="637" max="637" width="18.5703125" customWidth="1"/>
    <col min="638" max="639" width="17.42578125" customWidth="1"/>
    <col min="640" max="640" width="16.5703125" customWidth="1"/>
    <col min="641" max="642" width="17.5703125" customWidth="1"/>
    <col min="643" max="643" width="14.42578125" customWidth="1"/>
    <col min="644" max="644" width="18" customWidth="1"/>
    <col min="645" max="645" width="14.85546875" customWidth="1"/>
    <col min="646" max="646" width="16.5703125" customWidth="1"/>
    <col min="647" max="647" width="18.85546875" customWidth="1"/>
    <col min="648" max="648" width="18.5703125" customWidth="1"/>
    <col min="649" max="649" width="14.140625" customWidth="1"/>
    <col min="650" max="650" width="18" customWidth="1"/>
    <col min="651" max="651" width="13.140625" customWidth="1"/>
    <col min="652" max="652" width="18" customWidth="1"/>
    <col min="653" max="653" width="18.140625" customWidth="1"/>
    <col min="654" max="654" width="18" customWidth="1"/>
    <col min="655" max="655" width="14.85546875" customWidth="1"/>
    <col min="656" max="656" width="18" customWidth="1"/>
    <col min="657" max="657" width="18.140625" customWidth="1"/>
    <col min="658" max="658" width="18.85546875" customWidth="1"/>
    <col min="659" max="659" width="19" customWidth="1"/>
    <col min="660" max="660" width="20.5703125" customWidth="1"/>
    <col min="661" max="661" width="20.42578125" customWidth="1"/>
    <col min="662" max="663" width="19" customWidth="1"/>
    <col min="664" max="664" width="18.85546875" customWidth="1"/>
    <col min="665" max="665" width="20.42578125" customWidth="1"/>
    <col min="666" max="666" width="18.85546875" customWidth="1"/>
    <col min="667" max="667" width="20.42578125" customWidth="1"/>
    <col min="668" max="668" width="18.5703125" customWidth="1"/>
    <col min="669" max="669" width="18.85546875" customWidth="1"/>
    <col min="670" max="672" width="18" customWidth="1"/>
    <col min="673" max="673" width="18.5703125" customWidth="1"/>
    <col min="674" max="674" width="17.85546875" customWidth="1"/>
    <col min="675" max="675" width="18.85546875" customWidth="1"/>
    <col min="676" max="676" width="17.85546875" customWidth="1"/>
    <col min="677" max="677" width="18.85546875" customWidth="1"/>
    <col min="678" max="679" width="19" customWidth="1"/>
    <col min="680" max="680" width="17.85546875" customWidth="1"/>
    <col min="681" max="681" width="18.7109375" customWidth="1"/>
    <col min="682" max="682" width="18" customWidth="1"/>
    <col min="683" max="683" width="18.5703125" customWidth="1"/>
    <col min="684" max="684" width="17.5703125" customWidth="1"/>
    <col min="685" max="685" width="17.85546875" customWidth="1"/>
    <col min="686" max="686" width="18" customWidth="1"/>
    <col min="687" max="687" width="19" customWidth="1"/>
    <col min="688" max="688" width="18.7109375" customWidth="1"/>
    <col min="689" max="689" width="18" customWidth="1"/>
    <col min="690" max="690" width="18.140625" customWidth="1"/>
    <col min="691" max="691" width="15.7109375" customWidth="1"/>
    <col min="692" max="692" width="17" customWidth="1"/>
    <col min="693" max="693" width="15.5703125" customWidth="1"/>
    <col min="694" max="694" width="18.140625" customWidth="1"/>
    <col min="695" max="695" width="18.5703125" customWidth="1"/>
    <col min="696" max="696" width="17.5703125" customWidth="1"/>
    <col min="697" max="697" width="19.5703125" customWidth="1"/>
    <col min="698" max="698" width="18" customWidth="1"/>
    <col min="699" max="699" width="15" customWidth="1"/>
    <col min="700" max="700" width="18.5703125" customWidth="1"/>
    <col min="701" max="702" width="21.42578125" customWidth="1"/>
    <col min="703" max="703" width="16.85546875" customWidth="1"/>
    <col min="704" max="704" width="17.5703125" customWidth="1"/>
    <col min="705" max="705" width="18" customWidth="1"/>
    <col min="706" max="706" width="18.5703125" customWidth="1"/>
    <col min="707" max="707" width="16.42578125" customWidth="1"/>
    <col min="708" max="708" width="19" customWidth="1"/>
    <col min="709" max="709" width="17.7109375" customWidth="1"/>
    <col min="710" max="710" width="19.7109375" customWidth="1"/>
    <col min="711" max="711" width="18.5703125" customWidth="1"/>
    <col min="712" max="712" width="18.140625" customWidth="1"/>
    <col min="713" max="713" width="20.7109375" customWidth="1"/>
    <col min="714" max="715" width="20.5703125" customWidth="1"/>
    <col min="716" max="716" width="18" customWidth="1"/>
    <col min="717" max="717" width="16.85546875" customWidth="1"/>
    <col min="718" max="718" width="16.42578125" customWidth="1"/>
    <col min="719" max="719" width="17.5703125" customWidth="1"/>
    <col min="720" max="720" width="14.42578125" customWidth="1"/>
    <col min="721" max="721" width="18.5703125" customWidth="1"/>
    <col min="722" max="722" width="19" customWidth="1"/>
    <col min="723" max="724" width="18" customWidth="1"/>
    <col min="725" max="725" width="16.85546875" customWidth="1"/>
    <col min="726" max="726" width="16.42578125" customWidth="1"/>
    <col min="727" max="727" width="18" customWidth="1"/>
    <col min="728" max="728" width="16.85546875" customWidth="1"/>
    <col min="729" max="729" width="18" customWidth="1"/>
    <col min="730" max="730" width="17.42578125" customWidth="1"/>
    <col min="731" max="731" width="21.42578125" customWidth="1"/>
    <col min="732" max="732" width="16.85546875" customWidth="1"/>
    <col min="733" max="733" width="21.42578125" customWidth="1"/>
    <col min="734" max="734" width="20.5703125" customWidth="1"/>
    <col min="735" max="735" width="16.85546875" customWidth="1"/>
    <col min="736" max="737" width="16.42578125" customWidth="1"/>
    <col min="738" max="738" width="18.5703125" customWidth="1"/>
    <col min="739" max="739" width="20.5703125" customWidth="1"/>
    <col min="740" max="740" width="16.42578125" customWidth="1"/>
    <col min="741" max="741" width="18.5703125" customWidth="1"/>
    <col min="742" max="742" width="21.42578125" customWidth="1"/>
    <col min="743" max="743" width="18" customWidth="1"/>
    <col min="744" max="745" width="18.5703125" customWidth="1"/>
    <col min="746" max="746" width="16.7109375" customWidth="1"/>
    <col min="747" max="747" width="18.5703125" customWidth="1"/>
    <col min="748" max="748" width="18" customWidth="1"/>
    <col min="749" max="749" width="16.85546875" customWidth="1"/>
    <col min="750" max="750" width="17.140625" customWidth="1"/>
    <col min="751" max="751" width="18.5703125" customWidth="1"/>
    <col min="752" max="752" width="18.7109375" customWidth="1"/>
    <col min="753" max="753" width="18.140625" customWidth="1"/>
    <col min="754" max="754" width="18" customWidth="1"/>
    <col min="755" max="756" width="18.140625" customWidth="1"/>
    <col min="757" max="757" width="16.85546875" customWidth="1"/>
    <col min="758" max="758" width="18.5703125" customWidth="1"/>
    <col min="759" max="759" width="18" customWidth="1"/>
    <col min="760" max="761" width="17.140625" customWidth="1"/>
    <col min="762" max="762" width="16.42578125" customWidth="1"/>
    <col min="763" max="763" width="15.42578125" customWidth="1"/>
    <col min="764" max="764" width="19" customWidth="1"/>
    <col min="765" max="765" width="16.140625" customWidth="1"/>
    <col min="766" max="766" width="17.140625" customWidth="1"/>
    <col min="767" max="767" width="16.42578125" customWidth="1"/>
    <col min="768" max="768" width="18.5703125" customWidth="1"/>
    <col min="769" max="769" width="15.42578125" customWidth="1"/>
    <col min="770" max="770" width="19" customWidth="1"/>
    <col min="771" max="771" width="16.7109375" customWidth="1"/>
    <col min="772" max="772" width="18.7109375" customWidth="1"/>
    <col min="773" max="773" width="18.42578125" customWidth="1"/>
    <col min="774" max="774" width="17.5703125" customWidth="1"/>
    <col min="775" max="775" width="16.5703125" customWidth="1"/>
    <col min="776" max="776" width="17.5703125" customWidth="1"/>
    <col min="777" max="777" width="18.5703125" customWidth="1"/>
    <col min="778" max="778" width="16.85546875" customWidth="1"/>
    <col min="779" max="779" width="18.42578125" customWidth="1"/>
    <col min="780" max="780" width="17.42578125" customWidth="1"/>
    <col min="781" max="781" width="18.5703125" customWidth="1"/>
    <col min="782" max="782" width="18.42578125" customWidth="1"/>
    <col min="783" max="783" width="16.7109375" customWidth="1"/>
    <col min="784" max="784" width="18.28515625" customWidth="1"/>
    <col min="785" max="785" width="18.42578125" customWidth="1"/>
    <col min="786" max="786" width="17.140625" customWidth="1"/>
    <col min="787" max="787" width="17.7109375" customWidth="1"/>
    <col min="788" max="788" width="17.5703125" customWidth="1"/>
    <col min="789" max="789" width="18.42578125" customWidth="1"/>
    <col min="790" max="790" width="17.85546875" customWidth="1"/>
    <col min="791" max="794" width="18.5703125" customWidth="1"/>
    <col min="795" max="795" width="16.42578125" customWidth="1"/>
    <col min="796" max="796" width="17.5703125" customWidth="1"/>
    <col min="797" max="798" width="16.5703125" customWidth="1"/>
    <col min="799" max="799" width="18" customWidth="1"/>
    <col min="800" max="800" width="17.85546875" customWidth="1"/>
    <col min="801" max="801" width="16.85546875" customWidth="1"/>
    <col min="802" max="802" width="18" customWidth="1"/>
    <col min="803" max="803" width="18.140625" customWidth="1"/>
    <col min="804" max="804" width="18.85546875" customWidth="1"/>
    <col min="805" max="805" width="18.140625" customWidth="1"/>
    <col min="806" max="806" width="13.140625" customWidth="1"/>
    <col min="807" max="808" width="16.85546875" customWidth="1"/>
    <col min="809" max="809" width="14.5703125" customWidth="1"/>
    <col min="810" max="810" width="15.140625" customWidth="1"/>
    <col min="811" max="811" width="16.140625" customWidth="1"/>
    <col min="812" max="812" width="15.140625" customWidth="1"/>
    <col min="813" max="813" width="16.140625" customWidth="1"/>
    <col min="814" max="814" width="14.42578125" customWidth="1"/>
    <col min="815" max="815" width="16.42578125" customWidth="1"/>
    <col min="816" max="816" width="14.42578125" customWidth="1"/>
    <col min="817" max="817" width="13.140625" customWidth="1"/>
    <col min="818" max="818" width="15.5703125" customWidth="1"/>
    <col min="819" max="819" width="15.42578125" customWidth="1"/>
    <col min="820" max="820" width="14.140625" customWidth="1"/>
    <col min="821" max="821" width="16.140625" customWidth="1"/>
    <col min="822" max="822" width="14" customWidth="1"/>
    <col min="823" max="823" width="13.140625" customWidth="1"/>
    <col min="824" max="824" width="15.85546875" customWidth="1"/>
    <col min="825" max="825" width="12.85546875" customWidth="1"/>
    <col min="826" max="826" width="15.42578125" customWidth="1"/>
    <col min="827" max="827" width="15.85546875" customWidth="1"/>
    <col min="828" max="828" width="13.42578125" customWidth="1"/>
    <col min="829" max="829" width="14.5703125" customWidth="1"/>
    <col min="830" max="830" width="15.5703125" customWidth="1"/>
    <col min="831" max="831" width="14.5703125" customWidth="1"/>
    <col min="832" max="832" width="13.5703125" customWidth="1"/>
    <col min="833" max="833" width="14" customWidth="1"/>
    <col min="834" max="834" width="15.140625" customWidth="1"/>
    <col min="835" max="835" width="13.85546875" customWidth="1"/>
    <col min="836" max="837" width="16.42578125" customWidth="1"/>
    <col min="838" max="838" width="13.5703125" customWidth="1"/>
    <col min="839" max="839" width="13.28515625" customWidth="1"/>
    <col min="840" max="840" width="16.5703125" customWidth="1"/>
    <col min="841" max="841" width="15" customWidth="1"/>
    <col min="842" max="842" width="13.42578125" customWidth="1"/>
    <col min="843" max="843" width="16.28515625" customWidth="1"/>
    <col min="844" max="844" width="14.5703125" customWidth="1"/>
    <col min="845" max="845" width="14.140625" customWidth="1"/>
    <col min="846" max="846" width="13.7109375" customWidth="1"/>
    <col min="847" max="847" width="16.42578125" customWidth="1"/>
    <col min="848" max="848" width="13.140625" customWidth="1"/>
    <col min="849" max="849" width="15.5703125" customWidth="1"/>
    <col min="850" max="850" width="16.85546875" customWidth="1"/>
    <col min="851" max="851" width="17.5703125" customWidth="1"/>
    <col min="852" max="852" width="14.85546875" customWidth="1"/>
    <col min="853" max="853" width="16.5703125" customWidth="1"/>
    <col min="854" max="854" width="17.42578125" customWidth="1"/>
    <col min="855" max="856" width="16.5703125" customWidth="1"/>
    <col min="857" max="857" width="15.42578125" customWidth="1"/>
    <col min="858" max="859" width="17.85546875" customWidth="1"/>
    <col min="860" max="860" width="14.85546875" customWidth="1"/>
    <col min="861" max="861" width="15.42578125" customWidth="1"/>
    <col min="862" max="862" width="16.5703125" customWidth="1"/>
    <col min="863" max="863" width="16" customWidth="1"/>
    <col min="864" max="864" width="14" customWidth="1"/>
    <col min="865" max="865" width="17.7109375" customWidth="1"/>
    <col min="866" max="866" width="15.85546875" customWidth="1"/>
    <col min="867" max="867" width="16.7109375" customWidth="1"/>
    <col min="868" max="868" width="18" customWidth="1"/>
    <col min="869" max="869" width="17.85546875" customWidth="1"/>
    <col min="870" max="870" width="18" customWidth="1"/>
    <col min="871" max="871" width="19.5703125" customWidth="1"/>
    <col min="872" max="872" width="18.85546875" customWidth="1"/>
    <col min="873" max="873" width="16.5703125" customWidth="1"/>
    <col min="874" max="874" width="17.7109375" customWidth="1"/>
    <col min="875" max="875" width="17.85546875" customWidth="1"/>
    <col min="876" max="876" width="17" customWidth="1"/>
    <col min="877" max="877" width="18.140625" customWidth="1"/>
    <col min="878" max="878" width="18.42578125" customWidth="1"/>
    <col min="879" max="879" width="18.7109375" customWidth="1"/>
    <col min="880" max="880" width="17.7109375" customWidth="1"/>
    <col min="881" max="881" width="18" customWidth="1"/>
    <col min="882" max="882" width="17.5703125" customWidth="1"/>
    <col min="883" max="884" width="18" customWidth="1"/>
    <col min="885" max="885" width="14.140625" customWidth="1"/>
    <col min="886" max="886" width="14.42578125" customWidth="1"/>
    <col min="887" max="887" width="15.140625" customWidth="1"/>
    <col min="888" max="888" width="18" customWidth="1"/>
    <col min="889" max="890" width="16" customWidth="1"/>
    <col min="891" max="891" width="14" customWidth="1"/>
    <col min="892" max="892" width="15.85546875" customWidth="1"/>
    <col min="893" max="893" width="14.42578125" customWidth="1"/>
    <col min="894" max="894" width="14" customWidth="1"/>
    <col min="895" max="895" width="14.42578125" customWidth="1"/>
    <col min="896" max="896" width="14.5703125" customWidth="1"/>
    <col min="897" max="897" width="19" customWidth="1"/>
    <col min="898" max="898" width="19.7109375" customWidth="1"/>
    <col min="899" max="899" width="19.140625" customWidth="1"/>
    <col min="900" max="900" width="13.42578125" customWidth="1"/>
    <col min="901" max="901" width="14.5703125" customWidth="1"/>
    <col min="902" max="902" width="14" customWidth="1"/>
    <col min="903" max="903" width="19" customWidth="1"/>
    <col min="904" max="904" width="13.140625" customWidth="1"/>
    <col min="905" max="905" width="15.5703125" customWidth="1"/>
    <col min="906" max="906" width="15.140625" customWidth="1"/>
    <col min="907" max="907" width="16.5703125" customWidth="1"/>
    <col min="908" max="908" width="14.7109375" customWidth="1"/>
    <col min="909" max="909" width="15.42578125" customWidth="1"/>
    <col min="910" max="910" width="17.5703125" customWidth="1"/>
    <col min="911" max="911" width="18.28515625" customWidth="1"/>
    <col min="912" max="912" width="17.42578125" customWidth="1"/>
    <col min="913" max="913" width="18.42578125" customWidth="1"/>
    <col min="914" max="914" width="13.5703125" customWidth="1"/>
    <col min="915" max="915" width="14.5703125" customWidth="1"/>
    <col min="916" max="916" width="15.42578125" customWidth="1"/>
    <col min="917" max="917" width="13.140625" customWidth="1"/>
    <col min="918" max="918" width="15.5703125" customWidth="1"/>
    <col min="919" max="919" width="16.42578125" customWidth="1"/>
    <col min="920" max="920" width="18" customWidth="1"/>
    <col min="921" max="921" width="15.42578125" customWidth="1"/>
    <col min="922" max="923" width="14" customWidth="1"/>
    <col min="924" max="925" width="16" customWidth="1"/>
    <col min="926" max="926" width="15.42578125" customWidth="1"/>
    <col min="927" max="927" width="13.5703125" customWidth="1"/>
    <col min="928" max="928" width="16" customWidth="1"/>
    <col min="929" max="929" width="14.140625" customWidth="1"/>
    <col min="930" max="930" width="16" customWidth="1"/>
    <col min="931" max="931" width="14.140625" customWidth="1"/>
    <col min="932" max="932" width="14.7109375" customWidth="1"/>
    <col min="933" max="933" width="16.5703125" customWidth="1"/>
    <col min="934" max="934" width="14.42578125" customWidth="1"/>
    <col min="935" max="935" width="13.5703125" customWidth="1"/>
    <col min="936" max="936" width="14.5703125" customWidth="1"/>
    <col min="937" max="937" width="13.5703125" customWidth="1"/>
    <col min="938" max="938" width="13.7109375" customWidth="1"/>
    <col min="939" max="939" width="13.140625" customWidth="1"/>
    <col min="940" max="940" width="14.5703125" customWidth="1"/>
    <col min="941" max="941" width="15" customWidth="1"/>
    <col min="942" max="942" width="14.28515625" customWidth="1"/>
    <col min="943" max="943" width="13" customWidth="1"/>
    <col min="944" max="944" width="13.42578125" customWidth="1"/>
    <col min="945" max="945" width="17.42578125" customWidth="1"/>
    <col min="946" max="946" width="19.5703125" customWidth="1"/>
    <col min="947" max="947" width="16.5703125" customWidth="1"/>
    <col min="948" max="948" width="17.85546875" customWidth="1"/>
    <col min="949" max="949" width="18.5703125" customWidth="1"/>
    <col min="950" max="950" width="19.5703125" customWidth="1"/>
    <col min="951" max="951" width="15" customWidth="1"/>
    <col min="952" max="952" width="13.42578125" customWidth="1"/>
    <col min="953" max="953" width="13" customWidth="1"/>
    <col min="954" max="954" width="15.42578125" customWidth="1"/>
    <col min="955" max="955" width="14.140625" customWidth="1"/>
    <col min="956" max="956" width="14" customWidth="1"/>
    <col min="957" max="957" width="15.140625" customWidth="1"/>
    <col min="958" max="958" width="14.5703125" customWidth="1"/>
    <col min="959" max="959" width="12.85546875" customWidth="1"/>
    <col min="960" max="960" width="13.140625" customWidth="1"/>
    <col min="961" max="961" width="14.140625" customWidth="1"/>
    <col min="962" max="962" width="13.140625" customWidth="1"/>
    <col min="963" max="963" width="15" customWidth="1"/>
    <col min="964" max="964" width="15.5703125" customWidth="1"/>
    <col min="965" max="965" width="13.5703125" customWidth="1"/>
    <col min="966" max="966" width="12.85546875" customWidth="1"/>
    <col min="967" max="968" width="15" customWidth="1"/>
    <col min="969" max="969" width="14.42578125" customWidth="1"/>
    <col min="970" max="970" width="15.140625" customWidth="1"/>
    <col min="971" max="972" width="13.85546875" customWidth="1"/>
    <col min="973" max="973" width="12.85546875" customWidth="1"/>
    <col min="974" max="974" width="14.5703125" customWidth="1"/>
    <col min="975" max="975" width="14.42578125" customWidth="1"/>
    <col min="976" max="976" width="12.85546875" customWidth="1"/>
    <col min="977" max="977" width="14.42578125" customWidth="1"/>
    <col min="978" max="978" width="12.85546875" customWidth="1"/>
    <col min="979" max="979" width="14.42578125" customWidth="1"/>
    <col min="980" max="980" width="15.5703125" customWidth="1"/>
    <col min="981" max="981" width="14.5703125" customWidth="1"/>
    <col min="982" max="982" width="14.85546875" customWidth="1"/>
    <col min="983" max="983" width="12.85546875" customWidth="1"/>
    <col min="984" max="984" width="14.140625" customWidth="1"/>
    <col min="985" max="985" width="14.42578125" customWidth="1"/>
    <col min="986" max="986" width="13" customWidth="1"/>
    <col min="987" max="987" width="15.85546875" customWidth="1"/>
    <col min="988" max="988" width="16" customWidth="1"/>
    <col min="989" max="990" width="13.140625" customWidth="1"/>
    <col min="991" max="991" width="14.140625" customWidth="1"/>
    <col min="992" max="992" width="13" customWidth="1"/>
    <col min="993" max="993" width="14.5703125" customWidth="1"/>
    <col min="994" max="994" width="15.42578125" customWidth="1"/>
    <col min="995" max="995" width="13" customWidth="1"/>
    <col min="996" max="996" width="14.42578125" customWidth="1"/>
    <col min="997" max="997" width="13.5703125" customWidth="1"/>
    <col min="998" max="998" width="14.5703125" customWidth="1"/>
    <col min="999" max="999" width="13.140625" customWidth="1"/>
    <col min="1000" max="1000" width="14.7109375" customWidth="1"/>
    <col min="1001" max="1001" width="13.5703125" customWidth="1"/>
    <col min="1002" max="1002" width="15" customWidth="1"/>
    <col min="1003" max="1003" width="15.28515625" customWidth="1"/>
    <col min="1004" max="1004" width="13.140625" customWidth="1"/>
    <col min="1005" max="1006" width="15.42578125" customWidth="1"/>
    <col min="1007" max="1007" width="13.42578125" customWidth="1"/>
    <col min="1008" max="1008" width="15" customWidth="1"/>
    <col min="1009" max="1009" width="15.140625" customWidth="1"/>
    <col min="1010" max="1010" width="13" customWidth="1"/>
    <col min="1011" max="1011" width="13.85546875" customWidth="1"/>
    <col min="1012" max="1012" width="17.42578125" customWidth="1"/>
    <col min="1013" max="1013" width="16.140625" customWidth="1"/>
    <col min="1014" max="1014" width="13.85546875" customWidth="1"/>
    <col min="1015" max="1015" width="14.42578125" customWidth="1"/>
    <col min="1016" max="1016" width="13" customWidth="1"/>
    <col min="1017" max="1017" width="13.140625" customWidth="1"/>
    <col min="1018" max="1018" width="14.85546875" customWidth="1"/>
    <col min="1019" max="1019" width="15.42578125" customWidth="1"/>
    <col min="1020" max="1020" width="14.42578125" customWidth="1"/>
    <col min="1021" max="1021" width="14" customWidth="1"/>
    <col min="1022" max="1022" width="14.5703125" customWidth="1"/>
    <col min="1023" max="1023" width="15.140625" customWidth="1"/>
    <col min="1024" max="1024" width="13.5703125" customWidth="1"/>
    <col min="1025" max="1025" width="13" customWidth="1"/>
    <col min="1026" max="1026" width="16.140625" customWidth="1"/>
    <col min="1027" max="1027" width="14.42578125" customWidth="1"/>
    <col min="1028" max="1028" width="14.5703125" customWidth="1"/>
    <col min="1029" max="1030" width="14" customWidth="1"/>
    <col min="1031" max="1031" width="13.7109375" customWidth="1"/>
    <col min="1032" max="1032" width="14" customWidth="1"/>
    <col min="1033" max="1033" width="13.5703125" customWidth="1"/>
    <col min="1034" max="1034" width="15.7109375" customWidth="1"/>
    <col min="1035" max="1035" width="13.140625" customWidth="1"/>
    <col min="1036" max="1036" width="14.5703125" customWidth="1"/>
    <col min="1037" max="1037" width="16.42578125" customWidth="1"/>
    <col min="1038" max="1038" width="16.5703125" customWidth="1"/>
    <col min="1039" max="1039" width="13.5703125" customWidth="1"/>
    <col min="1040" max="1040" width="13.140625" customWidth="1"/>
    <col min="1041" max="1041" width="13" customWidth="1"/>
    <col min="1042" max="1042" width="15.140625" customWidth="1"/>
    <col min="1043" max="1043" width="15.42578125" customWidth="1"/>
    <col min="1044" max="1044" width="14.42578125" customWidth="1"/>
    <col min="1045" max="1046" width="14.5703125" customWidth="1"/>
    <col min="1047" max="1047" width="14" customWidth="1"/>
    <col min="1048" max="1048" width="16" customWidth="1"/>
    <col min="1049" max="1049" width="13" customWidth="1"/>
    <col min="1050" max="1050" width="14.42578125" customWidth="1"/>
    <col min="1051" max="1051" width="15.85546875" customWidth="1"/>
    <col min="1052" max="1053" width="13" customWidth="1"/>
    <col min="1054" max="1054" width="14" customWidth="1"/>
    <col min="1055" max="1055" width="14.85546875" customWidth="1"/>
    <col min="1056" max="1056" width="14.5703125" customWidth="1"/>
    <col min="1057" max="1057" width="15" customWidth="1"/>
    <col min="1058" max="1058" width="14.85546875" customWidth="1"/>
    <col min="1059" max="1059" width="14.42578125" customWidth="1"/>
    <col min="1060" max="1060" width="13.85546875" customWidth="1"/>
    <col min="1061" max="1061" width="14.140625" customWidth="1"/>
    <col min="1062" max="1062" width="13.85546875" customWidth="1"/>
    <col min="1063" max="1063" width="13.5703125" customWidth="1"/>
    <col min="1064" max="1064" width="15.140625" customWidth="1"/>
    <col min="1065" max="1065" width="13.5703125" customWidth="1"/>
    <col min="1066" max="1066" width="14.85546875" customWidth="1"/>
    <col min="1067" max="1067" width="15.42578125" customWidth="1"/>
    <col min="1068" max="1068" width="15.140625" customWidth="1"/>
    <col min="1069" max="1069" width="14.5703125" customWidth="1"/>
    <col min="1070" max="1070" width="13" customWidth="1"/>
    <col min="1071" max="1071" width="14.42578125" customWidth="1"/>
    <col min="1072" max="1072" width="15.85546875" customWidth="1"/>
    <col min="1073" max="1073" width="14.42578125" customWidth="1"/>
    <col min="1074" max="1075" width="16.42578125" customWidth="1"/>
    <col min="1076" max="1076" width="14.140625" customWidth="1"/>
    <col min="1077" max="1077" width="15.5703125" customWidth="1"/>
    <col min="1078" max="1078" width="13.85546875" customWidth="1"/>
    <col min="1079" max="1079" width="15.85546875" customWidth="1"/>
    <col min="1080" max="1080" width="13" customWidth="1"/>
    <col min="1081" max="1081" width="14.42578125" customWidth="1"/>
    <col min="1082" max="1082" width="14" customWidth="1"/>
    <col min="1083" max="1083" width="13.5703125" customWidth="1"/>
    <col min="1084" max="1084" width="13.140625" customWidth="1"/>
    <col min="1085" max="1085" width="14.5703125" customWidth="1"/>
    <col min="1086" max="1086" width="14.42578125" customWidth="1"/>
    <col min="1087" max="1087" width="14" customWidth="1"/>
    <col min="1088" max="1088" width="13" customWidth="1"/>
    <col min="1089" max="1089" width="14.85546875" customWidth="1"/>
    <col min="1090" max="1091" width="13" customWidth="1"/>
    <col min="1092" max="1092" width="14.42578125" customWidth="1"/>
    <col min="1093" max="1093" width="13.140625" customWidth="1"/>
    <col min="1094" max="1094" width="14.5703125" customWidth="1"/>
    <col min="1095" max="1095" width="16.140625" customWidth="1"/>
    <col min="1096" max="1096" width="14.42578125" customWidth="1"/>
    <col min="1097" max="1097" width="16.42578125" customWidth="1"/>
    <col min="1098" max="1098" width="13.5703125" customWidth="1"/>
    <col min="1099" max="1099" width="15.140625" customWidth="1"/>
    <col min="1100" max="1100" width="13.5703125" customWidth="1"/>
    <col min="1101" max="1101" width="14.85546875" customWidth="1"/>
    <col min="1102" max="1102" width="13" customWidth="1"/>
    <col min="1103" max="1103" width="13.85546875" customWidth="1"/>
    <col min="1104" max="1104" width="14.85546875" customWidth="1"/>
    <col min="1105" max="1105" width="13" customWidth="1"/>
    <col min="1106" max="1106" width="16.42578125" customWidth="1"/>
    <col min="1107" max="1107" width="14.5703125" customWidth="1"/>
    <col min="1108" max="1108" width="16.5703125" customWidth="1"/>
    <col min="1109" max="1109" width="13.85546875" customWidth="1"/>
    <col min="1110" max="1110" width="15.5703125" customWidth="1"/>
    <col min="1111" max="1111" width="15.42578125" customWidth="1"/>
    <col min="1112" max="1112" width="15.140625" customWidth="1"/>
    <col min="1113" max="1113" width="14.85546875" customWidth="1"/>
    <col min="1114" max="1114" width="15.42578125" customWidth="1"/>
    <col min="1115" max="1115" width="15.140625" customWidth="1"/>
    <col min="1116" max="1116" width="14.5703125" customWidth="1"/>
    <col min="1117" max="1117" width="14" customWidth="1"/>
    <col min="1118" max="1118" width="13.7109375" customWidth="1"/>
    <col min="1119" max="1119" width="13.140625" customWidth="1"/>
    <col min="1120" max="1120" width="14.140625" customWidth="1"/>
    <col min="1121" max="1121" width="14" customWidth="1"/>
    <col min="1122" max="1122" width="13.28515625" customWidth="1"/>
    <col min="1123" max="1123" width="14" customWidth="1"/>
    <col min="1124" max="1124" width="13.7109375" customWidth="1"/>
    <col min="1125" max="1125" width="14.140625" customWidth="1"/>
    <col min="1126" max="1126" width="14" customWidth="1"/>
    <col min="1127" max="1127" width="13.28515625" customWidth="1"/>
    <col min="1128" max="1128" width="13.140625" customWidth="1"/>
    <col min="1129" max="1129" width="14.7109375" customWidth="1"/>
    <col min="1130" max="1130" width="13.7109375" customWidth="1"/>
    <col min="1131" max="1131" width="14.7109375" customWidth="1"/>
    <col min="1132" max="1132" width="13.7109375" customWidth="1"/>
    <col min="1133" max="1133" width="14.5703125" customWidth="1"/>
    <col min="1134" max="1134" width="16" customWidth="1"/>
    <col min="1135" max="1135" width="14.140625" customWidth="1"/>
    <col min="1136" max="1136" width="16.140625" customWidth="1"/>
    <col min="1137" max="1138" width="13.28515625" customWidth="1"/>
    <col min="1139" max="1139" width="16.140625" customWidth="1"/>
    <col min="1140" max="1140" width="15.5703125" customWidth="1"/>
    <col min="1141" max="1141" width="14.5703125" customWidth="1"/>
    <col min="1142" max="1142" width="14.28515625" customWidth="1"/>
    <col min="1143" max="1143" width="14.7109375" customWidth="1"/>
    <col min="1144" max="1144" width="14.5703125" customWidth="1"/>
    <col min="1145" max="1145" width="14" customWidth="1"/>
    <col min="1146" max="1146" width="13.28515625" customWidth="1"/>
    <col min="1147" max="1147" width="14.28515625" customWidth="1"/>
    <col min="1148" max="1148" width="13.5703125" customWidth="1"/>
    <col min="1149" max="1149" width="14" customWidth="1"/>
    <col min="1150" max="1150" width="14.5703125" customWidth="1"/>
    <col min="1151" max="1151" width="14.7109375" customWidth="1"/>
    <col min="1152" max="1152" width="13.140625" customWidth="1"/>
    <col min="1153" max="1153" width="14.28515625" customWidth="1"/>
    <col min="1154" max="1154" width="14.5703125" customWidth="1"/>
    <col min="1155" max="1155" width="14.7109375" customWidth="1"/>
    <col min="1156" max="1156" width="16.5703125" customWidth="1"/>
    <col min="1157" max="1157" width="15.28515625" customWidth="1"/>
    <col min="1158" max="1159" width="13.140625" customWidth="1"/>
    <col min="1160" max="1160" width="15" customWidth="1"/>
    <col min="1161" max="1161" width="15.140625" customWidth="1"/>
    <col min="1162" max="1162" width="14.85546875" customWidth="1"/>
    <col min="1163" max="1163" width="14.42578125" customWidth="1"/>
    <col min="1164" max="1165" width="15" customWidth="1"/>
    <col min="1166" max="1166" width="13" customWidth="1"/>
    <col min="1167" max="1167" width="13.85546875" customWidth="1"/>
    <col min="1168" max="1168" width="13.5703125" customWidth="1"/>
    <col min="1169" max="1169" width="14.42578125" customWidth="1"/>
    <col min="1170" max="1170" width="14.140625" customWidth="1"/>
    <col min="1171" max="1171" width="13" customWidth="1"/>
    <col min="1172" max="1172" width="16" customWidth="1"/>
    <col min="1173" max="1173" width="15" customWidth="1"/>
    <col min="1174" max="1174" width="14.85546875" customWidth="1"/>
    <col min="1175" max="1175" width="15.5703125" customWidth="1"/>
    <col min="1176" max="1176" width="14.42578125" customWidth="1"/>
    <col min="1177" max="1177" width="15.42578125" customWidth="1"/>
    <col min="1178" max="1178" width="13.5703125" customWidth="1"/>
    <col min="1179" max="1179" width="14.5703125" customWidth="1"/>
    <col min="1180" max="1180" width="13" customWidth="1"/>
    <col min="1181" max="1181" width="13.85546875" customWidth="1"/>
    <col min="1182" max="1182" width="14" customWidth="1"/>
    <col min="1183" max="1184" width="13" customWidth="1"/>
    <col min="1185" max="1185" width="13.5703125" customWidth="1"/>
    <col min="1186" max="1186" width="16.140625" customWidth="1"/>
    <col min="1187" max="1187" width="17.140625" customWidth="1"/>
    <col min="1188" max="1188" width="16.140625" customWidth="1"/>
    <col min="1189" max="1189" width="17.42578125" customWidth="1"/>
    <col min="1190" max="1190" width="14.5703125" customWidth="1"/>
    <col min="1191" max="1191" width="16" customWidth="1"/>
    <col min="1192" max="1192" width="12.85546875" customWidth="1"/>
    <col min="1193" max="1193" width="14.85546875" customWidth="1"/>
    <col min="1194" max="1194" width="15" customWidth="1"/>
    <col min="1195" max="1195" width="16.5703125" customWidth="1"/>
    <col min="1196" max="1196" width="15.5703125" customWidth="1"/>
    <col min="1197" max="1197" width="14" customWidth="1"/>
    <col min="1198" max="1198" width="12.85546875" customWidth="1"/>
    <col min="1199" max="1199" width="14.140625" customWidth="1"/>
    <col min="1200" max="1200" width="13" customWidth="1"/>
    <col min="1201" max="1201" width="12.85546875" customWidth="1"/>
    <col min="1202" max="1202" width="14.42578125" customWidth="1"/>
    <col min="1203" max="1203" width="15.42578125" customWidth="1"/>
    <col min="1204" max="1204" width="14.42578125" customWidth="1"/>
    <col min="1205" max="1205" width="15.5703125" customWidth="1"/>
    <col min="1206" max="1206" width="12.85546875" customWidth="1"/>
    <col min="1207" max="1207" width="14.140625" customWidth="1"/>
    <col min="1208" max="1208" width="14.42578125" customWidth="1"/>
    <col min="1209" max="1209" width="15.42578125" customWidth="1"/>
    <col min="1210" max="1210" width="14.42578125" customWidth="1"/>
    <col min="1211" max="1211" width="15.5703125" customWidth="1"/>
    <col min="1212" max="1213" width="13.5703125" customWidth="1"/>
    <col min="1214" max="1214" width="14.85546875" customWidth="1"/>
    <col min="1215" max="1215" width="13.85546875" customWidth="1"/>
    <col min="1216" max="1216" width="15" customWidth="1"/>
    <col min="1217" max="1217" width="12.5703125" customWidth="1"/>
    <col min="1218" max="1218" width="16.140625" customWidth="1"/>
    <col min="1219" max="1219" width="15.42578125" customWidth="1"/>
    <col min="1220" max="1220" width="13.5703125" customWidth="1"/>
    <col min="1221" max="1221" width="16.42578125" customWidth="1"/>
    <col min="1222" max="1222" width="15" customWidth="1"/>
    <col min="1223" max="1223" width="14.5703125" customWidth="1"/>
    <col min="1224" max="1224" width="16.42578125" customWidth="1"/>
    <col min="1225" max="1225" width="12.5703125" customWidth="1"/>
    <col min="1226" max="1226" width="14.42578125" customWidth="1"/>
    <col min="1227" max="1227" width="13.85546875" customWidth="1"/>
    <col min="1228" max="1228" width="12.5703125" customWidth="1"/>
    <col min="1229" max="1229" width="16.5703125" customWidth="1"/>
    <col min="1230" max="1230" width="14" customWidth="1"/>
    <col min="1231" max="1231" width="16.42578125" customWidth="1"/>
    <col min="1232" max="1232" width="12.85546875" customWidth="1"/>
    <col min="1233" max="1233" width="15.5703125" customWidth="1"/>
    <col min="1234" max="1234" width="13.85546875" customWidth="1"/>
    <col min="1235" max="1235" width="13.5703125" customWidth="1"/>
    <col min="1236" max="1236" width="12.5703125" customWidth="1"/>
    <col min="1237" max="1237" width="14.42578125" customWidth="1"/>
    <col min="1238" max="1238" width="15.42578125" customWidth="1"/>
    <col min="1239" max="1239" width="15.5703125" customWidth="1"/>
    <col min="1240" max="1240" width="12.5703125" customWidth="1"/>
    <col min="1241" max="1241" width="14.5703125" customWidth="1"/>
    <col min="1242" max="1242" width="13.42578125" customWidth="1"/>
    <col min="1243" max="1244" width="12.5703125" customWidth="1"/>
    <col min="1245" max="1245" width="13.5703125" customWidth="1"/>
    <col min="1246" max="1246" width="12.5703125" customWidth="1"/>
    <col min="1247" max="1247" width="12.85546875" customWidth="1"/>
    <col min="1248" max="1248" width="14.140625" customWidth="1"/>
    <col min="1249" max="1249" width="13.140625" customWidth="1"/>
    <col min="1250" max="1250" width="14.42578125" customWidth="1"/>
    <col min="1251" max="1252" width="12.5703125" customWidth="1"/>
    <col min="1253" max="1253" width="12.85546875" customWidth="1"/>
    <col min="1254" max="1254" width="13.140625" customWidth="1"/>
  </cols>
  <sheetData>
    <row r="1" spans="1:1384">
      <c r="A1" t="s">
        <v>882</v>
      </c>
      <c r="B1" t="s">
        <v>883</v>
      </c>
      <c r="C1" t="s">
        <v>884</v>
      </c>
      <c r="D1" t="s">
        <v>885</v>
      </c>
      <c r="E1" t="s">
        <v>886</v>
      </c>
      <c r="F1" t="s">
        <v>887</v>
      </c>
      <c r="G1" t="s">
        <v>888</v>
      </c>
      <c r="H1" t="s">
        <v>889</v>
      </c>
      <c r="I1" t="s">
        <v>890</v>
      </c>
      <c r="J1" t="s">
        <v>891</v>
      </c>
      <c r="K1" t="s">
        <v>892</v>
      </c>
      <c r="L1" t="s">
        <v>893</v>
      </c>
      <c r="M1" t="s">
        <v>894</v>
      </c>
      <c r="N1" t="s">
        <v>895</v>
      </c>
      <c r="O1" t="s">
        <v>896</v>
      </c>
      <c r="P1" t="s">
        <v>897</v>
      </c>
      <c r="Q1" t="s">
        <v>898</v>
      </c>
      <c r="R1" t="s">
        <v>899</v>
      </c>
      <c r="S1" t="s">
        <v>900</v>
      </c>
      <c r="T1" t="s">
        <v>901</v>
      </c>
      <c r="U1" t="s">
        <v>902</v>
      </c>
      <c r="V1" t="s">
        <v>903</v>
      </c>
      <c r="W1" t="s">
        <v>904</v>
      </c>
      <c r="X1" t="s">
        <v>905</v>
      </c>
      <c r="Y1" t="s">
        <v>906</v>
      </c>
      <c r="Z1" t="s">
        <v>907</v>
      </c>
      <c r="AA1" t="s">
        <v>908</v>
      </c>
      <c r="AB1" t="s">
        <v>909</v>
      </c>
      <c r="AC1" t="s">
        <v>910</v>
      </c>
      <c r="AD1" t="s">
        <v>911</v>
      </c>
      <c r="AE1" t="s">
        <v>912</v>
      </c>
      <c r="AF1" t="s">
        <v>913</v>
      </c>
      <c r="AG1" t="s">
        <v>914</v>
      </c>
      <c r="AH1" t="s">
        <v>915</v>
      </c>
      <c r="AI1" t="s">
        <v>916</v>
      </c>
      <c r="AJ1" t="s">
        <v>917</v>
      </c>
      <c r="AK1" t="s">
        <v>918</v>
      </c>
      <c r="AL1" t="s">
        <v>919</v>
      </c>
      <c r="AM1" t="s">
        <v>920</v>
      </c>
      <c r="AN1" t="s">
        <v>921</v>
      </c>
      <c r="AO1" t="s">
        <v>922</v>
      </c>
      <c r="AP1" t="s">
        <v>923</v>
      </c>
      <c r="AQ1" t="s">
        <v>924</v>
      </c>
      <c r="AR1" t="s">
        <v>925</v>
      </c>
      <c r="AS1" t="s">
        <v>926</v>
      </c>
      <c r="AT1" t="s">
        <v>927</v>
      </c>
      <c r="AU1" t="s">
        <v>928</v>
      </c>
      <c r="AV1" t="s">
        <v>929</v>
      </c>
      <c r="AW1" t="s">
        <v>930</v>
      </c>
      <c r="AX1" t="s">
        <v>931</v>
      </c>
      <c r="AY1" t="s">
        <v>932</v>
      </c>
      <c r="AZ1" t="s">
        <v>933</v>
      </c>
      <c r="BA1" t="s">
        <v>934</v>
      </c>
      <c r="BB1" t="s">
        <v>935</v>
      </c>
      <c r="BC1" t="s">
        <v>936</v>
      </c>
      <c r="BD1" t="s">
        <v>937</v>
      </c>
      <c r="BE1" t="s">
        <v>938</v>
      </c>
      <c r="BF1" t="s">
        <v>939</v>
      </c>
      <c r="BG1" t="s">
        <v>940</v>
      </c>
      <c r="BH1" t="s">
        <v>941</v>
      </c>
      <c r="BI1" t="s">
        <v>942</v>
      </c>
      <c r="BJ1" t="s">
        <v>943</v>
      </c>
      <c r="BK1" t="s">
        <v>944</v>
      </c>
      <c r="BL1" t="s">
        <v>945</v>
      </c>
      <c r="BM1" t="s">
        <v>946</v>
      </c>
      <c r="BN1" t="s">
        <v>947</v>
      </c>
      <c r="BO1" t="s">
        <v>948</v>
      </c>
      <c r="BP1" t="s">
        <v>949</v>
      </c>
      <c r="BQ1" t="s">
        <v>950</v>
      </c>
      <c r="BR1" t="s">
        <v>951</v>
      </c>
      <c r="BS1" t="s">
        <v>952</v>
      </c>
      <c r="BT1" t="s">
        <v>953</v>
      </c>
      <c r="BU1" t="s">
        <v>954</v>
      </c>
      <c r="BV1" t="s">
        <v>955</v>
      </c>
      <c r="BW1" t="s">
        <v>956</v>
      </c>
      <c r="BX1" t="s">
        <v>957</v>
      </c>
      <c r="BY1" t="s">
        <v>958</v>
      </c>
      <c r="BZ1" t="s">
        <v>959</v>
      </c>
      <c r="CA1" t="s">
        <v>960</v>
      </c>
      <c r="CB1" t="s">
        <v>961</v>
      </c>
      <c r="CC1" t="s">
        <v>962</v>
      </c>
      <c r="CD1" t="s">
        <v>963</v>
      </c>
      <c r="CE1" t="s">
        <v>964</v>
      </c>
      <c r="CF1" t="s">
        <v>965</v>
      </c>
      <c r="CG1" t="s">
        <v>966</v>
      </c>
      <c r="CH1" t="s">
        <v>967</v>
      </c>
      <c r="CI1" t="s">
        <v>968</v>
      </c>
      <c r="CJ1" t="s">
        <v>969</v>
      </c>
      <c r="CK1" t="s">
        <v>970</v>
      </c>
      <c r="CL1" t="s">
        <v>971</v>
      </c>
      <c r="CM1" t="s">
        <v>972</v>
      </c>
      <c r="CN1" t="s">
        <v>973</v>
      </c>
      <c r="CO1" t="s">
        <v>974</v>
      </c>
      <c r="CP1" t="s">
        <v>975</v>
      </c>
      <c r="CQ1" t="s">
        <v>976</v>
      </c>
      <c r="CR1" t="s">
        <v>977</v>
      </c>
      <c r="CS1" t="s">
        <v>978</v>
      </c>
      <c r="CT1" t="s">
        <v>979</v>
      </c>
      <c r="CU1" t="s">
        <v>980</v>
      </c>
      <c r="CV1" t="s">
        <v>981</v>
      </c>
      <c r="CW1" t="s">
        <v>982</v>
      </c>
      <c r="CX1" t="s">
        <v>983</v>
      </c>
      <c r="CY1" t="s">
        <v>984</v>
      </c>
      <c r="CZ1" t="s">
        <v>985</v>
      </c>
      <c r="DA1" t="s">
        <v>986</v>
      </c>
      <c r="DB1" t="s">
        <v>987</v>
      </c>
      <c r="DC1" t="s">
        <v>988</v>
      </c>
      <c r="DD1" t="s">
        <v>989</v>
      </c>
      <c r="DE1" t="s">
        <v>990</v>
      </c>
      <c r="DF1" t="s">
        <v>991</v>
      </c>
      <c r="DG1" t="s">
        <v>992</v>
      </c>
      <c r="DH1" t="s">
        <v>993</v>
      </c>
      <c r="DI1" t="s">
        <v>994</v>
      </c>
      <c r="DJ1" t="s">
        <v>995</v>
      </c>
      <c r="DK1" t="s">
        <v>996</v>
      </c>
      <c r="DL1" t="s">
        <v>997</v>
      </c>
      <c r="DM1" t="s">
        <v>998</v>
      </c>
      <c r="DN1" t="s">
        <v>999</v>
      </c>
      <c r="DO1" t="s">
        <v>1000</v>
      </c>
      <c r="DP1" t="s">
        <v>1001</v>
      </c>
      <c r="DQ1" t="s">
        <v>1002</v>
      </c>
      <c r="DR1" t="s">
        <v>1003</v>
      </c>
      <c r="DS1" t="s">
        <v>1004</v>
      </c>
      <c r="DT1" t="s">
        <v>1005</v>
      </c>
      <c r="DU1" t="s">
        <v>1006</v>
      </c>
      <c r="DV1" t="s">
        <v>1007</v>
      </c>
      <c r="DW1" t="s">
        <v>1008</v>
      </c>
      <c r="DX1" t="s">
        <v>1009</v>
      </c>
      <c r="DY1" t="s">
        <v>1010</v>
      </c>
      <c r="DZ1" t="s">
        <v>1011</v>
      </c>
      <c r="EA1" t="s">
        <v>1012</v>
      </c>
      <c r="EB1" t="s">
        <v>1013</v>
      </c>
      <c r="EC1" t="s">
        <v>1014</v>
      </c>
      <c r="ED1" t="s">
        <v>1015</v>
      </c>
      <c r="EE1" t="s">
        <v>1016</v>
      </c>
      <c r="EF1" t="s">
        <v>1017</v>
      </c>
      <c r="EG1" t="s">
        <v>1018</v>
      </c>
      <c r="EH1" t="s">
        <v>1019</v>
      </c>
      <c r="EI1" t="s">
        <v>1020</v>
      </c>
      <c r="EJ1" t="s">
        <v>1021</v>
      </c>
      <c r="EK1" t="s">
        <v>1022</v>
      </c>
      <c r="EL1" t="s">
        <v>1023</v>
      </c>
      <c r="EM1" t="s">
        <v>1024</v>
      </c>
      <c r="EN1" t="s">
        <v>1025</v>
      </c>
      <c r="EO1" t="s">
        <v>1026</v>
      </c>
      <c r="EP1" t="s">
        <v>1027</v>
      </c>
      <c r="EQ1" t="s">
        <v>1028</v>
      </c>
      <c r="ER1" t="s">
        <v>1029</v>
      </c>
      <c r="ES1" t="s">
        <v>1030</v>
      </c>
      <c r="ET1" t="s">
        <v>1031</v>
      </c>
      <c r="EU1" t="s">
        <v>1032</v>
      </c>
      <c r="EV1" t="s">
        <v>1033</v>
      </c>
      <c r="EW1" t="s">
        <v>1034</v>
      </c>
      <c r="EX1" t="s">
        <v>1035</v>
      </c>
      <c r="EY1" t="s">
        <v>1036</v>
      </c>
      <c r="EZ1" t="s">
        <v>1037</v>
      </c>
      <c r="FA1" t="s">
        <v>1038</v>
      </c>
      <c r="FB1" t="s">
        <v>1039</v>
      </c>
      <c r="FC1" t="s">
        <v>1040</v>
      </c>
      <c r="FD1" t="s">
        <v>1041</v>
      </c>
      <c r="FE1" t="s">
        <v>1042</v>
      </c>
      <c r="FF1" t="s">
        <v>1043</v>
      </c>
      <c r="FG1" t="s">
        <v>1044</v>
      </c>
      <c r="FH1" t="s">
        <v>1045</v>
      </c>
      <c r="FI1" t="s">
        <v>1046</v>
      </c>
      <c r="FJ1" t="s">
        <v>1047</v>
      </c>
      <c r="FK1" t="s">
        <v>1048</v>
      </c>
      <c r="FL1" t="s">
        <v>1049</v>
      </c>
      <c r="FM1" t="s">
        <v>1050</v>
      </c>
      <c r="FN1" t="s">
        <v>1051</v>
      </c>
      <c r="FO1" t="s">
        <v>1052</v>
      </c>
      <c r="FP1" t="s">
        <v>1053</v>
      </c>
      <c r="FQ1" t="s">
        <v>1054</v>
      </c>
      <c r="FR1" t="s">
        <v>1055</v>
      </c>
      <c r="FS1" t="s">
        <v>1056</v>
      </c>
      <c r="FT1" t="s">
        <v>1057</v>
      </c>
      <c r="FU1" t="s">
        <v>1058</v>
      </c>
      <c r="FV1" t="s">
        <v>1059</v>
      </c>
      <c r="FW1" t="s">
        <v>1060</v>
      </c>
      <c r="FX1" t="s">
        <v>1061</v>
      </c>
      <c r="FY1" t="s">
        <v>1062</v>
      </c>
      <c r="FZ1" t="s">
        <v>1063</v>
      </c>
      <c r="GA1" t="s">
        <v>1064</v>
      </c>
      <c r="GB1" t="s">
        <v>1065</v>
      </c>
      <c r="GC1" t="s">
        <v>1066</v>
      </c>
      <c r="GD1" t="s">
        <v>1067</v>
      </c>
      <c r="GE1" t="s">
        <v>1068</v>
      </c>
      <c r="GF1" t="s">
        <v>1069</v>
      </c>
      <c r="GG1" t="s">
        <v>1070</v>
      </c>
      <c r="GH1" t="s">
        <v>1071</v>
      </c>
      <c r="GI1" t="s">
        <v>1072</v>
      </c>
      <c r="GJ1" t="s">
        <v>1073</v>
      </c>
      <c r="GK1" t="s">
        <v>1074</v>
      </c>
      <c r="GL1" t="s">
        <v>1075</v>
      </c>
      <c r="GM1" t="s">
        <v>1076</v>
      </c>
      <c r="GN1" t="s">
        <v>1077</v>
      </c>
      <c r="GO1" t="s">
        <v>1078</v>
      </c>
      <c r="GP1" t="s">
        <v>1079</v>
      </c>
      <c r="GQ1" t="s">
        <v>1080</v>
      </c>
      <c r="GR1" t="s">
        <v>1081</v>
      </c>
      <c r="GS1" t="s">
        <v>1082</v>
      </c>
      <c r="GT1" t="s">
        <v>1083</v>
      </c>
      <c r="GU1" t="s">
        <v>1084</v>
      </c>
      <c r="GV1" t="s">
        <v>1085</v>
      </c>
      <c r="GW1" t="s">
        <v>1086</v>
      </c>
      <c r="GX1" t="s">
        <v>1087</v>
      </c>
      <c r="GY1" t="s">
        <v>1088</v>
      </c>
      <c r="GZ1" t="s">
        <v>1089</v>
      </c>
      <c r="HA1" t="s">
        <v>1090</v>
      </c>
      <c r="HB1" t="s">
        <v>1091</v>
      </c>
      <c r="HC1" t="s">
        <v>1092</v>
      </c>
      <c r="HD1" t="s">
        <v>1093</v>
      </c>
      <c r="HE1" t="s">
        <v>1094</v>
      </c>
      <c r="HF1" t="s">
        <v>1095</v>
      </c>
      <c r="HG1" t="s">
        <v>1096</v>
      </c>
      <c r="HH1" t="s">
        <v>1097</v>
      </c>
      <c r="HI1" t="s">
        <v>1098</v>
      </c>
      <c r="HJ1" t="s">
        <v>1099</v>
      </c>
      <c r="HK1" t="s">
        <v>1100</v>
      </c>
      <c r="HL1" t="s">
        <v>1101</v>
      </c>
      <c r="HM1" t="s">
        <v>1102</v>
      </c>
      <c r="HN1" t="s">
        <v>1103</v>
      </c>
      <c r="HO1" t="s">
        <v>1104</v>
      </c>
      <c r="HP1" t="s">
        <v>1105</v>
      </c>
      <c r="HQ1" t="s">
        <v>1106</v>
      </c>
      <c r="HR1" t="s">
        <v>1107</v>
      </c>
      <c r="HS1" t="s">
        <v>1108</v>
      </c>
      <c r="HT1" t="s">
        <v>1109</v>
      </c>
      <c r="HU1" t="s">
        <v>1110</v>
      </c>
      <c r="HV1" t="s">
        <v>1111</v>
      </c>
      <c r="HW1" t="s">
        <v>1112</v>
      </c>
      <c r="HX1" t="s">
        <v>1113</v>
      </c>
      <c r="HY1" t="s">
        <v>1114</v>
      </c>
      <c r="HZ1" t="s">
        <v>1115</v>
      </c>
      <c r="IA1" t="s">
        <v>1116</v>
      </c>
      <c r="IB1" t="s">
        <v>1117</v>
      </c>
      <c r="IC1" t="s">
        <v>1118</v>
      </c>
      <c r="ID1" t="s">
        <v>1119</v>
      </c>
      <c r="IE1" t="s">
        <v>1120</v>
      </c>
      <c r="IF1" t="s">
        <v>1121</v>
      </c>
      <c r="IG1" t="s">
        <v>1122</v>
      </c>
      <c r="IH1" t="s">
        <v>1123</v>
      </c>
      <c r="II1" t="s">
        <v>1124</v>
      </c>
      <c r="IJ1" t="s">
        <v>1125</v>
      </c>
      <c r="IK1" t="s">
        <v>1126</v>
      </c>
      <c r="IL1" t="s">
        <v>1127</v>
      </c>
      <c r="IM1" t="s">
        <v>1128</v>
      </c>
      <c r="IN1" t="s">
        <v>1129</v>
      </c>
      <c r="IO1" t="s">
        <v>1130</v>
      </c>
      <c r="IP1" t="s">
        <v>1131</v>
      </c>
      <c r="IQ1" t="s">
        <v>1132</v>
      </c>
      <c r="IR1" t="s">
        <v>1133</v>
      </c>
      <c r="IS1" t="s">
        <v>1134</v>
      </c>
      <c r="IT1" t="s">
        <v>1135</v>
      </c>
      <c r="IU1" t="s">
        <v>1136</v>
      </c>
      <c r="IV1" t="s">
        <v>1137</v>
      </c>
      <c r="IW1" t="s">
        <v>1138</v>
      </c>
      <c r="IX1" t="s">
        <v>1139</v>
      </c>
      <c r="IY1" t="s">
        <v>1140</v>
      </c>
      <c r="IZ1" t="s">
        <v>1141</v>
      </c>
      <c r="JA1" t="s">
        <v>1142</v>
      </c>
      <c r="JB1" t="s">
        <v>1143</v>
      </c>
      <c r="JC1" t="s">
        <v>1144</v>
      </c>
      <c r="JD1" t="s">
        <v>1145</v>
      </c>
      <c r="JE1" t="s">
        <v>1146</v>
      </c>
      <c r="JF1" t="s">
        <v>1147</v>
      </c>
      <c r="JG1" t="s">
        <v>1148</v>
      </c>
      <c r="JH1" t="s">
        <v>1149</v>
      </c>
      <c r="JI1" t="s">
        <v>1150</v>
      </c>
      <c r="JJ1" t="s">
        <v>1151</v>
      </c>
      <c r="JK1" t="s">
        <v>1152</v>
      </c>
      <c r="JL1" t="s">
        <v>1153</v>
      </c>
      <c r="JM1" t="s">
        <v>1154</v>
      </c>
      <c r="JN1" t="s">
        <v>1155</v>
      </c>
      <c r="JO1" t="s">
        <v>1156</v>
      </c>
      <c r="JP1" t="s">
        <v>1157</v>
      </c>
      <c r="JQ1" t="s">
        <v>1158</v>
      </c>
      <c r="JR1" t="s">
        <v>1159</v>
      </c>
      <c r="JS1" t="s">
        <v>1160</v>
      </c>
      <c r="JT1" t="s">
        <v>1161</v>
      </c>
      <c r="JU1" t="s">
        <v>1162</v>
      </c>
      <c r="JV1" t="s">
        <v>1163</v>
      </c>
      <c r="JW1" t="s">
        <v>1164</v>
      </c>
      <c r="JX1" t="s">
        <v>1165</v>
      </c>
      <c r="JY1" t="s">
        <v>1166</v>
      </c>
      <c r="JZ1" t="s">
        <v>1167</v>
      </c>
      <c r="KA1" t="s">
        <v>1168</v>
      </c>
      <c r="KB1" t="s">
        <v>1169</v>
      </c>
      <c r="KC1" t="s">
        <v>1170</v>
      </c>
      <c r="KD1" t="s">
        <v>1171</v>
      </c>
      <c r="KE1" t="s">
        <v>1172</v>
      </c>
      <c r="KF1" t="s">
        <v>1173</v>
      </c>
      <c r="KG1" t="s">
        <v>1174</v>
      </c>
      <c r="KH1" t="s">
        <v>1175</v>
      </c>
      <c r="KI1" t="s">
        <v>1176</v>
      </c>
      <c r="KJ1" t="s">
        <v>1177</v>
      </c>
      <c r="KK1" t="s">
        <v>1178</v>
      </c>
      <c r="KL1" t="s">
        <v>1179</v>
      </c>
      <c r="KM1" t="s">
        <v>1180</v>
      </c>
      <c r="KN1" t="s">
        <v>1181</v>
      </c>
      <c r="KO1" t="s">
        <v>1182</v>
      </c>
      <c r="KP1" t="s">
        <v>1183</v>
      </c>
      <c r="KQ1" t="s">
        <v>1184</v>
      </c>
      <c r="KR1" t="s">
        <v>1185</v>
      </c>
      <c r="KS1" t="s">
        <v>1186</v>
      </c>
      <c r="KT1" t="s">
        <v>1187</v>
      </c>
      <c r="KU1" t="s">
        <v>1188</v>
      </c>
      <c r="KV1" t="s">
        <v>1189</v>
      </c>
      <c r="KW1" t="s">
        <v>1190</v>
      </c>
      <c r="KX1" t="s">
        <v>1191</v>
      </c>
      <c r="KY1" t="s">
        <v>1192</v>
      </c>
      <c r="KZ1" t="s">
        <v>1193</v>
      </c>
      <c r="LA1" t="s">
        <v>1194</v>
      </c>
      <c r="LB1" t="s">
        <v>1195</v>
      </c>
      <c r="LC1" t="s">
        <v>1196</v>
      </c>
      <c r="LD1" t="s">
        <v>1197</v>
      </c>
      <c r="LE1" t="s">
        <v>1198</v>
      </c>
      <c r="LF1" t="s">
        <v>1199</v>
      </c>
      <c r="LG1" t="s">
        <v>1200</v>
      </c>
      <c r="LH1" t="s">
        <v>1201</v>
      </c>
      <c r="LI1" t="s">
        <v>1202</v>
      </c>
      <c r="LJ1" t="s">
        <v>1203</v>
      </c>
      <c r="LK1" t="s">
        <v>1204</v>
      </c>
      <c r="LL1" t="s">
        <v>1205</v>
      </c>
      <c r="LM1" t="s">
        <v>1206</v>
      </c>
      <c r="LN1" t="s">
        <v>1207</v>
      </c>
      <c r="LO1" t="s">
        <v>1208</v>
      </c>
      <c r="LP1" t="s">
        <v>1209</v>
      </c>
      <c r="LQ1" t="s">
        <v>1210</v>
      </c>
      <c r="LR1" t="s">
        <v>1211</v>
      </c>
      <c r="LS1" t="s">
        <v>1212</v>
      </c>
      <c r="LT1" t="s">
        <v>1213</v>
      </c>
      <c r="LU1" t="s">
        <v>1214</v>
      </c>
      <c r="LV1" t="s">
        <v>1215</v>
      </c>
      <c r="LW1" t="s">
        <v>1216</v>
      </c>
      <c r="LX1" t="s">
        <v>1217</v>
      </c>
      <c r="LY1" t="s">
        <v>1218</v>
      </c>
      <c r="LZ1" t="s">
        <v>1219</v>
      </c>
      <c r="MA1" t="s">
        <v>1220</v>
      </c>
      <c r="MB1" t="s">
        <v>1221</v>
      </c>
      <c r="MC1" t="s">
        <v>1222</v>
      </c>
      <c r="MD1" t="s">
        <v>1223</v>
      </c>
      <c r="ME1" t="s">
        <v>1224</v>
      </c>
      <c r="MF1" t="s">
        <v>1225</v>
      </c>
      <c r="MG1" t="s">
        <v>1226</v>
      </c>
      <c r="MH1" t="s">
        <v>1227</v>
      </c>
      <c r="MI1" t="s">
        <v>1228</v>
      </c>
      <c r="MJ1" t="s">
        <v>1229</v>
      </c>
      <c r="MK1" t="s">
        <v>1230</v>
      </c>
      <c r="ML1" t="s">
        <v>1231</v>
      </c>
      <c r="MM1" t="s">
        <v>1232</v>
      </c>
      <c r="MN1" t="s">
        <v>1233</v>
      </c>
      <c r="MO1" t="s">
        <v>1234</v>
      </c>
      <c r="MP1" t="s">
        <v>1235</v>
      </c>
      <c r="MQ1" t="s">
        <v>1236</v>
      </c>
      <c r="MR1" t="s">
        <v>1237</v>
      </c>
      <c r="MS1" t="s">
        <v>1238</v>
      </c>
      <c r="MT1" t="s">
        <v>1239</v>
      </c>
      <c r="MU1" t="s">
        <v>1240</v>
      </c>
      <c r="MV1" t="s">
        <v>1241</v>
      </c>
      <c r="MW1" t="s">
        <v>1242</v>
      </c>
      <c r="MX1" t="s">
        <v>1243</v>
      </c>
      <c r="MY1" t="s">
        <v>1244</v>
      </c>
      <c r="MZ1" t="s">
        <v>1245</v>
      </c>
      <c r="NA1" t="s">
        <v>1246</v>
      </c>
      <c r="NB1" t="s">
        <v>1247</v>
      </c>
      <c r="NC1" t="s">
        <v>1248</v>
      </c>
      <c r="ND1" t="s">
        <v>1249</v>
      </c>
      <c r="NE1" t="s">
        <v>1250</v>
      </c>
      <c r="NF1" t="s">
        <v>1251</v>
      </c>
      <c r="NG1" t="s">
        <v>1252</v>
      </c>
      <c r="NH1" t="s">
        <v>1253</v>
      </c>
      <c r="NI1" t="s">
        <v>1254</v>
      </c>
      <c r="NJ1" t="s">
        <v>1255</v>
      </c>
      <c r="NK1" t="s">
        <v>1256</v>
      </c>
      <c r="NL1" t="s">
        <v>1257</v>
      </c>
      <c r="NM1" t="s">
        <v>1258</v>
      </c>
      <c r="NN1" t="s">
        <v>1259</v>
      </c>
      <c r="NO1" t="s">
        <v>1260</v>
      </c>
      <c r="NP1" t="s">
        <v>1261</v>
      </c>
      <c r="NQ1" t="s">
        <v>1262</v>
      </c>
      <c r="NR1" t="s">
        <v>1263</v>
      </c>
      <c r="NS1" t="s">
        <v>1264</v>
      </c>
      <c r="NT1" t="s">
        <v>1265</v>
      </c>
      <c r="NU1" t="s">
        <v>1266</v>
      </c>
      <c r="NV1" t="s">
        <v>1267</v>
      </c>
      <c r="NW1" t="s">
        <v>1268</v>
      </c>
      <c r="NX1" t="s">
        <v>1269</v>
      </c>
      <c r="NY1" t="s">
        <v>1270</v>
      </c>
      <c r="NZ1" t="s">
        <v>1271</v>
      </c>
      <c r="OA1" t="s">
        <v>1272</v>
      </c>
      <c r="OB1" t="s">
        <v>1273</v>
      </c>
      <c r="OC1" t="s">
        <v>1274</v>
      </c>
      <c r="OD1" t="s">
        <v>1275</v>
      </c>
      <c r="OE1" t="s">
        <v>1276</v>
      </c>
      <c r="OF1" t="s">
        <v>1277</v>
      </c>
      <c r="OG1" t="s">
        <v>1278</v>
      </c>
      <c r="OH1" t="s">
        <v>1279</v>
      </c>
      <c r="OI1" t="s">
        <v>1280</v>
      </c>
      <c r="OJ1" t="s">
        <v>1281</v>
      </c>
      <c r="OK1" t="s">
        <v>1282</v>
      </c>
      <c r="OL1" t="s">
        <v>1283</v>
      </c>
      <c r="OM1" t="s">
        <v>1284</v>
      </c>
      <c r="ON1" t="s">
        <v>1285</v>
      </c>
      <c r="OO1" t="s">
        <v>1286</v>
      </c>
      <c r="OP1" t="s">
        <v>1287</v>
      </c>
      <c r="OQ1" t="s">
        <v>1288</v>
      </c>
      <c r="OR1" t="s">
        <v>1289</v>
      </c>
      <c r="OS1" t="s">
        <v>1290</v>
      </c>
      <c r="OT1" t="s">
        <v>1291</v>
      </c>
      <c r="OU1" t="s">
        <v>1292</v>
      </c>
      <c r="OV1" t="s">
        <v>1293</v>
      </c>
      <c r="OW1" t="s">
        <v>1294</v>
      </c>
      <c r="OX1" t="s">
        <v>1295</v>
      </c>
      <c r="OY1" t="s">
        <v>1296</v>
      </c>
      <c r="OZ1" t="s">
        <v>1297</v>
      </c>
      <c r="PA1" t="s">
        <v>1298</v>
      </c>
      <c r="PB1" t="s">
        <v>1299</v>
      </c>
      <c r="PC1" t="s">
        <v>1300</v>
      </c>
      <c r="PD1" t="s">
        <v>1301</v>
      </c>
      <c r="PE1" t="s">
        <v>1302</v>
      </c>
      <c r="PF1" t="s">
        <v>1303</v>
      </c>
      <c r="PG1" t="s">
        <v>1304</v>
      </c>
      <c r="PH1" t="s">
        <v>1305</v>
      </c>
      <c r="PI1" t="s">
        <v>1306</v>
      </c>
      <c r="PJ1" t="s">
        <v>1307</v>
      </c>
      <c r="PK1" t="s">
        <v>1308</v>
      </c>
      <c r="PL1" t="s">
        <v>1309</v>
      </c>
      <c r="PM1" t="s">
        <v>1310</v>
      </c>
      <c r="PN1" t="s">
        <v>1311</v>
      </c>
      <c r="PO1" t="s">
        <v>1312</v>
      </c>
      <c r="PP1" t="s">
        <v>1313</v>
      </c>
      <c r="PQ1" t="s">
        <v>1314</v>
      </c>
      <c r="PR1" t="s">
        <v>1315</v>
      </c>
      <c r="PS1" t="s">
        <v>1316</v>
      </c>
      <c r="PT1" t="s">
        <v>1317</v>
      </c>
      <c r="PU1" t="s">
        <v>1318</v>
      </c>
      <c r="PV1" t="s">
        <v>1319</v>
      </c>
      <c r="PW1" t="s">
        <v>1320</v>
      </c>
      <c r="PX1" t="s">
        <v>1321</v>
      </c>
      <c r="PY1" t="s">
        <v>1322</v>
      </c>
      <c r="PZ1" t="s">
        <v>1323</v>
      </c>
      <c r="QA1" t="s">
        <v>1324</v>
      </c>
      <c r="QB1" t="s">
        <v>1325</v>
      </c>
      <c r="QC1" t="s">
        <v>1326</v>
      </c>
      <c r="QD1" t="s">
        <v>1327</v>
      </c>
      <c r="QE1" t="s">
        <v>1328</v>
      </c>
      <c r="QF1" t="s">
        <v>1329</v>
      </c>
      <c r="QG1" t="s">
        <v>1330</v>
      </c>
      <c r="QH1" t="s">
        <v>1331</v>
      </c>
      <c r="QI1" t="s">
        <v>1332</v>
      </c>
      <c r="QJ1" t="s">
        <v>1333</v>
      </c>
      <c r="QK1" t="s">
        <v>1334</v>
      </c>
      <c r="QL1" t="s">
        <v>1335</v>
      </c>
      <c r="QM1" t="s">
        <v>1336</v>
      </c>
      <c r="QN1" t="s">
        <v>1337</v>
      </c>
      <c r="QO1" t="s">
        <v>1338</v>
      </c>
      <c r="QP1" t="s">
        <v>1339</v>
      </c>
      <c r="QQ1" t="s">
        <v>1340</v>
      </c>
      <c r="QR1" t="s">
        <v>1341</v>
      </c>
      <c r="QS1" t="s">
        <v>1342</v>
      </c>
      <c r="QT1" t="s">
        <v>1343</v>
      </c>
      <c r="QU1" t="s">
        <v>1344</v>
      </c>
      <c r="QV1" t="s">
        <v>1345</v>
      </c>
      <c r="QW1" t="s">
        <v>1346</v>
      </c>
      <c r="QX1" t="s">
        <v>1347</v>
      </c>
      <c r="QY1" t="s">
        <v>1348</v>
      </c>
      <c r="QZ1" t="s">
        <v>1349</v>
      </c>
      <c r="RA1" t="s">
        <v>1350</v>
      </c>
      <c r="RB1" t="s">
        <v>1351</v>
      </c>
      <c r="RC1" t="s">
        <v>1352</v>
      </c>
      <c r="RD1" t="s">
        <v>1353</v>
      </c>
      <c r="RE1" t="s">
        <v>1354</v>
      </c>
      <c r="RF1" t="s">
        <v>1355</v>
      </c>
      <c r="RG1" t="s">
        <v>1356</v>
      </c>
      <c r="RH1" t="s">
        <v>1357</v>
      </c>
      <c r="RI1" t="s">
        <v>1358</v>
      </c>
      <c r="RJ1" t="s">
        <v>1359</v>
      </c>
      <c r="RK1" t="s">
        <v>1360</v>
      </c>
      <c r="RL1" t="s">
        <v>1361</v>
      </c>
      <c r="RM1" t="s">
        <v>1362</v>
      </c>
      <c r="RN1" t="s">
        <v>1363</v>
      </c>
      <c r="RO1" t="s">
        <v>1364</v>
      </c>
      <c r="RP1" t="s">
        <v>1365</v>
      </c>
      <c r="RQ1" t="s">
        <v>1366</v>
      </c>
      <c r="RR1" t="s">
        <v>1367</v>
      </c>
      <c r="RS1" t="s">
        <v>1368</v>
      </c>
      <c r="RT1" t="s">
        <v>1369</v>
      </c>
      <c r="RU1" t="s">
        <v>1370</v>
      </c>
      <c r="RV1" t="s">
        <v>1371</v>
      </c>
      <c r="RW1" t="s">
        <v>1372</v>
      </c>
      <c r="RX1" t="s">
        <v>1373</v>
      </c>
      <c r="RY1" t="s">
        <v>1374</v>
      </c>
      <c r="RZ1" t="s">
        <v>1375</v>
      </c>
      <c r="SA1" t="s">
        <v>1376</v>
      </c>
      <c r="SB1" t="s">
        <v>1377</v>
      </c>
      <c r="SC1" t="s">
        <v>1378</v>
      </c>
      <c r="SD1" t="s">
        <v>1379</v>
      </c>
      <c r="SE1" t="s">
        <v>1380</v>
      </c>
      <c r="SF1" t="s">
        <v>1381</v>
      </c>
      <c r="SG1" t="s">
        <v>1382</v>
      </c>
      <c r="SH1" t="s">
        <v>1383</v>
      </c>
      <c r="SI1" t="s">
        <v>1384</v>
      </c>
      <c r="SJ1" t="s">
        <v>1385</v>
      </c>
      <c r="SK1" t="s">
        <v>1386</v>
      </c>
      <c r="SL1" t="s">
        <v>1387</v>
      </c>
      <c r="SM1" t="s">
        <v>1388</v>
      </c>
      <c r="SN1" t="s">
        <v>1389</v>
      </c>
      <c r="SO1" t="s">
        <v>1390</v>
      </c>
      <c r="SP1" t="s">
        <v>1391</v>
      </c>
      <c r="SQ1" t="s">
        <v>1392</v>
      </c>
      <c r="SR1" t="s">
        <v>1393</v>
      </c>
      <c r="SS1" t="s">
        <v>1394</v>
      </c>
      <c r="ST1" t="s">
        <v>1395</v>
      </c>
      <c r="SU1" t="s">
        <v>1396</v>
      </c>
      <c r="SV1" t="s">
        <v>1397</v>
      </c>
      <c r="SW1" t="s">
        <v>1398</v>
      </c>
      <c r="SX1" t="s">
        <v>1399</v>
      </c>
      <c r="SY1" t="s">
        <v>1400</v>
      </c>
      <c r="SZ1" t="s">
        <v>1401</v>
      </c>
      <c r="TA1" t="s">
        <v>1402</v>
      </c>
      <c r="TB1" t="s">
        <v>1403</v>
      </c>
      <c r="TC1" t="s">
        <v>1404</v>
      </c>
      <c r="TD1" t="s">
        <v>1405</v>
      </c>
      <c r="TE1" t="s">
        <v>1406</v>
      </c>
      <c r="TF1" t="s">
        <v>1407</v>
      </c>
      <c r="TG1" t="s">
        <v>1408</v>
      </c>
      <c r="TH1" t="s">
        <v>1409</v>
      </c>
      <c r="TI1" t="s">
        <v>1410</v>
      </c>
      <c r="TJ1" t="s">
        <v>1411</v>
      </c>
      <c r="TK1" t="s">
        <v>1412</v>
      </c>
      <c r="TL1" t="s">
        <v>1413</v>
      </c>
      <c r="TM1" t="s">
        <v>1414</v>
      </c>
      <c r="TN1" t="s">
        <v>1415</v>
      </c>
      <c r="TO1" t="s">
        <v>1416</v>
      </c>
      <c r="TP1" t="s">
        <v>1417</v>
      </c>
      <c r="TQ1" t="s">
        <v>1418</v>
      </c>
      <c r="TR1" t="s">
        <v>1419</v>
      </c>
      <c r="TS1" t="s">
        <v>1420</v>
      </c>
      <c r="TT1" t="s">
        <v>1421</v>
      </c>
      <c r="TU1" t="s">
        <v>1422</v>
      </c>
      <c r="TV1" t="s">
        <v>1423</v>
      </c>
      <c r="TW1" t="s">
        <v>1424</v>
      </c>
      <c r="TX1" t="s">
        <v>1425</v>
      </c>
      <c r="TY1" t="s">
        <v>1426</v>
      </c>
      <c r="TZ1" t="s">
        <v>1427</v>
      </c>
      <c r="UA1" t="s">
        <v>1428</v>
      </c>
      <c r="UB1" t="s">
        <v>1429</v>
      </c>
      <c r="UC1" t="s">
        <v>1430</v>
      </c>
      <c r="UD1" t="s">
        <v>1431</v>
      </c>
      <c r="UE1" t="s">
        <v>1432</v>
      </c>
      <c r="UF1" t="s">
        <v>1433</v>
      </c>
      <c r="UG1" t="s">
        <v>1434</v>
      </c>
      <c r="UH1" t="s">
        <v>1435</v>
      </c>
      <c r="UI1" t="s">
        <v>1436</v>
      </c>
      <c r="UJ1" t="s">
        <v>1437</v>
      </c>
      <c r="UK1" t="s">
        <v>1438</v>
      </c>
      <c r="UL1" t="s">
        <v>1439</v>
      </c>
      <c r="UM1" t="s">
        <v>1440</v>
      </c>
      <c r="UN1" t="s">
        <v>1441</v>
      </c>
      <c r="UO1" t="s">
        <v>1442</v>
      </c>
      <c r="UP1" t="s">
        <v>1443</v>
      </c>
      <c r="UQ1" t="s">
        <v>1444</v>
      </c>
      <c r="UR1" t="s">
        <v>1445</v>
      </c>
      <c r="US1" t="s">
        <v>1446</v>
      </c>
      <c r="UT1" t="s">
        <v>1447</v>
      </c>
      <c r="UU1" t="s">
        <v>1448</v>
      </c>
      <c r="UV1" t="s">
        <v>1449</v>
      </c>
      <c r="UW1" t="s">
        <v>1450</v>
      </c>
      <c r="UX1" t="s">
        <v>1451</v>
      </c>
      <c r="UY1" t="s">
        <v>1452</v>
      </c>
      <c r="UZ1" t="s">
        <v>1453</v>
      </c>
      <c r="VA1" t="s">
        <v>1454</v>
      </c>
      <c r="VB1" t="s">
        <v>1455</v>
      </c>
      <c r="VC1" t="s">
        <v>1456</v>
      </c>
      <c r="VD1" t="s">
        <v>1457</v>
      </c>
      <c r="VE1" t="s">
        <v>1458</v>
      </c>
      <c r="VF1" t="s">
        <v>1459</v>
      </c>
      <c r="VG1" t="s">
        <v>1460</v>
      </c>
      <c r="VH1" t="s">
        <v>1461</v>
      </c>
      <c r="VI1" t="s">
        <v>1462</v>
      </c>
      <c r="VJ1" t="s">
        <v>1463</v>
      </c>
      <c r="VK1" t="s">
        <v>1464</v>
      </c>
      <c r="VL1" t="s">
        <v>1465</v>
      </c>
      <c r="VM1" t="s">
        <v>1466</v>
      </c>
      <c r="VN1" t="s">
        <v>1467</v>
      </c>
      <c r="VO1" t="s">
        <v>1468</v>
      </c>
      <c r="VP1" t="s">
        <v>1469</v>
      </c>
      <c r="VQ1" t="s">
        <v>1470</v>
      </c>
      <c r="VR1" t="s">
        <v>1471</v>
      </c>
      <c r="VS1" t="s">
        <v>1472</v>
      </c>
      <c r="VT1" t="s">
        <v>1473</v>
      </c>
      <c r="VU1" t="s">
        <v>1474</v>
      </c>
      <c r="VV1" t="s">
        <v>1475</v>
      </c>
      <c r="VW1" t="s">
        <v>1476</v>
      </c>
      <c r="VX1" t="s">
        <v>1477</v>
      </c>
      <c r="VY1" t="s">
        <v>1478</v>
      </c>
      <c r="VZ1" t="s">
        <v>1479</v>
      </c>
      <c r="WA1" t="s">
        <v>1480</v>
      </c>
    </row>
    <row r="2" spans="1:1384">
      <c r="A2" s="84">
        <v>45657</v>
      </c>
      <c r="B2" s="38">
        <v>83472281</v>
      </c>
      <c r="C2" s="38">
        <v>67995</v>
      </c>
      <c r="D2" s="38">
        <v>156350</v>
      </c>
      <c r="E2" s="38">
        <v>-58049250</v>
      </c>
      <c r="F2" s="38">
        <v>2119925</v>
      </c>
      <c r="G2" s="38">
        <v>-31574</v>
      </c>
      <c r="H2" s="38">
        <v>-53832970</v>
      </c>
      <c r="I2" s="38">
        <v>-8184000</v>
      </c>
      <c r="J2" s="38">
        <v>9902593</v>
      </c>
      <c r="K2" s="38">
        <v>34308</v>
      </c>
      <c r="L2" s="38">
        <v>77500236</v>
      </c>
      <c r="M2" s="38">
        <v>471750</v>
      </c>
      <c r="N2" s="38">
        <v>0</v>
      </c>
      <c r="O2" s="38">
        <v>1780154</v>
      </c>
      <c r="P2" s="38">
        <v>-43470</v>
      </c>
      <c r="Q2" s="38">
        <v>-4777063</v>
      </c>
      <c r="R2" s="38">
        <v>3964389</v>
      </c>
      <c r="S2" s="38">
        <v>6430340</v>
      </c>
      <c r="T2" s="38">
        <v>0</v>
      </c>
      <c r="U2" s="38">
        <v>-2465951</v>
      </c>
      <c r="V2" s="38">
        <v>-5926773</v>
      </c>
      <c r="W2" s="38">
        <v>-13219978</v>
      </c>
      <c r="X2" s="38">
        <v>26829</v>
      </c>
      <c r="Y2" s="38">
        <v>419047</v>
      </c>
      <c r="Z2" s="38">
        <v>-1023634</v>
      </c>
      <c r="AA2" s="38">
        <v>2171401</v>
      </c>
      <c r="AB2" s="38">
        <v>-2031983</v>
      </c>
      <c r="AC2" s="38">
        <v>-1253639</v>
      </c>
      <c r="AD2" s="38">
        <v>-2795072</v>
      </c>
      <c r="AE2" s="38">
        <v>9439327</v>
      </c>
      <c r="AF2" s="38">
        <v>2607809</v>
      </c>
      <c r="AG2" s="38">
        <v>2854273</v>
      </c>
      <c r="AH2" s="38">
        <v>-9340</v>
      </c>
      <c r="AI2" s="38">
        <v>-351104</v>
      </c>
      <c r="AJ2" s="38">
        <v>3684179</v>
      </c>
      <c r="AK2" s="38">
        <v>12234398</v>
      </c>
      <c r="AL2" s="38">
        <v>-701046</v>
      </c>
      <c r="AM2" s="38">
        <v>399402</v>
      </c>
      <c r="AN2" s="38">
        <v>1205488</v>
      </c>
      <c r="AO2" s="38">
        <v>2307738</v>
      </c>
      <c r="AP2" s="38">
        <v>440355</v>
      </c>
      <c r="AQ2" s="38">
        <v>126756642</v>
      </c>
      <c r="AR2" s="38">
        <v>56090</v>
      </c>
      <c r="AS2" s="38">
        <v>4410875</v>
      </c>
      <c r="AT2" s="38">
        <v>701334</v>
      </c>
      <c r="AU2" s="38">
        <v>5112826</v>
      </c>
      <c r="AV2" s="38">
        <v>617</v>
      </c>
      <c r="AW2" s="38">
        <v>32401248</v>
      </c>
      <c r="AX2" s="38">
        <v>149663723</v>
      </c>
      <c r="AY2" s="38">
        <v>582012</v>
      </c>
      <c r="AZ2" s="38">
        <v>40130158</v>
      </c>
      <c r="BA2" s="38">
        <v>2486656</v>
      </c>
      <c r="BB2" s="38">
        <v>22268979</v>
      </c>
      <c r="BC2" s="38">
        <v>3020913</v>
      </c>
      <c r="BD2" s="38">
        <v>661387</v>
      </c>
      <c r="BE2" s="38">
        <v>207606067</v>
      </c>
      <c r="BF2" s="38">
        <v>19096312</v>
      </c>
      <c r="BG2" s="38">
        <v>4242090</v>
      </c>
      <c r="BH2" s="38">
        <v>2748093</v>
      </c>
      <c r="BI2" s="38">
        <v>0</v>
      </c>
      <c r="BJ2" s="38">
        <v>79437772</v>
      </c>
      <c r="BK2" s="38">
        <v>1812827</v>
      </c>
      <c r="BL2" s="38">
        <v>842</v>
      </c>
      <c r="BM2" s="38">
        <v>39</v>
      </c>
      <c r="BN2" s="38">
        <v>5697989</v>
      </c>
      <c r="BO2" s="38">
        <v>72867</v>
      </c>
      <c r="BP2" s="38">
        <v>5625122</v>
      </c>
      <c r="BQ2" s="38">
        <v>1325987</v>
      </c>
      <c r="BR2" s="38">
        <v>696741</v>
      </c>
      <c r="BS2" s="38">
        <v>15827603</v>
      </c>
      <c r="BT2" s="38">
        <v>2646242</v>
      </c>
      <c r="BU2" s="38">
        <v>1044522</v>
      </c>
      <c r="BV2" s="38">
        <v>518</v>
      </c>
      <c r="BW2" s="38">
        <v>464493</v>
      </c>
      <c r="BX2" s="38">
        <v>2510762</v>
      </c>
      <c r="BY2" s="38">
        <v>1420211</v>
      </c>
      <c r="BZ2" s="38">
        <v>330258</v>
      </c>
      <c r="CA2" s="38">
        <v>1116085</v>
      </c>
      <c r="CB2" s="38">
        <v>5152568</v>
      </c>
      <c r="CC2" s="38">
        <v>260093</v>
      </c>
      <c r="CD2" s="38">
        <v>3851951</v>
      </c>
      <c r="CE2" s="38">
        <v>5727790</v>
      </c>
      <c r="CF2" s="38">
        <v>1231687</v>
      </c>
      <c r="CG2" s="38">
        <v>78505897</v>
      </c>
      <c r="CH2" s="38">
        <v>74973749</v>
      </c>
      <c r="CI2" s="38">
        <v>9459058</v>
      </c>
      <c r="CJ2" s="38">
        <v>3343394</v>
      </c>
      <c r="CK2" s="38">
        <v>0</v>
      </c>
      <c r="CL2" s="38">
        <v>795871</v>
      </c>
      <c r="CM2" s="38">
        <v>28</v>
      </c>
      <c r="CN2" s="38">
        <v>718742</v>
      </c>
      <c r="CO2" s="38">
        <v>1022632</v>
      </c>
      <c r="CP2" s="38">
        <v>19867122</v>
      </c>
      <c r="CQ2" s="38">
        <v>1190051</v>
      </c>
      <c r="CR2" s="38">
        <v>1857733</v>
      </c>
      <c r="CS2" s="38">
        <v>99462218</v>
      </c>
      <c r="CT2" s="38">
        <v>3749345</v>
      </c>
      <c r="CU2" s="38">
        <v>0</v>
      </c>
      <c r="CV2" s="38">
        <v>0</v>
      </c>
      <c r="CW2" s="38">
        <v>0</v>
      </c>
      <c r="CX2" s="38">
        <v>382974</v>
      </c>
      <c r="CY2" s="38">
        <v>62114374</v>
      </c>
      <c r="CZ2" s="38">
        <v>861700</v>
      </c>
      <c r="DA2" s="38">
        <v>0</v>
      </c>
      <c r="DB2" s="38">
        <v>293669</v>
      </c>
      <c r="DC2" s="38">
        <v>85366</v>
      </c>
      <c r="DD2" s="38">
        <v>10020067</v>
      </c>
      <c r="DE2" s="38">
        <v>11294898</v>
      </c>
      <c r="DF2" s="38">
        <v>3151609</v>
      </c>
      <c r="DG2" s="38">
        <v>3771161</v>
      </c>
      <c r="DH2" s="38">
        <v>207606067</v>
      </c>
      <c r="DI2" s="38">
        <v>0</v>
      </c>
      <c r="DJ2" s="38">
        <v>2838764</v>
      </c>
      <c r="DK2" s="38">
        <v>72069</v>
      </c>
      <c r="DL2" s="38">
        <v>5727790</v>
      </c>
      <c r="DM2" s="38">
        <v>14908140</v>
      </c>
      <c r="DN2" s="38">
        <v>7451668</v>
      </c>
      <c r="DO2" s="38">
        <v>825215</v>
      </c>
      <c r="DP2" s="38">
        <v>0</v>
      </c>
      <c r="DQ2" s="38">
        <v>115729</v>
      </c>
      <c r="DR2" s="38">
        <v>0</v>
      </c>
      <c r="DS2" s="38">
        <v>0</v>
      </c>
      <c r="DT2" s="38">
        <v>0</v>
      </c>
      <c r="DU2" s="38">
        <v>0</v>
      </c>
      <c r="DV2" s="38">
        <v>0</v>
      </c>
      <c r="DW2" s="38">
        <v>0</v>
      </c>
      <c r="DX2" s="38">
        <v>0</v>
      </c>
      <c r="DY2" s="38">
        <v>0</v>
      </c>
      <c r="DZ2" s="38">
        <v>0</v>
      </c>
      <c r="EA2" s="38">
        <v>0</v>
      </c>
      <c r="EB2" s="38">
        <v>0</v>
      </c>
      <c r="EC2" s="38">
        <v>0</v>
      </c>
      <c r="ED2" s="38">
        <v>-60913</v>
      </c>
      <c r="EE2" s="38">
        <v>-1395024</v>
      </c>
      <c r="EF2" s="38">
        <v>-31088</v>
      </c>
      <c r="EG2" s="38">
        <v>-2063913</v>
      </c>
      <c r="EH2" s="38">
        <v>-12497285</v>
      </c>
      <c r="EI2" s="38">
        <v>111566</v>
      </c>
      <c r="EJ2" s="38">
        <v>-86090</v>
      </c>
      <c r="EK2" s="38">
        <v>-232262</v>
      </c>
      <c r="EL2" s="38">
        <v>197656</v>
      </c>
      <c r="EM2" s="38">
        <v>-436844</v>
      </c>
      <c r="EN2" s="38">
        <v>448111</v>
      </c>
      <c r="EO2" s="38">
        <v>-901860</v>
      </c>
      <c r="EP2" s="38">
        <v>-8241553</v>
      </c>
      <c r="EQ2" s="38">
        <v>418062</v>
      </c>
      <c r="ER2" s="38">
        <v>0</v>
      </c>
      <c r="ES2" s="38">
        <v>-6353413</v>
      </c>
      <c r="ET2" s="38">
        <v>0</v>
      </c>
      <c r="EU2" s="38">
        <v>0</v>
      </c>
      <c r="EV2" s="38">
        <v>0</v>
      </c>
      <c r="EW2" s="38">
        <v>0</v>
      </c>
      <c r="EX2" s="38">
        <v>0</v>
      </c>
      <c r="EY2" s="38">
        <v>0</v>
      </c>
      <c r="EZ2" s="38">
        <v>0</v>
      </c>
      <c r="FA2" s="38">
        <v>0</v>
      </c>
      <c r="FB2" s="38">
        <v>0</v>
      </c>
      <c r="FC2" s="38">
        <v>0</v>
      </c>
      <c r="FD2" s="38">
        <v>0</v>
      </c>
      <c r="FE2" s="38">
        <v>0</v>
      </c>
      <c r="FF2" s="38">
        <v>0</v>
      </c>
      <c r="FG2" s="38">
        <v>0</v>
      </c>
      <c r="FH2" s="38">
        <v>0</v>
      </c>
      <c r="FI2" s="38">
        <v>0</v>
      </c>
      <c r="FJ2" s="38">
        <v>0</v>
      </c>
      <c r="FK2" s="38">
        <v>0</v>
      </c>
      <c r="FL2" s="38">
        <v>0</v>
      </c>
      <c r="FM2" s="38">
        <v>0</v>
      </c>
      <c r="FN2" s="38">
        <v>0</v>
      </c>
      <c r="FO2" s="38">
        <v>0</v>
      </c>
      <c r="FP2" s="38">
        <v>0</v>
      </c>
      <c r="FQ2" s="38">
        <v>0</v>
      </c>
      <c r="FR2" s="38">
        <v>0</v>
      </c>
      <c r="FS2" s="38">
        <v>0</v>
      </c>
      <c r="FT2" s="38">
        <v>0</v>
      </c>
      <c r="FU2" s="38">
        <v>0</v>
      </c>
      <c r="FV2" s="38">
        <v>0</v>
      </c>
      <c r="FW2" s="38">
        <v>0</v>
      </c>
      <c r="FX2" s="38">
        <v>0</v>
      </c>
      <c r="FY2" s="38">
        <v>0</v>
      </c>
      <c r="FZ2" s="38">
        <v>0</v>
      </c>
      <c r="GA2" s="38">
        <v>0</v>
      </c>
      <c r="GB2" s="38">
        <v>-550</v>
      </c>
      <c r="GC2" s="38">
        <v>0</v>
      </c>
      <c r="GD2" s="38">
        <v>0</v>
      </c>
      <c r="GE2" s="38">
        <v>0</v>
      </c>
      <c r="GF2" s="38">
        <v>-892</v>
      </c>
      <c r="GG2" s="38">
        <v>342</v>
      </c>
      <c r="GH2" s="38">
        <v>0</v>
      </c>
      <c r="GI2" s="38">
        <v>-550</v>
      </c>
      <c r="GJ2" s="38">
        <v>-892</v>
      </c>
      <c r="GK2" s="38">
        <v>0</v>
      </c>
      <c r="GL2" s="38">
        <v>209</v>
      </c>
      <c r="GM2" s="38">
        <v>0</v>
      </c>
      <c r="GN2" s="38">
        <v>133</v>
      </c>
      <c r="GO2" s="38">
        <v>0</v>
      </c>
      <c r="GP2" s="38">
        <v>0</v>
      </c>
      <c r="GQ2" s="38">
        <v>0</v>
      </c>
      <c r="GR2" s="38">
        <v>0</v>
      </c>
      <c r="GS2" s="38">
        <v>0</v>
      </c>
      <c r="GT2" s="38">
        <v>0</v>
      </c>
      <c r="GU2" s="38">
        <v>0</v>
      </c>
      <c r="GV2" s="38">
        <v>0</v>
      </c>
      <c r="GW2" s="38">
        <v>0</v>
      </c>
      <c r="GX2" s="38">
        <v>0</v>
      </c>
      <c r="GY2" s="38">
        <v>0</v>
      </c>
      <c r="GZ2" s="38">
        <v>847</v>
      </c>
      <c r="HA2" s="38">
        <v>0</v>
      </c>
      <c r="HB2" s="38">
        <v>0</v>
      </c>
      <c r="HC2" s="38">
        <v>36902</v>
      </c>
      <c r="HD2" s="38">
        <v>0</v>
      </c>
      <c r="HE2" s="38">
        <v>0</v>
      </c>
      <c r="HF2" s="38">
        <v>0</v>
      </c>
      <c r="HG2" s="38">
        <v>66346</v>
      </c>
      <c r="HH2" s="38">
        <v>36902</v>
      </c>
      <c r="HI2" s="38">
        <v>0</v>
      </c>
      <c r="HJ2" s="38">
        <v>847</v>
      </c>
      <c r="HK2" s="38">
        <v>36853</v>
      </c>
      <c r="HL2" s="38">
        <v>30340</v>
      </c>
      <c r="HM2" s="38">
        <v>0</v>
      </c>
      <c r="HN2" s="38">
        <v>104095</v>
      </c>
      <c r="HO2" s="38">
        <v>23572</v>
      </c>
      <c r="HP2" s="38">
        <v>0</v>
      </c>
      <c r="HQ2" s="38">
        <v>25484</v>
      </c>
      <c r="HR2" s="38">
        <v>0</v>
      </c>
      <c r="HS2" s="38">
        <v>17009</v>
      </c>
      <c r="HT2" s="38">
        <v>0</v>
      </c>
      <c r="HU2" s="38">
        <v>0</v>
      </c>
      <c r="HV2" s="38">
        <v>281</v>
      </c>
      <c r="HW2" s="38">
        <v>0</v>
      </c>
      <c r="HX2" s="38">
        <v>0</v>
      </c>
      <c r="HY2" s="38">
        <v>0</v>
      </c>
      <c r="HZ2" s="38">
        <v>0</v>
      </c>
      <c r="IA2" s="38">
        <v>0</v>
      </c>
      <c r="IB2" s="38">
        <v>0</v>
      </c>
      <c r="IC2" s="38">
        <v>0</v>
      </c>
      <c r="ID2" s="38">
        <v>0</v>
      </c>
      <c r="IE2" s="38">
        <v>0</v>
      </c>
      <c r="IF2" s="38">
        <v>0</v>
      </c>
      <c r="IG2" s="38">
        <v>0</v>
      </c>
      <c r="IH2" s="38">
        <v>0</v>
      </c>
      <c r="II2" s="38">
        <v>0</v>
      </c>
      <c r="IJ2" s="38">
        <v>0</v>
      </c>
      <c r="IK2" s="38">
        <v>0</v>
      </c>
      <c r="IL2" s="38">
        <v>0</v>
      </c>
      <c r="IM2" s="38">
        <v>0</v>
      </c>
      <c r="IN2" s="38">
        <v>0</v>
      </c>
      <c r="IO2" s="38">
        <v>0</v>
      </c>
      <c r="IP2" s="38">
        <v>0</v>
      </c>
      <c r="IQ2" s="38">
        <v>0</v>
      </c>
      <c r="IR2" s="38">
        <v>0</v>
      </c>
      <c r="IS2" s="38">
        <v>0</v>
      </c>
      <c r="IT2" s="38">
        <v>0</v>
      </c>
      <c r="IU2" s="38">
        <v>0</v>
      </c>
      <c r="IV2" s="38">
        <v>0</v>
      </c>
      <c r="IW2" s="38">
        <v>0</v>
      </c>
      <c r="IX2" s="38">
        <v>0</v>
      </c>
      <c r="IY2" s="38">
        <v>0</v>
      </c>
      <c r="IZ2" s="38">
        <v>0</v>
      </c>
      <c r="JA2" s="38">
        <v>0</v>
      </c>
      <c r="JB2" s="38">
        <v>0</v>
      </c>
      <c r="JC2" s="38">
        <v>0</v>
      </c>
      <c r="JD2" s="38">
        <v>0</v>
      </c>
      <c r="JE2" s="38">
        <v>0</v>
      </c>
      <c r="JF2" s="38">
        <v>0</v>
      </c>
      <c r="JG2" s="38">
        <v>0</v>
      </c>
      <c r="JH2" s="38">
        <v>0</v>
      </c>
      <c r="JI2" s="38">
        <v>0</v>
      </c>
      <c r="JJ2" s="38">
        <v>0</v>
      </c>
      <c r="JK2" s="38">
        <v>0</v>
      </c>
      <c r="JL2" s="38">
        <v>0</v>
      </c>
      <c r="JM2" s="38">
        <v>0</v>
      </c>
      <c r="JN2" s="38">
        <v>0</v>
      </c>
      <c r="JO2" s="38">
        <v>0</v>
      </c>
      <c r="JP2" s="38">
        <v>0</v>
      </c>
      <c r="JQ2" s="38">
        <v>0</v>
      </c>
      <c r="JR2" s="38">
        <v>0</v>
      </c>
      <c r="JS2" s="38">
        <v>0</v>
      </c>
      <c r="JT2" s="38">
        <v>0</v>
      </c>
      <c r="JU2" s="38">
        <v>0</v>
      </c>
      <c r="JV2" s="38">
        <v>0</v>
      </c>
      <c r="JW2" s="38">
        <v>0</v>
      </c>
      <c r="JX2" s="38">
        <v>0</v>
      </c>
      <c r="JY2" s="38">
        <v>0</v>
      </c>
      <c r="JZ2" s="38">
        <v>0</v>
      </c>
      <c r="KA2" s="38">
        <v>0</v>
      </c>
      <c r="KB2" s="38">
        <v>0</v>
      </c>
      <c r="KC2" s="38">
        <v>0</v>
      </c>
      <c r="KD2" s="38">
        <v>0</v>
      </c>
      <c r="KE2" s="38">
        <v>0</v>
      </c>
      <c r="KF2" s="38">
        <v>0</v>
      </c>
      <c r="KG2" s="38">
        <v>0</v>
      </c>
      <c r="KH2" s="38">
        <v>0</v>
      </c>
      <c r="KI2" s="38">
        <v>0</v>
      </c>
      <c r="KJ2" s="38">
        <v>0</v>
      </c>
      <c r="KK2" s="38">
        <v>0</v>
      </c>
      <c r="KL2" s="38">
        <v>0</v>
      </c>
      <c r="KM2" s="38">
        <v>0</v>
      </c>
      <c r="KN2" s="38">
        <v>0</v>
      </c>
      <c r="KO2" s="38">
        <v>0</v>
      </c>
      <c r="KP2" s="38">
        <v>0</v>
      </c>
      <c r="KQ2" s="38">
        <v>0</v>
      </c>
      <c r="KR2" s="38">
        <v>0</v>
      </c>
      <c r="KS2" s="38">
        <v>0</v>
      </c>
      <c r="KT2" s="38">
        <v>0</v>
      </c>
      <c r="KU2" s="38">
        <v>0</v>
      </c>
      <c r="KV2" s="38">
        <v>0</v>
      </c>
      <c r="KW2" s="38">
        <v>0</v>
      </c>
      <c r="KX2" s="38">
        <v>0</v>
      </c>
      <c r="KY2" s="38">
        <v>0</v>
      </c>
      <c r="KZ2" s="38">
        <v>0</v>
      </c>
      <c r="LA2" s="38">
        <v>0</v>
      </c>
      <c r="LB2" s="38">
        <v>0</v>
      </c>
      <c r="LC2" s="38">
        <v>0</v>
      </c>
      <c r="LD2" s="38">
        <v>0</v>
      </c>
      <c r="LE2" s="38">
        <v>0</v>
      </c>
      <c r="LF2" s="38">
        <v>0</v>
      </c>
      <c r="LG2" s="38">
        <v>0</v>
      </c>
      <c r="LH2" s="38">
        <v>0</v>
      </c>
      <c r="LI2" s="38">
        <v>0</v>
      </c>
      <c r="LJ2" s="38">
        <v>0</v>
      </c>
      <c r="LK2" s="38">
        <v>0</v>
      </c>
      <c r="LL2" s="38">
        <v>0</v>
      </c>
      <c r="LM2" s="38">
        <v>0</v>
      </c>
      <c r="LN2" s="38">
        <v>0</v>
      </c>
      <c r="LO2" s="38">
        <v>0</v>
      </c>
      <c r="LP2" s="38">
        <v>0</v>
      </c>
      <c r="LQ2" s="38">
        <v>0</v>
      </c>
      <c r="LR2" s="38">
        <v>0</v>
      </c>
      <c r="LS2" s="38">
        <v>0</v>
      </c>
      <c r="LT2" s="38">
        <v>0</v>
      </c>
      <c r="LU2" s="38">
        <v>0</v>
      </c>
      <c r="LV2" s="38">
        <v>0</v>
      </c>
      <c r="LW2" s="38">
        <v>0</v>
      </c>
      <c r="LX2" s="38">
        <v>0</v>
      </c>
      <c r="LY2" s="38">
        <v>0</v>
      </c>
      <c r="LZ2" s="38">
        <v>0</v>
      </c>
      <c r="MA2" s="38">
        <v>0</v>
      </c>
      <c r="MB2" s="38">
        <v>0</v>
      </c>
      <c r="MC2" s="38">
        <v>0</v>
      </c>
      <c r="MD2" s="38">
        <v>0</v>
      </c>
      <c r="ME2" s="38">
        <v>0</v>
      </c>
      <c r="MF2" s="38">
        <v>0</v>
      </c>
      <c r="MG2" s="38">
        <v>0</v>
      </c>
      <c r="MH2" s="38">
        <v>0</v>
      </c>
      <c r="MI2" s="38">
        <v>0</v>
      </c>
      <c r="MJ2" s="38">
        <v>0</v>
      </c>
      <c r="MK2" s="38">
        <v>0</v>
      </c>
      <c r="ML2" s="38">
        <v>0</v>
      </c>
      <c r="MM2" s="38">
        <v>0</v>
      </c>
      <c r="MN2" s="38">
        <v>0</v>
      </c>
      <c r="MO2" s="38">
        <v>0</v>
      </c>
      <c r="MP2" s="38">
        <v>0</v>
      </c>
      <c r="MQ2" s="38">
        <v>0</v>
      </c>
      <c r="MR2" s="38">
        <v>0</v>
      </c>
      <c r="MS2" s="38">
        <v>0</v>
      </c>
      <c r="MT2" s="38">
        <v>0</v>
      </c>
      <c r="MU2" s="38">
        <v>0</v>
      </c>
      <c r="MV2" s="38">
        <v>0</v>
      </c>
      <c r="MW2" s="38">
        <v>0</v>
      </c>
      <c r="MX2" s="38">
        <v>0</v>
      </c>
      <c r="MY2" s="38">
        <v>0</v>
      </c>
      <c r="MZ2" s="38">
        <v>0</v>
      </c>
      <c r="NA2" s="38">
        <v>0</v>
      </c>
      <c r="NB2" s="38">
        <v>0</v>
      </c>
      <c r="NC2" s="38">
        <v>0</v>
      </c>
      <c r="ND2" s="38">
        <v>0</v>
      </c>
      <c r="NE2" s="38">
        <v>0</v>
      </c>
      <c r="NF2" s="38">
        <v>0</v>
      </c>
      <c r="NG2" s="38">
        <v>0</v>
      </c>
      <c r="NH2" s="38">
        <v>0</v>
      </c>
      <c r="NI2" s="38">
        <v>0</v>
      </c>
      <c r="NJ2" s="38">
        <v>0</v>
      </c>
      <c r="NK2" s="38">
        <v>0</v>
      </c>
      <c r="NL2" s="38">
        <v>0</v>
      </c>
      <c r="NM2" s="38">
        <v>0</v>
      </c>
      <c r="NN2" s="38">
        <v>0</v>
      </c>
      <c r="NO2" s="38">
        <v>0</v>
      </c>
      <c r="NP2" s="38">
        <v>0</v>
      </c>
      <c r="NQ2" s="38">
        <v>0</v>
      </c>
      <c r="NR2" s="38">
        <v>0</v>
      </c>
      <c r="NS2" s="38">
        <v>0</v>
      </c>
      <c r="NT2" s="38">
        <v>0</v>
      </c>
      <c r="NU2" s="38">
        <v>0</v>
      </c>
      <c r="NV2" s="38">
        <v>0</v>
      </c>
      <c r="NW2" s="38">
        <v>0</v>
      </c>
      <c r="NX2" s="38">
        <v>0</v>
      </c>
      <c r="NY2" s="38">
        <v>0</v>
      </c>
      <c r="NZ2" s="38">
        <v>0</v>
      </c>
      <c r="OA2" s="38">
        <v>0</v>
      </c>
      <c r="OB2" s="38">
        <v>0</v>
      </c>
      <c r="OC2" s="38">
        <v>0</v>
      </c>
      <c r="OD2" s="38">
        <v>0</v>
      </c>
      <c r="OE2" s="38">
        <v>0</v>
      </c>
      <c r="OF2" s="38">
        <v>0</v>
      </c>
      <c r="OG2" s="38">
        <v>0</v>
      </c>
      <c r="OH2" s="38">
        <v>0</v>
      </c>
      <c r="OI2" s="38">
        <v>0</v>
      </c>
      <c r="OJ2" s="38">
        <v>0</v>
      </c>
      <c r="OK2" s="38">
        <v>0</v>
      </c>
      <c r="OL2" s="38">
        <v>0</v>
      </c>
      <c r="OM2" s="38">
        <v>0</v>
      </c>
      <c r="ON2" s="38">
        <v>0</v>
      </c>
      <c r="OO2" s="38">
        <v>0</v>
      </c>
      <c r="OP2" s="38">
        <v>0</v>
      </c>
      <c r="OQ2" s="38">
        <v>0</v>
      </c>
      <c r="OR2" s="38">
        <v>0</v>
      </c>
      <c r="OS2" s="38">
        <v>0</v>
      </c>
      <c r="OT2" s="38">
        <v>0</v>
      </c>
      <c r="OU2" s="38">
        <v>0</v>
      </c>
      <c r="OV2" s="38">
        <v>0</v>
      </c>
      <c r="OW2" s="38">
        <v>0</v>
      </c>
      <c r="OX2" s="38">
        <v>0</v>
      </c>
      <c r="OY2" s="38">
        <v>0</v>
      </c>
      <c r="OZ2" s="38">
        <v>0</v>
      </c>
      <c r="PA2" s="38">
        <v>0</v>
      </c>
      <c r="PB2" s="38">
        <v>0</v>
      </c>
      <c r="PC2" s="38">
        <v>0</v>
      </c>
      <c r="PD2" s="38">
        <v>0</v>
      </c>
      <c r="PE2" s="38">
        <v>0</v>
      </c>
      <c r="PF2" s="38">
        <v>0</v>
      </c>
      <c r="PG2" s="38">
        <v>0</v>
      </c>
      <c r="PH2" s="38">
        <v>0</v>
      </c>
      <c r="PI2" s="38">
        <v>0</v>
      </c>
      <c r="PJ2" s="38">
        <v>0</v>
      </c>
      <c r="PK2" s="38">
        <v>0</v>
      </c>
      <c r="PL2" s="38">
        <v>0</v>
      </c>
      <c r="PM2" s="38">
        <v>0</v>
      </c>
      <c r="PN2" s="38">
        <v>0</v>
      </c>
      <c r="PO2" s="38">
        <v>0</v>
      </c>
      <c r="PP2" s="38">
        <v>0</v>
      </c>
      <c r="PQ2" s="38">
        <v>0</v>
      </c>
      <c r="PR2" s="38">
        <v>0</v>
      </c>
      <c r="PS2" s="38">
        <v>0</v>
      </c>
      <c r="PT2" s="38">
        <v>0</v>
      </c>
      <c r="PU2" s="38">
        <v>0</v>
      </c>
      <c r="PV2" s="38">
        <v>0</v>
      </c>
      <c r="PW2" s="38">
        <v>0</v>
      </c>
      <c r="PX2" s="38">
        <v>0</v>
      </c>
      <c r="PY2" s="38">
        <v>0</v>
      </c>
      <c r="PZ2" s="38">
        <v>0</v>
      </c>
      <c r="QA2" s="38">
        <v>0</v>
      </c>
      <c r="QB2" s="38">
        <v>0</v>
      </c>
      <c r="QC2" s="38">
        <v>0</v>
      </c>
      <c r="QD2" s="38">
        <v>0</v>
      </c>
      <c r="QE2" s="38">
        <v>0</v>
      </c>
      <c r="QF2" s="38">
        <v>0</v>
      </c>
      <c r="QG2" s="38">
        <v>0</v>
      </c>
      <c r="QH2" s="38">
        <v>0</v>
      </c>
      <c r="QI2" s="38">
        <v>0</v>
      </c>
      <c r="QJ2" s="38">
        <v>0</v>
      </c>
      <c r="QK2" s="38">
        <v>0</v>
      </c>
      <c r="QL2" s="38">
        <v>0</v>
      </c>
      <c r="QM2" s="38">
        <v>0</v>
      </c>
      <c r="QN2" s="38">
        <v>0</v>
      </c>
      <c r="QO2" s="38">
        <v>0</v>
      </c>
      <c r="QP2" s="38">
        <v>0</v>
      </c>
      <c r="QQ2" s="38">
        <v>0</v>
      </c>
      <c r="QR2" s="38">
        <v>0</v>
      </c>
      <c r="QS2" s="38">
        <v>0</v>
      </c>
      <c r="QT2" s="38">
        <v>0</v>
      </c>
      <c r="QU2" s="38">
        <v>0</v>
      </c>
      <c r="QV2" s="38">
        <v>0</v>
      </c>
      <c r="QW2" s="38">
        <v>0</v>
      </c>
      <c r="QX2" s="38">
        <v>0</v>
      </c>
      <c r="QY2" s="38">
        <v>0</v>
      </c>
      <c r="QZ2" s="38">
        <v>0</v>
      </c>
      <c r="RA2" s="38">
        <v>0</v>
      </c>
      <c r="RB2" s="38">
        <v>0</v>
      </c>
      <c r="RC2" s="38">
        <v>0</v>
      </c>
      <c r="RD2" s="38">
        <v>0</v>
      </c>
      <c r="RE2" s="38">
        <v>0</v>
      </c>
      <c r="RF2" s="38">
        <v>0</v>
      </c>
      <c r="RG2" s="38">
        <v>0</v>
      </c>
      <c r="RH2" s="38">
        <v>0</v>
      </c>
      <c r="RI2" s="38">
        <v>0</v>
      </c>
      <c r="RJ2" s="38">
        <v>0</v>
      </c>
      <c r="RK2" s="38">
        <v>0</v>
      </c>
      <c r="RL2" s="38">
        <v>0</v>
      </c>
      <c r="RM2" s="38">
        <v>0</v>
      </c>
      <c r="RN2" s="38">
        <v>0</v>
      </c>
      <c r="RO2" s="38">
        <v>0</v>
      </c>
      <c r="RP2" s="38">
        <v>0</v>
      </c>
      <c r="RQ2" s="38">
        <v>0</v>
      </c>
      <c r="RR2" s="38">
        <v>0</v>
      </c>
      <c r="RS2" s="38">
        <v>0</v>
      </c>
      <c r="RT2" s="38">
        <v>0</v>
      </c>
      <c r="RU2" s="38">
        <v>0</v>
      </c>
      <c r="RV2" s="38">
        <v>0</v>
      </c>
      <c r="RW2" s="38">
        <v>0</v>
      </c>
      <c r="RX2" s="38">
        <v>0</v>
      </c>
      <c r="RY2" s="38">
        <v>0</v>
      </c>
      <c r="RZ2" s="38">
        <v>0</v>
      </c>
      <c r="SA2" s="38">
        <v>0</v>
      </c>
      <c r="SB2" s="38">
        <v>0</v>
      </c>
      <c r="SC2" s="38">
        <v>0</v>
      </c>
      <c r="SD2" s="38">
        <v>0</v>
      </c>
      <c r="SE2" s="38">
        <v>0</v>
      </c>
      <c r="SF2" s="38">
        <v>0</v>
      </c>
      <c r="SG2" s="38">
        <v>0</v>
      </c>
      <c r="SH2" s="38">
        <v>0</v>
      </c>
      <c r="SI2" s="38">
        <v>0</v>
      </c>
      <c r="SJ2" s="38">
        <v>0</v>
      </c>
      <c r="SK2" s="38">
        <v>0</v>
      </c>
      <c r="SL2" s="38">
        <v>0</v>
      </c>
      <c r="SM2" s="38">
        <v>0</v>
      </c>
      <c r="SN2" s="38">
        <v>0</v>
      </c>
      <c r="SO2" s="38">
        <v>0</v>
      </c>
      <c r="SP2" s="38">
        <v>0</v>
      </c>
      <c r="SQ2" s="38">
        <v>0</v>
      </c>
      <c r="SR2" s="38">
        <v>0</v>
      </c>
      <c r="SS2" s="38">
        <v>0</v>
      </c>
      <c r="ST2" s="38">
        <v>0</v>
      </c>
      <c r="SU2" s="38">
        <v>0</v>
      </c>
      <c r="SV2" s="38">
        <v>0</v>
      </c>
      <c r="SW2" s="38">
        <v>0</v>
      </c>
      <c r="SX2" s="38">
        <v>0</v>
      </c>
      <c r="SY2" s="38">
        <v>0</v>
      </c>
      <c r="SZ2" s="38">
        <v>0</v>
      </c>
      <c r="TA2" s="38">
        <v>0</v>
      </c>
      <c r="TB2" s="38">
        <v>0</v>
      </c>
      <c r="TC2" s="38">
        <v>0</v>
      </c>
      <c r="TD2" s="38">
        <v>0</v>
      </c>
      <c r="TE2" s="38">
        <v>0</v>
      </c>
      <c r="TF2" s="38">
        <v>0</v>
      </c>
      <c r="TG2" s="38">
        <v>0</v>
      </c>
      <c r="TH2" s="38">
        <v>0</v>
      </c>
      <c r="TI2" s="38">
        <v>0</v>
      </c>
      <c r="TJ2" s="38">
        <v>0</v>
      </c>
      <c r="TK2" s="38">
        <v>0</v>
      </c>
      <c r="TL2" s="38">
        <v>0</v>
      </c>
      <c r="TM2" s="38">
        <v>0</v>
      </c>
      <c r="TN2" s="38">
        <v>0</v>
      </c>
      <c r="TO2" s="38">
        <v>0</v>
      </c>
      <c r="TP2" s="38">
        <v>0</v>
      </c>
      <c r="TQ2" s="38">
        <v>0</v>
      </c>
      <c r="TR2" s="38">
        <v>0</v>
      </c>
      <c r="TS2" s="38">
        <v>0</v>
      </c>
      <c r="TT2" s="38">
        <v>0</v>
      </c>
      <c r="TU2" s="38">
        <v>0</v>
      </c>
      <c r="TV2" s="38">
        <v>0</v>
      </c>
      <c r="TW2" s="38">
        <v>0</v>
      </c>
      <c r="TX2" s="38">
        <v>0</v>
      </c>
      <c r="TY2" s="38">
        <v>0</v>
      </c>
      <c r="TZ2" s="38">
        <v>0</v>
      </c>
      <c r="UA2" s="38">
        <v>0</v>
      </c>
      <c r="UB2" s="38">
        <v>0</v>
      </c>
      <c r="UC2" s="38">
        <v>0</v>
      </c>
      <c r="UD2" s="38">
        <v>0</v>
      </c>
      <c r="UE2" s="38">
        <v>0</v>
      </c>
      <c r="UF2" s="38">
        <v>0</v>
      </c>
      <c r="UG2" s="38">
        <v>0</v>
      </c>
      <c r="UH2" s="38">
        <v>0</v>
      </c>
      <c r="UI2" s="38">
        <v>0</v>
      </c>
      <c r="UJ2" s="38">
        <v>0</v>
      </c>
      <c r="UK2" s="38">
        <v>0</v>
      </c>
      <c r="UL2" s="38">
        <v>0</v>
      </c>
      <c r="UM2" s="38">
        <v>0</v>
      </c>
      <c r="UN2" s="38">
        <v>0</v>
      </c>
      <c r="UO2" s="38">
        <v>0</v>
      </c>
      <c r="UP2" s="38">
        <v>0</v>
      </c>
      <c r="UQ2" s="38">
        <v>0</v>
      </c>
      <c r="UR2" s="38">
        <v>0</v>
      </c>
      <c r="US2" s="38">
        <v>0</v>
      </c>
      <c r="UT2" s="38">
        <v>0</v>
      </c>
      <c r="UU2" s="38">
        <v>0</v>
      </c>
      <c r="UV2" s="38">
        <v>0</v>
      </c>
      <c r="UW2" s="38">
        <v>0</v>
      </c>
      <c r="UX2" s="38">
        <v>0</v>
      </c>
      <c r="UY2" s="38">
        <v>0</v>
      </c>
      <c r="UZ2" s="38">
        <v>0</v>
      </c>
      <c r="VA2" s="38">
        <v>0</v>
      </c>
      <c r="VB2" s="38">
        <v>0</v>
      </c>
      <c r="VC2" s="38">
        <v>0</v>
      </c>
      <c r="VD2" s="38">
        <v>0</v>
      </c>
      <c r="VE2" s="38">
        <v>0</v>
      </c>
      <c r="VF2" s="38">
        <v>0</v>
      </c>
      <c r="VG2" s="38">
        <v>0</v>
      </c>
      <c r="VH2" s="38">
        <v>0</v>
      </c>
      <c r="VI2" s="38">
        <v>0</v>
      </c>
      <c r="VJ2" s="38">
        <v>0</v>
      </c>
      <c r="VK2" s="38">
        <v>0</v>
      </c>
      <c r="VL2" s="38">
        <v>0</v>
      </c>
      <c r="VM2" s="38">
        <v>0</v>
      </c>
      <c r="VN2" s="38">
        <v>0</v>
      </c>
      <c r="VO2" s="38">
        <v>0</v>
      </c>
      <c r="VP2" s="38">
        <v>0</v>
      </c>
      <c r="VQ2" s="38">
        <v>0</v>
      </c>
      <c r="VR2" s="38">
        <v>0</v>
      </c>
      <c r="VS2" s="38">
        <v>0</v>
      </c>
      <c r="VT2" s="38">
        <v>0</v>
      </c>
      <c r="VU2" s="38">
        <v>0</v>
      </c>
      <c r="VV2" s="38">
        <v>0</v>
      </c>
      <c r="VW2" s="38">
        <v>0</v>
      </c>
      <c r="VX2" s="38">
        <v>0</v>
      </c>
      <c r="VY2" s="38">
        <v>0</v>
      </c>
      <c r="VZ2" s="38">
        <v>0</v>
      </c>
      <c r="WA2" s="38">
        <v>0</v>
      </c>
      <c r="WB2" s="81"/>
      <c r="WC2" s="81"/>
      <c r="WD2" s="81"/>
      <c r="WE2" s="81"/>
      <c r="WF2" s="81"/>
      <c r="WG2" s="81"/>
      <c r="WH2" s="81"/>
      <c r="WI2" s="81"/>
      <c r="WJ2" s="81"/>
      <c r="WK2" s="81"/>
      <c r="WL2" s="81"/>
      <c r="WM2" s="81"/>
      <c r="WN2" s="81"/>
      <c r="WO2" s="81"/>
      <c r="WP2" s="81"/>
      <c r="WQ2" s="81"/>
      <c r="WR2" s="81"/>
      <c r="WS2" s="81"/>
      <c r="WT2" s="81"/>
      <c r="WU2" s="81"/>
      <c r="WV2" s="81"/>
      <c r="WW2" s="81"/>
      <c r="WX2" s="81"/>
      <c r="WY2" s="81"/>
      <c r="WZ2" s="81"/>
      <c r="XA2" s="81"/>
      <c r="XB2" s="81"/>
      <c r="XC2" s="81"/>
      <c r="XD2" s="81"/>
      <c r="XE2" s="81"/>
      <c r="XF2" s="81"/>
      <c r="XG2" s="81"/>
      <c r="XH2" s="81"/>
      <c r="XI2" s="81"/>
      <c r="XJ2" s="81"/>
      <c r="XK2" s="81"/>
      <c r="XL2" s="81"/>
      <c r="XM2" s="81"/>
      <c r="XN2" s="81"/>
      <c r="XO2" s="81"/>
      <c r="XP2" s="81"/>
      <c r="XQ2" s="81"/>
      <c r="XR2" s="81"/>
      <c r="XS2" s="81"/>
      <c r="XT2" s="81"/>
      <c r="XU2" s="81"/>
      <c r="XV2" s="81"/>
      <c r="XW2" s="81"/>
      <c r="XX2" s="81"/>
      <c r="XY2" s="81"/>
      <c r="XZ2" s="81"/>
      <c r="YA2" s="81"/>
      <c r="YB2" s="81"/>
      <c r="YC2" s="81"/>
      <c r="YD2" s="81"/>
      <c r="YE2" s="81"/>
      <c r="YF2" s="81"/>
      <c r="YG2" s="81"/>
      <c r="YH2" s="81"/>
      <c r="YI2" s="81"/>
      <c r="YJ2" s="81"/>
      <c r="YK2" s="81"/>
      <c r="YL2" s="81"/>
      <c r="YM2" s="81"/>
      <c r="YN2" s="81"/>
      <c r="YO2" s="81"/>
      <c r="YP2" s="81"/>
      <c r="YQ2" s="81"/>
      <c r="YR2" s="81"/>
      <c r="YS2" s="81"/>
      <c r="YT2" s="81"/>
      <c r="YU2" s="81"/>
      <c r="YV2" s="81"/>
      <c r="YW2" s="81"/>
      <c r="YX2" s="81"/>
      <c r="YY2" s="81"/>
      <c r="YZ2" s="81"/>
      <c r="ZA2" s="81"/>
      <c r="ZB2" s="81"/>
      <c r="ZC2" s="81"/>
      <c r="ZD2" s="81"/>
      <c r="ZE2" s="81"/>
      <c r="ZF2" s="81"/>
      <c r="ZG2" s="81"/>
      <c r="ZH2" s="81"/>
      <c r="ZI2" s="81"/>
      <c r="ZJ2" s="81"/>
      <c r="ZK2" s="81"/>
      <c r="ZL2" s="81"/>
      <c r="ZM2" s="81"/>
      <c r="ZN2" s="81"/>
      <c r="ZO2" s="81"/>
      <c r="ZP2" s="81"/>
      <c r="ZQ2" s="81"/>
      <c r="ZR2" s="81"/>
      <c r="ZS2" s="81"/>
      <c r="ZT2" s="81"/>
      <c r="ZU2" s="81"/>
      <c r="ZV2" s="81"/>
      <c r="ZW2" s="81"/>
      <c r="ZX2" s="81"/>
      <c r="ZY2" s="81"/>
      <c r="ZZ2" s="81"/>
      <c r="AAA2" s="81"/>
      <c r="AAB2" s="81"/>
      <c r="AAC2" s="81"/>
      <c r="AAD2" s="81"/>
      <c r="AAE2" s="81"/>
      <c r="AAF2" s="81"/>
      <c r="AAG2" s="81"/>
      <c r="AAH2" s="81"/>
      <c r="AAI2" s="81"/>
      <c r="AAJ2" s="81"/>
      <c r="AAK2" s="81"/>
      <c r="AAL2" s="81"/>
      <c r="AAM2" s="81"/>
      <c r="AAN2" s="81"/>
      <c r="AAO2" s="81"/>
      <c r="AAP2" s="81"/>
      <c r="AAQ2" s="81"/>
      <c r="AAR2" s="81"/>
      <c r="AAS2" s="81"/>
      <c r="AAT2" s="81"/>
      <c r="AAU2" s="81"/>
      <c r="AAV2" s="81"/>
      <c r="AAW2" s="81"/>
      <c r="AAX2" s="81"/>
      <c r="AAY2" s="81"/>
      <c r="AAZ2" s="81"/>
      <c r="ABA2" s="81"/>
      <c r="ABB2" s="81"/>
      <c r="ABC2" s="81"/>
      <c r="ABD2" s="81"/>
      <c r="ABE2" s="81"/>
      <c r="ABF2" s="81"/>
      <c r="ABG2" s="81"/>
      <c r="ABH2" s="81"/>
      <c r="ABI2" s="81"/>
      <c r="ABJ2" s="81"/>
      <c r="ABK2" s="81"/>
      <c r="ABL2" s="81"/>
      <c r="ABM2" s="81"/>
      <c r="ABN2" s="81"/>
      <c r="ABO2" s="81"/>
      <c r="ABP2" s="81"/>
      <c r="ABQ2" s="81"/>
      <c r="ABR2" s="81"/>
      <c r="ABS2" s="81"/>
      <c r="ABT2" s="81"/>
      <c r="ABU2" s="81"/>
      <c r="ABV2" s="81"/>
      <c r="ABW2" s="81"/>
      <c r="ABX2" s="81"/>
      <c r="ABY2" s="81"/>
      <c r="ABZ2" s="81"/>
      <c r="ACA2" s="81"/>
      <c r="ACB2" s="81"/>
      <c r="ACC2" s="81"/>
      <c r="ACD2" s="81"/>
      <c r="ACE2" s="81"/>
      <c r="ACF2" s="81"/>
      <c r="ACG2" s="81"/>
      <c r="ACH2" s="81"/>
      <c r="ACI2" s="81"/>
      <c r="ACJ2" s="81"/>
      <c r="ACK2" s="81"/>
      <c r="ACL2" s="81"/>
      <c r="ACM2" s="81"/>
      <c r="ACN2" s="81"/>
      <c r="ACO2" s="81"/>
      <c r="ACP2" s="81"/>
      <c r="ACQ2" s="81"/>
      <c r="ACR2" s="81"/>
      <c r="ACS2" s="81"/>
      <c r="ACT2" s="81"/>
      <c r="ACU2" s="81"/>
      <c r="ACV2" s="81"/>
      <c r="ACW2" s="81"/>
      <c r="ACX2" s="81"/>
      <c r="ACY2" s="81"/>
      <c r="ACZ2" s="81"/>
      <c r="ADA2" s="81"/>
      <c r="ADB2" s="81"/>
      <c r="ADC2" s="81"/>
      <c r="ADD2" s="81"/>
      <c r="ADE2" s="81"/>
      <c r="ADF2" s="81"/>
      <c r="ADG2" s="81"/>
      <c r="ADH2" s="81"/>
      <c r="ADI2" s="81"/>
      <c r="ADJ2" s="81"/>
      <c r="ADK2" s="81"/>
      <c r="ADL2" s="81"/>
      <c r="ADM2" s="81"/>
      <c r="ADN2" s="81"/>
      <c r="ADO2" s="81"/>
      <c r="ADP2" s="81"/>
      <c r="ADQ2" s="81"/>
      <c r="ADR2" s="81"/>
      <c r="ADS2" s="81"/>
      <c r="ADT2" s="81"/>
      <c r="ADU2" s="81"/>
      <c r="ADV2" s="81"/>
      <c r="ADW2" s="81"/>
      <c r="ADX2" s="81"/>
      <c r="ADY2" s="81"/>
      <c r="ADZ2" s="81"/>
      <c r="AEA2" s="81"/>
      <c r="AEB2" s="81"/>
      <c r="AEC2" s="81"/>
      <c r="AED2" s="81"/>
      <c r="AEE2" s="81"/>
      <c r="AEF2" s="81"/>
      <c r="AEG2" s="81"/>
      <c r="AEH2" s="81"/>
      <c r="AEI2" s="81"/>
      <c r="AEJ2" s="81"/>
      <c r="AEK2" s="81"/>
      <c r="AEL2" s="81"/>
      <c r="AEM2" s="81"/>
      <c r="AEN2" s="81"/>
      <c r="AEO2" s="81"/>
      <c r="AEP2" s="81"/>
      <c r="AEQ2" s="81"/>
      <c r="AER2" s="81"/>
      <c r="AES2" s="81"/>
      <c r="AET2" s="81"/>
      <c r="AEU2" s="81"/>
      <c r="AEV2" s="81"/>
      <c r="AEW2" s="81"/>
      <c r="AEX2" s="81"/>
      <c r="AEY2" s="81"/>
      <c r="AEZ2" s="81"/>
      <c r="AFA2" s="81"/>
      <c r="AFB2" s="81"/>
      <c r="AFC2" s="81"/>
      <c r="AFD2" s="81"/>
      <c r="AFE2" s="81"/>
      <c r="AFF2" s="81"/>
      <c r="AFG2" s="81"/>
      <c r="AFH2" s="81"/>
      <c r="AFI2" s="81"/>
      <c r="AFJ2" s="81"/>
      <c r="AFK2" s="81"/>
      <c r="AFL2" s="81"/>
      <c r="AFM2" s="81"/>
      <c r="AFN2" s="81"/>
      <c r="AFO2" s="81"/>
      <c r="AFP2" s="81"/>
      <c r="AFQ2" s="81"/>
      <c r="AFR2" s="81"/>
      <c r="AFS2" s="81"/>
      <c r="AFT2" s="81"/>
      <c r="AFU2" s="81"/>
      <c r="AFV2" s="81"/>
      <c r="AFW2" s="81"/>
      <c r="AFX2" s="81"/>
      <c r="AFY2" s="81"/>
      <c r="AFZ2" s="81"/>
      <c r="AGA2" s="81"/>
      <c r="AGB2" s="81"/>
      <c r="AGC2" s="81"/>
      <c r="AGD2" s="81"/>
      <c r="AGE2" s="81"/>
      <c r="AGF2" s="81"/>
      <c r="AGG2" s="81"/>
      <c r="AGH2" s="81"/>
      <c r="AGI2" s="81"/>
      <c r="AGJ2" s="81"/>
      <c r="AGK2" s="81"/>
      <c r="AGL2" s="81"/>
      <c r="AGM2" s="81"/>
      <c r="AGN2" s="81"/>
      <c r="AGO2" s="81"/>
      <c r="AGP2" s="81"/>
      <c r="AGQ2" s="81"/>
      <c r="AGR2" s="81"/>
      <c r="AGS2" s="81"/>
      <c r="AGT2" s="81"/>
      <c r="AGU2" s="81"/>
      <c r="AGV2" s="81"/>
      <c r="AGW2" s="81"/>
      <c r="AGX2" s="81"/>
      <c r="AGY2" s="81"/>
      <c r="AGZ2" s="81"/>
      <c r="AHA2" s="81"/>
      <c r="AHB2" s="81"/>
      <c r="AHC2" s="81"/>
      <c r="AHD2" s="81"/>
      <c r="AHE2" s="81"/>
      <c r="AHF2" s="81"/>
      <c r="AHG2" s="81"/>
      <c r="AHH2" s="81"/>
      <c r="AHI2" s="81"/>
      <c r="AHJ2" s="81"/>
      <c r="AHK2" s="81"/>
      <c r="AHL2" s="81"/>
      <c r="AHM2" s="81"/>
      <c r="AHN2" s="81"/>
      <c r="AHO2" s="81"/>
      <c r="AHP2" s="81"/>
      <c r="AHQ2" s="81"/>
      <c r="AHR2" s="81"/>
      <c r="AHS2" s="81"/>
      <c r="AHT2" s="81"/>
      <c r="AHU2" s="81"/>
      <c r="AHV2" s="81"/>
      <c r="AHW2" s="81"/>
      <c r="AHX2" s="81"/>
      <c r="AHY2" s="81"/>
      <c r="AHZ2" s="81"/>
      <c r="AIA2" s="81"/>
      <c r="AIB2" s="81"/>
      <c r="AIC2" s="81"/>
      <c r="AID2" s="81"/>
      <c r="AIE2" s="81"/>
      <c r="AIF2" s="81"/>
      <c r="AIG2" s="81"/>
      <c r="AIH2" s="81"/>
      <c r="AII2" s="81"/>
      <c r="AIJ2" s="81"/>
      <c r="AIK2" s="81"/>
      <c r="AIL2" s="81"/>
      <c r="AIM2" s="81"/>
      <c r="AIN2" s="81"/>
      <c r="AIO2" s="81"/>
      <c r="AIP2" s="81"/>
      <c r="AIQ2" s="81"/>
      <c r="AIR2" s="81"/>
      <c r="AIS2" s="81"/>
      <c r="AIT2" s="81"/>
      <c r="AIU2" s="81"/>
      <c r="AIV2" s="81"/>
      <c r="AIW2" s="81"/>
      <c r="AIX2" s="81"/>
      <c r="AIY2" s="81"/>
      <c r="AIZ2" s="81"/>
      <c r="AJA2" s="81"/>
      <c r="AJB2" s="81"/>
      <c r="AJC2" s="81"/>
      <c r="AJD2" s="81"/>
      <c r="AJE2" s="81"/>
      <c r="AJF2" s="81"/>
      <c r="AJG2" s="81"/>
      <c r="AJH2" s="81"/>
      <c r="AJI2" s="81"/>
      <c r="AJJ2" s="81"/>
      <c r="AJK2" s="81"/>
      <c r="AJL2" s="81"/>
      <c r="AJM2" s="81"/>
      <c r="AJN2" s="81"/>
      <c r="AJO2" s="81"/>
      <c r="AJP2" s="81"/>
      <c r="AJQ2" s="81"/>
      <c r="AJR2" s="81"/>
      <c r="AJS2" s="81"/>
      <c r="AJT2" s="81"/>
      <c r="AJU2" s="81"/>
      <c r="AJV2" s="81"/>
      <c r="AJW2" s="81"/>
      <c r="AJX2" s="81"/>
      <c r="AJY2" s="81"/>
      <c r="AJZ2" s="81"/>
      <c r="AKA2" s="81"/>
      <c r="AKB2" s="81"/>
      <c r="AKC2" s="81"/>
      <c r="AKD2" s="81"/>
      <c r="AKE2" s="81"/>
      <c r="AKF2" s="81"/>
      <c r="AKG2" s="81"/>
      <c r="AKH2" s="81"/>
      <c r="AKI2" s="81"/>
      <c r="AKJ2" s="81"/>
      <c r="AKK2" s="81"/>
      <c r="AKL2" s="81"/>
      <c r="AKM2" s="81"/>
      <c r="AKN2" s="81"/>
      <c r="AKO2" s="81"/>
      <c r="AKP2" s="81"/>
      <c r="AKQ2" s="81"/>
      <c r="AKR2" s="81"/>
      <c r="AKS2" s="81"/>
      <c r="AKT2" s="81"/>
      <c r="AKU2" s="81"/>
      <c r="AKV2" s="81"/>
      <c r="AKW2" s="81"/>
      <c r="AKX2" s="81"/>
      <c r="AKY2" s="81"/>
      <c r="AKZ2" s="81"/>
      <c r="ALA2" s="81"/>
      <c r="ALB2" s="81"/>
      <c r="ALC2" s="81"/>
      <c r="ALD2" s="81"/>
      <c r="ALE2" s="81"/>
      <c r="ALF2" s="81"/>
      <c r="ALG2" s="81"/>
      <c r="ALH2" s="81"/>
      <c r="ALI2" s="81"/>
      <c r="ALJ2" s="81"/>
      <c r="ALK2" s="81"/>
      <c r="ALL2" s="81"/>
      <c r="ALM2" s="81"/>
      <c r="ALN2" s="81"/>
      <c r="ALO2" s="81"/>
      <c r="ALP2" s="81"/>
      <c r="ALQ2" s="81"/>
      <c r="ALR2" s="81"/>
      <c r="ALS2" s="81"/>
      <c r="ALT2" s="81"/>
      <c r="ALU2" s="81"/>
      <c r="ALV2" s="81"/>
      <c r="ALW2" s="81"/>
      <c r="ALX2" s="81"/>
      <c r="ALY2" s="81"/>
      <c r="ALZ2" s="81"/>
      <c r="AMA2" s="81"/>
      <c r="AMB2" s="81"/>
      <c r="AMC2" s="81"/>
      <c r="AMD2" s="81"/>
      <c r="AME2" s="81"/>
      <c r="AMF2" s="81"/>
      <c r="AMG2" s="81"/>
      <c r="AMH2" s="81"/>
      <c r="AMI2" s="81"/>
      <c r="AMJ2" s="81"/>
      <c r="AMK2" s="81"/>
      <c r="AML2" s="81"/>
      <c r="AMM2" s="81"/>
      <c r="AMN2" s="81"/>
      <c r="AMO2" s="81"/>
      <c r="AMP2" s="81"/>
      <c r="AMQ2" s="81"/>
      <c r="AMR2" s="81"/>
      <c r="AMS2" s="81"/>
      <c r="AMT2" s="81"/>
      <c r="AMU2" s="81"/>
      <c r="AMV2" s="81"/>
      <c r="AMW2" s="81"/>
      <c r="AMX2" s="81"/>
      <c r="AMY2" s="81"/>
      <c r="AMZ2" s="81"/>
      <c r="ANA2" s="81"/>
      <c r="ANB2" s="81"/>
      <c r="ANC2" s="81"/>
      <c r="AND2" s="81"/>
      <c r="ANE2" s="81"/>
      <c r="ANF2" s="81"/>
      <c r="ANG2" s="81"/>
      <c r="ANH2" s="81"/>
      <c r="ANI2" s="81"/>
      <c r="ANJ2" s="81"/>
      <c r="ANK2" s="81"/>
      <c r="ANL2" s="81"/>
      <c r="ANM2" s="81"/>
      <c r="ANN2" s="81"/>
      <c r="ANO2" s="81"/>
      <c r="ANP2" s="81"/>
      <c r="ANQ2" s="81"/>
      <c r="ANR2" s="81"/>
      <c r="ANS2" s="81"/>
      <c r="ANT2" s="81"/>
      <c r="ANU2" s="81"/>
      <c r="ANV2" s="81"/>
      <c r="ANW2" s="81"/>
      <c r="ANX2" s="81"/>
      <c r="ANY2" s="81"/>
      <c r="ANZ2" s="81"/>
      <c r="AOA2" s="81"/>
      <c r="AOB2" s="81"/>
      <c r="AOC2" s="81"/>
      <c r="AOD2" s="81"/>
      <c r="AOE2" s="81"/>
      <c r="AOF2" s="81"/>
      <c r="AOG2" s="81"/>
      <c r="AOH2" s="81"/>
      <c r="AOI2" s="81"/>
      <c r="AOJ2" s="81"/>
      <c r="AOK2" s="81"/>
      <c r="AOL2" s="81"/>
      <c r="AOM2" s="81"/>
      <c r="AON2" s="81"/>
      <c r="AOO2" s="81"/>
      <c r="AOP2" s="81"/>
      <c r="AOQ2" s="81"/>
      <c r="AOR2" s="81"/>
      <c r="AOS2" s="81"/>
      <c r="AOT2" s="81"/>
      <c r="AOU2" s="81"/>
      <c r="AOV2" s="81"/>
      <c r="AOW2" s="81"/>
      <c r="AOX2" s="81"/>
      <c r="AOY2" s="81"/>
      <c r="AOZ2" s="81"/>
      <c r="APA2" s="81"/>
      <c r="APB2" s="81"/>
      <c r="APC2" s="81"/>
      <c r="APD2" s="81"/>
      <c r="APE2" s="81"/>
      <c r="APF2" s="81"/>
      <c r="APG2" s="81"/>
      <c r="APH2" s="81"/>
      <c r="API2" s="81"/>
      <c r="APJ2" s="81"/>
      <c r="APK2" s="81"/>
      <c r="APL2" s="81"/>
      <c r="APM2" s="81"/>
      <c r="APN2" s="81"/>
      <c r="APO2" s="81"/>
      <c r="APP2" s="81"/>
      <c r="APQ2" s="81"/>
      <c r="APR2" s="81"/>
      <c r="APS2" s="81"/>
      <c r="APT2" s="81"/>
      <c r="APU2" s="81"/>
      <c r="APV2" s="81"/>
      <c r="APW2" s="81"/>
      <c r="APX2" s="81"/>
      <c r="APY2" s="81"/>
      <c r="APZ2" s="81"/>
      <c r="AQA2" s="81"/>
      <c r="AQB2" s="81"/>
      <c r="AQC2" s="81"/>
      <c r="AQD2" s="81"/>
      <c r="AQE2" s="81"/>
      <c r="AQF2" s="81"/>
      <c r="AQG2" s="81"/>
      <c r="AQH2" s="81"/>
      <c r="AQI2" s="81"/>
      <c r="AQJ2" s="81"/>
      <c r="AQK2" s="81"/>
      <c r="AQL2" s="81"/>
      <c r="AQM2" s="81"/>
      <c r="AQN2" s="81"/>
      <c r="AQO2" s="81"/>
      <c r="AQP2" s="81"/>
      <c r="AQQ2" s="81"/>
      <c r="AQR2" s="81"/>
      <c r="AQS2" s="81"/>
      <c r="AQT2" s="81"/>
      <c r="AQU2" s="81"/>
      <c r="AQV2" s="81"/>
      <c r="AQW2" s="81"/>
      <c r="AQX2" s="81"/>
      <c r="AQY2" s="81"/>
      <c r="AQZ2" s="81"/>
      <c r="ARA2" s="81"/>
      <c r="ARB2" s="81"/>
      <c r="ARC2" s="81"/>
      <c r="ARD2" s="81"/>
      <c r="ARE2" s="81"/>
      <c r="ARF2" s="81"/>
      <c r="ARG2" s="81"/>
      <c r="ARH2" s="81"/>
      <c r="ARI2" s="81"/>
      <c r="ARJ2" s="81"/>
      <c r="ARK2" s="81"/>
      <c r="ARL2" s="81"/>
      <c r="ARM2" s="81"/>
      <c r="ARN2" s="81"/>
      <c r="ARO2" s="81"/>
      <c r="ARP2" s="81"/>
      <c r="ARQ2" s="81"/>
      <c r="ARR2" s="81"/>
      <c r="ARS2" s="81"/>
      <c r="ART2" s="81"/>
      <c r="ARU2" s="81"/>
      <c r="ARV2" s="81"/>
      <c r="ARW2" s="81"/>
      <c r="ARX2" s="81"/>
      <c r="ARY2" s="81"/>
      <c r="ARZ2" s="81"/>
      <c r="ASA2" s="81"/>
      <c r="ASB2" s="81"/>
      <c r="ASC2" s="81"/>
      <c r="ASD2" s="81"/>
      <c r="ASE2" s="81"/>
      <c r="ASF2" s="81"/>
      <c r="ASG2" s="81"/>
      <c r="ASH2" s="81"/>
      <c r="ASI2" s="81"/>
      <c r="ASJ2" s="81"/>
      <c r="ASK2" s="81"/>
      <c r="ASL2" s="81"/>
      <c r="ASM2" s="81"/>
      <c r="ASN2" s="81"/>
      <c r="ASO2" s="81"/>
      <c r="ASP2" s="81"/>
      <c r="ASQ2" s="81"/>
      <c r="ASR2" s="81"/>
      <c r="ASS2" s="81"/>
      <c r="AST2" s="81"/>
      <c r="ASU2" s="81"/>
      <c r="ASV2" s="81"/>
      <c r="ASW2" s="81"/>
      <c r="ASX2" s="81"/>
      <c r="ASY2" s="81"/>
      <c r="ASZ2" s="81"/>
      <c r="ATA2" s="81"/>
      <c r="ATB2" s="81"/>
      <c r="ATC2" s="81"/>
      <c r="ATD2" s="81"/>
      <c r="ATE2" s="81"/>
      <c r="ATF2" s="81"/>
      <c r="ATG2" s="81"/>
      <c r="ATH2" s="81"/>
      <c r="ATI2" s="81"/>
      <c r="ATJ2" s="81"/>
      <c r="ATK2" s="81"/>
      <c r="ATL2" s="80"/>
      <c r="ATM2" s="80"/>
      <c r="ATN2" s="81"/>
      <c r="ATO2" s="81"/>
      <c r="ATP2" s="81"/>
      <c r="ATQ2" s="81"/>
      <c r="ATR2" s="81"/>
      <c r="ATS2" s="81"/>
      <c r="ATT2" s="81"/>
      <c r="ATU2" s="81"/>
      <c r="ATV2" s="81"/>
      <c r="ATW2" s="81"/>
      <c r="ATX2" s="81"/>
      <c r="ATY2" s="81"/>
      <c r="ATZ2" s="81"/>
      <c r="AUA2" s="81"/>
      <c r="AUB2" s="81"/>
      <c r="AUC2" s="81"/>
      <c r="AUD2" s="81"/>
      <c r="AUE2" s="81"/>
      <c r="AUF2" s="81"/>
      <c r="AUG2" s="81"/>
      <c r="AUH2" s="81"/>
      <c r="AUI2" s="81"/>
      <c r="AUJ2" s="81"/>
      <c r="AUK2" s="81"/>
      <c r="AUL2" s="81"/>
      <c r="AUM2" s="81"/>
      <c r="AUN2" s="81"/>
      <c r="AUO2" s="81"/>
      <c r="AUP2" s="81"/>
      <c r="AUQ2" s="81"/>
      <c r="AUR2" s="81"/>
      <c r="AUS2" s="81"/>
      <c r="AUT2" s="81"/>
      <c r="AUU2" s="81"/>
      <c r="AUV2" s="81"/>
      <c r="AUW2" s="81"/>
      <c r="AUX2" s="81"/>
      <c r="AUY2" s="81"/>
      <c r="AUZ2" s="81"/>
      <c r="AVA2" s="81"/>
      <c r="AVB2" s="81"/>
      <c r="AVC2" s="81"/>
      <c r="AVD2" s="81"/>
      <c r="AVE2" s="81"/>
      <c r="AVF2" s="81"/>
      <c r="AVG2" s="81"/>
      <c r="AVH2" s="81"/>
      <c r="AVI2" s="81"/>
      <c r="AVJ2" s="81"/>
      <c r="AVK2" s="81"/>
      <c r="AVL2" s="81"/>
      <c r="AVM2" s="81"/>
      <c r="AVN2" s="81"/>
      <c r="AVO2" s="81"/>
      <c r="AVP2" s="81"/>
      <c r="AVQ2" s="81"/>
      <c r="AVR2" s="81"/>
      <c r="AVS2" s="81"/>
      <c r="AVT2" s="81"/>
      <c r="AVU2" s="81"/>
      <c r="AVV2" s="81"/>
      <c r="AVW2" s="81"/>
      <c r="AVX2" s="81"/>
      <c r="AVY2" s="81"/>
      <c r="AVZ2" s="81"/>
      <c r="AWA2" s="81"/>
      <c r="AWB2" s="81"/>
      <c r="AWC2" s="81"/>
      <c r="AWD2" s="81"/>
      <c r="AWE2" s="81"/>
      <c r="AWF2" s="81"/>
      <c r="AWG2" s="81"/>
      <c r="AWH2" s="81"/>
      <c r="AWI2" s="81"/>
      <c r="AWJ2" s="81"/>
      <c r="AWK2" s="81"/>
      <c r="AWL2" s="81"/>
      <c r="AWM2" s="81"/>
      <c r="AWN2" s="81"/>
      <c r="AWO2" s="81"/>
      <c r="AWP2" s="81"/>
      <c r="AWQ2" s="81"/>
      <c r="AWR2" s="81"/>
      <c r="AWS2" s="81"/>
      <c r="AWT2" s="81"/>
      <c r="AWU2" s="81"/>
      <c r="AWV2" s="81"/>
      <c r="AWW2" s="81"/>
      <c r="AWX2" s="81"/>
      <c r="AWY2" s="81"/>
      <c r="AWZ2" s="81"/>
      <c r="AXA2" s="81"/>
      <c r="AXB2" s="81"/>
      <c r="AXC2" s="81"/>
      <c r="AXD2" s="81"/>
      <c r="AXE2" s="81"/>
      <c r="AXF2" s="81"/>
      <c r="AXG2" s="81"/>
      <c r="AXH2" s="81"/>
      <c r="AXI2" s="81"/>
      <c r="AXJ2" s="81"/>
      <c r="AXK2" s="81"/>
      <c r="AXL2" s="81"/>
      <c r="AXM2" s="81"/>
      <c r="AXN2" s="81"/>
      <c r="AXO2" s="81"/>
      <c r="AXP2" s="81"/>
      <c r="AXQ2" s="81"/>
      <c r="AXR2" s="81"/>
      <c r="AXS2" s="81"/>
      <c r="AXT2" s="81"/>
      <c r="AXU2" s="81"/>
      <c r="AXV2" s="81"/>
      <c r="AXW2" s="81"/>
      <c r="AXX2" s="81"/>
      <c r="AXY2" s="81"/>
      <c r="AXZ2" s="81"/>
      <c r="AYA2" s="81"/>
      <c r="AYB2" s="81"/>
      <c r="AYC2" s="81"/>
      <c r="AYD2" s="81"/>
      <c r="AYE2" s="81"/>
      <c r="AYF2" s="81"/>
      <c r="AYG2" s="81"/>
      <c r="AYH2" s="81"/>
      <c r="AYI2" s="81"/>
      <c r="AYJ2" s="81"/>
      <c r="AYK2" s="81"/>
      <c r="AYL2" s="81"/>
      <c r="AYM2" s="81"/>
      <c r="AYN2" s="81"/>
      <c r="AYO2" s="81"/>
      <c r="AYP2" s="81"/>
      <c r="AYQ2" s="81"/>
      <c r="AYR2" s="81"/>
      <c r="AYS2" s="81"/>
      <c r="AYT2" s="81"/>
      <c r="AYU2" s="81"/>
      <c r="AYV2" s="81"/>
      <c r="AYW2" s="81"/>
      <c r="AYX2" s="81"/>
      <c r="AYY2" s="81"/>
      <c r="AYZ2" s="81"/>
      <c r="AZA2" s="81"/>
      <c r="AZB2" s="81"/>
      <c r="AZC2" s="81"/>
      <c r="AZD2" s="81"/>
      <c r="AZE2" s="81"/>
      <c r="AZF2" s="81"/>
      <c r="AZG2" s="81"/>
      <c r="AZH2" s="81"/>
      <c r="AZI2" s="81"/>
      <c r="AZJ2" s="81"/>
      <c r="AZK2" s="81"/>
      <c r="AZL2" s="81"/>
      <c r="AZM2" s="81"/>
      <c r="AZN2" s="81"/>
      <c r="AZO2" s="81"/>
      <c r="AZP2" s="81"/>
      <c r="AZQ2" s="81"/>
      <c r="AZR2" s="81"/>
      <c r="AZS2" s="81"/>
      <c r="AZT2" s="81"/>
      <c r="AZU2" s="81"/>
      <c r="AZV2" s="81"/>
      <c r="AZW2" s="81"/>
      <c r="AZX2" s="81"/>
      <c r="AZY2" s="81"/>
      <c r="AZZ2" s="81"/>
      <c r="BAA2" s="81"/>
      <c r="BAB2" s="81"/>
      <c r="BAC2" s="81"/>
      <c r="BAD2" s="81"/>
      <c r="BAE2" s="80"/>
      <c r="BAF2" s="80"/>
    </row>
    <row r="5" spans="1:1384">
      <c r="A5" s="81"/>
      <c r="B5" s="82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1"/>
      <c r="OB5" s="81"/>
      <c r="OC5" s="81"/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/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1"/>
      <c r="QZ5" s="81"/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/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  <c r="ZQ5" s="81"/>
      <c r="ZR5" s="81"/>
      <c r="ZS5" s="81"/>
      <c r="ZT5" s="81"/>
      <c r="ZU5" s="81"/>
      <c r="ZV5" s="81"/>
      <c r="ZW5" s="81"/>
      <c r="ZX5" s="81"/>
      <c r="ZY5" s="81"/>
      <c r="ZZ5" s="81"/>
      <c r="AAA5" s="81"/>
      <c r="AAB5" s="81"/>
      <c r="AAC5" s="81"/>
      <c r="AAD5" s="81"/>
      <c r="AAE5" s="81"/>
      <c r="AAF5" s="81"/>
      <c r="AAG5" s="81"/>
      <c r="AAH5" s="81"/>
      <c r="AAI5" s="81"/>
      <c r="AAJ5" s="81"/>
      <c r="AAK5" s="81"/>
      <c r="AAL5" s="81"/>
      <c r="AAM5" s="81"/>
      <c r="AAN5" s="81"/>
      <c r="AAO5" s="81"/>
      <c r="AAP5" s="81"/>
      <c r="AAQ5" s="81"/>
      <c r="AAR5" s="81"/>
      <c r="AAS5" s="81"/>
      <c r="AAT5" s="81"/>
      <c r="AAU5" s="81"/>
      <c r="AAV5" s="81"/>
      <c r="AAW5" s="81"/>
      <c r="AAX5" s="81"/>
      <c r="AAY5" s="81"/>
      <c r="AAZ5" s="81"/>
      <c r="ABA5" s="81"/>
      <c r="ABB5" s="81"/>
      <c r="ABC5" s="81"/>
      <c r="ABD5" s="81"/>
      <c r="ABE5" s="81"/>
      <c r="ABF5" s="81"/>
      <c r="ABG5" s="81"/>
      <c r="ABH5" s="81"/>
      <c r="ABI5" s="81"/>
      <c r="ABJ5" s="81"/>
      <c r="ABK5" s="81"/>
      <c r="ABL5" s="81"/>
      <c r="ABM5" s="81"/>
      <c r="ABN5" s="81"/>
      <c r="ABO5" s="81"/>
      <c r="ABP5" s="81"/>
      <c r="ABQ5" s="81"/>
      <c r="ABR5" s="81"/>
      <c r="ABS5" s="81"/>
      <c r="ABT5" s="81"/>
      <c r="ABU5" s="81"/>
      <c r="ABV5" s="81"/>
      <c r="ABW5" s="81"/>
      <c r="ABX5" s="81"/>
      <c r="ABY5" s="81"/>
      <c r="ABZ5" s="81"/>
      <c r="ACA5" s="81"/>
      <c r="ACB5" s="81"/>
      <c r="ACC5" s="81"/>
      <c r="ACD5" s="81"/>
      <c r="ACE5" s="81"/>
      <c r="ACF5" s="81"/>
      <c r="ACG5" s="81"/>
      <c r="ACH5" s="81"/>
      <c r="ACI5" s="81"/>
      <c r="ACJ5" s="81"/>
      <c r="ACK5" s="81"/>
      <c r="ACL5" s="81"/>
      <c r="ACM5" s="81"/>
      <c r="ACN5" s="81"/>
      <c r="ACO5" s="81"/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DB5" s="81"/>
      <c r="ADC5" s="81"/>
      <c r="ADD5" s="81"/>
      <c r="ADE5" s="81"/>
      <c r="ADF5" s="81"/>
      <c r="ADG5" s="81"/>
      <c r="ADH5" s="81"/>
      <c r="ADI5" s="81"/>
      <c r="ADJ5" s="81"/>
      <c r="ADK5" s="81"/>
      <c r="ADL5" s="81"/>
      <c r="ADM5" s="81"/>
      <c r="ADN5" s="81"/>
      <c r="ADO5" s="81"/>
      <c r="ADP5" s="81"/>
      <c r="ADQ5" s="81"/>
      <c r="ADR5" s="81"/>
      <c r="ADS5" s="81"/>
      <c r="ADT5" s="81"/>
      <c r="ADU5" s="81"/>
      <c r="ADV5" s="81"/>
      <c r="ADW5" s="81"/>
      <c r="ADX5" s="81"/>
      <c r="ADY5" s="81"/>
      <c r="ADZ5" s="81"/>
      <c r="AEA5" s="81"/>
      <c r="AEB5" s="81"/>
      <c r="AEC5" s="81"/>
      <c r="AED5" s="81"/>
      <c r="AEE5" s="81"/>
      <c r="AEF5" s="81"/>
      <c r="AEG5" s="81"/>
      <c r="AEH5" s="81"/>
      <c r="AEI5" s="81"/>
      <c r="AEJ5" s="81"/>
      <c r="AEK5" s="81"/>
      <c r="AEL5" s="81"/>
      <c r="AEM5" s="81"/>
      <c r="AEN5" s="81"/>
      <c r="AEO5" s="81"/>
      <c r="AEP5" s="81"/>
      <c r="AEQ5" s="81"/>
      <c r="AER5" s="81"/>
      <c r="AES5" s="81"/>
      <c r="AET5" s="81"/>
      <c r="AEU5" s="81"/>
      <c r="AEV5" s="81"/>
      <c r="AEW5" s="81"/>
      <c r="AEX5" s="81"/>
      <c r="AEY5" s="81"/>
      <c r="AEZ5" s="81"/>
      <c r="AFA5" s="81"/>
      <c r="AFB5" s="81"/>
      <c r="AFC5" s="81"/>
      <c r="AFD5" s="81"/>
      <c r="AFE5" s="81"/>
      <c r="AFF5" s="81"/>
      <c r="AFG5" s="81"/>
      <c r="AFH5" s="81"/>
      <c r="AFI5" s="81"/>
      <c r="AFJ5" s="81"/>
      <c r="AFK5" s="81"/>
      <c r="AFL5" s="81"/>
      <c r="AFM5" s="81"/>
      <c r="AFN5" s="81"/>
      <c r="AFO5" s="81"/>
      <c r="AFP5" s="81"/>
      <c r="AFQ5" s="81"/>
      <c r="AFR5" s="81"/>
      <c r="AFS5" s="81"/>
      <c r="AFT5" s="81"/>
      <c r="AFU5" s="81"/>
      <c r="AFV5" s="81"/>
      <c r="AFW5" s="81"/>
      <c r="AFX5" s="81"/>
      <c r="AFY5" s="81"/>
      <c r="AFZ5" s="81"/>
      <c r="AGA5" s="81"/>
      <c r="AGB5" s="81"/>
      <c r="AGC5" s="81"/>
      <c r="AGD5" s="81"/>
      <c r="AGE5" s="81"/>
      <c r="AGF5" s="81"/>
      <c r="AGG5" s="81"/>
      <c r="AGH5" s="81"/>
      <c r="AGI5" s="81"/>
      <c r="AGJ5" s="81"/>
      <c r="AGK5" s="81"/>
      <c r="AGL5" s="81"/>
      <c r="AGM5" s="81"/>
      <c r="AGN5" s="81"/>
      <c r="AGO5" s="81"/>
      <c r="AGP5" s="81"/>
      <c r="AGQ5" s="81"/>
      <c r="AGR5" s="81"/>
      <c r="AGS5" s="81"/>
      <c r="AGT5" s="81"/>
      <c r="AGU5" s="81"/>
      <c r="AGV5" s="81"/>
      <c r="AGW5" s="81"/>
      <c r="AGX5" s="81"/>
      <c r="AGY5" s="81"/>
      <c r="AGZ5" s="81"/>
      <c r="AHA5" s="81"/>
      <c r="AHB5" s="81"/>
      <c r="AHC5" s="81"/>
      <c r="AHD5" s="81"/>
      <c r="AHE5" s="81"/>
      <c r="AHF5" s="81"/>
      <c r="AHG5" s="81"/>
      <c r="AHH5" s="81"/>
      <c r="AHI5" s="81"/>
      <c r="AHJ5" s="81"/>
      <c r="AHK5" s="81"/>
      <c r="AHL5" s="81"/>
      <c r="AHM5" s="81"/>
      <c r="AHN5" s="81"/>
      <c r="AHO5" s="81"/>
      <c r="AHP5" s="81"/>
      <c r="AHQ5" s="81"/>
      <c r="AHR5" s="81"/>
      <c r="AHS5" s="81"/>
      <c r="AHT5" s="81"/>
      <c r="AHU5" s="81"/>
      <c r="AHV5" s="81"/>
      <c r="AHW5" s="81"/>
      <c r="AHX5" s="81"/>
      <c r="AHY5" s="81"/>
      <c r="AHZ5" s="81"/>
      <c r="AIA5" s="81"/>
      <c r="AIB5" s="81"/>
      <c r="AIC5" s="81"/>
      <c r="AID5" s="81"/>
      <c r="AIE5" s="81"/>
      <c r="AIF5" s="81"/>
      <c r="AIG5" s="81"/>
      <c r="AIH5" s="81"/>
      <c r="AII5" s="81"/>
      <c r="AIJ5" s="81"/>
      <c r="AIK5" s="81"/>
      <c r="AIL5" s="81"/>
      <c r="AIM5" s="81"/>
      <c r="AIN5" s="81"/>
      <c r="AIO5" s="81"/>
      <c r="AIP5" s="81"/>
      <c r="AIQ5" s="81"/>
      <c r="AIR5" s="81"/>
      <c r="AIS5" s="81"/>
      <c r="AIT5" s="81"/>
      <c r="AIU5" s="81"/>
      <c r="AIV5" s="81"/>
      <c r="AIW5" s="81"/>
      <c r="AIX5" s="81"/>
      <c r="AIY5" s="81"/>
      <c r="AIZ5" s="81"/>
      <c r="AJA5" s="81"/>
      <c r="AJB5" s="81"/>
      <c r="AJC5" s="81"/>
      <c r="AJD5" s="81"/>
      <c r="AJE5" s="81"/>
      <c r="AJF5" s="81"/>
      <c r="AJG5" s="81"/>
      <c r="AJH5" s="81"/>
      <c r="AJI5" s="81"/>
      <c r="AJJ5" s="81"/>
      <c r="AJK5" s="81"/>
      <c r="AJL5" s="81"/>
      <c r="AJM5" s="81"/>
      <c r="AJN5" s="81"/>
      <c r="AJO5" s="81"/>
      <c r="AJP5" s="81"/>
      <c r="AJQ5" s="81"/>
      <c r="AJR5" s="81"/>
      <c r="AJS5" s="81"/>
      <c r="AJT5" s="81"/>
      <c r="AJU5" s="81"/>
      <c r="AJV5" s="81"/>
      <c r="AJW5" s="81"/>
      <c r="AJX5" s="81"/>
      <c r="AJY5" s="81"/>
      <c r="AJZ5" s="81"/>
      <c r="AKA5" s="81"/>
      <c r="AKB5" s="81"/>
      <c r="AKC5" s="81"/>
      <c r="AKD5" s="81"/>
      <c r="AKE5" s="81"/>
      <c r="AKF5" s="81"/>
      <c r="AKG5" s="81"/>
      <c r="AKH5" s="81"/>
      <c r="AKI5" s="81"/>
      <c r="AKJ5" s="81"/>
      <c r="AKK5" s="81"/>
      <c r="AKL5" s="81"/>
      <c r="AKM5" s="81"/>
      <c r="AKN5" s="81"/>
      <c r="AKO5" s="81"/>
      <c r="AKP5" s="81"/>
      <c r="AKQ5" s="81"/>
      <c r="AKR5" s="81"/>
      <c r="AKS5" s="81"/>
      <c r="AKT5" s="81"/>
      <c r="AKU5" s="81"/>
      <c r="AKV5" s="81"/>
      <c r="AKW5" s="81"/>
      <c r="AKX5" s="81"/>
      <c r="AKY5" s="81"/>
      <c r="AKZ5" s="81"/>
      <c r="ALA5" s="81"/>
      <c r="ALB5" s="81"/>
      <c r="ALC5" s="81"/>
      <c r="ALD5" s="81"/>
      <c r="ALE5" s="81"/>
      <c r="ALF5" s="81"/>
      <c r="ALG5" s="81"/>
      <c r="ALH5" s="81"/>
      <c r="ALI5" s="81"/>
      <c r="ALJ5" s="81"/>
      <c r="ALK5" s="81"/>
      <c r="ALL5" s="81"/>
      <c r="ALM5" s="81"/>
      <c r="ALN5" s="81"/>
      <c r="ALO5" s="81"/>
      <c r="ALP5" s="81"/>
      <c r="ALQ5" s="81"/>
      <c r="ALR5" s="81"/>
      <c r="ALS5" s="81"/>
      <c r="ALT5" s="81"/>
      <c r="ALU5" s="81"/>
      <c r="ALV5" s="81"/>
      <c r="ALW5" s="81"/>
      <c r="ALX5" s="81"/>
      <c r="ALY5" s="81"/>
      <c r="ALZ5" s="81"/>
      <c r="AMA5" s="81"/>
      <c r="AMB5" s="81"/>
      <c r="AMC5" s="81"/>
      <c r="AMD5" s="81"/>
      <c r="AME5" s="81"/>
      <c r="AMF5" s="81"/>
      <c r="AMG5" s="81"/>
      <c r="AMH5" s="81"/>
      <c r="AMI5" s="81"/>
      <c r="AMJ5" s="81"/>
      <c r="AMK5" s="81"/>
      <c r="AML5" s="81"/>
      <c r="AMM5" s="81"/>
      <c r="AMN5" s="81"/>
      <c r="AMO5" s="81"/>
      <c r="AMP5" s="81"/>
      <c r="AMQ5" s="81"/>
      <c r="AMR5" s="81"/>
      <c r="AMS5" s="81"/>
      <c r="AMT5" s="81"/>
      <c r="AMU5" s="81"/>
      <c r="AMV5" s="81"/>
      <c r="AMW5" s="81"/>
      <c r="AMX5" s="81"/>
      <c r="AMY5" s="81"/>
      <c r="AMZ5" s="81"/>
      <c r="ANA5" s="81"/>
      <c r="ANB5" s="81"/>
      <c r="ANC5" s="81"/>
      <c r="AND5" s="81"/>
      <c r="ANE5" s="81"/>
      <c r="ANF5" s="81"/>
      <c r="ANG5" s="81"/>
      <c r="ANH5" s="81"/>
      <c r="ANI5" s="81"/>
      <c r="ANJ5" s="81"/>
      <c r="ANK5" s="81"/>
      <c r="ANL5" s="81"/>
      <c r="ANM5" s="81"/>
      <c r="ANN5" s="81"/>
      <c r="ANO5" s="81"/>
      <c r="ANP5" s="81"/>
      <c r="ANQ5" s="81"/>
      <c r="ANR5" s="81"/>
      <c r="ANS5" s="81"/>
      <c r="ANT5" s="81"/>
      <c r="ANU5" s="81"/>
      <c r="ANV5" s="81"/>
      <c r="ANW5" s="81"/>
      <c r="ANX5" s="81"/>
      <c r="ANY5" s="81"/>
      <c r="ANZ5" s="81"/>
      <c r="AOA5" s="81"/>
      <c r="AOB5" s="81"/>
      <c r="AOC5" s="81"/>
      <c r="AOD5" s="81"/>
      <c r="AOE5" s="81"/>
      <c r="AOF5" s="81"/>
      <c r="AOG5" s="81"/>
      <c r="AOH5" s="81"/>
      <c r="AOI5" s="81"/>
      <c r="AOJ5" s="81"/>
      <c r="AOK5" s="81"/>
      <c r="AOL5" s="81"/>
      <c r="AOM5" s="81"/>
      <c r="AON5" s="81"/>
      <c r="AOO5" s="81"/>
      <c r="AOP5" s="81"/>
      <c r="AOQ5" s="81"/>
      <c r="AOR5" s="81"/>
      <c r="AOS5" s="81"/>
      <c r="AOT5" s="81"/>
      <c r="AOU5" s="81"/>
      <c r="AOV5" s="81"/>
      <c r="AOW5" s="81"/>
      <c r="AOX5" s="81"/>
      <c r="AOY5" s="81"/>
      <c r="AOZ5" s="81"/>
      <c r="APA5" s="81"/>
      <c r="APB5" s="81"/>
      <c r="APC5" s="81"/>
      <c r="APD5" s="81"/>
      <c r="APE5" s="81"/>
      <c r="APF5" s="81"/>
      <c r="APG5" s="81"/>
      <c r="APH5" s="81"/>
      <c r="API5" s="81"/>
      <c r="APJ5" s="81"/>
      <c r="APK5" s="81"/>
      <c r="APL5" s="81"/>
      <c r="APM5" s="81"/>
      <c r="APN5" s="81"/>
      <c r="APO5" s="81"/>
      <c r="APP5" s="81"/>
      <c r="APQ5" s="81"/>
      <c r="APR5" s="81"/>
      <c r="APS5" s="81"/>
      <c r="APT5" s="81"/>
      <c r="APU5" s="81"/>
      <c r="APV5" s="81"/>
      <c r="APW5" s="81"/>
      <c r="APX5" s="81"/>
      <c r="APY5" s="81"/>
      <c r="APZ5" s="81"/>
      <c r="AQA5" s="81"/>
      <c r="AQB5" s="81"/>
      <c r="AQC5" s="81"/>
      <c r="AQD5" s="81"/>
      <c r="AQE5" s="81"/>
      <c r="AQF5" s="81"/>
      <c r="AQG5" s="81"/>
      <c r="AQH5" s="81"/>
      <c r="AQI5" s="81"/>
      <c r="AQJ5" s="81"/>
      <c r="AQK5" s="81"/>
      <c r="AQL5" s="81"/>
      <c r="AQM5" s="81"/>
      <c r="AQN5" s="81"/>
      <c r="AQO5" s="81"/>
      <c r="AQP5" s="81"/>
      <c r="AQQ5" s="81"/>
      <c r="AQR5" s="81"/>
      <c r="AQS5" s="81"/>
      <c r="AQT5" s="81"/>
      <c r="AQU5" s="81"/>
      <c r="AQV5" s="81"/>
      <c r="AQW5" s="81"/>
      <c r="AQX5" s="81"/>
      <c r="AQY5" s="81"/>
      <c r="AQZ5" s="81"/>
      <c r="ARA5" s="81"/>
      <c r="ARB5" s="81"/>
      <c r="ARC5" s="81"/>
      <c r="ARD5" s="81"/>
      <c r="ARE5" s="81"/>
      <c r="ARF5" s="81"/>
      <c r="ARG5" s="81"/>
      <c r="ARH5" s="81"/>
      <c r="ARI5" s="81"/>
      <c r="ARJ5" s="81"/>
      <c r="ARK5" s="81"/>
      <c r="ARL5" s="81"/>
      <c r="ARM5" s="81"/>
      <c r="ARN5" s="81"/>
      <c r="ARO5" s="81"/>
      <c r="ARP5" s="81"/>
      <c r="ARQ5" s="81"/>
      <c r="ARR5" s="81"/>
      <c r="ARS5" s="81"/>
      <c r="ART5" s="81"/>
      <c r="ARU5" s="81"/>
      <c r="ARV5" s="81"/>
      <c r="ARW5" s="81"/>
      <c r="ARX5" s="81"/>
      <c r="ARY5" s="81"/>
      <c r="ARZ5" s="81"/>
      <c r="ASA5" s="81"/>
      <c r="ASB5" s="81"/>
      <c r="ASC5" s="81"/>
      <c r="ASD5" s="81"/>
      <c r="ASE5" s="81"/>
      <c r="ASF5" s="81"/>
      <c r="ASG5" s="81"/>
      <c r="ASH5" s="81"/>
      <c r="ASI5" s="81"/>
      <c r="ASJ5" s="81"/>
      <c r="ASK5" s="81"/>
      <c r="ASL5" s="81"/>
      <c r="ASM5" s="81"/>
      <c r="ASN5" s="81"/>
      <c r="ASO5" s="81"/>
      <c r="ASP5" s="81"/>
      <c r="ASQ5" s="81"/>
      <c r="ASR5" s="81"/>
      <c r="ASS5" s="81"/>
      <c r="AST5" s="81"/>
      <c r="ASU5" s="81"/>
      <c r="ASV5" s="81"/>
      <c r="ASW5" s="81"/>
      <c r="ASX5" s="81"/>
      <c r="ASY5" s="81"/>
      <c r="ASZ5" s="81"/>
      <c r="ATA5" s="81"/>
      <c r="ATB5" s="81"/>
      <c r="ATC5" s="81"/>
      <c r="ATD5" s="80"/>
      <c r="ATE5" s="80"/>
      <c r="ATF5" s="83"/>
      <c r="ATG5" s="83"/>
      <c r="ATH5" s="83"/>
      <c r="ATI5" s="83"/>
      <c r="ATJ5" s="83"/>
      <c r="ATK5" s="83"/>
      <c r="ATL5" s="83"/>
      <c r="ATM5" s="83"/>
      <c r="ATN5" s="83"/>
      <c r="ATO5" s="83"/>
      <c r="ATP5" s="83"/>
      <c r="ATQ5" s="83"/>
      <c r="ATR5" s="83"/>
      <c r="ATS5" s="83"/>
      <c r="ATT5" s="83"/>
      <c r="ATU5" s="83"/>
      <c r="ATV5" s="83"/>
      <c r="ATW5" s="83"/>
      <c r="ATX5" s="83"/>
      <c r="ATY5" s="83"/>
      <c r="ATZ5" s="83"/>
      <c r="AUA5" s="83"/>
      <c r="AUB5" s="83"/>
      <c r="AUC5" s="83"/>
      <c r="AUD5" s="83"/>
      <c r="AUE5" s="83"/>
      <c r="AUF5" s="83"/>
      <c r="AUG5" s="83"/>
      <c r="AUH5" s="83"/>
      <c r="AUI5" s="83"/>
      <c r="AUJ5" s="83"/>
      <c r="AUK5" s="83"/>
      <c r="AUL5" s="83"/>
      <c r="AUM5" s="83"/>
      <c r="AUN5" s="83"/>
      <c r="AUO5" s="83"/>
      <c r="AUP5" s="83"/>
      <c r="AUQ5" s="83"/>
      <c r="AUR5" s="83"/>
      <c r="AUS5" s="83"/>
      <c r="AUT5" s="83"/>
      <c r="AUU5" s="83"/>
      <c r="AUV5" s="83"/>
      <c r="AUW5" s="83"/>
      <c r="AUX5" s="83"/>
      <c r="AUY5" s="83"/>
      <c r="AUZ5" s="83"/>
      <c r="AVA5" s="83"/>
      <c r="AVB5" s="83"/>
      <c r="AVC5" s="83"/>
      <c r="AVD5" s="83"/>
      <c r="AVE5" s="83"/>
      <c r="AVF5" s="83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VF70"/>
  <sheetViews>
    <sheetView workbookViewId="0">
      <selection activeCell="G8" sqref="G8"/>
    </sheetView>
  </sheetViews>
  <sheetFormatPr defaultColWidth="11.42578125" defaultRowHeight="15"/>
  <cols>
    <col min="1" max="1" width="8" customWidth="1"/>
    <col min="2" max="2" width="6" customWidth="1"/>
    <col min="3" max="3" width="71.5703125" customWidth="1"/>
    <col min="4" max="4" width="25.42578125" customWidth="1"/>
    <col min="5" max="6" width="21.5703125" customWidth="1"/>
    <col min="7" max="7" width="20" customWidth="1"/>
    <col min="8" max="11" width="20.5703125" customWidth="1"/>
    <col min="12" max="12" width="21" customWidth="1"/>
    <col min="13" max="13" width="19.5703125" customWidth="1"/>
    <col min="14" max="14" width="19.42578125" customWidth="1"/>
    <col min="15" max="15" width="21.5703125" customWidth="1"/>
    <col min="16" max="16" width="20.5703125" customWidth="1"/>
    <col min="17" max="17" width="21.5703125" customWidth="1"/>
    <col min="18" max="18" width="19" customWidth="1"/>
    <col min="19" max="20" width="20" customWidth="1"/>
    <col min="21" max="22" width="21.5703125" customWidth="1"/>
    <col min="23" max="23" width="20.5703125" customWidth="1"/>
    <col min="24" max="25" width="19.42578125" customWidth="1"/>
    <col min="26" max="26" width="20.5703125" customWidth="1"/>
    <col min="27" max="27" width="20" customWidth="1"/>
    <col min="28" max="31" width="20.5703125" customWidth="1"/>
    <col min="32" max="32" width="19.42578125" customWidth="1"/>
    <col min="33" max="34" width="20.5703125" customWidth="1"/>
    <col min="35" max="35" width="21.5703125" customWidth="1"/>
    <col min="36" max="36" width="20" customWidth="1"/>
    <col min="37" max="37" width="19.140625" customWidth="1"/>
    <col min="38" max="39" width="20.5703125" customWidth="1"/>
    <col min="40" max="40" width="20" customWidth="1"/>
    <col min="41" max="42" width="21.5703125" customWidth="1"/>
    <col min="43" max="43" width="19" customWidth="1"/>
    <col min="44" max="44" width="20.5703125" customWidth="1"/>
    <col min="45" max="45" width="20.140625" customWidth="1"/>
    <col min="46" max="46" width="20.42578125" customWidth="1"/>
    <col min="47" max="47" width="20.5703125" customWidth="1"/>
    <col min="48" max="48" width="21.5703125" customWidth="1"/>
    <col min="49" max="49" width="20.140625" customWidth="1"/>
    <col min="50" max="50" width="20.5703125" customWidth="1"/>
    <col min="51" max="51" width="20" customWidth="1"/>
    <col min="52" max="52" width="21.5703125" customWidth="1"/>
    <col min="53" max="54" width="20.5703125" customWidth="1"/>
    <col min="55" max="55" width="19.140625" customWidth="1"/>
    <col min="56" max="59" width="20.5703125" customWidth="1"/>
    <col min="60" max="60" width="19.5703125" customWidth="1"/>
    <col min="61" max="62" width="20.5703125" customWidth="1"/>
    <col min="63" max="64" width="19.5703125" customWidth="1"/>
    <col min="65" max="65" width="20.5703125" customWidth="1"/>
    <col min="66" max="66" width="21.5703125" customWidth="1"/>
    <col min="67" max="67" width="19.42578125" customWidth="1"/>
    <col min="68" max="69" width="19" customWidth="1"/>
    <col min="70" max="70" width="19.5703125" customWidth="1"/>
    <col min="71" max="71" width="20.42578125" customWidth="1"/>
    <col min="72" max="72" width="20" customWidth="1"/>
    <col min="73" max="73" width="20.5703125" customWidth="1"/>
    <col min="74" max="74" width="20" customWidth="1"/>
    <col min="75" max="75" width="20.42578125" customWidth="1"/>
    <col min="76" max="76" width="21.42578125" customWidth="1"/>
    <col min="77" max="77" width="22.42578125" customWidth="1"/>
    <col min="78" max="80" width="20.5703125" customWidth="1"/>
    <col min="81" max="81" width="22.42578125" customWidth="1"/>
    <col min="82" max="82" width="19.5703125" customWidth="1"/>
    <col min="83" max="83" width="20.42578125" customWidth="1"/>
    <col min="84" max="84" width="19.42578125" customWidth="1"/>
    <col min="85" max="85" width="20.42578125" customWidth="1"/>
    <col min="86" max="86" width="19.5703125" customWidth="1"/>
    <col min="87" max="87" width="21.5703125" customWidth="1"/>
    <col min="88" max="88" width="21.42578125" customWidth="1"/>
    <col min="89" max="89" width="18" customWidth="1"/>
    <col min="90" max="90" width="21.42578125" customWidth="1"/>
    <col min="91" max="91" width="20.5703125" customWidth="1"/>
    <col min="92" max="92" width="21.42578125" customWidth="1"/>
    <col min="93" max="94" width="20.5703125" customWidth="1"/>
    <col min="95" max="95" width="21.42578125" customWidth="1"/>
    <col min="96" max="96" width="20.42578125" customWidth="1"/>
    <col min="97" max="97" width="20.140625" customWidth="1"/>
    <col min="98" max="98" width="20.5703125" customWidth="1"/>
    <col min="99" max="99" width="19" customWidth="1"/>
    <col min="100" max="100" width="19.140625" customWidth="1"/>
    <col min="101" max="102" width="19" customWidth="1"/>
    <col min="103" max="104" width="19.140625" customWidth="1"/>
    <col min="105" max="105" width="20.5703125" customWidth="1"/>
    <col min="106" max="106" width="19" customWidth="1"/>
    <col min="107" max="107" width="18.5703125" customWidth="1"/>
    <col min="108" max="111" width="19" customWidth="1"/>
    <col min="112" max="112" width="16.42578125" customWidth="1"/>
    <col min="113" max="113" width="21.5703125" customWidth="1"/>
    <col min="114" max="114" width="14" customWidth="1"/>
    <col min="115" max="115" width="20.5703125" customWidth="1"/>
    <col min="116" max="116" width="19.42578125" customWidth="1"/>
    <col min="117" max="117" width="20.42578125" customWidth="1"/>
    <col min="118" max="118" width="18" customWidth="1"/>
    <col min="119" max="119" width="17.5703125" customWidth="1"/>
    <col min="120" max="120" width="15.42578125" customWidth="1"/>
    <col min="121" max="121" width="13.140625" customWidth="1"/>
    <col min="122" max="122" width="16.85546875" customWidth="1"/>
    <col min="123" max="123" width="15.5703125" customWidth="1"/>
    <col min="124" max="124" width="16.85546875" customWidth="1"/>
    <col min="125" max="125" width="17.42578125" customWidth="1"/>
    <col min="126" max="129" width="18.42578125" customWidth="1"/>
    <col min="130" max="130" width="20.5703125" customWidth="1"/>
    <col min="131" max="131" width="18.140625" customWidth="1"/>
    <col min="132" max="133" width="19.140625" customWidth="1"/>
    <col min="134" max="134" width="18.140625" customWidth="1"/>
    <col min="135" max="135" width="19.140625" customWidth="1"/>
    <col min="136" max="136" width="20.5703125" customWidth="1"/>
    <col min="137" max="137" width="18.140625" customWidth="1"/>
    <col min="138" max="138" width="19.140625" customWidth="1"/>
    <col min="139" max="139" width="18.140625" customWidth="1"/>
    <col min="140" max="140" width="20.5703125" customWidth="1"/>
    <col min="141" max="143" width="19.140625" customWidth="1"/>
    <col min="144" max="145" width="18.42578125" customWidth="1"/>
    <col min="146" max="146" width="20" customWidth="1"/>
    <col min="147" max="147" width="17.42578125" customWidth="1"/>
    <col min="148" max="149" width="18.42578125" customWidth="1"/>
    <col min="150" max="150" width="20" customWidth="1"/>
    <col min="151" max="151" width="18.42578125" customWidth="1"/>
    <col min="152" max="152" width="20" customWidth="1"/>
    <col min="153" max="158" width="17.42578125" customWidth="1"/>
    <col min="159" max="159" width="18.140625" customWidth="1"/>
    <col min="160" max="160" width="17" customWidth="1"/>
    <col min="161" max="161" width="18.140625" customWidth="1"/>
    <col min="162" max="162" width="17.42578125" customWidth="1"/>
    <col min="163" max="164" width="18.140625" customWidth="1"/>
    <col min="165" max="168" width="17.42578125" customWidth="1"/>
    <col min="169" max="169" width="17" customWidth="1"/>
    <col min="170" max="170" width="17.42578125" customWidth="1"/>
    <col min="171" max="171" width="18.42578125" customWidth="1"/>
    <col min="172" max="172" width="13.42578125" customWidth="1"/>
    <col min="173" max="173" width="12.85546875" customWidth="1"/>
    <col min="174" max="174" width="13.5703125" customWidth="1"/>
    <col min="175" max="175" width="12.5703125" customWidth="1"/>
    <col min="176" max="176" width="13.5703125" customWidth="1"/>
    <col min="177" max="177" width="19.140625" customWidth="1"/>
    <col min="178" max="178" width="14.140625" customWidth="1"/>
    <col min="179" max="179" width="14.42578125" customWidth="1"/>
    <col min="180" max="181" width="14.5703125" customWidth="1"/>
    <col min="182" max="183" width="13.42578125" customWidth="1"/>
    <col min="184" max="184" width="14" customWidth="1"/>
    <col min="185" max="185" width="12.5703125" customWidth="1"/>
    <col min="186" max="186" width="13.140625" customWidth="1"/>
    <col min="187" max="187" width="17" customWidth="1"/>
    <col min="188" max="188" width="20.5703125" customWidth="1"/>
    <col min="189" max="189" width="19.140625" customWidth="1"/>
    <col min="190" max="191" width="18.42578125" customWidth="1"/>
    <col min="192" max="193" width="20.5703125" customWidth="1"/>
    <col min="194" max="194" width="16.42578125" customWidth="1"/>
    <col min="195" max="197" width="19.140625" customWidth="1"/>
    <col min="198" max="198" width="20.5703125" customWidth="1"/>
    <col min="199" max="200" width="17" customWidth="1"/>
    <col min="201" max="201" width="18.140625" customWidth="1"/>
    <col min="202" max="202" width="15.42578125" customWidth="1"/>
    <col min="203" max="203" width="20.5703125" customWidth="1"/>
    <col min="204" max="204" width="18.140625" customWidth="1"/>
    <col min="205" max="205" width="19.140625" customWidth="1"/>
    <col min="206" max="206" width="17.42578125" customWidth="1"/>
    <col min="207" max="207" width="19.140625" customWidth="1"/>
    <col min="208" max="208" width="13.85546875" customWidth="1"/>
    <col min="209" max="209" width="12.5703125" customWidth="1"/>
    <col min="210" max="210" width="17" customWidth="1"/>
    <col min="211" max="211" width="13.5703125" customWidth="1"/>
    <col min="212" max="212" width="18.140625" customWidth="1"/>
    <col min="213" max="214" width="19.140625" customWidth="1"/>
    <col min="215" max="215" width="18.140625" customWidth="1"/>
    <col min="216" max="216" width="17" customWidth="1"/>
    <col min="217" max="217" width="18.42578125" customWidth="1"/>
    <col min="218" max="218" width="20.5703125" customWidth="1"/>
    <col min="219" max="219" width="19.140625" customWidth="1"/>
    <col min="220" max="220" width="18.42578125" customWidth="1"/>
    <col min="221" max="221" width="20.5703125" customWidth="1"/>
    <col min="222" max="224" width="19.140625" customWidth="1"/>
    <col min="225" max="225" width="18.140625" customWidth="1"/>
    <col min="226" max="226" width="19.140625" customWidth="1"/>
    <col min="227" max="227" width="18.140625" customWidth="1"/>
    <col min="228" max="228" width="17" customWidth="1"/>
    <col min="229" max="229" width="19.140625" customWidth="1"/>
    <col min="230" max="230" width="18.42578125" customWidth="1"/>
    <col min="231" max="231" width="14.5703125" customWidth="1"/>
    <col min="232" max="232" width="19.140625" customWidth="1"/>
    <col min="233" max="233" width="12.5703125" customWidth="1"/>
    <col min="234" max="234" width="18.42578125" customWidth="1"/>
    <col min="235" max="235" width="19.140625" customWidth="1"/>
    <col min="236" max="236" width="17" customWidth="1"/>
    <col min="237" max="237" width="18.42578125" customWidth="1"/>
    <col min="238" max="238" width="20.5703125" customWidth="1"/>
    <col min="239" max="239" width="18.42578125" customWidth="1"/>
    <col min="240" max="240" width="14.42578125" customWidth="1"/>
    <col min="241" max="241" width="14.5703125" customWidth="1"/>
    <col min="242" max="242" width="18.140625" customWidth="1"/>
    <col min="243" max="243" width="19.140625" customWidth="1"/>
    <col min="244" max="244" width="18.140625" customWidth="1"/>
    <col min="245" max="245" width="19.140625" customWidth="1"/>
    <col min="246" max="247" width="18.140625" customWidth="1"/>
    <col min="248" max="248" width="17" customWidth="1"/>
    <col min="249" max="249" width="17.42578125" customWidth="1"/>
    <col min="250" max="250" width="16.42578125" customWidth="1"/>
    <col min="251" max="251" width="19.140625" customWidth="1"/>
    <col min="252" max="252" width="17" customWidth="1"/>
    <col min="253" max="257" width="19.140625" customWidth="1"/>
    <col min="258" max="258" width="18.140625" customWidth="1"/>
    <col min="259" max="259" width="17" customWidth="1"/>
    <col min="260" max="260" width="19.140625" customWidth="1"/>
    <col min="261" max="261" width="17.42578125" customWidth="1"/>
    <col min="262" max="263" width="18.140625" customWidth="1"/>
    <col min="264" max="264" width="15.42578125" customWidth="1"/>
    <col min="265" max="266" width="16.42578125" customWidth="1"/>
    <col min="267" max="267" width="17.42578125" customWidth="1"/>
    <col min="268" max="269" width="19.140625" customWidth="1"/>
    <col min="270" max="270" width="18.42578125" customWidth="1"/>
    <col min="271" max="271" width="17" customWidth="1"/>
    <col min="272" max="272" width="15.5703125" customWidth="1"/>
    <col min="273" max="273" width="17.42578125" customWidth="1"/>
    <col min="274" max="274" width="17" customWidth="1"/>
    <col min="275" max="275" width="12.5703125" customWidth="1"/>
    <col min="276" max="276" width="18.140625" customWidth="1"/>
    <col min="277" max="277" width="19.140625" customWidth="1"/>
    <col min="278" max="278" width="18.140625" customWidth="1"/>
    <col min="279" max="280" width="19.140625" customWidth="1"/>
    <col min="281" max="281" width="18.140625" customWidth="1"/>
    <col min="282" max="282" width="17.42578125" customWidth="1"/>
    <col min="283" max="283" width="19.140625" customWidth="1"/>
    <col min="284" max="285" width="18.140625" customWidth="1"/>
    <col min="286" max="287" width="17" customWidth="1"/>
    <col min="288" max="288" width="17.42578125" customWidth="1"/>
    <col min="289" max="289" width="19.140625" customWidth="1"/>
    <col min="290" max="291" width="18.140625" customWidth="1"/>
    <col min="292" max="292" width="16.42578125" customWidth="1"/>
    <col min="293" max="293" width="19.140625" customWidth="1"/>
    <col min="294" max="294" width="18.140625" customWidth="1"/>
    <col min="295" max="295" width="19.140625" customWidth="1"/>
    <col min="296" max="296" width="15.42578125" customWidth="1"/>
    <col min="297" max="297" width="18.140625" customWidth="1"/>
    <col min="298" max="298" width="17.42578125" customWidth="1"/>
    <col min="299" max="303" width="18.140625" customWidth="1"/>
    <col min="304" max="304" width="17.42578125" customWidth="1"/>
    <col min="305" max="306" width="18.140625" customWidth="1"/>
    <col min="307" max="307" width="19.140625" customWidth="1"/>
    <col min="308" max="308" width="18.140625" customWidth="1"/>
    <col min="309" max="309" width="19.140625" customWidth="1"/>
    <col min="310" max="310" width="18.140625" customWidth="1"/>
    <col min="311" max="311" width="19.140625" customWidth="1"/>
    <col min="312" max="312" width="17" customWidth="1"/>
    <col min="313" max="314" width="19.140625" customWidth="1"/>
    <col min="315" max="315" width="16.42578125" customWidth="1"/>
    <col min="316" max="316" width="19.140625" customWidth="1"/>
    <col min="317" max="317" width="18.140625" customWidth="1"/>
    <col min="318" max="318" width="17.42578125" customWidth="1"/>
    <col min="319" max="319" width="16.85546875" customWidth="1"/>
    <col min="320" max="320" width="15.42578125" customWidth="1"/>
    <col min="321" max="321" width="17.5703125" customWidth="1"/>
    <col min="322" max="322" width="18.5703125" customWidth="1"/>
    <col min="323" max="323" width="19.140625" customWidth="1"/>
    <col min="324" max="324" width="18.42578125" customWidth="1"/>
    <col min="325" max="325" width="18.140625" customWidth="1"/>
    <col min="326" max="326" width="17.42578125" customWidth="1"/>
    <col min="327" max="327" width="16.42578125" customWidth="1"/>
    <col min="328" max="328" width="18.140625" customWidth="1"/>
    <col min="329" max="330" width="19.140625" customWidth="1"/>
    <col min="331" max="331" width="18.140625" customWidth="1"/>
    <col min="332" max="332" width="18.42578125" customWidth="1"/>
    <col min="333" max="333" width="18.140625" customWidth="1"/>
    <col min="334" max="334" width="17.42578125" customWidth="1"/>
    <col min="335" max="338" width="19.140625" customWidth="1"/>
    <col min="339" max="339" width="15.85546875" customWidth="1"/>
    <col min="340" max="340" width="18.140625" customWidth="1"/>
    <col min="341" max="343" width="19.140625" customWidth="1"/>
    <col min="344" max="344" width="18.140625" customWidth="1"/>
    <col min="345" max="345" width="17.42578125" customWidth="1"/>
    <col min="346" max="346" width="17" customWidth="1"/>
    <col min="347" max="347" width="15.5703125" customWidth="1"/>
    <col min="348" max="348" width="17" customWidth="1"/>
    <col min="349" max="349" width="18.140625" customWidth="1"/>
    <col min="350" max="350" width="15.42578125" customWidth="1"/>
    <col min="351" max="351" width="13.85546875" customWidth="1"/>
    <col min="352" max="352" width="18.140625" customWidth="1"/>
    <col min="353" max="353" width="19.140625" customWidth="1"/>
    <col min="354" max="354" width="16" customWidth="1"/>
    <col min="355" max="355" width="15.42578125" customWidth="1"/>
    <col min="356" max="356" width="16.42578125" customWidth="1"/>
    <col min="357" max="358" width="18.140625" customWidth="1"/>
    <col min="359" max="359" width="15.42578125" customWidth="1"/>
    <col min="360" max="360" width="18.140625" customWidth="1"/>
    <col min="361" max="361" width="15.5703125" customWidth="1"/>
    <col min="362" max="362" width="16.5703125" customWidth="1"/>
    <col min="363" max="363" width="16" customWidth="1"/>
    <col min="364" max="364" width="17.5703125" customWidth="1"/>
    <col min="365" max="365" width="17" customWidth="1"/>
    <col min="366" max="367" width="19.140625" customWidth="1"/>
    <col min="368" max="368" width="15.42578125" customWidth="1"/>
    <col min="369" max="369" width="14.5703125" customWidth="1"/>
    <col min="370" max="370" width="15.85546875" customWidth="1"/>
    <col min="371" max="372" width="17" customWidth="1"/>
    <col min="373" max="373" width="15.42578125" customWidth="1"/>
    <col min="374" max="374" width="17" customWidth="1"/>
    <col min="375" max="375" width="15.5703125" customWidth="1"/>
    <col min="376" max="376" width="18.140625" customWidth="1"/>
    <col min="377" max="378" width="17" customWidth="1"/>
    <col min="379" max="381" width="17.42578125" customWidth="1"/>
    <col min="382" max="382" width="18.140625" customWidth="1"/>
    <col min="383" max="383" width="17.42578125" customWidth="1"/>
    <col min="384" max="385" width="18.42578125" customWidth="1"/>
    <col min="386" max="386" width="17.42578125" customWidth="1"/>
    <col min="387" max="387" width="18.140625" customWidth="1"/>
    <col min="388" max="389" width="17.42578125" customWidth="1"/>
    <col min="390" max="390" width="18.140625" customWidth="1"/>
    <col min="391" max="394" width="18.42578125" customWidth="1"/>
    <col min="395" max="395" width="19.140625" customWidth="1"/>
    <col min="396" max="399" width="18.42578125" customWidth="1"/>
    <col min="400" max="400" width="19.140625" customWidth="1"/>
    <col min="401" max="401" width="18.42578125" customWidth="1"/>
    <col min="402" max="402" width="19.140625" customWidth="1"/>
    <col min="403" max="403" width="18.42578125" customWidth="1"/>
    <col min="404" max="404" width="14.5703125" customWidth="1"/>
    <col min="405" max="405" width="16.42578125" customWidth="1"/>
    <col min="406" max="408" width="18.42578125" customWidth="1"/>
    <col min="409" max="409" width="17.42578125" customWidth="1"/>
    <col min="410" max="410" width="18.42578125" customWidth="1"/>
    <col min="411" max="411" width="17.42578125" customWidth="1"/>
    <col min="412" max="412" width="19.140625" customWidth="1"/>
    <col min="413" max="414" width="18.42578125" customWidth="1"/>
    <col min="415" max="415" width="18.140625" customWidth="1"/>
    <col min="416" max="417" width="17.42578125" customWidth="1"/>
    <col min="418" max="418" width="19.140625" customWidth="1"/>
    <col min="419" max="422" width="18.42578125" customWidth="1"/>
    <col min="423" max="424" width="17.42578125" customWidth="1"/>
    <col min="425" max="426" width="18.42578125" customWidth="1"/>
    <col min="427" max="427" width="18.140625" customWidth="1"/>
    <col min="428" max="428" width="18.42578125" customWidth="1"/>
    <col min="429" max="429" width="17.42578125" customWidth="1"/>
    <col min="430" max="430" width="18.140625" customWidth="1"/>
    <col min="431" max="431" width="18.42578125" customWidth="1"/>
    <col min="432" max="432" width="19.140625" customWidth="1"/>
    <col min="433" max="433" width="18.42578125" customWidth="1"/>
    <col min="434" max="434" width="17.42578125" customWidth="1"/>
    <col min="435" max="435" width="17" customWidth="1"/>
    <col min="436" max="436" width="15.42578125" customWidth="1"/>
    <col min="437" max="437" width="20.5703125" customWidth="1"/>
    <col min="438" max="438" width="17" customWidth="1"/>
    <col min="439" max="440" width="18.140625" customWidth="1"/>
    <col min="441" max="441" width="70.42578125" customWidth="1"/>
    <col min="442" max="443" width="18.140625" customWidth="1"/>
    <col min="444" max="444" width="19.140625" customWidth="1"/>
    <col min="445" max="445" width="18.140625" customWidth="1"/>
    <col min="446" max="447" width="19.140625" customWidth="1"/>
    <col min="448" max="449" width="18.140625" customWidth="1"/>
    <col min="450" max="450" width="20.5703125" customWidth="1"/>
    <col min="451" max="451" width="19.140625" customWidth="1"/>
    <col min="452" max="452" width="18.140625" customWidth="1"/>
    <col min="453" max="453" width="19.140625" customWidth="1"/>
    <col min="454" max="455" width="18.140625" customWidth="1"/>
    <col min="456" max="456" width="19.140625" customWidth="1"/>
    <col min="457" max="458" width="20.5703125" customWidth="1"/>
    <col min="459" max="462" width="18.140625" customWidth="1"/>
    <col min="463" max="463" width="19.140625" customWidth="1"/>
    <col min="464" max="469" width="18.140625" customWidth="1"/>
    <col min="470" max="470" width="20.5703125" customWidth="1"/>
    <col min="471" max="471" width="19.140625" customWidth="1"/>
    <col min="472" max="472" width="18.140625" customWidth="1"/>
    <col min="473" max="473" width="19.140625" customWidth="1"/>
    <col min="474" max="474" width="18.140625" customWidth="1"/>
    <col min="475" max="475" width="19.140625" customWidth="1"/>
    <col min="476" max="478" width="18.140625" customWidth="1"/>
    <col min="479" max="480" width="19.140625" customWidth="1"/>
    <col min="481" max="482" width="18.140625" customWidth="1"/>
    <col min="483" max="484" width="19.140625" customWidth="1"/>
    <col min="485" max="485" width="18.140625" customWidth="1"/>
    <col min="486" max="486" width="20.5703125" customWidth="1"/>
    <col min="487" max="490" width="18.140625" customWidth="1"/>
    <col min="491" max="491" width="18.42578125" customWidth="1"/>
    <col min="492" max="492" width="19.140625" customWidth="1"/>
    <col min="493" max="493" width="18.42578125" customWidth="1"/>
    <col min="494" max="494" width="18.140625" customWidth="1"/>
    <col min="495" max="495" width="18.42578125" customWidth="1"/>
    <col min="496" max="496" width="18.140625" customWidth="1"/>
    <col min="497" max="497" width="19.140625" customWidth="1"/>
    <col min="498" max="499" width="18.42578125" customWidth="1"/>
    <col min="500" max="500" width="20.5703125" customWidth="1"/>
    <col min="501" max="505" width="19.140625" customWidth="1"/>
    <col min="506" max="506" width="20" customWidth="1"/>
    <col min="507" max="511" width="19.140625" customWidth="1"/>
    <col min="512" max="512" width="20" customWidth="1"/>
    <col min="513" max="515" width="19.140625" customWidth="1"/>
    <col min="516" max="517" width="20" customWidth="1"/>
    <col min="518" max="518" width="19.140625" customWidth="1"/>
    <col min="519" max="519" width="20.5703125" customWidth="1"/>
    <col min="520" max="523" width="19.140625" customWidth="1"/>
    <col min="524" max="524" width="20" customWidth="1"/>
    <col min="525" max="526" width="19.140625" customWidth="1"/>
    <col min="527" max="529" width="20" customWidth="1"/>
    <col min="530" max="535" width="19.140625" customWidth="1"/>
    <col min="536" max="536" width="20" customWidth="1"/>
    <col min="537" max="537" width="20.5703125" customWidth="1"/>
    <col min="538" max="545" width="19.140625" customWidth="1"/>
    <col min="546" max="546" width="20.5703125" customWidth="1"/>
    <col min="547" max="547" width="19.140625" customWidth="1"/>
    <col min="548" max="550" width="20" customWidth="1"/>
    <col min="551" max="554" width="19.140625" customWidth="1"/>
    <col min="555" max="555" width="20" customWidth="1"/>
    <col min="556" max="556" width="19.140625" customWidth="1"/>
    <col min="557" max="557" width="20" customWidth="1"/>
    <col min="558" max="559" width="19.140625" customWidth="1"/>
    <col min="560" max="560" width="20" customWidth="1"/>
    <col min="561" max="659" width="19.140625" customWidth="1"/>
    <col min="660" max="660" width="20" customWidth="1"/>
    <col min="661" max="664" width="19.140625" customWidth="1"/>
    <col min="665" max="665" width="20" customWidth="1"/>
    <col min="666" max="666" width="19.140625" customWidth="1"/>
    <col min="667" max="667" width="20" customWidth="1"/>
    <col min="668" max="848" width="19.140625" customWidth="1"/>
    <col min="849" max="849" width="13.42578125" customWidth="1"/>
    <col min="850" max="851" width="15.42578125" customWidth="1"/>
    <col min="852" max="852" width="12.5703125" customWidth="1"/>
    <col min="853" max="853" width="14" customWidth="1"/>
    <col min="854" max="854" width="14.5703125" customWidth="1"/>
    <col min="855" max="856" width="16.42578125" customWidth="1"/>
    <col min="857" max="857" width="14.5703125" customWidth="1"/>
    <col min="858" max="859" width="17.42578125" customWidth="1"/>
    <col min="860" max="860" width="14.42578125" customWidth="1"/>
    <col min="861" max="861" width="14.5703125" customWidth="1"/>
    <col min="862" max="862" width="16.42578125" customWidth="1"/>
    <col min="863" max="863" width="15.140625" customWidth="1"/>
    <col min="864" max="864" width="14.85546875" customWidth="1"/>
    <col min="865" max="865" width="17.42578125" customWidth="1"/>
    <col min="866" max="866" width="14.42578125" customWidth="1"/>
    <col min="867" max="867" width="16.42578125" customWidth="1"/>
    <col min="868" max="868" width="17.42578125" customWidth="1"/>
    <col min="869" max="869" width="17.5703125" customWidth="1"/>
    <col min="870" max="870" width="17.42578125" customWidth="1"/>
    <col min="871" max="871" width="19.140625" customWidth="1"/>
    <col min="872" max="872" width="18.42578125" customWidth="1"/>
    <col min="873" max="873" width="16.42578125" customWidth="1"/>
    <col min="874" max="874" width="17" customWidth="1"/>
    <col min="875" max="875" width="17.42578125" customWidth="1"/>
    <col min="876" max="876" width="16.42578125" customWidth="1"/>
    <col min="877" max="877" width="17.42578125" customWidth="1"/>
    <col min="878" max="878" width="17" customWidth="1"/>
    <col min="879" max="879" width="18.140625" customWidth="1"/>
    <col min="880" max="880" width="70.42578125" customWidth="1"/>
    <col min="881" max="881" width="16.42578125" customWidth="1"/>
    <col min="882" max="882" width="17" customWidth="1"/>
    <col min="883" max="883" width="17.42578125" customWidth="1"/>
    <col min="884" max="1254" width="19.140625" customWidth="1"/>
  </cols>
  <sheetData>
    <row r="1" spans="1:1254">
      <c r="A1" t="s">
        <v>882</v>
      </c>
      <c r="B1" t="s">
        <v>1933</v>
      </c>
      <c r="C1" t="s">
        <v>1934</v>
      </c>
      <c r="D1" t="s">
        <v>883</v>
      </c>
      <c r="E1" t="s">
        <v>884</v>
      </c>
      <c r="F1" t="s">
        <v>885</v>
      </c>
      <c r="G1" t="s">
        <v>886</v>
      </c>
      <c r="H1" t="s">
        <v>887</v>
      </c>
      <c r="I1" t="s">
        <v>888</v>
      </c>
      <c r="J1" t="s">
        <v>889</v>
      </c>
      <c r="K1" t="s">
        <v>890</v>
      </c>
      <c r="L1" t="s">
        <v>891</v>
      </c>
      <c r="M1" t="s">
        <v>892</v>
      </c>
      <c r="N1" t="s">
        <v>893</v>
      </c>
      <c r="O1" t="s">
        <v>894</v>
      </c>
      <c r="P1" t="s">
        <v>895</v>
      </c>
      <c r="Q1" t="s">
        <v>896</v>
      </c>
      <c r="R1" t="s">
        <v>897</v>
      </c>
      <c r="S1" t="s">
        <v>898</v>
      </c>
      <c r="T1" t="s">
        <v>899</v>
      </c>
      <c r="U1" t="s">
        <v>900</v>
      </c>
      <c r="V1" t="s">
        <v>901</v>
      </c>
      <c r="W1" t="s">
        <v>902</v>
      </c>
      <c r="X1" t="s">
        <v>903</v>
      </c>
      <c r="Y1" t="s">
        <v>904</v>
      </c>
      <c r="Z1" t="s">
        <v>905</v>
      </c>
      <c r="AA1" t="s">
        <v>906</v>
      </c>
      <c r="AB1" t="s">
        <v>907</v>
      </c>
      <c r="AC1" t="s">
        <v>908</v>
      </c>
      <c r="AD1" t="s">
        <v>909</v>
      </c>
      <c r="AE1" t="s">
        <v>910</v>
      </c>
      <c r="AF1" t="s">
        <v>911</v>
      </c>
      <c r="AG1" t="s">
        <v>912</v>
      </c>
      <c r="AH1" t="s">
        <v>913</v>
      </c>
      <c r="AI1" t="s">
        <v>914</v>
      </c>
      <c r="AJ1" t="s">
        <v>915</v>
      </c>
      <c r="AK1" t="s">
        <v>916</v>
      </c>
      <c r="AL1" t="s">
        <v>917</v>
      </c>
      <c r="AM1" t="s">
        <v>918</v>
      </c>
      <c r="AN1" t="s">
        <v>919</v>
      </c>
      <c r="AO1" t="s">
        <v>920</v>
      </c>
      <c r="AP1" t="s">
        <v>921</v>
      </c>
      <c r="AQ1" t="s">
        <v>922</v>
      </c>
      <c r="AR1" t="s">
        <v>923</v>
      </c>
      <c r="AS1" t="s">
        <v>924</v>
      </c>
      <c r="AT1" t="s">
        <v>925</v>
      </c>
      <c r="AU1" t="s">
        <v>926</v>
      </c>
      <c r="AV1" t="s">
        <v>927</v>
      </c>
      <c r="AW1" t="s">
        <v>928</v>
      </c>
      <c r="AX1" t="s">
        <v>929</v>
      </c>
      <c r="AY1" t="s">
        <v>930</v>
      </c>
      <c r="AZ1" t="s">
        <v>931</v>
      </c>
      <c r="BA1" t="s">
        <v>932</v>
      </c>
      <c r="BB1" t="s">
        <v>933</v>
      </c>
      <c r="BC1" t="s">
        <v>934</v>
      </c>
      <c r="BD1" t="s">
        <v>935</v>
      </c>
      <c r="BE1" t="s">
        <v>936</v>
      </c>
      <c r="BF1" t="s">
        <v>937</v>
      </c>
      <c r="BG1" t="s">
        <v>938</v>
      </c>
      <c r="BH1" t="s">
        <v>939</v>
      </c>
      <c r="BI1" t="s">
        <v>940</v>
      </c>
      <c r="BJ1" t="s">
        <v>941</v>
      </c>
      <c r="BK1" t="s">
        <v>942</v>
      </c>
      <c r="BL1" t="s">
        <v>943</v>
      </c>
      <c r="BM1" t="s">
        <v>944</v>
      </c>
      <c r="BN1" t="s">
        <v>945</v>
      </c>
      <c r="BO1" t="s">
        <v>946</v>
      </c>
      <c r="BP1" t="s">
        <v>947</v>
      </c>
      <c r="BQ1" t="s">
        <v>948</v>
      </c>
      <c r="BR1" t="s">
        <v>949</v>
      </c>
      <c r="BS1" t="s">
        <v>950</v>
      </c>
      <c r="BT1" t="s">
        <v>951</v>
      </c>
      <c r="BU1" t="s">
        <v>952</v>
      </c>
      <c r="BV1" t="s">
        <v>953</v>
      </c>
      <c r="BW1" t="s">
        <v>954</v>
      </c>
      <c r="BX1" t="s">
        <v>955</v>
      </c>
      <c r="BY1" t="s">
        <v>956</v>
      </c>
      <c r="BZ1" t="s">
        <v>957</v>
      </c>
      <c r="CA1" t="s">
        <v>958</v>
      </c>
      <c r="CB1" t="s">
        <v>959</v>
      </c>
      <c r="CC1" t="s">
        <v>960</v>
      </c>
      <c r="CD1" t="s">
        <v>961</v>
      </c>
      <c r="CE1" t="s">
        <v>962</v>
      </c>
      <c r="CF1" t="s">
        <v>963</v>
      </c>
      <c r="CG1" t="s">
        <v>964</v>
      </c>
      <c r="CH1" t="s">
        <v>965</v>
      </c>
      <c r="CI1" t="s">
        <v>966</v>
      </c>
      <c r="CJ1" t="s">
        <v>967</v>
      </c>
      <c r="CK1" t="s">
        <v>968</v>
      </c>
      <c r="CL1" t="s">
        <v>969</v>
      </c>
      <c r="CM1" t="s">
        <v>970</v>
      </c>
      <c r="CN1" t="s">
        <v>971</v>
      </c>
      <c r="CO1" t="s">
        <v>972</v>
      </c>
      <c r="CP1" t="s">
        <v>973</v>
      </c>
      <c r="CQ1" t="s">
        <v>974</v>
      </c>
      <c r="CR1" t="s">
        <v>975</v>
      </c>
      <c r="CS1" t="s">
        <v>976</v>
      </c>
      <c r="CT1" t="s">
        <v>977</v>
      </c>
      <c r="CU1" t="s">
        <v>978</v>
      </c>
      <c r="CV1" t="s">
        <v>979</v>
      </c>
      <c r="CW1" t="s">
        <v>980</v>
      </c>
      <c r="CX1" t="s">
        <v>981</v>
      </c>
      <c r="CY1" t="s">
        <v>982</v>
      </c>
      <c r="CZ1" t="s">
        <v>983</v>
      </c>
      <c r="DA1" t="s">
        <v>984</v>
      </c>
      <c r="DB1" t="s">
        <v>985</v>
      </c>
      <c r="DC1" t="s">
        <v>986</v>
      </c>
      <c r="DD1" t="s">
        <v>987</v>
      </c>
      <c r="DE1" t="s">
        <v>988</v>
      </c>
      <c r="DF1" t="s">
        <v>989</v>
      </c>
      <c r="DG1" t="s">
        <v>990</v>
      </c>
      <c r="DH1" t="s">
        <v>991</v>
      </c>
      <c r="DI1" t="s">
        <v>992</v>
      </c>
      <c r="DJ1" t="s">
        <v>993</v>
      </c>
      <c r="DK1" t="s">
        <v>994</v>
      </c>
      <c r="DL1" t="s">
        <v>995</v>
      </c>
      <c r="DM1" t="s">
        <v>996</v>
      </c>
      <c r="DN1" t="s">
        <v>997</v>
      </c>
      <c r="DO1" t="s">
        <v>998</v>
      </c>
      <c r="DP1" t="s">
        <v>999</v>
      </c>
      <c r="DQ1" t="s">
        <v>1000</v>
      </c>
      <c r="DR1" t="s">
        <v>1001</v>
      </c>
      <c r="DS1" t="s">
        <v>1002</v>
      </c>
      <c r="DT1" t="s">
        <v>1003</v>
      </c>
      <c r="DU1" t="s">
        <v>1004</v>
      </c>
      <c r="DV1" t="s">
        <v>1005</v>
      </c>
      <c r="DW1" t="s">
        <v>1006</v>
      </c>
      <c r="DX1" t="s">
        <v>1007</v>
      </c>
      <c r="DY1" t="s">
        <v>1008</v>
      </c>
      <c r="DZ1" t="s">
        <v>1009</v>
      </c>
      <c r="EA1" t="s">
        <v>1010</v>
      </c>
      <c r="EB1" t="s">
        <v>1011</v>
      </c>
      <c r="EC1" t="s">
        <v>1012</v>
      </c>
      <c r="ED1" t="s">
        <v>1013</v>
      </c>
      <c r="EE1" t="s">
        <v>1014</v>
      </c>
      <c r="EF1" t="s">
        <v>1015</v>
      </c>
      <c r="EG1" t="s">
        <v>1016</v>
      </c>
      <c r="EH1" t="s">
        <v>1017</v>
      </c>
      <c r="EI1" t="s">
        <v>1018</v>
      </c>
      <c r="EJ1" t="s">
        <v>1019</v>
      </c>
      <c r="EK1" t="s">
        <v>1020</v>
      </c>
      <c r="EL1" t="s">
        <v>1021</v>
      </c>
      <c r="EM1" t="s">
        <v>1022</v>
      </c>
      <c r="EN1" t="s">
        <v>1023</v>
      </c>
      <c r="EO1" t="s">
        <v>1024</v>
      </c>
      <c r="EP1" t="s">
        <v>1025</v>
      </c>
      <c r="EQ1" t="s">
        <v>1026</v>
      </c>
      <c r="ER1" t="s">
        <v>1027</v>
      </c>
      <c r="ES1" t="s">
        <v>1028</v>
      </c>
      <c r="ET1" t="s">
        <v>1029</v>
      </c>
      <c r="EU1" t="s">
        <v>1030</v>
      </c>
      <c r="EV1" t="s">
        <v>1031</v>
      </c>
      <c r="EW1" t="s">
        <v>1032</v>
      </c>
      <c r="EX1" t="s">
        <v>1033</v>
      </c>
      <c r="EY1" t="s">
        <v>1034</v>
      </c>
      <c r="EZ1" t="s">
        <v>1035</v>
      </c>
      <c r="FA1" t="s">
        <v>1036</v>
      </c>
      <c r="FB1" t="s">
        <v>1037</v>
      </c>
      <c r="FC1" t="s">
        <v>1038</v>
      </c>
      <c r="FD1" t="s">
        <v>1039</v>
      </c>
      <c r="FE1" t="s">
        <v>1040</v>
      </c>
      <c r="FF1" t="s">
        <v>1041</v>
      </c>
      <c r="FG1" t="s">
        <v>1042</v>
      </c>
      <c r="FH1" t="s">
        <v>1043</v>
      </c>
      <c r="FI1" t="s">
        <v>1044</v>
      </c>
      <c r="FJ1" t="s">
        <v>1045</v>
      </c>
      <c r="FK1" t="s">
        <v>1046</v>
      </c>
      <c r="FL1" t="s">
        <v>1047</v>
      </c>
      <c r="FM1" t="s">
        <v>1048</v>
      </c>
      <c r="FN1" t="s">
        <v>1049</v>
      </c>
      <c r="FO1" t="s">
        <v>1050</v>
      </c>
      <c r="FP1" t="s">
        <v>1051</v>
      </c>
      <c r="FQ1" t="s">
        <v>1052</v>
      </c>
      <c r="FR1" t="s">
        <v>1053</v>
      </c>
      <c r="FS1" t="s">
        <v>1054</v>
      </c>
      <c r="FT1" t="s">
        <v>1055</v>
      </c>
      <c r="FU1" t="s">
        <v>1056</v>
      </c>
      <c r="FV1" t="s">
        <v>1057</v>
      </c>
    </row>
    <row r="2" spans="1:1254">
      <c r="A2" s="84">
        <v>45657</v>
      </c>
      <c r="B2" s="81">
        <v>53118</v>
      </c>
      <c r="C2" s="82" t="s">
        <v>1935</v>
      </c>
      <c r="D2" s="38">
        <v>34945</v>
      </c>
      <c r="E2" s="38"/>
      <c r="F2" s="38">
        <v>85</v>
      </c>
      <c r="G2" s="38">
        <v>-30282</v>
      </c>
      <c r="H2" s="38"/>
      <c r="I2" s="38">
        <v>-6</v>
      </c>
      <c r="J2" s="38">
        <v>-30580</v>
      </c>
      <c r="K2" s="38">
        <v>-62</v>
      </c>
      <c r="L2" s="38">
        <v>-1534</v>
      </c>
      <c r="M2" s="38"/>
      <c r="N2" s="38">
        <v>33908</v>
      </c>
      <c r="O2" s="38"/>
      <c r="P2" s="38"/>
      <c r="Q2" s="38"/>
      <c r="R2" s="38"/>
      <c r="S2" s="38"/>
      <c r="T2" s="38">
        <v>5545</v>
      </c>
      <c r="U2" s="38">
        <v>5630</v>
      </c>
      <c r="V2" s="38"/>
      <c r="W2" s="38">
        <v>-85</v>
      </c>
      <c r="X2" s="38">
        <v>-4706</v>
      </c>
      <c r="Y2" s="38">
        <v>-4768</v>
      </c>
      <c r="Z2" s="38"/>
      <c r="AA2" s="38"/>
      <c r="AB2" s="38"/>
      <c r="AC2" s="38">
        <v>-292</v>
      </c>
      <c r="AD2" s="38"/>
      <c r="AE2" s="38"/>
      <c r="AF2" s="38">
        <v>-6</v>
      </c>
      <c r="AG2" s="38">
        <v>4005</v>
      </c>
      <c r="AH2" s="38"/>
      <c r="AI2" s="38">
        <v>5442</v>
      </c>
      <c r="AJ2" s="38">
        <v>-1037</v>
      </c>
      <c r="AK2" s="38">
        <v>-58</v>
      </c>
      <c r="AL2" s="38">
        <v>246</v>
      </c>
      <c r="AM2" s="38">
        <v>4011</v>
      </c>
      <c r="AN2" s="38">
        <v>-179</v>
      </c>
      <c r="AO2" s="38"/>
      <c r="AP2" s="38"/>
      <c r="AQ2" s="38"/>
      <c r="AR2" s="38"/>
      <c r="AS2" s="38">
        <v>60122</v>
      </c>
      <c r="AT2" s="38"/>
      <c r="AU2" s="38"/>
      <c r="AV2" s="38"/>
      <c r="AW2" s="38"/>
      <c r="AX2" s="38"/>
      <c r="AY2" s="38"/>
      <c r="AZ2" s="38">
        <v>60122</v>
      </c>
      <c r="BA2" s="38"/>
      <c r="BB2" s="38">
        <v>45021</v>
      </c>
      <c r="BC2" s="38"/>
      <c r="BD2" s="38"/>
      <c r="BE2" s="38"/>
      <c r="BF2" s="38"/>
      <c r="BG2" s="38">
        <v>75261</v>
      </c>
      <c r="BH2" s="38"/>
      <c r="BI2" s="38">
        <v>12051</v>
      </c>
      <c r="BJ2" s="38"/>
      <c r="BK2" s="38"/>
      <c r="BL2" s="38">
        <v>15101</v>
      </c>
      <c r="BM2" s="38">
        <v>112</v>
      </c>
      <c r="BN2" s="38"/>
      <c r="BO2" s="38"/>
      <c r="BP2" s="38">
        <v>2195</v>
      </c>
      <c r="BQ2" s="38"/>
      <c r="BR2" s="38">
        <v>2195</v>
      </c>
      <c r="BS2" s="38"/>
      <c r="BT2" s="38">
        <v>112</v>
      </c>
      <c r="BU2" s="38">
        <v>2203</v>
      </c>
      <c r="BV2" s="38"/>
      <c r="BW2" s="38">
        <v>8</v>
      </c>
      <c r="BX2" s="38"/>
      <c r="BY2" s="38"/>
      <c r="BZ2" s="38"/>
      <c r="CA2" s="38"/>
      <c r="CB2" s="38"/>
      <c r="CC2" s="38"/>
      <c r="CD2" s="38">
        <v>12824</v>
      </c>
      <c r="CE2" s="38"/>
      <c r="CF2" s="38">
        <v>10000</v>
      </c>
      <c r="CG2" s="38"/>
      <c r="CH2" s="38"/>
      <c r="CI2" s="38">
        <v>54443</v>
      </c>
      <c r="CJ2" s="38">
        <v>1155</v>
      </c>
      <c r="CK2" s="38"/>
      <c r="CL2" s="38"/>
      <c r="CM2" s="38"/>
      <c r="CN2" s="38"/>
      <c r="CO2" s="38"/>
      <c r="CP2" s="38"/>
      <c r="CQ2" s="38">
        <v>253</v>
      </c>
      <c r="CR2" s="38">
        <v>474</v>
      </c>
      <c r="CS2" s="38">
        <v>167</v>
      </c>
      <c r="CT2" s="38"/>
      <c r="CU2" s="38">
        <v>20344</v>
      </c>
      <c r="CV2" s="38"/>
      <c r="CW2" s="38"/>
      <c r="CX2" s="38"/>
      <c r="CY2" s="38"/>
      <c r="CZ2" s="38">
        <v>50000</v>
      </c>
      <c r="DA2" s="38">
        <v>-5557</v>
      </c>
      <c r="DB2" s="38"/>
      <c r="DC2" s="38"/>
      <c r="DD2" s="38"/>
      <c r="DE2" s="38"/>
      <c r="DF2" s="38">
        <v>19111</v>
      </c>
      <c r="DG2" s="38"/>
      <c r="DH2" s="38">
        <v>78</v>
      </c>
      <c r="DI2" s="38"/>
      <c r="DJ2" s="38">
        <v>75261</v>
      </c>
      <c r="DK2" s="38"/>
      <c r="DL2" s="38"/>
      <c r="DM2" s="38"/>
      <c r="DN2" s="38"/>
      <c r="DO2" s="38">
        <v>54</v>
      </c>
      <c r="DP2" s="38"/>
      <c r="DQ2" s="38"/>
      <c r="DR2" s="38"/>
      <c r="DS2" s="38">
        <v>773</v>
      </c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>
        <v>-4696</v>
      </c>
      <c r="EJ2" s="38">
        <v>-4768</v>
      </c>
      <c r="EK2" s="38">
        <v>85</v>
      </c>
      <c r="EL2" s="38"/>
      <c r="EM2" s="38"/>
      <c r="EN2" s="38">
        <v>85</v>
      </c>
      <c r="EO2" s="38"/>
      <c r="EP2" s="38"/>
      <c r="EQ2" s="38"/>
      <c r="ER2" s="38">
        <v>-72</v>
      </c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  <c r="NY2" s="83"/>
      <c r="NZ2" s="83"/>
      <c r="OA2" s="83"/>
      <c r="OB2" s="83"/>
      <c r="OC2" s="83"/>
      <c r="OD2" s="83"/>
      <c r="OE2" s="83"/>
      <c r="OF2" s="83"/>
      <c r="OG2" s="83"/>
      <c r="OH2" s="83"/>
      <c r="OI2" s="83"/>
      <c r="OJ2" s="83"/>
      <c r="OK2" s="83"/>
      <c r="OL2" s="83"/>
      <c r="OM2" s="83"/>
      <c r="ON2" s="83"/>
      <c r="OO2" s="83"/>
      <c r="OP2" s="83"/>
      <c r="OQ2" s="83"/>
      <c r="OR2" s="83"/>
      <c r="OS2" s="83"/>
      <c r="OT2" s="83"/>
      <c r="OU2" s="83"/>
      <c r="OV2" s="83"/>
      <c r="OW2" s="83"/>
      <c r="OX2" s="83"/>
      <c r="OY2" s="83"/>
      <c r="OZ2" s="83"/>
      <c r="PA2" s="83"/>
      <c r="PB2" s="83"/>
      <c r="PC2" s="83"/>
      <c r="PD2" s="83"/>
      <c r="PE2" s="83"/>
      <c r="PF2" s="83"/>
      <c r="PG2" s="83"/>
      <c r="PH2" s="83"/>
      <c r="PI2" s="83"/>
      <c r="PJ2" s="83"/>
      <c r="PK2" s="83"/>
      <c r="PL2" s="83"/>
      <c r="PM2" s="83"/>
      <c r="PN2" s="83"/>
      <c r="PO2" s="83"/>
      <c r="PP2" s="83"/>
      <c r="PQ2" s="83"/>
      <c r="PR2" s="83"/>
      <c r="PS2" s="83"/>
      <c r="PT2" s="83"/>
      <c r="PU2" s="83"/>
      <c r="PV2" s="83"/>
      <c r="PW2" s="83"/>
      <c r="PX2" s="83"/>
      <c r="PY2" s="83"/>
      <c r="PZ2" s="83"/>
      <c r="QA2" s="83"/>
      <c r="QB2" s="83"/>
      <c r="QC2" s="83"/>
      <c r="QD2" s="83"/>
      <c r="QE2" s="83"/>
      <c r="QF2" s="83"/>
      <c r="QG2" s="83"/>
      <c r="QH2" s="83"/>
      <c r="QI2" s="83"/>
      <c r="QJ2" s="83"/>
      <c r="QK2" s="83"/>
      <c r="QL2" s="83"/>
      <c r="QM2" s="83"/>
      <c r="QN2" s="83"/>
      <c r="QO2" s="83"/>
      <c r="QP2" s="83"/>
      <c r="QQ2" s="83"/>
      <c r="QR2" s="83"/>
      <c r="QS2" s="83"/>
      <c r="QT2" s="83"/>
      <c r="QU2" s="83"/>
      <c r="QV2" s="83"/>
      <c r="QW2" s="83"/>
      <c r="QX2" s="83"/>
      <c r="QY2" s="83"/>
      <c r="QZ2" s="83"/>
      <c r="RA2" s="83"/>
      <c r="RB2" s="83"/>
      <c r="RC2" s="83"/>
      <c r="RD2" s="83"/>
      <c r="RE2" s="83"/>
      <c r="RF2" s="83"/>
      <c r="RG2" s="83"/>
      <c r="RH2" s="83"/>
      <c r="RI2" s="83"/>
      <c r="RJ2" s="83"/>
      <c r="RK2" s="83"/>
      <c r="RL2" s="83"/>
      <c r="RM2" s="83"/>
      <c r="RN2" s="83"/>
      <c r="RO2" s="83"/>
      <c r="RP2" s="83"/>
      <c r="RQ2" s="83"/>
      <c r="RR2" s="83"/>
      <c r="RS2" s="83"/>
      <c r="RT2" s="83"/>
      <c r="RU2" s="83"/>
      <c r="RV2" s="83"/>
      <c r="RW2" s="83"/>
      <c r="RX2" s="83"/>
      <c r="RY2" s="83"/>
      <c r="RZ2" s="83"/>
      <c r="SA2" s="83"/>
      <c r="SB2" s="83"/>
      <c r="SC2" s="83"/>
      <c r="SD2" s="83"/>
      <c r="SE2" s="83"/>
      <c r="SF2" s="83"/>
      <c r="SG2" s="83"/>
      <c r="SH2" s="83"/>
      <c r="SI2" s="83"/>
      <c r="SJ2" s="83"/>
      <c r="SK2" s="83"/>
      <c r="SL2" s="83"/>
      <c r="SM2" s="83"/>
      <c r="SN2" s="83"/>
      <c r="SO2" s="83"/>
      <c r="SP2" s="83"/>
      <c r="SQ2" s="83"/>
      <c r="SR2" s="83"/>
      <c r="SS2" s="83"/>
      <c r="ST2" s="83"/>
      <c r="SU2" s="83"/>
      <c r="SV2" s="83"/>
      <c r="SW2" s="83"/>
      <c r="SX2" s="83"/>
      <c r="SY2" s="83"/>
      <c r="SZ2" s="83"/>
      <c r="TA2" s="83"/>
      <c r="TB2" s="83"/>
      <c r="TC2" s="83"/>
      <c r="TD2" s="83"/>
      <c r="TE2" s="83"/>
      <c r="TF2" s="83"/>
      <c r="TG2" s="83"/>
      <c r="TH2" s="83"/>
      <c r="TI2" s="83"/>
      <c r="TJ2" s="83"/>
      <c r="TK2" s="83"/>
      <c r="TL2" s="83"/>
      <c r="TM2" s="83"/>
      <c r="TN2" s="83"/>
      <c r="TO2" s="83"/>
      <c r="TP2" s="83"/>
      <c r="TQ2" s="83"/>
      <c r="TR2" s="83"/>
      <c r="TS2" s="83"/>
      <c r="TT2" s="83"/>
      <c r="TU2" s="83"/>
      <c r="TV2" s="83"/>
      <c r="TW2" s="83"/>
      <c r="TX2" s="83"/>
      <c r="TY2" s="83"/>
      <c r="TZ2" s="83"/>
      <c r="UA2" s="83"/>
      <c r="UB2" s="83"/>
      <c r="UC2" s="83"/>
      <c r="UD2" s="83"/>
      <c r="UE2" s="83"/>
      <c r="UF2" s="83"/>
      <c r="UG2" s="83"/>
      <c r="UH2" s="83"/>
      <c r="UI2" s="83"/>
      <c r="UJ2" s="83"/>
      <c r="UK2" s="83"/>
      <c r="UL2" s="83"/>
      <c r="UM2" s="83"/>
      <c r="UN2" s="83"/>
      <c r="UO2" s="83"/>
      <c r="UP2" s="83"/>
      <c r="UQ2" s="83"/>
      <c r="UR2" s="83"/>
      <c r="US2" s="83"/>
      <c r="UT2" s="83"/>
      <c r="UU2" s="83"/>
      <c r="UV2" s="83"/>
      <c r="UW2" s="83"/>
      <c r="UX2" s="83"/>
      <c r="UY2" s="83"/>
      <c r="UZ2" s="83"/>
      <c r="VA2" s="83"/>
      <c r="VB2" s="83"/>
      <c r="VC2" s="83"/>
      <c r="VD2" s="83"/>
      <c r="VE2" s="83"/>
      <c r="VF2" s="83"/>
      <c r="VG2" s="83"/>
      <c r="VH2" s="83"/>
      <c r="VI2" s="83"/>
      <c r="VJ2" s="83"/>
      <c r="VK2" s="83"/>
      <c r="VL2" s="83"/>
      <c r="VM2" s="83"/>
      <c r="VN2" s="83"/>
      <c r="VO2" s="83"/>
      <c r="VP2" s="83"/>
      <c r="VQ2" s="83"/>
      <c r="VR2" s="83"/>
      <c r="VS2" s="83"/>
      <c r="VT2" s="83"/>
      <c r="VU2" s="83"/>
      <c r="VV2" s="83"/>
      <c r="VW2" s="83"/>
      <c r="VX2" s="83"/>
      <c r="VY2" s="83"/>
      <c r="VZ2" s="83"/>
      <c r="WA2" s="83"/>
      <c r="WB2" s="83"/>
      <c r="WC2" s="83"/>
      <c r="WD2" s="83"/>
      <c r="WE2" s="83"/>
      <c r="WF2" s="83"/>
      <c r="WG2" s="83"/>
      <c r="WH2" s="83"/>
      <c r="WI2" s="83"/>
      <c r="WJ2" s="83"/>
      <c r="WK2" s="83"/>
      <c r="WL2" s="83"/>
      <c r="WM2" s="83"/>
      <c r="WN2" s="83"/>
      <c r="WO2" s="83"/>
      <c r="WP2" s="83"/>
      <c r="WQ2" s="83"/>
      <c r="WR2" s="83"/>
      <c r="WS2" s="83"/>
      <c r="WT2" s="83"/>
      <c r="WU2" s="83"/>
      <c r="WV2" s="83"/>
      <c r="WW2" s="83"/>
      <c r="WX2" s="83"/>
      <c r="WY2" s="83"/>
      <c r="WZ2" s="83"/>
      <c r="XA2" s="83"/>
      <c r="XB2" s="83"/>
      <c r="XC2" s="83"/>
      <c r="XD2" s="83"/>
      <c r="XE2" s="83"/>
      <c r="XF2" s="83"/>
      <c r="XG2" s="83"/>
      <c r="XH2" s="83"/>
      <c r="XI2" s="83"/>
      <c r="XJ2" s="83"/>
      <c r="XK2" s="83"/>
      <c r="XL2" s="83"/>
      <c r="XM2" s="83"/>
      <c r="XN2" s="83"/>
      <c r="XO2" s="83"/>
      <c r="XP2" s="83"/>
      <c r="XQ2" s="83"/>
      <c r="XR2" s="83"/>
      <c r="XS2" s="83"/>
      <c r="XT2" s="83"/>
      <c r="XU2" s="83"/>
      <c r="XV2" s="83"/>
      <c r="XW2" s="83"/>
      <c r="XX2" s="83"/>
      <c r="XY2" s="83"/>
      <c r="XZ2" s="83"/>
      <c r="YA2" s="83"/>
      <c r="YB2" s="83"/>
      <c r="YC2" s="83"/>
      <c r="YD2" s="83"/>
      <c r="YE2" s="83"/>
      <c r="YF2" s="83"/>
      <c r="YG2" s="83"/>
      <c r="YH2" s="83"/>
      <c r="YI2" s="83"/>
      <c r="YJ2" s="83"/>
      <c r="YK2" s="83"/>
      <c r="YL2" s="83"/>
      <c r="YM2" s="83"/>
      <c r="YN2" s="83"/>
      <c r="YO2" s="83"/>
      <c r="YP2" s="83"/>
      <c r="YQ2" s="83"/>
      <c r="YR2" s="83"/>
      <c r="YS2" s="83"/>
      <c r="YT2" s="83"/>
      <c r="YU2" s="83"/>
      <c r="YV2" s="83"/>
      <c r="YW2" s="83"/>
      <c r="YX2" s="83"/>
      <c r="YY2" s="83"/>
      <c r="YZ2" s="83"/>
      <c r="ZA2" s="83"/>
      <c r="ZB2" s="83"/>
      <c r="ZC2" s="83"/>
      <c r="ZD2" s="83"/>
      <c r="ZE2" s="83"/>
      <c r="ZF2" s="83"/>
      <c r="ZG2" s="83"/>
      <c r="ZH2" s="83"/>
      <c r="ZI2" s="83"/>
      <c r="ZJ2" s="83"/>
      <c r="ZK2" s="83"/>
      <c r="ZL2" s="83"/>
      <c r="ZM2" s="83"/>
      <c r="ZN2" s="83"/>
      <c r="ZO2" s="83"/>
      <c r="ZP2" s="83"/>
      <c r="ZQ2" s="83"/>
      <c r="ZR2" s="83"/>
      <c r="ZS2" s="83"/>
      <c r="ZT2" s="83"/>
      <c r="ZU2" s="83"/>
      <c r="ZV2" s="83"/>
      <c r="ZW2" s="83"/>
      <c r="ZX2" s="83"/>
      <c r="ZY2" s="83"/>
      <c r="ZZ2" s="83"/>
      <c r="AAA2" s="83"/>
      <c r="AAB2" s="83"/>
      <c r="AAC2" s="83"/>
      <c r="AAD2" s="83"/>
      <c r="AAE2" s="83"/>
      <c r="AAF2" s="83"/>
      <c r="AAG2" s="83"/>
      <c r="AAH2" s="83"/>
      <c r="AAI2" s="83"/>
      <c r="AAJ2" s="83"/>
      <c r="AAK2" s="83"/>
      <c r="AAL2" s="83"/>
      <c r="AAM2" s="83"/>
      <c r="AAN2" s="83"/>
      <c r="AAO2" s="83"/>
      <c r="AAP2" s="83"/>
      <c r="AAQ2" s="83"/>
      <c r="AAR2" s="83"/>
      <c r="AAS2" s="83"/>
      <c r="AAT2" s="83"/>
      <c r="AAU2" s="83"/>
      <c r="AAV2" s="83"/>
      <c r="AAW2" s="83"/>
      <c r="AAX2" s="83"/>
      <c r="AAY2" s="83"/>
      <c r="AAZ2" s="83"/>
      <c r="ABA2" s="83"/>
      <c r="ABB2" s="83"/>
      <c r="ABC2" s="83"/>
      <c r="ABD2" s="83"/>
      <c r="ABE2" s="83"/>
      <c r="ABF2" s="83"/>
      <c r="ABG2" s="83"/>
      <c r="ABH2" s="83"/>
      <c r="ABI2" s="83"/>
      <c r="ABJ2" s="83"/>
      <c r="ABK2" s="83"/>
      <c r="ABL2" s="83"/>
      <c r="ABM2" s="83"/>
      <c r="ABN2" s="83"/>
      <c r="ABO2" s="83"/>
      <c r="ABP2" s="83"/>
      <c r="ABQ2" s="83"/>
      <c r="ABR2" s="83"/>
      <c r="ABS2" s="83"/>
      <c r="ABT2" s="83"/>
      <c r="ABU2" s="83"/>
      <c r="ABV2" s="83"/>
      <c r="ABW2" s="83"/>
      <c r="ABX2" s="83"/>
      <c r="ABY2" s="83"/>
      <c r="ABZ2" s="83"/>
      <c r="ACA2" s="83"/>
      <c r="ACB2" s="83"/>
      <c r="ACC2" s="83"/>
      <c r="ACD2" s="83"/>
      <c r="ACE2" s="83"/>
      <c r="ACF2" s="83"/>
      <c r="ACG2" s="83"/>
      <c r="ACH2" s="83"/>
      <c r="ACI2" s="83"/>
      <c r="ACJ2" s="83"/>
      <c r="ACK2" s="83"/>
      <c r="ACL2" s="83"/>
      <c r="ACM2" s="83"/>
      <c r="ACN2" s="83"/>
      <c r="ACO2" s="83"/>
      <c r="ACP2" s="83"/>
      <c r="ACQ2" s="83"/>
      <c r="ACR2" s="83"/>
      <c r="ACS2" s="83"/>
      <c r="ACT2" s="83"/>
      <c r="ACU2" s="83"/>
      <c r="ACV2" s="83"/>
      <c r="ACW2" s="83"/>
      <c r="ACX2" s="83"/>
      <c r="ACY2" s="83"/>
      <c r="ACZ2" s="83"/>
      <c r="ADA2" s="83"/>
      <c r="ADB2" s="83"/>
      <c r="ADC2" s="83"/>
      <c r="ADD2" s="83"/>
      <c r="ADE2" s="83"/>
      <c r="ADF2" s="83"/>
      <c r="ADG2" s="83"/>
      <c r="ADH2" s="83"/>
      <c r="ADI2" s="83"/>
      <c r="ADJ2" s="83"/>
      <c r="ADK2" s="83"/>
      <c r="ADL2" s="83"/>
      <c r="ADM2" s="83"/>
      <c r="ADN2" s="83"/>
      <c r="ADO2" s="83"/>
      <c r="ADP2" s="83"/>
      <c r="ADQ2" s="83"/>
      <c r="ADR2" s="83"/>
      <c r="ADS2" s="83"/>
      <c r="ADT2" s="83"/>
      <c r="ADU2" s="83"/>
      <c r="ADV2" s="83"/>
      <c r="ADW2" s="83"/>
      <c r="ADX2" s="83"/>
      <c r="ADY2" s="83"/>
      <c r="ADZ2" s="83"/>
      <c r="AEA2" s="83"/>
      <c r="AEB2" s="83"/>
      <c r="AEC2" s="83"/>
      <c r="AED2" s="83"/>
      <c r="AEE2" s="83"/>
      <c r="AEF2" s="83"/>
      <c r="AEG2" s="83"/>
      <c r="AEH2" s="83"/>
      <c r="AEI2" s="83"/>
      <c r="AEJ2" s="83"/>
      <c r="AEK2" s="83"/>
      <c r="AEL2" s="83"/>
      <c r="AEM2" s="83"/>
      <c r="AEN2" s="83"/>
      <c r="AEO2" s="83"/>
      <c r="AEP2" s="83"/>
      <c r="AEQ2" s="83"/>
      <c r="AER2" s="83"/>
      <c r="AES2" s="83"/>
      <c r="AET2" s="83"/>
      <c r="AEU2" s="83"/>
      <c r="AEV2" s="83"/>
      <c r="AEW2" s="83"/>
      <c r="AEX2" s="83"/>
      <c r="AEY2" s="83"/>
      <c r="AEZ2" s="83"/>
      <c r="AFA2" s="83"/>
      <c r="AFB2" s="83"/>
      <c r="AFC2" s="83"/>
      <c r="AFD2" s="83"/>
      <c r="AFE2" s="83"/>
      <c r="AFF2" s="83"/>
      <c r="AFG2" s="83"/>
      <c r="AFH2" s="83"/>
      <c r="AFI2" s="83"/>
      <c r="AFJ2" s="83"/>
      <c r="AFK2" s="83"/>
      <c r="AFL2" s="83"/>
      <c r="AFM2" s="83"/>
      <c r="AFN2" s="83"/>
      <c r="AFO2" s="83"/>
      <c r="AFP2" s="83"/>
      <c r="AFQ2" s="83"/>
      <c r="AFR2" s="83"/>
      <c r="AFS2" s="83"/>
      <c r="AFT2" s="83"/>
      <c r="AFU2" s="83"/>
      <c r="AFV2" s="83"/>
      <c r="AFW2" s="83"/>
      <c r="AFX2" s="83"/>
      <c r="AFY2" s="83"/>
      <c r="AFZ2" s="83"/>
      <c r="AGA2" s="83"/>
      <c r="AGB2" s="83"/>
      <c r="AGC2" s="83"/>
      <c r="AGD2" s="83"/>
      <c r="AGE2" s="83"/>
      <c r="AGF2" s="83"/>
      <c r="AGG2" s="83"/>
      <c r="AGH2" s="83"/>
      <c r="AGI2" s="83"/>
      <c r="AGJ2" s="83"/>
      <c r="AGK2" s="83"/>
      <c r="AGL2" s="83"/>
      <c r="AGM2" s="83"/>
      <c r="AGN2" s="83"/>
      <c r="AGO2" s="83"/>
      <c r="AGP2" s="83"/>
      <c r="AGQ2" s="83"/>
      <c r="AGR2" s="83"/>
      <c r="AGS2" s="83"/>
      <c r="AGT2" s="83"/>
      <c r="AGU2" s="83"/>
      <c r="AGV2" s="83"/>
      <c r="AGW2" s="83"/>
      <c r="AGX2" s="83"/>
      <c r="AGY2" s="83"/>
      <c r="AGZ2" s="83"/>
      <c r="AHA2" s="83"/>
      <c r="AHB2" s="83"/>
      <c r="AHC2" s="83"/>
      <c r="AHD2" s="83"/>
      <c r="AHE2" s="83"/>
      <c r="AHF2" s="83"/>
      <c r="AHG2" s="83"/>
      <c r="AHH2" s="83"/>
      <c r="AHI2" s="83"/>
      <c r="AHJ2" s="83"/>
      <c r="AHK2" s="83"/>
      <c r="AHL2" s="83"/>
      <c r="AHM2" s="83"/>
      <c r="AHN2" s="83"/>
      <c r="AHO2" s="83"/>
      <c r="AHP2" s="83"/>
      <c r="AHQ2" s="83"/>
      <c r="AHR2" s="83"/>
      <c r="AHS2" s="83"/>
      <c r="AHT2" s="83"/>
      <c r="AHU2" s="83"/>
      <c r="AHV2" s="83"/>
      <c r="AHW2" s="83"/>
      <c r="AHX2" s="83"/>
      <c r="AHY2" s="83"/>
      <c r="AHZ2" s="83"/>
      <c r="AIA2" s="83"/>
      <c r="AIB2" s="83"/>
      <c r="AIC2" s="83"/>
      <c r="AID2" s="83"/>
      <c r="AIE2" s="83"/>
      <c r="AIF2" s="83"/>
      <c r="AIG2" s="83"/>
      <c r="AIH2" s="83"/>
      <c r="AII2" s="83"/>
      <c r="AIJ2" s="83"/>
      <c r="AIK2" s="83"/>
      <c r="AIL2" s="83"/>
      <c r="AIM2" s="83"/>
      <c r="AIN2" s="83"/>
      <c r="AIO2" s="83"/>
      <c r="AIP2" s="83"/>
      <c r="AIQ2" s="83"/>
      <c r="AIR2" s="83"/>
      <c r="AIS2" s="83"/>
      <c r="AIT2" s="83"/>
      <c r="AIU2" s="83"/>
      <c r="AIV2" s="83"/>
      <c r="AIW2" s="83"/>
      <c r="AIX2" s="83"/>
      <c r="AIY2" s="83"/>
      <c r="AIZ2" s="83"/>
      <c r="AJA2" s="83"/>
      <c r="AJB2" s="83"/>
      <c r="AJC2" s="83"/>
      <c r="AJD2" s="83"/>
      <c r="AJE2" s="83"/>
      <c r="AJF2" s="83"/>
      <c r="AJG2" s="83"/>
      <c r="AJH2" s="83"/>
      <c r="AJI2" s="83"/>
      <c r="AJJ2" s="83"/>
      <c r="AJK2" s="83"/>
      <c r="AJL2" s="83"/>
      <c r="AJM2" s="83"/>
      <c r="AJN2" s="83"/>
      <c r="AJO2" s="83"/>
      <c r="AJP2" s="83"/>
      <c r="AJQ2" s="83"/>
      <c r="AJR2" s="83"/>
      <c r="AJS2" s="83"/>
      <c r="AJT2" s="83"/>
      <c r="AJU2" s="83"/>
      <c r="AJV2" s="83"/>
      <c r="AJW2" s="83"/>
      <c r="AJX2" s="83"/>
      <c r="AJY2" s="83"/>
      <c r="AJZ2" s="83"/>
      <c r="AKA2" s="83"/>
      <c r="AKB2" s="83"/>
      <c r="AKC2" s="83"/>
      <c r="AKD2" s="83"/>
      <c r="AKE2" s="83"/>
      <c r="AKF2" s="83"/>
      <c r="AKG2" s="83"/>
      <c r="AKH2" s="83"/>
      <c r="AKI2" s="83"/>
      <c r="AKJ2" s="83"/>
      <c r="AKK2" s="83"/>
      <c r="AKL2" s="83"/>
      <c r="AKM2" s="83"/>
      <c r="AKN2" s="83"/>
      <c r="AKO2" s="83"/>
      <c r="AKP2" s="83"/>
      <c r="AKQ2" s="83"/>
      <c r="AKR2" s="83"/>
      <c r="AKS2" s="83"/>
      <c r="AKT2" s="83"/>
      <c r="AKU2" s="83"/>
      <c r="AKV2" s="83"/>
      <c r="AKW2" s="83"/>
      <c r="AKX2" s="83"/>
      <c r="AKY2" s="83"/>
      <c r="AKZ2" s="83"/>
      <c r="ALA2" s="83"/>
      <c r="ALB2" s="83"/>
      <c r="ALC2" s="83"/>
      <c r="ALD2" s="83"/>
      <c r="ALE2" s="83"/>
      <c r="ALF2" s="83"/>
      <c r="ALG2" s="83"/>
      <c r="ALH2" s="83"/>
      <c r="ALI2" s="83"/>
      <c r="ALJ2" s="83"/>
      <c r="ALK2" s="83"/>
      <c r="ALL2" s="83"/>
      <c r="ALM2" s="83"/>
      <c r="ALN2" s="83"/>
      <c r="ALO2" s="83"/>
      <c r="ALP2" s="83"/>
      <c r="ALQ2" s="83"/>
      <c r="ALR2" s="83"/>
      <c r="ALS2" s="83"/>
      <c r="ALT2" s="83"/>
      <c r="ALU2" s="83"/>
      <c r="ALV2" s="83"/>
      <c r="ALW2" s="83"/>
      <c r="ALX2" s="83"/>
      <c r="ALY2" s="83"/>
      <c r="ALZ2" s="83"/>
      <c r="AMA2" s="83"/>
      <c r="AMB2" s="83"/>
      <c r="AMC2" s="83"/>
      <c r="AMD2" s="83"/>
      <c r="AME2" s="83"/>
      <c r="AMF2" s="83"/>
      <c r="AMG2" s="83"/>
      <c r="AMH2" s="83"/>
      <c r="AMI2" s="83"/>
      <c r="AMJ2" s="83"/>
      <c r="AMK2" s="83"/>
      <c r="AML2" s="83"/>
      <c r="AMM2" s="83"/>
      <c r="AMN2" s="83"/>
      <c r="AMO2" s="83"/>
      <c r="AMP2" s="83"/>
      <c r="AMQ2" s="83"/>
      <c r="AMR2" s="83"/>
      <c r="AMS2" s="83"/>
      <c r="AMT2" s="83"/>
      <c r="AMU2" s="83"/>
      <c r="AMV2" s="83"/>
      <c r="AMW2" s="83"/>
      <c r="AMX2" s="83"/>
      <c r="AMY2" s="83"/>
      <c r="AMZ2" s="83"/>
      <c r="ANA2" s="83"/>
      <c r="ANB2" s="83"/>
      <c r="ANC2" s="83"/>
      <c r="AND2" s="83"/>
      <c r="ANE2" s="83"/>
      <c r="ANF2" s="83"/>
      <c r="ANG2" s="83"/>
      <c r="ANH2" s="83"/>
      <c r="ANI2" s="83"/>
      <c r="ANJ2" s="83"/>
      <c r="ANK2" s="83"/>
      <c r="ANL2" s="83"/>
      <c r="ANM2" s="83"/>
      <c r="ANN2" s="83"/>
      <c r="ANO2" s="83"/>
      <c r="ANP2" s="83"/>
      <c r="ANQ2" s="83"/>
      <c r="ANR2" s="83"/>
      <c r="ANS2" s="83"/>
      <c r="ANT2" s="83"/>
      <c r="ANU2" s="83"/>
      <c r="ANV2" s="83"/>
      <c r="ANW2" s="83"/>
      <c r="ANX2" s="83"/>
      <c r="ANY2" s="83"/>
      <c r="ANZ2" s="83"/>
      <c r="AOA2" s="83"/>
      <c r="AOB2" s="83"/>
      <c r="AOC2" s="83"/>
      <c r="AOD2" s="83"/>
      <c r="AOE2" s="83"/>
      <c r="AOF2" s="83"/>
      <c r="AOG2" s="83"/>
      <c r="AOH2" s="83"/>
      <c r="AOI2" s="83"/>
      <c r="AOJ2" s="83"/>
      <c r="AOK2" s="83"/>
      <c r="AOL2" s="83"/>
      <c r="AOM2" s="83"/>
      <c r="AON2" s="83"/>
      <c r="AOO2" s="83"/>
      <c r="AOP2" s="83"/>
      <c r="AOQ2" s="83"/>
      <c r="AOR2" s="83"/>
      <c r="AOS2" s="83"/>
      <c r="AOT2" s="83"/>
      <c r="AOU2" s="83"/>
      <c r="AOV2" s="83"/>
      <c r="AOW2" s="83"/>
      <c r="AOX2" s="83"/>
      <c r="AOY2" s="83"/>
      <c r="AOZ2" s="83"/>
      <c r="APA2" s="83"/>
      <c r="APB2" s="83"/>
      <c r="APC2" s="83"/>
      <c r="APD2" s="83"/>
      <c r="APE2" s="83"/>
      <c r="APF2" s="83"/>
      <c r="APG2" s="83"/>
      <c r="APH2" s="83"/>
      <c r="API2" s="83"/>
      <c r="APJ2" s="83"/>
      <c r="APK2" s="83"/>
      <c r="APL2" s="83"/>
      <c r="APM2" s="83"/>
      <c r="APN2" s="83"/>
      <c r="APO2" s="83"/>
      <c r="APP2" s="83"/>
      <c r="APQ2" s="83"/>
      <c r="APR2" s="83"/>
      <c r="APS2" s="83"/>
      <c r="APT2" s="83"/>
      <c r="APU2" s="83"/>
      <c r="APV2" s="83"/>
      <c r="APW2" s="83"/>
      <c r="APX2" s="83"/>
      <c r="APY2" s="83"/>
      <c r="APZ2" s="83"/>
      <c r="AQA2" s="83"/>
      <c r="AQB2" s="83"/>
      <c r="AQC2" s="83"/>
      <c r="AQD2" s="83"/>
      <c r="AQE2" s="83"/>
      <c r="AQF2" s="83"/>
      <c r="AQG2" s="83"/>
      <c r="AQH2" s="83"/>
      <c r="AQI2" s="83"/>
      <c r="AQJ2" s="83"/>
      <c r="AQK2" s="83"/>
      <c r="AQL2" s="83"/>
      <c r="AQM2" s="83"/>
      <c r="AQN2" s="83"/>
      <c r="AQO2" s="83"/>
      <c r="AQP2" s="83"/>
      <c r="AQQ2" s="83"/>
      <c r="AQR2" s="83"/>
      <c r="AQS2" s="83"/>
      <c r="AQT2" s="83"/>
      <c r="AQU2" s="83"/>
      <c r="AQV2" s="83"/>
      <c r="AQW2" s="83"/>
      <c r="AQX2" s="83"/>
      <c r="AQY2" s="83"/>
      <c r="AQZ2" s="83"/>
      <c r="ARA2" s="83"/>
      <c r="ARB2" s="83"/>
      <c r="ARC2" s="83"/>
      <c r="ARD2" s="83"/>
      <c r="ARE2" s="83"/>
      <c r="ARF2" s="83"/>
      <c r="ARG2" s="83"/>
      <c r="ARH2" s="83"/>
      <c r="ARI2" s="83"/>
      <c r="ARJ2" s="83"/>
      <c r="ARK2" s="83"/>
      <c r="ARL2" s="83"/>
      <c r="ARM2" s="83"/>
      <c r="ARN2" s="83"/>
      <c r="ARO2" s="83"/>
      <c r="ARP2" s="83"/>
      <c r="ARQ2" s="83"/>
      <c r="ARR2" s="83"/>
      <c r="ARS2" s="83"/>
      <c r="ART2" s="83"/>
      <c r="ARU2" s="83"/>
      <c r="ARV2" s="83"/>
      <c r="ARW2" s="83"/>
      <c r="ARX2" s="83"/>
      <c r="ARY2" s="83"/>
      <c r="ARZ2" s="83"/>
      <c r="ASA2" s="83"/>
      <c r="ASB2" s="83"/>
      <c r="ASC2" s="83"/>
      <c r="ASD2" s="83"/>
      <c r="ASE2" s="83"/>
      <c r="ASF2" s="83"/>
      <c r="ASG2" s="83"/>
      <c r="ASH2" s="83"/>
      <c r="ASI2" s="83"/>
      <c r="ASJ2" s="83"/>
      <c r="ASK2" s="83"/>
      <c r="ASL2" s="83"/>
      <c r="ASM2" s="83"/>
      <c r="ASN2" s="83"/>
      <c r="ASO2" s="83"/>
      <c r="ASP2" s="83"/>
      <c r="ASQ2" s="83"/>
      <c r="ASR2" s="83"/>
      <c r="ASS2" s="83"/>
      <c r="AST2" s="83"/>
      <c r="ASU2" s="83"/>
      <c r="ASV2" s="83"/>
      <c r="ASW2" s="83"/>
      <c r="ASX2" s="83"/>
      <c r="ASY2" s="83"/>
      <c r="ASZ2" s="83"/>
      <c r="ATA2" s="83"/>
      <c r="ATB2" s="83"/>
      <c r="ATC2" s="83"/>
      <c r="ATD2" s="83"/>
      <c r="ATE2" s="83"/>
      <c r="ATF2" s="83"/>
      <c r="ATG2" s="83"/>
      <c r="ATH2" s="83"/>
      <c r="ATI2" s="83"/>
      <c r="ATJ2" s="83"/>
      <c r="ATK2" s="83"/>
      <c r="ATL2" s="83"/>
      <c r="ATM2" s="83"/>
      <c r="ATN2" s="83"/>
      <c r="ATO2" s="83"/>
      <c r="ATP2" s="83"/>
      <c r="ATQ2" s="83"/>
      <c r="ATR2" s="83"/>
      <c r="ATS2" s="83"/>
      <c r="ATT2" s="83"/>
      <c r="ATU2" s="83"/>
      <c r="ATV2" s="83"/>
      <c r="ATW2" s="83"/>
      <c r="ATX2" s="83"/>
      <c r="ATY2" s="83"/>
      <c r="ATZ2" s="83"/>
      <c r="AUA2" s="83"/>
      <c r="AUB2" s="83"/>
      <c r="AUC2" s="83"/>
      <c r="AUD2" s="83"/>
      <c r="AUE2" s="83"/>
      <c r="AUF2" s="83"/>
      <c r="AUG2" s="83"/>
      <c r="AUH2" s="83"/>
      <c r="AUI2" s="83"/>
      <c r="AUJ2" s="83"/>
      <c r="AUK2" s="83"/>
      <c r="AUL2" s="83"/>
      <c r="AUM2" s="83"/>
      <c r="AUN2" s="83"/>
      <c r="AUO2" s="83"/>
      <c r="AUP2" s="83"/>
      <c r="AUQ2" s="83"/>
      <c r="AUR2" s="83"/>
      <c r="AUS2" s="83"/>
      <c r="AUT2" s="83"/>
      <c r="AUU2" s="83"/>
      <c r="AUV2" s="83"/>
      <c r="AUW2" s="83"/>
      <c r="AUX2" s="83"/>
      <c r="AUY2" s="83"/>
      <c r="AUZ2" s="83"/>
      <c r="AVA2" s="83"/>
      <c r="AVB2" s="83"/>
      <c r="AVC2" s="83"/>
      <c r="AVD2" s="83"/>
      <c r="AVE2" s="83"/>
      <c r="AVF2" s="83"/>
    </row>
    <row r="3" spans="1:1254">
      <c r="A3" s="84">
        <v>45657</v>
      </c>
      <c r="B3" s="81">
        <v>53086</v>
      </c>
      <c r="C3" s="82" t="s">
        <v>1936</v>
      </c>
      <c r="D3" s="38">
        <v>10776239</v>
      </c>
      <c r="E3" s="38">
        <v>12205</v>
      </c>
      <c r="F3" s="38">
        <v>0</v>
      </c>
      <c r="G3" s="38">
        <v>-7421255</v>
      </c>
      <c r="H3" s="38">
        <v>109095</v>
      </c>
      <c r="I3" s="38">
        <v>40982</v>
      </c>
      <c r="J3" s="38">
        <v>-6954204</v>
      </c>
      <c r="K3" s="38">
        <v>-1431056</v>
      </c>
      <c r="L3" s="38">
        <v>1292090</v>
      </c>
      <c r="M3" s="38">
        <v>0</v>
      </c>
      <c r="N3" s="38">
        <v>10096209</v>
      </c>
      <c r="O3" s="38">
        <v>2451</v>
      </c>
      <c r="P3" s="38"/>
      <c r="Q3" s="38">
        <v>278025</v>
      </c>
      <c r="R3" s="38">
        <v>101664</v>
      </c>
      <c r="S3" s="38">
        <v>-736581</v>
      </c>
      <c r="T3" s="38">
        <v>431484</v>
      </c>
      <c r="U3" s="38">
        <v>1077497</v>
      </c>
      <c r="V3" s="38"/>
      <c r="W3" s="38">
        <v>-646013</v>
      </c>
      <c r="X3" s="38">
        <v>-782293</v>
      </c>
      <c r="Y3" s="38">
        <v>-1853598</v>
      </c>
      <c r="Z3" s="38"/>
      <c r="AA3" s="38">
        <v>357300</v>
      </c>
      <c r="AB3" s="38">
        <v>-492952</v>
      </c>
      <c r="AC3" s="38">
        <v>215310</v>
      </c>
      <c r="AD3" s="38">
        <v>-327014</v>
      </c>
      <c r="AE3" s="38">
        <v>-418273</v>
      </c>
      <c r="AF3" s="38">
        <v>-375548</v>
      </c>
      <c r="AG3" s="38">
        <v>1120151</v>
      </c>
      <c r="AH3" s="38">
        <v>323651</v>
      </c>
      <c r="AI3" s="38">
        <v>880948</v>
      </c>
      <c r="AJ3" s="38">
        <v>462619</v>
      </c>
      <c r="AK3" s="38">
        <v>-26773</v>
      </c>
      <c r="AL3" s="38">
        <v>612984</v>
      </c>
      <c r="AM3" s="38">
        <v>1495699</v>
      </c>
      <c r="AN3" s="38">
        <v>3683</v>
      </c>
      <c r="AO3" s="38">
        <v>99140</v>
      </c>
      <c r="AP3" s="38">
        <v>103290</v>
      </c>
      <c r="AQ3" s="38"/>
      <c r="AR3" s="38">
        <v>102469</v>
      </c>
      <c r="AS3" s="38">
        <v>20726362</v>
      </c>
      <c r="AT3" s="38">
        <v>56090</v>
      </c>
      <c r="AU3" s="38">
        <v>661047</v>
      </c>
      <c r="AV3" s="38">
        <v>33449</v>
      </c>
      <c r="AW3" s="38">
        <v>694496</v>
      </c>
      <c r="AX3" s="38"/>
      <c r="AY3" s="38">
        <v>337088</v>
      </c>
      <c r="AZ3" s="38">
        <v>21206737</v>
      </c>
      <c r="BA3" s="38">
        <v>0</v>
      </c>
      <c r="BB3" s="38">
        <v>19059195</v>
      </c>
      <c r="BC3" s="38">
        <v>0</v>
      </c>
      <c r="BD3" s="38">
        <v>424285</v>
      </c>
      <c r="BE3" s="38">
        <v>225581</v>
      </c>
      <c r="BF3" s="38"/>
      <c r="BG3" s="38">
        <v>24533689</v>
      </c>
      <c r="BH3" s="38">
        <v>424285</v>
      </c>
      <c r="BI3" s="38">
        <v>282785</v>
      </c>
      <c r="BJ3" s="38">
        <v>102469</v>
      </c>
      <c r="BK3" s="38"/>
      <c r="BL3" s="38">
        <v>800321</v>
      </c>
      <c r="BM3" s="38">
        <v>301057</v>
      </c>
      <c r="BN3" s="38">
        <v>0</v>
      </c>
      <c r="BO3" s="38"/>
      <c r="BP3" s="38">
        <v>799562</v>
      </c>
      <c r="BQ3" s="38">
        <v>64175</v>
      </c>
      <c r="BR3" s="38">
        <v>735387</v>
      </c>
      <c r="BS3" s="38">
        <v>162412</v>
      </c>
      <c r="BT3" s="38">
        <v>132698</v>
      </c>
      <c r="BU3" s="38">
        <v>2041775</v>
      </c>
      <c r="BV3" s="38">
        <v>303844</v>
      </c>
      <c r="BW3" s="38">
        <v>81461</v>
      </c>
      <c r="BX3" s="38"/>
      <c r="BY3" s="38">
        <v>86242</v>
      </c>
      <c r="BZ3" s="38">
        <v>0</v>
      </c>
      <c r="CA3" s="38">
        <v>389139</v>
      </c>
      <c r="CB3" s="38">
        <v>164912</v>
      </c>
      <c r="CC3" s="38">
        <v>168359</v>
      </c>
      <c r="CD3" s="38">
        <v>544563</v>
      </c>
      <c r="CE3" s="38">
        <v>252126</v>
      </c>
      <c r="CF3" s="38">
        <v>103200</v>
      </c>
      <c r="CG3" s="38">
        <v>1700000</v>
      </c>
      <c r="CH3" s="38">
        <v>0</v>
      </c>
      <c r="CI3" s="38">
        <v>3247419</v>
      </c>
      <c r="CJ3" s="38">
        <v>14416887</v>
      </c>
      <c r="CK3" s="38">
        <v>1914592</v>
      </c>
      <c r="CL3" s="38">
        <v>0</v>
      </c>
      <c r="CM3" s="38"/>
      <c r="CN3" s="38">
        <v>181290</v>
      </c>
      <c r="CO3" s="38"/>
      <c r="CP3" s="38">
        <v>85510</v>
      </c>
      <c r="CQ3" s="38">
        <v>101631</v>
      </c>
      <c r="CR3" s="38">
        <v>1415855</v>
      </c>
      <c r="CS3" s="38">
        <v>33992</v>
      </c>
      <c r="CT3" s="38">
        <v>8738</v>
      </c>
      <c r="CU3" s="38">
        <v>17986247</v>
      </c>
      <c r="CV3" s="38">
        <v>72073</v>
      </c>
      <c r="CW3" s="38"/>
      <c r="CX3" s="38"/>
      <c r="CY3" s="38"/>
      <c r="CZ3" s="38">
        <v>0</v>
      </c>
      <c r="DA3" s="38">
        <v>1668304</v>
      </c>
      <c r="DB3" s="38"/>
      <c r="DC3" s="38"/>
      <c r="DD3" s="38">
        <v>112095</v>
      </c>
      <c r="DE3" s="38"/>
      <c r="DF3" s="38">
        <v>1031139</v>
      </c>
      <c r="DG3" s="38">
        <v>1475915</v>
      </c>
      <c r="DH3" s="38">
        <v>614891</v>
      </c>
      <c r="DI3" s="38">
        <v>1475915</v>
      </c>
      <c r="DJ3" s="38">
        <v>24533689</v>
      </c>
      <c r="DK3" s="38"/>
      <c r="DL3" s="38"/>
      <c r="DM3" s="38"/>
      <c r="DN3" s="38">
        <v>1700000</v>
      </c>
      <c r="DO3" s="38">
        <v>1013432</v>
      </c>
      <c r="DP3" s="38"/>
      <c r="DQ3" s="38">
        <v>72073</v>
      </c>
      <c r="DR3" s="38"/>
      <c r="DS3" s="38">
        <v>10624</v>
      </c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>
        <v>-158212</v>
      </c>
      <c r="EH3" s="38"/>
      <c r="EI3" s="38">
        <v>333579</v>
      </c>
      <c r="EJ3" s="38">
        <v>-1687598</v>
      </c>
      <c r="EK3" s="38"/>
      <c r="EL3" s="38"/>
      <c r="EM3" s="38"/>
      <c r="EN3" s="38"/>
      <c r="EO3" s="38"/>
      <c r="EP3" s="38">
        <v>11451</v>
      </c>
      <c r="EQ3" s="38">
        <v>-202827</v>
      </c>
      <c r="ER3" s="38">
        <v>-2028889</v>
      </c>
      <c r="ES3" s="38">
        <v>357300</v>
      </c>
      <c r="ET3" s="38"/>
      <c r="EU3" s="38">
        <v>-1029506</v>
      </c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  <c r="AMK3" s="83"/>
      <c r="AML3" s="83"/>
      <c r="AMM3" s="83"/>
      <c r="AMN3" s="83"/>
      <c r="AMO3" s="83"/>
      <c r="AMP3" s="83"/>
      <c r="AMQ3" s="83"/>
      <c r="AMR3" s="83"/>
      <c r="AMS3" s="83"/>
      <c r="AMT3" s="83"/>
      <c r="AMU3" s="83"/>
      <c r="AMV3" s="83"/>
      <c r="AMW3" s="83"/>
      <c r="AMX3" s="83"/>
      <c r="AMY3" s="83"/>
      <c r="AMZ3" s="83"/>
      <c r="ANA3" s="83"/>
      <c r="ANB3" s="83"/>
      <c r="ANC3" s="83"/>
      <c r="AND3" s="83"/>
      <c r="ANE3" s="83"/>
      <c r="ANF3" s="83"/>
      <c r="ANG3" s="83"/>
      <c r="ANH3" s="83"/>
      <c r="ANI3" s="83"/>
      <c r="ANJ3" s="83"/>
      <c r="ANK3" s="83"/>
      <c r="ANL3" s="83"/>
      <c r="ANM3" s="83"/>
      <c r="ANN3" s="83"/>
      <c r="ANO3" s="83"/>
      <c r="ANP3" s="83"/>
      <c r="ANQ3" s="83"/>
      <c r="ANR3" s="83"/>
      <c r="ANS3" s="83"/>
      <c r="ANT3" s="83"/>
      <c r="ANU3" s="83"/>
      <c r="ANV3" s="83"/>
      <c r="ANW3" s="83"/>
      <c r="ANX3" s="83"/>
      <c r="ANY3" s="83"/>
      <c r="ANZ3" s="83"/>
      <c r="AOA3" s="83"/>
      <c r="AOB3" s="83"/>
      <c r="AOC3" s="83"/>
      <c r="AOD3" s="83"/>
      <c r="AOE3" s="83"/>
      <c r="AOF3" s="83"/>
      <c r="AOG3" s="83"/>
      <c r="AOH3" s="83"/>
      <c r="AOI3" s="83"/>
      <c r="AOJ3" s="83"/>
      <c r="AOK3" s="83"/>
      <c r="AOL3" s="83"/>
      <c r="AOM3" s="83"/>
      <c r="AON3" s="83"/>
      <c r="AOO3" s="83"/>
      <c r="AOP3" s="83"/>
      <c r="AOQ3" s="83"/>
      <c r="AOR3" s="83"/>
      <c r="AOS3" s="83"/>
      <c r="AOT3" s="83"/>
      <c r="AOU3" s="83"/>
      <c r="AOV3" s="83"/>
      <c r="AOW3" s="83"/>
      <c r="AOX3" s="83"/>
      <c r="AOY3" s="83"/>
      <c r="AOZ3" s="83"/>
      <c r="APA3" s="83"/>
      <c r="APB3" s="83"/>
      <c r="APC3" s="83"/>
      <c r="APD3" s="83"/>
      <c r="APE3" s="83"/>
      <c r="APF3" s="83"/>
      <c r="APG3" s="83"/>
      <c r="APH3" s="83"/>
      <c r="API3" s="83"/>
      <c r="APJ3" s="83"/>
      <c r="APK3" s="83"/>
      <c r="APL3" s="83"/>
      <c r="APM3" s="83"/>
      <c r="APN3" s="83"/>
      <c r="APO3" s="83"/>
      <c r="APP3" s="83"/>
      <c r="APQ3" s="83"/>
      <c r="APR3" s="83"/>
      <c r="APS3" s="83"/>
      <c r="APT3" s="83"/>
      <c r="APU3" s="83"/>
      <c r="APV3" s="83"/>
      <c r="APW3" s="83"/>
      <c r="APX3" s="83"/>
      <c r="APY3" s="83"/>
      <c r="APZ3" s="83"/>
      <c r="AQA3" s="83"/>
      <c r="AQB3" s="83"/>
      <c r="AQC3" s="83"/>
      <c r="AQD3" s="83"/>
      <c r="AQE3" s="83"/>
      <c r="AQF3" s="83"/>
      <c r="AQG3" s="83"/>
      <c r="AQH3" s="83"/>
      <c r="AQI3" s="83"/>
      <c r="AQJ3" s="83"/>
      <c r="AQK3" s="83"/>
      <c r="AQL3" s="83"/>
      <c r="AQM3" s="83"/>
      <c r="AQN3" s="83"/>
      <c r="AQO3" s="83"/>
      <c r="AQP3" s="83"/>
      <c r="AQQ3" s="83"/>
      <c r="AQR3" s="83"/>
      <c r="AQS3" s="83"/>
      <c r="AQT3" s="83"/>
      <c r="AQU3" s="83"/>
      <c r="AQV3" s="83"/>
      <c r="AQW3" s="83"/>
      <c r="AQX3" s="83"/>
      <c r="AQY3" s="83"/>
      <c r="AQZ3" s="83"/>
      <c r="ARA3" s="83"/>
      <c r="ARB3" s="83"/>
      <c r="ARC3" s="83"/>
      <c r="ARD3" s="83"/>
      <c r="ARE3" s="83"/>
      <c r="ARF3" s="83"/>
      <c r="ARG3" s="83"/>
      <c r="ARH3" s="83"/>
      <c r="ARI3" s="83"/>
      <c r="ARJ3" s="83"/>
      <c r="ARK3" s="83"/>
      <c r="ARL3" s="83"/>
      <c r="ARM3" s="83"/>
      <c r="ARN3" s="83"/>
      <c r="ARO3" s="83"/>
      <c r="ARP3" s="83"/>
      <c r="ARQ3" s="83"/>
      <c r="ARR3" s="83"/>
      <c r="ARS3" s="83"/>
      <c r="ART3" s="83"/>
      <c r="ARU3" s="83"/>
      <c r="ARV3" s="83"/>
      <c r="ARW3" s="83"/>
      <c r="ARX3" s="83"/>
      <c r="ARY3" s="83"/>
      <c r="ARZ3" s="83"/>
      <c r="ASA3" s="83"/>
      <c r="ASB3" s="83"/>
      <c r="ASC3" s="83"/>
      <c r="ASD3" s="83"/>
      <c r="ASE3" s="83"/>
      <c r="ASF3" s="83"/>
      <c r="ASG3" s="83"/>
      <c r="ASH3" s="83"/>
      <c r="ASI3" s="83"/>
      <c r="ASJ3" s="83"/>
      <c r="ASK3" s="83"/>
      <c r="ASL3" s="83"/>
      <c r="ASM3" s="83"/>
      <c r="ASN3" s="83"/>
      <c r="ASO3" s="83"/>
      <c r="ASP3" s="83"/>
      <c r="ASQ3" s="83"/>
      <c r="ASR3" s="83"/>
      <c r="ASS3" s="83"/>
      <c r="AST3" s="83"/>
      <c r="ASU3" s="83"/>
      <c r="ASV3" s="83"/>
      <c r="ASW3" s="83"/>
      <c r="ASX3" s="83"/>
      <c r="ASY3" s="83"/>
      <c r="ASZ3" s="83"/>
      <c r="ATA3" s="83"/>
      <c r="ATB3" s="83"/>
      <c r="ATC3" s="83"/>
      <c r="ATD3" s="83"/>
      <c r="ATE3" s="83"/>
      <c r="ATF3" s="83"/>
      <c r="ATG3" s="83"/>
      <c r="ATH3" s="83"/>
      <c r="ATI3" s="83"/>
      <c r="ATJ3" s="83"/>
      <c r="ATK3" s="83"/>
      <c r="ATL3" s="83"/>
      <c r="ATM3" s="83"/>
      <c r="ATN3" s="83"/>
      <c r="ATO3" s="83"/>
      <c r="ATP3" s="83"/>
      <c r="ATQ3" s="83"/>
      <c r="ATR3" s="83"/>
      <c r="ATS3" s="83"/>
      <c r="ATT3" s="83"/>
      <c r="ATU3" s="83"/>
      <c r="ATV3" s="83"/>
      <c r="ATW3" s="83"/>
      <c r="ATX3" s="83"/>
      <c r="ATY3" s="83"/>
      <c r="ATZ3" s="83"/>
      <c r="AUA3" s="83"/>
      <c r="AUB3" s="83"/>
      <c r="AUC3" s="83"/>
      <c r="AUD3" s="83"/>
      <c r="AUE3" s="83"/>
      <c r="AUF3" s="83"/>
      <c r="AUG3" s="83"/>
      <c r="AUH3" s="83"/>
      <c r="AUI3" s="83"/>
      <c r="AUJ3" s="83"/>
      <c r="AUK3" s="83"/>
      <c r="AUL3" s="83"/>
      <c r="AUM3" s="83"/>
      <c r="AUN3" s="83"/>
      <c r="AUO3" s="83"/>
      <c r="AUP3" s="83"/>
      <c r="AUQ3" s="83"/>
      <c r="AUR3" s="83"/>
      <c r="AUS3" s="83"/>
      <c r="AUT3" s="83"/>
      <c r="AUU3" s="83"/>
      <c r="AUV3" s="83"/>
      <c r="AUW3" s="83"/>
      <c r="AUX3" s="83"/>
      <c r="AUY3" s="83"/>
      <c r="AUZ3" s="83"/>
      <c r="AVA3" s="83"/>
      <c r="AVB3" s="83"/>
      <c r="AVC3" s="83"/>
      <c r="AVD3" s="83"/>
      <c r="AVE3" s="83"/>
      <c r="AVF3" s="83"/>
    </row>
    <row r="4" spans="1:1254">
      <c r="A4" s="84">
        <v>45657</v>
      </c>
      <c r="B4" s="81">
        <v>53120</v>
      </c>
      <c r="C4" s="82" t="s">
        <v>1937</v>
      </c>
      <c r="D4" s="38">
        <v>0</v>
      </c>
      <c r="E4" s="38">
        <v>0</v>
      </c>
      <c r="F4" s="38">
        <v>0</v>
      </c>
      <c r="G4" s="38">
        <v>-49444</v>
      </c>
      <c r="H4" s="38">
        <v>2502</v>
      </c>
      <c r="I4" s="38">
        <v>2228</v>
      </c>
      <c r="J4" s="38">
        <v>24232</v>
      </c>
      <c r="K4" s="38">
        <v>0</v>
      </c>
      <c r="L4" s="38">
        <v>22516</v>
      </c>
      <c r="M4" s="38">
        <v>0</v>
      </c>
      <c r="N4" s="38">
        <v>0</v>
      </c>
      <c r="O4" s="38">
        <v>0</v>
      </c>
      <c r="P4" s="38">
        <v>0</v>
      </c>
      <c r="Q4" s="38">
        <v>23351</v>
      </c>
      <c r="R4" s="38">
        <v>-3510</v>
      </c>
      <c r="S4" s="38">
        <v>0</v>
      </c>
      <c r="T4" s="38">
        <v>10707</v>
      </c>
      <c r="U4" s="38">
        <v>30489</v>
      </c>
      <c r="V4" s="38"/>
      <c r="W4" s="38">
        <v>-19782</v>
      </c>
      <c r="X4" s="38">
        <v>-1716</v>
      </c>
      <c r="Y4" s="38">
        <v>-1716</v>
      </c>
      <c r="Z4" s="38">
        <v>0</v>
      </c>
      <c r="AA4" s="38">
        <v>0</v>
      </c>
      <c r="AB4" s="38">
        <v>0</v>
      </c>
      <c r="AC4" s="38">
        <v>72456</v>
      </c>
      <c r="AD4" s="38">
        <v>-80</v>
      </c>
      <c r="AE4" s="38">
        <v>0</v>
      </c>
      <c r="AF4" s="38">
        <v>-8575</v>
      </c>
      <c r="AG4" s="38">
        <v>24660</v>
      </c>
      <c r="AH4" s="38">
        <v>23966</v>
      </c>
      <c r="AI4" s="38">
        <v>18424</v>
      </c>
      <c r="AJ4" s="38">
        <v>0</v>
      </c>
      <c r="AK4" s="38">
        <v>-780</v>
      </c>
      <c r="AL4" s="38">
        <v>12845</v>
      </c>
      <c r="AM4" s="38">
        <v>33235</v>
      </c>
      <c r="AN4" s="38">
        <v>0</v>
      </c>
      <c r="AO4" s="38">
        <v>92</v>
      </c>
      <c r="AP4" s="38">
        <v>0</v>
      </c>
      <c r="AQ4" s="38">
        <v>0</v>
      </c>
      <c r="AR4" s="38">
        <v>0</v>
      </c>
      <c r="AS4" s="38">
        <v>558066</v>
      </c>
      <c r="AT4" s="38">
        <v>0</v>
      </c>
      <c r="AU4" s="38">
        <v>29733</v>
      </c>
      <c r="AV4" s="38">
        <v>0</v>
      </c>
      <c r="AW4" s="38">
        <v>29733</v>
      </c>
      <c r="AX4" s="38">
        <v>0</v>
      </c>
      <c r="AY4" s="38">
        <v>0</v>
      </c>
      <c r="AZ4" s="38">
        <v>558066</v>
      </c>
      <c r="BA4" s="38">
        <v>0</v>
      </c>
      <c r="BB4" s="38">
        <v>113205</v>
      </c>
      <c r="BC4" s="38">
        <v>0</v>
      </c>
      <c r="BD4" s="38">
        <v>0</v>
      </c>
      <c r="BE4" s="38">
        <v>0</v>
      </c>
      <c r="BF4" s="38">
        <v>0</v>
      </c>
      <c r="BG4" s="38">
        <v>615620</v>
      </c>
      <c r="BH4" s="38">
        <v>0</v>
      </c>
      <c r="BI4" s="38">
        <v>21079</v>
      </c>
      <c r="BJ4" s="38">
        <v>0</v>
      </c>
      <c r="BK4" s="38">
        <v>0</v>
      </c>
      <c r="BL4" s="38">
        <v>374685</v>
      </c>
      <c r="BM4" s="38">
        <v>2684</v>
      </c>
      <c r="BN4" s="38">
        <v>0</v>
      </c>
      <c r="BO4" s="38">
        <v>0</v>
      </c>
      <c r="BP4" s="38">
        <v>0</v>
      </c>
      <c r="BQ4" s="38">
        <v>0</v>
      </c>
      <c r="BR4" s="38">
        <v>0</v>
      </c>
      <c r="BS4" s="38">
        <v>2657</v>
      </c>
      <c r="BT4" s="38">
        <v>2634</v>
      </c>
      <c r="BU4" s="38">
        <v>32390</v>
      </c>
      <c r="BV4" s="38">
        <v>0</v>
      </c>
      <c r="BW4" s="38">
        <v>0</v>
      </c>
      <c r="BX4" s="38">
        <v>0</v>
      </c>
      <c r="BY4" s="38">
        <v>0</v>
      </c>
      <c r="BZ4" s="38">
        <v>0</v>
      </c>
      <c r="CA4" s="38">
        <v>70176</v>
      </c>
      <c r="CB4" s="38">
        <v>0</v>
      </c>
      <c r="CC4" s="38">
        <v>50</v>
      </c>
      <c r="CD4" s="38">
        <v>22480</v>
      </c>
      <c r="CE4" s="38">
        <v>0</v>
      </c>
      <c r="CF4" s="38">
        <v>1290</v>
      </c>
      <c r="CG4" s="38">
        <v>0</v>
      </c>
      <c r="CH4" s="38">
        <v>0</v>
      </c>
      <c r="CI4" s="38">
        <v>200300</v>
      </c>
      <c r="CJ4" s="38">
        <v>354148</v>
      </c>
      <c r="CK4" s="38">
        <v>0</v>
      </c>
      <c r="CL4" s="38">
        <v>0</v>
      </c>
      <c r="CM4" s="38">
        <v>0</v>
      </c>
      <c r="CN4" s="38">
        <v>0</v>
      </c>
      <c r="CO4" s="38">
        <v>0</v>
      </c>
      <c r="CP4" s="38">
        <v>0</v>
      </c>
      <c r="CQ4" s="38">
        <v>0</v>
      </c>
      <c r="CR4" s="38">
        <v>50339</v>
      </c>
      <c r="CS4" s="38">
        <v>0</v>
      </c>
      <c r="CT4" s="38">
        <v>0</v>
      </c>
      <c r="CU4" s="38">
        <v>364981</v>
      </c>
      <c r="CV4" s="38">
        <v>0</v>
      </c>
      <c r="CW4" s="38">
        <v>0</v>
      </c>
      <c r="CX4" s="38">
        <v>0</v>
      </c>
      <c r="CY4" s="38">
        <v>0</v>
      </c>
      <c r="CZ4" s="38">
        <v>0</v>
      </c>
      <c r="DA4" s="38">
        <v>187287</v>
      </c>
      <c r="DB4" s="38">
        <v>0</v>
      </c>
      <c r="DC4" s="38">
        <v>0</v>
      </c>
      <c r="DD4" s="38">
        <v>0</v>
      </c>
      <c r="DE4" s="38">
        <v>0</v>
      </c>
      <c r="DF4" s="38">
        <v>0</v>
      </c>
      <c r="DG4" s="38">
        <v>11723</v>
      </c>
      <c r="DH4" s="38">
        <v>10833</v>
      </c>
      <c r="DI4" s="38">
        <v>11723</v>
      </c>
      <c r="DJ4" s="38">
        <v>615620</v>
      </c>
      <c r="DK4" s="38">
        <v>0</v>
      </c>
      <c r="DL4" s="38">
        <v>0</v>
      </c>
      <c r="DM4" s="38">
        <v>0</v>
      </c>
      <c r="DN4" s="38">
        <v>0</v>
      </c>
      <c r="DO4" s="38">
        <v>50339</v>
      </c>
      <c r="DP4" s="38">
        <v>0</v>
      </c>
      <c r="DQ4" s="38">
        <v>0</v>
      </c>
      <c r="DR4" s="38">
        <v>0</v>
      </c>
      <c r="DS4" s="38">
        <v>1401</v>
      </c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>
        <v>-1027</v>
      </c>
      <c r="EJ4" s="38">
        <v>-1716</v>
      </c>
      <c r="EK4" s="38"/>
      <c r="EL4" s="38"/>
      <c r="EM4" s="38"/>
      <c r="EN4" s="38"/>
      <c r="EO4" s="38"/>
      <c r="EP4" s="38"/>
      <c r="EQ4" s="38"/>
      <c r="ER4" s="38">
        <v>-689</v>
      </c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  <c r="AMM4" s="83"/>
      <c r="AMN4" s="83"/>
      <c r="AMO4" s="83"/>
      <c r="AMP4" s="83"/>
      <c r="AMQ4" s="83"/>
      <c r="AMR4" s="83"/>
      <c r="AMS4" s="83"/>
      <c r="AMT4" s="83"/>
      <c r="AMU4" s="83"/>
      <c r="AMV4" s="83"/>
      <c r="AMW4" s="83"/>
      <c r="AMX4" s="83"/>
      <c r="AMY4" s="83"/>
      <c r="AMZ4" s="83"/>
      <c r="ANA4" s="83"/>
      <c r="ANB4" s="83"/>
      <c r="ANC4" s="83"/>
      <c r="AND4" s="83"/>
      <c r="ANE4" s="83"/>
      <c r="ANF4" s="83"/>
      <c r="ANG4" s="83"/>
      <c r="ANH4" s="83"/>
      <c r="ANI4" s="83"/>
      <c r="ANJ4" s="83"/>
      <c r="ANK4" s="83"/>
      <c r="ANL4" s="83"/>
      <c r="ANM4" s="83"/>
      <c r="ANN4" s="83"/>
      <c r="ANO4" s="83"/>
      <c r="ANP4" s="83"/>
      <c r="ANQ4" s="83"/>
      <c r="ANR4" s="83"/>
      <c r="ANS4" s="83"/>
      <c r="ANT4" s="83"/>
      <c r="ANU4" s="83"/>
      <c r="ANV4" s="83"/>
      <c r="ANW4" s="83"/>
      <c r="ANX4" s="83"/>
      <c r="ANY4" s="83"/>
      <c r="ANZ4" s="83"/>
      <c r="AOA4" s="83"/>
      <c r="AOB4" s="83"/>
      <c r="AOC4" s="83"/>
      <c r="AOD4" s="83"/>
      <c r="AOE4" s="83"/>
      <c r="AOF4" s="83"/>
      <c r="AOG4" s="83"/>
      <c r="AOH4" s="83"/>
      <c r="AOI4" s="83"/>
      <c r="AOJ4" s="83"/>
      <c r="AOK4" s="83"/>
      <c r="AOL4" s="83"/>
      <c r="AOM4" s="83"/>
      <c r="AON4" s="83"/>
      <c r="AOO4" s="83"/>
      <c r="AOP4" s="83"/>
      <c r="AOQ4" s="83"/>
      <c r="AOR4" s="83"/>
      <c r="AOS4" s="83"/>
      <c r="AOT4" s="83"/>
      <c r="AOU4" s="83"/>
      <c r="AOV4" s="83"/>
      <c r="AOW4" s="83"/>
      <c r="AOX4" s="83"/>
      <c r="AOY4" s="83"/>
      <c r="AOZ4" s="83"/>
      <c r="APA4" s="83"/>
      <c r="APB4" s="83"/>
      <c r="APC4" s="83"/>
      <c r="APD4" s="83"/>
      <c r="APE4" s="83"/>
      <c r="APF4" s="83"/>
      <c r="APG4" s="83"/>
      <c r="APH4" s="83"/>
      <c r="API4" s="83"/>
      <c r="APJ4" s="83"/>
      <c r="APK4" s="83"/>
      <c r="APL4" s="83"/>
      <c r="APM4" s="83"/>
      <c r="APN4" s="83"/>
      <c r="APO4" s="83"/>
      <c r="APP4" s="83"/>
      <c r="APQ4" s="83"/>
      <c r="APR4" s="83"/>
      <c r="APS4" s="83"/>
      <c r="APT4" s="83"/>
      <c r="APU4" s="83"/>
      <c r="APV4" s="83"/>
      <c r="APW4" s="83"/>
      <c r="APX4" s="83"/>
      <c r="APY4" s="83"/>
      <c r="APZ4" s="83"/>
      <c r="AQA4" s="83"/>
      <c r="AQB4" s="83"/>
      <c r="AQC4" s="83"/>
      <c r="AQD4" s="83"/>
      <c r="AQE4" s="83"/>
      <c r="AQF4" s="83"/>
      <c r="AQG4" s="83"/>
      <c r="AQH4" s="83"/>
      <c r="AQI4" s="83"/>
      <c r="AQJ4" s="83"/>
      <c r="AQK4" s="83"/>
      <c r="AQL4" s="83"/>
      <c r="AQM4" s="83"/>
      <c r="AQN4" s="83"/>
      <c r="AQO4" s="83"/>
      <c r="AQP4" s="83"/>
      <c r="AQQ4" s="83"/>
      <c r="AQR4" s="83"/>
      <c r="AQS4" s="83"/>
      <c r="AQT4" s="83"/>
      <c r="AQU4" s="83"/>
      <c r="AQV4" s="83"/>
      <c r="AQW4" s="83"/>
      <c r="AQX4" s="83"/>
      <c r="AQY4" s="83"/>
      <c r="AQZ4" s="83"/>
      <c r="ARA4" s="83"/>
      <c r="ARB4" s="83"/>
      <c r="ARC4" s="83"/>
      <c r="ARD4" s="83"/>
      <c r="ARE4" s="83"/>
      <c r="ARF4" s="83"/>
      <c r="ARG4" s="83"/>
      <c r="ARH4" s="83"/>
      <c r="ARI4" s="83"/>
      <c r="ARJ4" s="83"/>
      <c r="ARK4" s="83"/>
      <c r="ARL4" s="83"/>
      <c r="ARM4" s="83"/>
      <c r="ARN4" s="83"/>
      <c r="ARO4" s="83"/>
      <c r="ARP4" s="83"/>
      <c r="ARQ4" s="83"/>
      <c r="ARR4" s="83"/>
      <c r="ARS4" s="83"/>
      <c r="ART4" s="83"/>
      <c r="ARU4" s="83"/>
      <c r="ARV4" s="83"/>
      <c r="ARW4" s="83"/>
      <c r="ARX4" s="83"/>
      <c r="ARY4" s="83"/>
      <c r="ARZ4" s="83"/>
      <c r="ASA4" s="83"/>
      <c r="ASB4" s="83"/>
      <c r="ASC4" s="83"/>
      <c r="ASD4" s="83"/>
      <c r="ASE4" s="83"/>
      <c r="ASF4" s="83"/>
      <c r="ASG4" s="83"/>
      <c r="ASH4" s="83"/>
      <c r="ASI4" s="83"/>
      <c r="ASJ4" s="83"/>
      <c r="ASK4" s="83"/>
      <c r="ASL4" s="83"/>
      <c r="ASM4" s="83"/>
      <c r="ASN4" s="83"/>
      <c r="ASO4" s="83"/>
      <c r="ASP4" s="83"/>
      <c r="ASQ4" s="83"/>
      <c r="ASR4" s="83"/>
      <c r="ASS4" s="83"/>
      <c r="AST4" s="83"/>
      <c r="ASU4" s="83"/>
      <c r="ASV4" s="83"/>
      <c r="ASW4" s="83"/>
      <c r="ASX4" s="83"/>
      <c r="ASY4" s="83"/>
      <c r="ASZ4" s="83"/>
      <c r="ATA4" s="83"/>
      <c r="ATB4" s="83"/>
      <c r="ATC4" s="83"/>
      <c r="ATD4" s="83"/>
      <c r="ATE4" s="83"/>
      <c r="ATF4" s="83"/>
      <c r="ATG4" s="83"/>
      <c r="ATH4" s="83"/>
      <c r="ATI4" s="83"/>
      <c r="ATJ4" s="83"/>
      <c r="ATK4" s="83"/>
      <c r="ATL4" s="83"/>
      <c r="ATM4" s="83"/>
      <c r="ATN4" s="83"/>
      <c r="ATO4" s="83"/>
      <c r="ATP4" s="83"/>
      <c r="ATQ4" s="83"/>
      <c r="ATR4" s="83"/>
      <c r="ATS4" s="83"/>
      <c r="ATT4" s="83"/>
      <c r="ATU4" s="83"/>
      <c r="ATV4" s="83"/>
      <c r="ATW4" s="83"/>
      <c r="ATX4" s="83"/>
      <c r="ATY4" s="83"/>
      <c r="ATZ4" s="83"/>
      <c r="AUA4" s="83"/>
      <c r="AUB4" s="83"/>
      <c r="AUC4" s="83"/>
      <c r="AUD4" s="83"/>
      <c r="AUE4" s="83"/>
      <c r="AUF4" s="83"/>
      <c r="AUG4" s="83"/>
      <c r="AUH4" s="83"/>
      <c r="AUI4" s="83"/>
      <c r="AUJ4" s="83"/>
      <c r="AUK4" s="83"/>
      <c r="AUL4" s="83"/>
      <c r="AUM4" s="83"/>
      <c r="AUN4" s="83"/>
      <c r="AUO4" s="83"/>
      <c r="AUP4" s="83"/>
      <c r="AUQ4" s="83"/>
      <c r="AUR4" s="83"/>
      <c r="AUS4" s="83"/>
      <c r="AUT4" s="83"/>
      <c r="AUU4" s="83"/>
      <c r="AUV4" s="83"/>
      <c r="AUW4" s="83"/>
      <c r="AUX4" s="83"/>
      <c r="AUY4" s="83"/>
      <c r="AUZ4" s="83"/>
      <c r="AVA4" s="83"/>
      <c r="AVB4" s="83"/>
      <c r="AVC4" s="83"/>
      <c r="AVD4" s="83"/>
      <c r="AVE4" s="83"/>
      <c r="AVF4" s="83"/>
    </row>
    <row r="5" spans="1:1254">
      <c r="A5" s="84">
        <v>45657</v>
      </c>
      <c r="B5" s="81">
        <v>50253</v>
      </c>
      <c r="C5" s="82" t="s">
        <v>1938</v>
      </c>
      <c r="D5" s="38">
        <v>340742</v>
      </c>
      <c r="E5" s="38">
        <v>0</v>
      </c>
      <c r="F5" s="38">
        <v>2677</v>
      </c>
      <c r="G5" s="38">
        <v>-255195</v>
      </c>
      <c r="H5" s="38">
        <v>11999</v>
      </c>
      <c r="I5" s="38">
        <v>109</v>
      </c>
      <c r="J5" s="38">
        <v>-233613</v>
      </c>
      <c r="K5" s="38">
        <v>-44358</v>
      </c>
      <c r="L5" s="38">
        <v>10371</v>
      </c>
      <c r="M5" s="38">
        <v>2163</v>
      </c>
      <c r="N5" s="38">
        <v>314789</v>
      </c>
      <c r="O5" s="38">
        <v>0</v>
      </c>
      <c r="P5" s="38">
        <v>0</v>
      </c>
      <c r="Q5" s="38">
        <v>-800</v>
      </c>
      <c r="R5" s="38">
        <v>-3004</v>
      </c>
      <c r="S5" s="38">
        <v>-16680</v>
      </c>
      <c r="T5" s="38">
        <v>12229</v>
      </c>
      <c r="U5" s="38">
        <v>19026</v>
      </c>
      <c r="V5" s="38"/>
      <c r="W5" s="38">
        <v>-6797</v>
      </c>
      <c r="X5" s="38">
        <v>-29123</v>
      </c>
      <c r="Y5" s="38">
        <v>-73482</v>
      </c>
      <c r="Z5" s="38">
        <v>0</v>
      </c>
      <c r="AA5" s="38">
        <v>0</v>
      </c>
      <c r="AB5" s="38">
        <v>-2</v>
      </c>
      <c r="AC5" s="38">
        <v>12478</v>
      </c>
      <c r="AD5" s="38">
        <v>0</v>
      </c>
      <c r="AE5" s="38">
        <v>0</v>
      </c>
      <c r="AF5" s="38">
        <v>-5820</v>
      </c>
      <c r="AG5" s="38">
        <v>17198</v>
      </c>
      <c r="AH5" s="38">
        <v>-4817</v>
      </c>
      <c r="AI5" s="38">
        <v>11817</v>
      </c>
      <c r="AJ5" s="38">
        <v>-9273</v>
      </c>
      <c r="AK5" s="38">
        <v>-2808</v>
      </c>
      <c r="AL5" s="38">
        <v>7856</v>
      </c>
      <c r="AM5" s="38">
        <v>23018</v>
      </c>
      <c r="AN5" s="38">
        <v>0</v>
      </c>
      <c r="AO5" s="38">
        <v>418</v>
      </c>
      <c r="AP5" s="38">
        <v>0</v>
      </c>
      <c r="AQ5" s="38">
        <v>0</v>
      </c>
      <c r="AR5" s="38">
        <v>42995</v>
      </c>
      <c r="AS5" s="38">
        <v>452655</v>
      </c>
      <c r="AT5" s="38"/>
      <c r="AU5" s="38">
        <v>8894</v>
      </c>
      <c r="AV5" s="38">
        <v>0</v>
      </c>
      <c r="AW5" s="38">
        <v>8894</v>
      </c>
      <c r="AX5" s="38">
        <v>0</v>
      </c>
      <c r="AY5" s="38">
        <v>2426</v>
      </c>
      <c r="AZ5" s="38">
        <v>492475</v>
      </c>
      <c r="BA5" s="38">
        <v>39820</v>
      </c>
      <c r="BB5" s="38">
        <v>433037</v>
      </c>
      <c r="BC5" s="38">
        <v>0</v>
      </c>
      <c r="BD5" s="38">
        <v>0</v>
      </c>
      <c r="BE5" s="38">
        <v>19618</v>
      </c>
      <c r="BF5" s="38">
        <v>0</v>
      </c>
      <c r="BG5" s="38">
        <v>590283</v>
      </c>
      <c r="BH5" s="38">
        <v>0</v>
      </c>
      <c r="BI5" s="38">
        <v>29752</v>
      </c>
      <c r="BJ5" s="38">
        <v>42995</v>
      </c>
      <c r="BK5" s="38">
        <v>0</v>
      </c>
      <c r="BL5" s="38">
        <v>0</v>
      </c>
      <c r="BM5" s="38">
        <v>0</v>
      </c>
      <c r="BN5" s="38">
        <v>0</v>
      </c>
      <c r="BO5" s="38">
        <v>0</v>
      </c>
      <c r="BP5" s="38">
        <v>11570</v>
      </c>
      <c r="BQ5" s="38">
        <v>0</v>
      </c>
      <c r="BR5" s="38">
        <v>11570</v>
      </c>
      <c r="BS5" s="38">
        <v>0</v>
      </c>
      <c r="BT5" s="38">
        <v>0</v>
      </c>
      <c r="BU5" s="38">
        <v>22634</v>
      </c>
      <c r="BV5" s="38">
        <v>0</v>
      </c>
      <c r="BW5" s="38">
        <v>2170</v>
      </c>
      <c r="BX5" s="38">
        <v>0</v>
      </c>
      <c r="BY5" s="38">
        <v>0</v>
      </c>
      <c r="BZ5" s="38">
        <v>0</v>
      </c>
      <c r="CA5" s="38">
        <v>0</v>
      </c>
      <c r="CB5" s="38">
        <v>0</v>
      </c>
      <c r="CC5" s="38">
        <v>0</v>
      </c>
      <c r="CD5" s="38">
        <v>29752</v>
      </c>
      <c r="CE5" s="38">
        <v>0</v>
      </c>
      <c r="CF5" s="38"/>
      <c r="CG5" s="38"/>
      <c r="CH5" s="38">
        <v>3325</v>
      </c>
      <c r="CI5" s="38">
        <v>317923</v>
      </c>
      <c r="CJ5" s="38">
        <v>111288</v>
      </c>
      <c r="CK5" s="38">
        <v>0</v>
      </c>
      <c r="CL5" s="38"/>
      <c r="CM5" s="38">
        <v>0</v>
      </c>
      <c r="CN5" s="38">
        <v>0</v>
      </c>
      <c r="CO5" s="38">
        <v>0</v>
      </c>
      <c r="CP5" s="38">
        <v>3033</v>
      </c>
      <c r="CQ5" s="38">
        <v>0</v>
      </c>
      <c r="CR5" s="38">
        <v>65480</v>
      </c>
      <c r="CS5" s="38">
        <v>0</v>
      </c>
      <c r="CT5" s="38">
        <v>0</v>
      </c>
      <c r="CU5" s="38">
        <v>203241</v>
      </c>
      <c r="CV5" s="38">
        <v>3638</v>
      </c>
      <c r="CW5" s="38">
        <v>0</v>
      </c>
      <c r="CX5" s="38">
        <v>0</v>
      </c>
      <c r="CY5" s="38">
        <v>0</v>
      </c>
      <c r="CZ5" s="38"/>
      <c r="DA5" s="38">
        <v>298923</v>
      </c>
      <c r="DB5" s="38"/>
      <c r="DC5" s="38"/>
      <c r="DD5" s="38"/>
      <c r="DE5" s="38">
        <v>0</v>
      </c>
      <c r="DF5" s="38">
        <v>88788</v>
      </c>
      <c r="DG5" s="38">
        <v>19000</v>
      </c>
      <c r="DH5" s="38">
        <v>3165</v>
      </c>
      <c r="DI5" s="38"/>
      <c r="DJ5" s="38">
        <v>590283</v>
      </c>
      <c r="DK5" s="38">
        <v>0</v>
      </c>
      <c r="DL5" s="38">
        <v>3638</v>
      </c>
      <c r="DM5" s="38">
        <v>19000</v>
      </c>
      <c r="DN5" s="38"/>
      <c r="DO5" s="38">
        <v>59122</v>
      </c>
      <c r="DP5" s="38"/>
      <c r="DQ5" s="38">
        <v>0</v>
      </c>
      <c r="DR5" s="38">
        <v>0</v>
      </c>
      <c r="DS5" s="38">
        <v>0</v>
      </c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>
        <v>0</v>
      </c>
      <c r="EG5" s="38">
        <v>-1516</v>
      </c>
      <c r="EH5" s="38">
        <v>0</v>
      </c>
      <c r="EI5" s="38">
        <v>-5063</v>
      </c>
      <c r="EJ5" s="38">
        <v>-73482</v>
      </c>
      <c r="EK5" s="38">
        <v>2677</v>
      </c>
      <c r="EL5" s="38">
        <v>-830</v>
      </c>
      <c r="EM5" s="38">
        <v>-1617</v>
      </c>
      <c r="EN5" s="38">
        <v>3507</v>
      </c>
      <c r="EO5" s="38">
        <v>0</v>
      </c>
      <c r="EP5" s="38">
        <v>0</v>
      </c>
      <c r="EQ5" s="38">
        <v>0</v>
      </c>
      <c r="ER5" s="38">
        <v>-65286</v>
      </c>
      <c r="ES5" s="38">
        <v>0</v>
      </c>
      <c r="ET5" s="38"/>
      <c r="EU5" s="38">
        <v>-34515</v>
      </c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  <c r="AEB5" s="83"/>
      <c r="AEC5" s="83"/>
      <c r="AED5" s="83"/>
      <c r="AEE5" s="83"/>
      <c r="AEF5" s="83"/>
      <c r="AEG5" s="83"/>
      <c r="AEH5" s="83"/>
      <c r="AEI5" s="83"/>
      <c r="AEJ5" s="83"/>
      <c r="AEK5" s="83"/>
      <c r="AEL5" s="83"/>
      <c r="AEM5" s="83"/>
      <c r="AEN5" s="83"/>
      <c r="AEO5" s="83"/>
      <c r="AEP5" s="83"/>
      <c r="AEQ5" s="83"/>
      <c r="AER5" s="83"/>
      <c r="AES5" s="83"/>
      <c r="AET5" s="83"/>
      <c r="AEU5" s="83"/>
      <c r="AEV5" s="83"/>
      <c r="AEW5" s="83"/>
      <c r="AEX5" s="83"/>
      <c r="AEY5" s="83"/>
      <c r="AEZ5" s="83"/>
      <c r="AFA5" s="83"/>
      <c r="AFB5" s="83"/>
      <c r="AFC5" s="83"/>
      <c r="AFD5" s="83"/>
      <c r="AFE5" s="83"/>
      <c r="AFF5" s="83"/>
      <c r="AFG5" s="83"/>
      <c r="AFH5" s="83"/>
      <c r="AFI5" s="83"/>
      <c r="AFJ5" s="83"/>
      <c r="AFK5" s="83"/>
      <c r="AFL5" s="83"/>
      <c r="AFM5" s="83"/>
      <c r="AFN5" s="83"/>
      <c r="AFO5" s="83"/>
      <c r="AFP5" s="83"/>
      <c r="AFQ5" s="83"/>
      <c r="AFR5" s="83"/>
      <c r="AFS5" s="83"/>
      <c r="AFT5" s="83"/>
      <c r="AFU5" s="83"/>
      <c r="AFV5" s="83"/>
      <c r="AFW5" s="83"/>
      <c r="AFX5" s="83"/>
      <c r="AFY5" s="83"/>
      <c r="AFZ5" s="83"/>
      <c r="AGA5" s="83"/>
      <c r="AGB5" s="83"/>
      <c r="AGC5" s="83"/>
      <c r="AGD5" s="83"/>
      <c r="AGE5" s="83"/>
      <c r="AGF5" s="83"/>
      <c r="AGG5" s="83"/>
      <c r="AGH5" s="83"/>
      <c r="AGI5" s="83"/>
      <c r="AGJ5" s="83"/>
      <c r="AGK5" s="83"/>
      <c r="AGL5" s="83"/>
      <c r="AGM5" s="83"/>
      <c r="AGN5" s="83"/>
      <c r="AGO5" s="83"/>
      <c r="AGP5" s="83"/>
      <c r="AGQ5" s="83"/>
      <c r="AGR5" s="83"/>
      <c r="AGS5" s="83"/>
      <c r="AGT5" s="83"/>
      <c r="AGU5" s="83"/>
      <c r="AGV5" s="83"/>
      <c r="AGW5" s="83"/>
      <c r="AGX5" s="83"/>
      <c r="AGY5" s="83"/>
      <c r="AGZ5" s="83"/>
      <c r="AHA5" s="83"/>
      <c r="AHB5" s="83"/>
      <c r="AHC5" s="83"/>
      <c r="AHD5" s="83"/>
      <c r="AHE5" s="83"/>
      <c r="AHF5" s="83"/>
      <c r="AHG5" s="83"/>
      <c r="AHH5" s="83"/>
      <c r="AHI5" s="83"/>
      <c r="AHJ5" s="83"/>
      <c r="AHK5" s="83"/>
      <c r="AHL5" s="83"/>
      <c r="AHM5" s="83"/>
      <c r="AHN5" s="83"/>
      <c r="AHO5" s="83"/>
      <c r="AHP5" s="83"/>
      <c r="AHQ5" s="83"/>
      <c r="AHR5" s="83"/>
      <c r="AHS5" s="83"/>
      <c r="AHT5" s="83"/>
      <c r="AHU5" s="83"/>
      <c r="AHV5" s="83"/>
      <c r="AHW5" s="83"/>
      <c r="AHX5" s="83"/>
      <c r="AHY5" s="83"/>
      <c r="AHZ5" s="83"/>
      <c r="AIA5" s="83"/>
      <c r="AIB5" s="83"/>
      <c r="AIC5" s="83"/>
      <c r="AID5" s="83"/>
      <c r="AIE5" s="83"/>
      <c r="AIF5" s="83"/>
      <c r="AIG5" s="83"/>
      <c r="AIH5" s="83"/>
      <c r="AII5" s="83"/>
      <c r="AIJ5" s="83"/>
      <c r="AIK5" s="83"/>
      <c r="AIL5" s="83"/>
      <c r="AIM5" s="83"/>
      <c r="AIN5" s="83"/>
      <c r="AIO5" s="83"/>
      <c r="AIP5" s="83"/>
      <c r="AIQ5" s="83"/>
      <c r="AIR5" s="83"/>
      <c r="AIS5" s="83"/>
      <c r="AIT5" s="83"/>
      <c r="AIU5" s="83"/>
      <c r="AIV5" s="83"/>
      <c r="AIW5" s="83"/>
      <c r="AIX5" s="83"/>
      <c r="AIY5" s="83"/>
      <c r="AIZ5" s="83"/>
      <c r="AJA5" s="83"/>
      <c r="AJB5" s="83"/>
      <c r="AJC5" s="83"/>
      <c r="AJD5" s="83"/>
      <c r="AJE5" s="83"/>
      <c r="AJF5" s="83"/>
      <c r="AJG5" s="83"/>
      <c r="AJH5" s="83"/>
      <c r="AJI5" s="83"/>
      <c r="AJJ5" s="83"/>
      <c r="AJK5" s="83"/>
      <c r="AJL5" s="83"/>
      <c r="AJM5" s="83"/>
      <c r="AJN5" s="83"/>
      <c r="AJO5" s="83"/>
      <c r="AJP5" s="83"/>
      <c r="AJQ5" s="83"/>
      <c r="AJR5" s="83"/>
      <c r="AJS5" s="83"/>
      <c r="AJT5" s="83"/>
      <c r="AJU5" s="83"/>
      <c r="AJV5" s="83"/>
      <c r="AJW5" s="83"/>
      <c r="AJX5" s="83"/>
      <c r="AJY5" s="83"/>
      <c r="AJZ5" s="83"/>
      <c r="AKA5" s="83"/>
      <c r="AKB5" s="83"/>
      <c r="AKC5" s="83"/>
      <c r="AKD5" s="83"/>
      <c r="AKE5" s="83"/>
      <c r="AKF5" s="83"/>
      <c r="AKG5" s="83"/>
      <c r="AKH5" s="83"/>
      <c r="AKI5" s="83"/>
      <c r="AKJ5" s="83"/>
      <c r="AKK5" s="83"/>
      <c r="AKL5" s="83"/>
      <c r="AKM5" s="83"/>
      <c r="AKN5" s="83"/>
      <c r="AKO5" s="83"/>
      <c r="AKP5" s="83"/>
      <c r="AKQ5" s="83"/>
      <c r="AKR5" s="83"/>
      <c r="AKS5" s="83"/>
      <c r="AKT5" s="83"/>
      <c r="AKU5" s="83"/>
      <c r="AKV5" s="83"/>
      <c r="AKW5" s="83"/>
      <c r="AKX5" s="83"/>
      <c r="AKY5" s="83"/>
      <c r="AKZ5" s="83"/>
      <c r="ALA5" s="83"/>
      <c r="ALB5" s="83"/>
      <c r="ALC5" s="83"/>
      <c r="ALD5" s="83"/>
      <c r="ALE5" s="83"/>
      <c r="ALF5" s="83"/>
      <c r="ALG5" s="83"/>
      <c r="ALH5" s="83"/>
      <c r="ALI5" s="83"/>
      <c r="ALJ5" s="83"/>
      <c r="ALK5" s="83"/>
      <c r="ALL5" s="83"/>
      <c r="ALM5" s="83"/>
      <c r="ALN5" s="83"/>
      <c r="ALO5" s="83"/>
      <c r="ALP5" s="83"/>
      <c r="ALQ5" s="83"/>
      <c r="ALR5" s="83"/>
      <c r="ALS5" s="83"/>
      <c r="ALT5" s="83"/>
      <c r="ALU5" s="83"/>
      <c r="ALV5" s="83"/>
      <c r="ALW5" s="83"/>
      <c r="ALX5" s="83"/>
      <c r="ALY5" s="83"/>
      <c r="ALZ5" s="83"/>
      <c r="AMA5" s="83"/>
      <c r="AMB5" s="83"/>
      <c r="AMC5" s="83"/>
      <c r="AMD5" s="83"/>
      <c r="AME5" s="83"/>
      <c r="AMF5" s="83"/>
      <c r="AMG5" s="83"/>
      <c r="AMH5" s="83"/>
      <c r="AMI5" s="83"/>
      <c r="AMJ5" s="83"/>
      <c r="AMK5" s="83"/>
      <c r="AML5" s="83"/>
      <c r="AMM5" s="83"/>
      <c r="AMN5" s="83"/>
      <c r="AMO5" s="83"/>
      <c r="AMP5" s="83"/>
      <c r="AMQ5" s="83"/>
      <c r="AMR5" s="83"/>
      <c r="AMS5" s="83"/>
      <c r="AMT5" s="83"/>
      <c r="AMU5" s="83"/>
      <c r="AMV5" s="83"/>
      <c r="AMW5" s="83"/>
      <c r="AMX5" s="83"/>
      <c r="AMY5" s="83"/>
      <c r="AMZ5" s="83"/>
      <c r="ANA5" s="83"/>
      <c r="ANB5" s="83"/>
      <c r="ANC5" s="83"/>
      <c r="AND5" s="83"/>
      <c r="ANE5" s="83"/>
      <c r="ANF5" s="83"/>
      <c r="ANG5" s="83"/>
      <c r="ANH5" s="83"/>
      <c r="ANI5" s="83"/>
      <c r="ANJ5" s="83"/>
      <c r="ANK5" s="83"/>
      <c r="ANL5" s="83"/>
      <c r="ANM5" s="83"/>
      <c r="ANN5" s="83"/>
      <c r="ANO5" s="83"/>
      <c r="ANP5" s="83"/>
      <c r="ANQ5" s="83"/>
      <c r="ANR5" s="83"/>
      <c r="ANS5" s="83"/>
      <c r="ANT5" s="83"/>
      <c r="ANU5" s="83"/>
      <c r="ANV5" s="83"/>
      <c r="ANW5" s="83"/>
      <c r="ANX5" s="83"/>
      <c r="ANY5" s="83"/>
      <c r="ANZ5" s="83"/>
      <c r="AOA5" s="83"/>
      <c r="AOB5" s="83"/>
      <c r="AOC5" s="83"/>
      <c r="AOD5" s="83"/>
      <c r="AOE5" s="83"/>
      <c r="AOF5" s="83"/>
      <c r="AOG5" s="83"/>
      <c r="AOH5" s="83"/>
      <c r="AOI5" s="83"/>
      <c r="AOJ5" s="83"/>
      <c r="AOK5" s="83"/>
      <c r="AOL5" s="83"/>
      <c r="AOM5" s="83"/>
      <c r="AON5" s="83"/>
      <c r="AOO5" s="83"/>
      <c r="AOP5" s="83"/>
      <c r="AOQ5" s="83"/>
      <c r="AOR5" s="83"/>
      <c r="AOS5" s="83"/>
      <c r="AOT5" s="83"/>
      <c r="AOU5" s="83"/>
      <c r="AOV5" s="83"/>
      <c r="AOW5" s="83"/>
      <c r="AOX5" s="83"/>
      <c r="AOY5" s="83"/>
      <c r="AOZ5" s="83"/>
      <c r="APA5" s="83"/>
      <c r="APB5" s="83"/>
      <c r="APC5" s="83"/>
      <c r="APD5" s="83"/>
      <c r="APE5" s="83"/>
      <c r="APF5" s="83"/>
      <c r="APG5" s="83"/>
      <c r="APH5" s="83"/>
      <c r="API5" s="83"/>
      <c r="APJ5" s="83"/>
      <c r="APK5" s="83"/>
      <c r="APL5" s="83"/>
      <c r="APM5" s="83"/>
      <c r="APN5" s="83"/>
      <c r="APO5" s="83"/>
      <c r="APP5" s="83"/>
      <c r="APQ5" s="83"/>
      <c r="APR5" s="83"/>
      <c r="APS5" s="83"/>
      <c r="APT5" s="83"/>
      <c r="APU5" s="83"/>
      <c r="APV5" s="83"/>
      <c r="APW5" s="83"/>
      <c r="APX5" s="83"/>
      <c r="APY5" s="83"/>
      <c r="APZ5" s="83"/>
      <c r="AQA5" s="83"/>
      <c r="AQB5" s="83"/>
      <c r="AQC5" s="83"/>
      <c r="AQD5" s="83"/>
      <c r="AQE5" s="83"/>
      <c r="AQF5" s="83"/>
      <c r="AQG5" s="83"/>
      <c r="AQH5" s="83"/>
      <c r="AQI5" s="83"/>
      <c r="AQJ5" s="83"/>
      <c r="AQK5" s="83"/>
      <c r="AQL5" s="83"/>
      <c r="AQM5" s="83"/>
      <c r="AQN5" s="83"/>
      <c r="AQO5" s="83"/>
      <c r="AQP5" s="83"/>
      <c r="AQQ5" s="83"/>
      <c r="AQR5" s="83"/>
      <c r="AQS5" s="83"/>
      <c r="AQT5" s="83"/>
      <c r="AQU5" s="83"/>
      <c r="AQV5" s="83"/>
      <c r="AQW5" s="83"/>
      <c r="AQX5" s="83"/>
      <c r="AQY5" s="83"/>
      <c r="AQZ5" s="83"/>
      <c r="ARA5" s="83"/>
      <c r="ARB5" s="83"/>
      <c r="ARC5" s="83"/>
      <c r="ARD5" s="83"/>
      <c r="ARE5" s="83"/>
      <c r="ARF5" s="83"/>
      <c r="ARG5" s="83"/>
      <c r="ARH5" s="83"/>
      <c r="ARI5" s="83"/>
      <c r="ARJ5" s="83"/>
      <c r="ARK5" s="83"/>
      <c r="ARL5" s="83"/>
      <c r="ARM5" s="83"/>
      <c r="ARN5" s="83"/>
      <c r="ARO5" s="83"/>
      <c r="ARP5" s="83"/>
      <c r="ARQ5" s="83"/>
      <c r="ARR5" s="83"/>
      <c r="ARS5" s="83"/>
      <c r="ART5" s="83"/>
      <c r="ARU5" s="83"/>
      <c r="ARV5" s="83"/>
      <c r="ARW5" s="83"/>
      <c r="ARX5" s="83"/>
      <c r="ARY5" s="83"/>
      <c r="ARZ5" s="83"/>
      <c r="ASA5" s="83"/>
      <c r="ASB5" s="83"/>
      <c r="ASC5" s="83"/>
      <c r="ASD5" s="83"/>
      <c r="ASE5" s="83"/>
      <c r="ASF5" s="83"/>
      <c r="ASG5" s="83"/>
      <c r="ASH5" s="83"/>
      <c r="ASI5" s="83"/>
      <c r="ASJ5" s="83"/>
      <c r="ASK5" s="83"/>
      <c r="ASL5" s="83"/>
      <c r="ASM5" s="83"/>
      <c r="ASN5" s="83"/>
      <c r="ASO5" s="83"/>
      <c r="ASP5" s="83"/>
      <c r="ASQ5" s="83"/>
      <c r="ASR5" s="83"/>
      <c r="ASS5" s="83"/>
      <c r="AST5" s="83"/>
      <c r="ASU5" s="83"/>
      <c r="ASV5" s="83"/>
      <c r="ASW5" s="83"/>
      <c r="ASX5" s="83"/>
      <c r="ASY5" s="83"/>
      <c r="ASZ5" s="83"/>
      <c r="ATA5" s="83"/>
      <c r="ATB5" s="83"/>
      <c r="ATC5" s="83"/>
      <c r="ATD5" s="83"/>
      <c r="ATE5" s="83"/>
      <c r="ATF5" s="83"/>
      <c r="ATG5" s="83"/>
      <c r="ATH5" s="83"/>
      <c r="ATI5" s="83"/>
      <c r="ATJ5" s="83"/>
      <c r="ATK5" s="83"/>
      <c r="ATL5" s="83"/>
      <c r="ATM5" s="83"/>
      <c r="ATN5" s="83"/>
      <c r="ATO5" s="83"/>
      <c r="ATP5" s="83"/>
      <c r="ATQ5" s="83"/>
      <c r="ATR5" s="83"/>
      <c r="ATS5" s="83"/>
      <c r="ATT5" s="83"/>
      <c r="ATU5" s="83"/>
      <c r="ATV5" s="83"/>
      <c r="ATW5" s="83"/>
      <c r="ATX5" s="83"/>
      <c r="ATY5" s="83"/>
      <c r="ATZ5" s="83"/>
      <c r="AUA5" s="83"/>
      <c r="AUB5" s="83"/>
      <c r="AUC5" s="83"/>
      <c r="AUD5" s="83"/>
      <c r="AUE5" s="83"/>
      <c r="AUF5" s="83"/>
      <c r="AUG5" s="83"/>
      <c r="AUH5" s="83"/>
      <c r="AUI5" s="83"/>
      <c r="AUJ5" s="83"/>
      <c r="AUK5" s="83"/>
      <c r="AUL5" s="83"/>
      <c r="AUM5" s="83"/>
      <c r="AUN5" s="83"/>
      <c r="AUO5" s="83"/>
      <c r="AUP5" s="83"/>
      <c r="AUQ5" s="83"/>
      <c r="AUR5" s="83"/>
      <c r="AUS5" s="83"/>
      <c r="AUT5" s="83"/>
      <c r="AUU5" s="83"/>
      <c r="AUV5" s="83"/>
      <c r="AUW5" s="83"/>
      <c r="AUX5" s="83"/>
      <c r="AUY5" s="83"/>
      <c r="AUZ5" s="83"/>
      <c r="AVA5" s="83"/>
      <c r="AVB5" s="83"/>
      <c r="AVC5" s="83"/>
      <c r="AVD5" s="83"/>
      <c r="AVE5" s="83"/>
      <c r="AVF5" s="83"/>
    </row>
    <row r="6" spans="1:1254">
      <c r="A6" s="84">
        <v>45657</v>
      </c>
      <c r="B6" s="81">
        <v>53065</v>
      </c>
      <c r="C6" s="82" t="s">
        <v>1939</v>
      </c>
      <c r="D6" s="38">
        <v>205121</v>
      </c>
      <c r="E6" s="38">
        <v>-7904</v>
      </c>
      <c r="F6" s="38">
        <v>283</v>
      </c>
      <c r="G6" s="38">
        <v>-11950</v>
      </c>
      <c r="H6" s="38">
        <v>0</v>
      </c>
      <c r="I6" s="38">
        <v>0</v>
      </c>
      <c r="J6" s="38">
        <v>-1021</v>
      </c>
      <c r="K6" s="38">
        <v>0</v>
      </c>
      <c r="L6" s="38">
        <v>29904</v>
      </c>
      <c r="M6" s="38">
        <v>0</v>
      </c>
      <c r="N6" s="38">
        <v>32989</v>
      </c>
      <c r="O6" s="38">
        <v>0</v>
      </c>
      <c r="P6" s="38">
        <v>0</v>
      </c>
      <c r="Q6" s="38">
        <v>-1035</v>
      </c>
      <c r="R6" s="38">
        <v>0</v>
      </c>
      <c r="S6" s="38">
        <v>-167983</v>
      </c>
      <c r="T6" s="38">
        <v>32087</v>
      </c>
      <c r="U6" s="38">
        <v>32370</v>
      </c>
      <c r="V6" s="38"/>
      <c r="W6" s="38">
        <v>-283</v>
      </c>
      <c r="X6" s="38">
        <v>-2347</v>
      </c>
      <c r="Y6" s="38">
        <v>-2347</v>
      </c>
      <c r="Z6" s="38">
        <v>0</v>
      </c>
      <c r="AA6" s="38">
        <v>0</v>
      </c>
      <c r="AB6" s="38">
        <v>0</v>
      </c>
      <c r="AC6" s="38">
        <v>10929</v>
      </c>
      <c r="AD6" s="38">
        <v>0</v>
      </c>
      <c r="AE6" s="38">
        <v>0</v>
      </c>
      <c r="AF6" s="38">
        <v>-18215</v>
      </c>
      <c r="AG6" s="38">
        <v>43776</v>
      </c>
      <c r="AH6" s="38">
        <v>-1035</v>
      </c>
      <c r="AI6" s="38">
        <v>4172</v>
      </c>
      <c r="AJ6" s="38">
        <v>3755</v>
      </c>
      <c r="AK6" s="38">
        <v>0</v>
      </c>
      <c r="AL6" s="38">
        <v>28198</v>
      </c>
      <c r="AM6" s="38">
        <v>61991</v>
      </c>
      <c r="AN6" s="38">
        <v>0</v>
      </c>
      <c r="AO6" s="38">
        <v>0</v>
      </c>
      <c r="AP6" s="38">
        <v>0</v>
      </c>
      <c r="AQ6" s="38"/>
      <c r="AR6" s="38"/>
      <c r="AS6" s="38">
        <v>171626</v>
      </c>
      <c r="AT6" s="38"/>
      <c r="AU6" s="38"/>
      <c r="AV6" s="38">
        <v>72287</v>
      </c>
      <c r="AW6" s="38">
        <v>72287</v>
      </c>
      <c r="AX6" s="38"/>
      <c r="AY6" s="38"/>
      <c r="AZ6" s="38">
        <v>506876</v>
      </c>
      <c r="BA6" s="38"/>
      <c r="BB6" s="38">
        <v>171626</v>
      </c>
      <c r="BC6" s="38"/>
      <c r="BD6" s="38">
        <v>335250</v>
      </c>
      <c r="BE6" s="38"/>
      <c r="BF6" s="38"/>
      <c r="BG6" s="38">
        <v>889672</v>
      </c>
      <c r="BH6" s="38"/>
      <c r="BI6" s="38">
        <v>301844</v>
      </c>
      <c r="BJ6" s="38">
        <v>0</v>
      </c>
      <c r="BK6" s="38"/>
      <c r="BL6" s="38"/>
      <c r="BM6" s="38">
        <v>723</v>
      </c>
      <c r="BN6" s="38"/>
      <c r="BO6" s="38"/>
      <c r="BP6" s="38">
        <v>0</v>
      </c>
      <c r="BQ6" s="38"/>
      <c r="BR6" s="38">
        <v>0</v>
      </c>
      <c r="BS6" s="38"/>
      <c r="BT6" s="38">
        <v>723</v>
      </c>
      <c r="BU6" s="38">
        <v>72287</v>
      </c>
      <c r="BV6" s="38"/>
      <c r="BW6" s="38">
        <v>0</v>
      </c>
      <c r="BX6" s="38"/>
      <c r="BY6" s="38">
        <v>7942</v>
      </c>
      <c r="BZ6" s="38">
        <v>335250</v>
      </c>
      <c r="CA6" s="38"/>
      <c r="CB6" s="38"/>
      <c r="CC6" s="38"/>
      <c r="CD6" s="38">
        <v>309786</v>
      </c>
      <c r="CE6" s="38"/>
      <c r="CF6" s="38">
        <v>239085</v>
      </c>
      <c r="CG6" s="38">
        <v>0</v>
      </c>
      <c r="CH6" s="38">
        <v>8605</v>
      </c>
      <c r="CI6" s="38">
        <v>773518</v>
      </c>
      <c r="CJ6" s="38">
        <v>18565</v>
      </c>
      <c r="CK6" s="38"/>
      <c r="CL6" s="38"/>
      <c r="CM6" s="38"/>
      <c r="CN6" s="38">
        <v>253</v>
      </c>
      <c r="CO6" s="38"/>
      <c r="CP6" s="38"/>
      <c r="CQ6" s="38"/>
      <c r="CR6" s="38">
        <v>9277</v>
      </c>
      <c r="CS6" s="38"/>
      <c r="CT6" s="38"/>
      <c r="CU6" s="38">
        <v>106877</v>
      </c>
      <c r="CV6" s="38">
        <v>0</v>
      </c>
      <c r="CW6" s="38"/>
      <c r="CX6" s="38"/>
      <c r="CY6" s="38"/>
      <c r="CZ6" s="38"/>
      <c r="DA6" s="38">
        <v>534433</v>
      </c>
      <c r="DB6" s="38"/>
      <c r="DC6" s="38"/>
      <c r="DD6" s="38"/>
      <c r="DE6" s="38"/>
      <c r="DF6" s="38">
        <v>88312</v>
      </c>
      <c r="DG6" s="38">
        <v>0</v>
      </c>
      <c r="DH6" s="38"/>
      <c r="DI6" s="38"/>
      <c r="DJ6" s="38">
        <v>889672</v>
      </c>
      <c r="DK6" s="38"/>
      <c r="DL6" s="38"/>
      <c r="DM6" s="38"/>
      <c r="DN6" s="38"/>
      <c r="DO6" s="38">
        <v>419</v>
      </c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>
        <v>-2347</v>
      </c>
      <c r="EG6" s="38"/>
      <c r="EH6" s="38"/>
      <c r="EI6" s="38"/>
      <c r="EJ6" s="38">
        <v>-2347</v>
      </c>
      <c r="EK6" s="38">
        <v>283</v>
      </c>
      <c r="EL6" s="38"/>
      <c r="EM6" s="38"/>
      <c r="EN6" s="38">
        <v>283</v>
      </c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  <c r="AMK6" s="83"/>
      <c r="AML6" s="83"/>
      <c r="AMM6" s="83"/>
      <c r="AMN6" s="83"/>
      <c r="AMO6" s="83"/>
      <c r="AMP6" s="83"/>
      <c r="AMQ6" s="83"/>
      <c r="AMR6" s="83"/>
      <c r="AMS6" s="83"/>
      <c r="AMT6" s="83"/>
      <c r="AMU6" s="83"/>
      <c r="AMV6" s="83"/>
      <c r="AMW6" s="83"/>
      <c r="AMX6" s="83"/>
      <c r="AMY6" s="83"/>
      <c r="AMZ6" s="83"/>
      <c r="ANA6" s="83"/>
      <c r="ANB6" s="83"/>
      <c r="ANC6" s="83"/>
      <c r="AND6" s="83"/>
      <c r="ANE6" s="83"/>
      <c r="ANF6" s="83"/>
      <c r="ANG6" s="83"/>
      <c r="ANH6" s="83"/>
      <c r="ANI6" s="83"/>
      <c r="ANJ6" s="83"/>
      <c r="ANK6" s="83"/>
      <c r="ANL6" s="83"/>
      <c r="ANM6" s="83"/>
      <c r="ANN6" s="83"/>
      <c r="ANO6" s="83"/>
      <c r="ANP6" s="83"/>
      <c r="ANQ6" s="83"/>
      <c r="ANR6" s="83"/>
      <c r="ANS6" s="83"/>
      <c r="ANT6" s="83"/>
      <c r="ANU6" s="83"/>
      <c r="ANV6" s="83"/>
      <c r="ANW6" s="83"/>
      <c r="ANX6" s="83"/>
      <c r="ANY6" s="83"/>
      <c r="ANZ6" s="83"/>
      <c r="AOA6" s="83"/>
      <c r="AOB6" s="83"/>
      <c r="AOC6" s="83"/>
      <c r="AOD6" s="83"/>
      <c r="AOE6" s="83"/>
      <c r="AOF6" s="83"/>
      <c r="AOG6" s="83"/>
      <c r="AOH6" s="83"/>
      <c r="AOI6" s="83"/>
      <c r="AOJ6" s="83"/>
      <c r="AOK6" s="83"/>
      <c r="AOL6" s="83"/>
      <c r="AOM6" s="83"/>
      <c r="AON6" s="83"/>
      <c r="AOO6" s="83"/>
      <c r="AOP6" s="83"/>
      <c r="AOQ6" s="83"/>
      <c r="AOR6" s="83"/>
      <c r="AOS6" s="83"/>
      <c r="AOT6" s="83"/>
      <c r="AOU6" s="83"/>
      <c r="AOV6" s="83"/>
      <c r="AOW6" s="83"/>
      <c r="AOX6" s="83"/>
      <c r="AOY6" s="83"/>
      <c r="AOZ6" s="83"/>
      <c r="APA6" s="83"/>
      <c r="APB6" s="83"/>
      <c r="APC6" s="83"/>
      <c r="APD6" s="83"/>
      <c r="APE6" s="83"/>
      <c r="APF6" s="83"/>
      <c r="APG6" s="83"/>
      <c r="APH6" s="83"/>
      <c r="API6" s="83"/>
      <c r="APJ6" s="83"/>
      <c r="APK6" s="83"/>
      <c r="APL6" s="83"/>
      <c r="APM6" s="83"/>
      <c r="APN6" s="83"/>
      <c r="APO6" s="83"/>
      <c r="APP6" s="83"/>
      <c r="APQ6" s="83"/>
      <c r="APR6" s="83"/>
      <c r="APS6" s="83"/>
      <c r="APT6" s="83"/>
      <c r="APU6" s="83"/>
      <c r="APV6" s="83"/>
      <c r="APW6" s="83"/>
      <c r="APX6" s="83"/>
      <c r="APY6" s="83"/>
      <c r="APZ6" s="83"/>
      <c r="AQA6" s="83"/>
      <c r="AQB6" s="83"/>
      <c r="AQC6" s="83"/>
      <c r="AQD6" s="83"/>
      <c r="AQE6" s="83"/>
      <c r="AQF6" s="83"/>
      <c r="AQG6" s="83"/>
      <c r="AQH6" s="83"/>
      <c r="AQI6" s="83"/>
      <c r="AQJ6" s="83"/>
      <c r="AQK6" s="83"/>
      <c r="AQL6" s="83"/>
      <c r="AQM6" s="83"/>
      <c r="AQN6" s="83"/>
      <c r="AQO6" s="83"/>
      <c r="AQP6" s="83"/>
      <c r="AQQ6" s="83"/>
      <c r="AQR6" s="83"/>
      <c r="AQS6" s="83"/>
      <c r="AQT6" s="83"/>
      <c r="AQU6" s="83"/>
      <c r="AQV6" s="83"/>
      <c r="AQW6" s="83"/>
      <c r="AQX6" s="83"/>
      <c r="AQY6" s="83"/>
      <c r="AQZ6" s="83"/>
      <c r="ARA6" s="83"/>
      <c r="ARB6" s="83"/>
      <c r="ARC6" s="83"/>
      <c r="ARD6" s="83"/>
      <c r="ARE6" s="83"/>
      <c r="ARF6" s="83"/>
      <c r="ARG6" s="83"/>
      <c r="ARH6" s="83"/>
      <c r="ARI6" s="83"/>
      <c r="ARJ6" s="83"/>
      <c r="ARK6" s="83"/>
      <c r="ARL6" s="83"/>
      <c r="ARM6" s="83"/>
      <c r="ARN6" s="83"/>
      <c r="ARO6" s="83"/>
      <c r="ARP6" s="83"/>
      <c r="ARQ6" s="83"/>
      <c r="ARR6" s="83"/>
      <c r="ARS6" s="83"/>
      <c r="ART6" s="83"/>
      <c r="ARU6" s="83"/>
      <c r="ARV6" s="83"/>
      <c r="ARW6" s="83"/>
      <c r="ARX6" s="83"/>
      <c r="ARY6" s="83"/>
      <c r="ARZ6" s="83"/>
      <c r="ASA6" s="83"/>
      <c r="ASB6" s="83"/>
      <c r="ASC6" s="83"/>
      <c r="ASD6" s="83"/>
      <c r="ASE6" s="83"/>
      <c r="ASF6" s="83"/>
      <c r="ASG6" s="83"/>
      <c r="ASH6" s="83"/>
      <c r="ASI6" s="83"/>
      <c r="ASJ6" s="83"/>
      <c r="ASK6" s="83"/>
      <c r="ASL6" s="83"/>
      <c r="ASM6" s="83"/>
      <c r="ASN6" s="83"/>
      <c r="ASO6" s="83"/>
      <c r="ASP6" s="83"/>
      <c r="ASQ6" s="83"/>
      <c r="ASR6" s="83"/>
      <c r="ASS6" s="83"/>
      <c r="AST6" s="83"/>
      <c r="ASU6" s="83"/>
      <c r="ASV6" s="83"/>
      <c r="ASW6" s="83"/>
      <c r="ASX6" s="83"/>
      <c r="ASY6" s="83"/>
      <c r="ASZ6" s="83"/>
      <c r="ATA6" s="83"/>
      <c r="ATB6" s="83"/>
      <c r="ATC6" s="83"/>
      <c r="ATD6" s="83"/>
      <c r="ATE6" s="83"/>
      <c r="ATF6" s="83"/>
      <c r="ATG6" s="83"/>
      <c r="ATH6" s="83"/>
      <c r="ATI6" s="83"/>
      <c r="ATJ6" s="83"/>
      <c r="ATK6" s="83"/>
      <c r="ATL6" s="83"/>
      <c r="ATM6" s="83"/>
      <c r="ATN6" s="83"/>
      <c r="ATO6" s="83"/>
      <c r="ATP6" s="83"/>
      <c r="ATQ6" s="83"/>
      <c r="ATR6" s="83"/>
      <c r="ATS6" s="83"/>
      <c r="ATT6" s="83"/>
      <c r="ATU6" s="83"/>
      <c r="ATV6" s="83"/>
      <c r="ATW6" s="83"/>
      <c r="ATX6" s="83"/>
      <c r="ATY6" s="83"/>
      <c r="ATZ6" s="83"/>
      <c r="AUA6" s="83"/>
      <c r="AUB6" s="83"/>
      <c r="AUC6" s="83"/>
      <c r="AUD6" s="83"/>
      <c r="AUE6" s="83"/>
      <c r="AUF6" s="83"/>
      <c r="AUG6" s="83"/>
      <c r="AUH6" s="83"/>
      <c r="AUI6" s="83"/>
      <c r="AUJ6" s="83"/>
      <c r="AUK6" s="83"/>
      <c r="AUL6" s="83"/>
      <c r="AUM6" s="83"/>
      <c r="AUN6" s="83"/>
      <c r="AUO6" s="83"/>
      <c r="AUP6" s="83"/>
      <c r="AUQ6" s="83"/>
      <c r="AUR6" s="83"/>
      <c r="AUS6" s="83"/>
      <c r="AUT6" s="83"/>
      <c r="AUU6" s="83"/>
      <c r="AUV6" s="83"/>
      <c r="AUW6" s="83"/>
      <c r="AUX6" s="83"/>
      <c r="AUY6" s="83"/>
      <c r="AUZ6" s="83"/>
      <c r="AVA6" s="83"/>
      <c r="AVB6" s="83"/>
      <c r="AVC6" s="83"/>
      <c r="AVD6" s="83"/>
      <c r="AVE6" s="83"/>
      <c r="AVF6" s="83"/>
    </row>
    <row r="7" spans="1:1254">
      <c r="A7" s="84">
        <v>45657</v>
      </c>
      <c r="B7" s="81">
        <v>53028</v>
      </c>
      <c r="C7" s="82" t="s">
        <v>1940</v>
      </c>
      <c r="D7" s="38">
        <v>173309</v>
      </c>
      <c r="E7" s="38">
        <v>0</v>
      </c>
      <c r="F7" s="38">
        <v>1781</v>
      </c>
      <c r="G7" s="38">
        <v>-110578</v>
      </c>
      <c r="H7" s="38">
        <v>7300</v>
      </c>
      <c r="I7" s="38">
        <v>271</v>
      </c>
      <c r="J7" s="38">
        <v>-105209</v>
      </c>
      <c r="K7" s="38">
        <v>-8053</v>
      </c>
      <c r="L7" s="38">
        <v>15558</v>
      </c>
      <c r="M7" s="38">
        <v>0</v>
      </c>
      <c r="N7" s="38">
        <v>153989</v>
      </c>
      <c r="O7" s="38">
        <v>0</v>
      </c>
      <c r="P7" s="38">
        <v>0</v>
      </c>
      <c r="Q7" s="38">
        <v>4510</v>
      </c>
      <c r="R7" s="38">
        <v>-3954</v>
      </c>
      <c r="S7" s="38">
        <v>-15896</v>
      </c>
      <c r="T7" s="38">
        <v>33710</v>
      </c>
      <c r="U7" s="38">
        <v>37068</v>
      </c>
      <c r="V7" s="38"/>
      <c r="W7" s="38">
        <v>-3358</v>
      </c>
      <c r="X7" s="38">
        <v>-26950</v>
      </c>
      <c r="Y7" s="38">
        <v>-35003</v>
      </c>
      <c r="Z7" s="38">
        <v>0</v>
      </c>
      <c r="AA7" s="38">
        <v>0</v>
      </c>
      <c r="AB7" s="38">
        <v>-3</v>
      </c>
      <c r="AC7" s="38">
        <v>1752</v>
      </c>
      <c r="AD7" s="38">
        <v>0</v>
      </c>
      <c r="AE7" s="38">
        <v>0</v>
      </c>
      <c r="AF7" s="38">
        <v>-13538</v>
      </c>
      <c r="AG7" s="38">
        <v>36535</v>
      </c>
      <c r="AH7" s="38">
        <v>4510</v>
      </c>
      <c r="AI7" s="38">
        <v>26514</v>
      </c>
      <c r="AJ7" s="38">
        <v>-3424</v>
      </c>
      <c r="AK7" s="38">
        <v>-674</v>
      </c>
      <c r="AL7" s="38">
        <v>11231</v>
      </c>
      <c r="AM7" s="38">
        <v>50073</v>
      </c>
      <c r="AN7" s="38">
        <v>0</v>
      </c>
      <c r="AO7" s="38">
        <v>805</v>
      </c>
      <c r="AP7" s="38">
        <v>0</v>
      </c>
      <c r="AQ7" s="38">
        <v>11715</v>
      </c>
      <c r="AR7" s="38">
        <v>903</v>
      </c>
      <c r="AS7" s="38">
        <v>388682</v>
      </c>
      <c r="AT7" s="38"/>
      <c r="AU7" s="38">
        <v>4211</v>
      </c>
      <c r="AV7" s="38">
        <v>0</v>
      </c>
      <c r="AW7" s="38">
        <v>4211</v>
      </c>
      <c r="AX7" s="38"/>
      <c r="AY7" s="38"/>
      <c r="AZ7" s="38">
        <v>388682</v>
      </c>
      <c r="BA7" s="38"/>
      <c r="BB7" s="38">
        <v>190480</v>
      </c>
      <c r="BC7" s="38"/>
      <c r="BD7" s="38">
        <v>0</v>
      </c>
      <c r="BE7" s="38">
        <v>5</v>
      </c>
      <c r="BF7" s="38"/>
      <c r="BG7" s="38">
        <v>420578</v>
      </c>
      <c r="BH7" s="38"/>
      <c r="BI7" s="38">
        <v>11312</v>
      </c>
      <c r="BJ7" s="38">
        <v>12618</v>
      </c>
      <c r="BK7" s="38"/>
      <c r="BL7" s="38">
        <v>198197</v>
      </c>
      <c r="BM7" s="38">
        <v>2133</v>
      </c>
      <c r="BN7" s="38"/>
      <c r="BO7" s="38"/>
      <c r="BP7" s="38">
        <v>1555</v>
      </c>
      <c r="BQ7" s="38"/>
      <c r="BR7" s="38">
        <v>1555</v>
      </c>
      <c r="BS7" s="38"/>
      <c r="BT7" s="38">
        <v>2065</v>
      </c>
      <c r="BU7" s="38">
        <v>5833</v>
      </c>
      <c r="BV7" s="38"/>
      <c r="BW7" s="38">
        <v>67</v>
      </c>
      <c r="BX7" s="38"/>
      <c r="BY7" s="38"/>
      <c r="BZ7" s="38"/>
      <c r="CA7" s="38"/>
      <c r="CB7" s="38"/>
      <c r="CC7" s="38">
        <v>68</v>
      </c>
      <c r="CD7" s="38">
        <v>11312</v>
      </c>
      <c r="CE7" s="38"/>
      <c r="CF7" s="38">
        <v>25000</v>
      </c>
      <c r="CG7" s="38"/>
      <c r="CH7" s="38">
        <v>319</v>
      </c>
      <c r="CI7" s="38">
        <v>272439</v>
      </c>
      <c r="CJ7" s="38">
        <v>70353</v>
      </c>
      <c r="CK7" s="38"/>
      <c r="CL7" s="38">
        <v>25000</v>
      </c>
      <c r="CM7" s="38"/>
      <c r="CN7" s="38">
        <v>675</v>
      </c>
      <c r="CO7" s="38"/>
      <c r="CP7" s="38">
        <v>3077</v>
      </c>
      <c r="CQ7" s="38"/>
      <c r="CR7" s="38">
        <v>9723</v>
      </c>
      <c r="CS7" s="38">
        <v>400</v>
      </c>
      <c r="CT7" s="38"/>
      <c r="CU7" s="38">
        <v>138360</v>
      </c>
      <c r="CV7" s="38">
        <v>56</v>
      </c>
      <c r="CW7" s="38"/>
      <c r="CX7" s="38"/>
      <c r="CY7" s="38"/>
      <c r="CZ7" s="38"/>
      <c r="DA7" s="38">
        <v>247439</v>
      </c>
      <c r="DB7" s="38"/>
      <c r="DC7" s="38"/>
      <c r="DD7" s="38"/>
      <c r="DE7" s="38"/>
      <c r="DF7" s="38">
        <v>64113</v>
      </c>
      <c r="DG7" s="38">
        <v>0</v>
      </c>
      <c r="DH7" s="38">
        <v>3894</v>
      </c>
      <c r="DI7" s="38"/>
      <c r="DJ7" s="38">
        <v>420578</v>
      </c>
      <c r="DK7" s="38"/>
      <c r="DL7" s="38">
        <v>56</v>
      </c>
      <c r="DM7" s="38"/>
      <c r="DN7" s="38"/>
      <c r="DO7" s="38">
        <v>5252</v>
      </c>
      <c r="DP7" s="38"/>
      <c r="DQ7" s="38"/>
      <c r="DR7" s="38"/>
      <c r="DS7" s="38">
        <v>0</v>
      </c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>
        <v>-1620</v>
      </c>
      <c r="EH7" s="38">
        <v>-1237</v>
      </c>
      <c r="EI7" s="38">
        <v>-4236</v>
      </c>
      <c r="EJ7" s="38">
        <v>-35003</v>
      </c>
      <c r="EK7" s="38">
        <v>1781</v>
      </c>
      <c r="EL7" s="38"/>
      <c r="EM7" s="38"/>
      <c r="EN7" s="38">
        <v>1781</v>
      </c>
      <c r="EO7" s="38"/>
      <c r="EP7" s="38"/>
      <c r="EQ7" s="38">
        <v>-5741</v>
      </c>
      <c r="ER7" s="38">
        <v>-22672</v>
      </c>
      <c r="ES7" s="38">
        <v>503</v>
      </c>
      <c r="ET7" s="38"/>
      <c r="EU7" s="38">
        <v>-13108</v>
      </c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  <c r="AEK7" s="83"/>
      <c r="AEL7" s="83"/>
      <c r="AEM7" s="83"/>
      <c r="AEN7" s="83"/>
      <c r="AEO7" s="83"/>
      <c r="AEP7" s="83"/>
      <c r="AEQ7" s="83"/>
      <c r="AER7" s="83"/>
      <c r="AES7" s="83"/>
      <c r="AET7" s="83"/>
      <c r="AEU7" s="83"/>
      <c r="AEV7" s="83"/>
      <c r="AEW7" s="83"/>
      <c r="AEX7" s="83"/>
      <c r="AEY7" s="83"/>
      <c r="AEZ7" s="83"/>
      <c r="AFA7" s="83"/>
      <c r="AFB7" s="83"/>
      <c r="AFC7" s="83"/>
      <c r="AFD7" s="83"/>
      <c r="AFE7" s="83"/>
      <c r="AFF7" s="83"/>
      <c r="AFG7" s="83"/>
      <c r="AFH7" s="83"/>
      <c r="AFI7" s="83"/>
      <c r="AFJ7" s="83"/>
      <c r="AFK7" s="83"/>
      <c r="AFL7" s="83"/>
      <c r="AFM7" s="83"/>
      <c r="AFN7" s="83"/>
      <c r="AFO7" s="83"/>
      <c r="AFP7" s="83"/>
      <c r="AFQ7" s="83"/>
      <c r="AFR7" s="83"/>
      <c r="AFS7" s="83"/>
      <c r="AFT7" s="83"/>
      <c r="AFU7" s="83"/>
      <c r="AFV7" s="83"/>
      <c r="AFW7" s="83"/>
      <c r="AFX7" s="83"/>
      <c r="AFY7" s="83"/>
      <c r="AFZ7" s="83"/>
      <c r="AGA7" s="83"/>
      <c r="AGB7" s="83"/>
      <c r="AGC7" s="83"/>
      <c r="AGD7" s="83"/>
      <c r="AGE7" s="83"/>
      <c r="AGF7" s="83"/>
      <c r="AGG7" s="83"/>
      <c r="AGH7" s="83"/>
      <c r="AGI7" s="83"/>
      <c r="AGJ7" s="83"/>
      <c r="AGK7" s="83"/>
      <c r="AGL7" s="83"/>
      <c r="AGM7" s="83"/>
      <c r="AGN7" s="83"/>
      <c r="AGO7" s="83"/>
      <c r="AGP7" s="83"/>
      <c r="AGQ7" s="83"/>
      <c r="AGR7" s="83"/>
      <c r="AGS7" s="83"/>
      <c r="AGT7" s="83"/>
      <c r="AGU7" s="83"/>
      <c r="AGV7" s="83"/>
      <c r="AGW7" s="83"/>
      <c r="AGX7" s="83"/>
      <c r="AGY7" s="83"/>
      <c r="AGZ7" s="83"/>
      <c r="AHA7" s="83"/>
      <c r="AHB7" s="83"/>
      <c r="AHC7" s="83"/>
      <c r="AHD7" s="83"/>
      <c r="AHE7" s="83"/>
      <c r="AHF7" s="83"/>
      <c r="AHG7" s="83"/>
      <c r="AHH7" s="83"/>
      <c r="AHI7" s="83"/>
      <c r="AHJ7" s="83"/>
      <c r="AHK7" s="83"/>
      <c r="AHL7" s="83"/>
      <c r="AHM7" s="83"/>
      <c r="AHN7" s="83"/>
      <c r="AHO7" s="83"/>
      <c r="AHP7" s="83"/>
      <c r="AHQ7" s="83"/>
      <c r="AHR7" s="83"/>
      <c r="AHS7" s="83"/>
      <c r="AHT7" s="83"/>
      <c r="AHU7" s="83"/>
      <c r="AHV7" s="83"/>
      <c r="AHW7" s="83"/>
      <c r="AHX7" s="83"/>
      <c r="AHY7" s="83"/>
      <c r="AHZ7" s="83"/>
      <c r="AIA7" s="83"/>
      <c r="AIB7" s="83"/>
      <c r="AIC7" s="83"/>
      <c r="AID7" s="83"/>
      <c r="AIE7" s="83"/>
      <c r="AIF7" s="83"/>
      <c r="AIG7" s="83"/>
      <c r="AIH7" s="83"/>
      <c r="AII7" s="83"/>
      <c r="AIJ7" s="83"/>
      <c r="AIK7" s="83"/>
      <c r="AIL7" s="83"/>
      <c r="AIM7" s="83"/>
      <c r="AIN7" s="83"/>
      <c r="AIO7" s="83"/>
      <c r="AIP7" s="83"/>
      <c r="AIQ7" s="83"/>
      <c r="AIR7" s="83"/>
      <c r="AIS7" s="83"/>
      <c r="AIT7" s="83"/>
      <c r="AIU7" s="83"/>
      <c r="AIV7" s="83"/>
      <c r="AIW7" s="83"/>
      <c r="AIX7" s="83"/>
      <c r="AIY7" s="83"/>
      <c r="AIZ7" s="83"/>
      <c r="AJA7" s="83"/>
      <c r="AJB7" s="83"/>
      <c r="AJC7" s="83"/>
      <c r="AJD7" s="83"/>
      <c r="AJE7" s="83"/>
      <c r="AJF7" s="83"/>
      <c r="AJG7" s="83"/>
      <c r="AJH7" s="83"/>
      <c r="AJI7" s="83"/>
      <c r="AJJ7" s="83"/>
      <c r="AJK7" s="83"/>
      <c r="AJL7" s="83"/>
      <c r="AJM7" s="83"/>
      <c r="AJN7" s="83"/>
      <c r="AJO7" s="83"/>
      <c r="AJP7" s="83"/>
      <c r="AJQ7" s="83"/>
      <c r="AJR7" s="83"/>
      <c r="AJS7" s="83"/>
      <c r="AJT7" s="83"/>
      <c r="AJU7" s="83"/>
      <c r="AJV7" s="83"/>
      <c r="AJW7" s="83"/>
      <c r="AJX7" s="83"/>
      <c r="AJY7" s="83"/>
      <c r="AJZ7" s="83"/>
      <c r="AKA7" s="83"/>
      <c r="AKB7" s="83"/>
      <c r="AKC7" s="83"/>
      <c r="AKD7" s="83"/>
      <c r="AKE7" s="83"/>
      <c r="AKF7" s="83"/>
      <c r="AKG7" s="83"/>
      <c r="AKH7" s="83"/>
      <c r="AKI7" s="83"/>
      <c r="AKJ7" s="83"/>
      <c r="AKK7" s="83"/>
      <c r="AKL7" s="83"/>
      <c r="AKM7" s="83"/>
      <c r="AKN7" s="83"/>
      <c r="AKO7" s="83"/>
      <c r="AKP7" s="83"/>
      <c r="AKQ7" s="83"/>
      <c r="AKR7" s="83"/>
      <c r="AKS7" s="83"/>
      <c r="AKT7" s="83"/>
      <c r="AKU7" s="83"/>
      <c r="AKV7" s="83"/>
      <c r="AKW7" s="83"/>
      <c r="AKX7" s="83"/>
      <c r="AKY7" s="83"/>
      <c r="AKZ7" s="83"/>
      <c r="ALA7" s="83"/>
      <c r="ALB7" s="83"/>
      <c r="ALC7" s="83"/>
      <c r="ALD7" s="83"/>
      <c r="ALE7" s="83"/>
      <c r="ALF7" s="83"/>
      <c r="ALG7" s="83"/>
      <c r="ALH7" s="83"/>
      <c r="ALI7" s="83"/>
      <c r="ALJ7" s="83"/>
      <c r="ALK7" s="83"/>
      <c r="ALL7" s="83"/>
      <c r="ALM7" s="83"/>
      <c r="ALN7" s="83"/>
      <c r="ALO7" s="83"/>
      <c r="ALP7" s="83"/>
      <c r="ALQ7" s="83"/>
      <c r="ALR7" s="83"/>
      <c r="ALS7" s="83"/>
      <c r="ALT7" s="83"/>
      <c r="ALU7" s="83"/>
      <c r="ALV7" s="83"/>
      <c r="ALW7" s="83"/>
      <c r="ALX7" s="83"/>
      <c r="ALY7" s="83"/>
      <c r="ALZ7" s="83"/>
      <c r="AMA7" s="83"/>
      <c r="AMB7" s="83"/>
      <c r="AMC7" s="83"/>
      <c r="AMD7" s="83"/>
      <c r="AME7" s="83"/>
      <c r="AMF7" s="83"/>
      <c r="AMG7" s="83"/>
      <c r="AMH7" s="83"/>
      <c r="AMI7" s="83"/>
      <c r="AMJ7" s="83"/>
      <c r="AMK7" s="83"/>
      <c r="AML7" s="83"/>
      <c r="AMM7" s="83"/>
      <c r="AMN7" s="83"/>
      <c r="AMO7" s="83"/>
      <c r="AMP7" s="83"/>
      <c r="AMQ7" s="83"/>
      <c r="AMR7" s="83"/>
      <c r="AMS7" s="83"/>
      <c r="AMT7" s="83"/>
      <c r="AMU7" s="83"/>
      <c r="AMV7" s="83"/>
      <c r="AMW7" s="83"/>
      <c r="AMX7" s="83"/>
      <c r="AMY7" s="83"/>
      <c r="AMZ7" s="83"/>
      <c r="ANA7" s="83"/>
      <c r="ANB7" s="83"/>
      <c r="ANC7" s="83"/>
      <c r="AND7" s="83"/>
      <c r="ANE7" s="83"/>
      <c r="ANF7" s="83"/>
      <c r="ANG7" s="83"/>
      <c r="ANH7" s="83"/>
      <c r="ANI7" s="83"/>
      <c r="ANJ7" s="83"/>
      <c r="ANK7" s="83"/>
      <c r="ANL7" s="83"/>
      <c r="ANM7" s="83"/>
      <c r="ANN7" s="83"/>
      <c r="ANO7" s="83"/>
      <c r="ANP7" s="83"/>
      <c r="ANQ7" s="83"/>
      <c r="ANR7" s="83"/>
      <c r="ANS7" s="83"/>
      <c r="ANT7" s="83"/>
      <c r="ANU7" s="83"/>
      <c r="ANV7" s="83"/>
      <c r="ANW7" s="83"/>
      <c r="ANX7" s="83"/>
      <c r="ANY7" s="83"/>
      <c r="ANZ7" s="83"/>
      <c r="AOA7" s="83"/>
      <c r="AOB7" s="83"/>
      <c r="AOC7" s="83"/>
      <c r="AOD7" s="83"/>
      <c r="AOE7" s="83"/>
      <c r="AOF7" s="83"/>
      <c r="AOG7" s="83"/>
      <c r="AOH7" s="83"/>
      <c r="AOI7" s="83"/>
      <c r="AOJ7" s="83"/>
      <c r="AOK7" s="83"/>
      <c r="AOL7" s="83"/>
      <c r="AOM7" s="83"/>
      <c r="AON7" s="83"/>
      <c r="AOO7" s="83"/>
      <c r="AOP7" s="83"/>
      <c r="AOQ7" s="83"/>
      <c r="AOR7" s="83"/>
      <c r="AOS7" s="83"/>
      <c r="AOT7" s="83"/>
      <c r="AOU7" s="83"/>
      <c r="AOV7" s="83"/>
      <c r="AOW7" s="83"/>
      <c r="AOX7" s="83"/>
      <c r="AOY7" s="83"/>
      <c r="AOZ7" s="83"/>
      <c r="APA7" s="83"/>
      <c r="APB7" s="83"/>
      <c r="APC7" s="83"/>
      <c r="APD7" s="83"/>
      <c r="APE7" s="83"/>
      <c r="APF7" s="83"/>
      <c r="APG7" s="83"/>
      <c r="APH7" s="83"/>
      <c r="API7" s="83"/>
      <c r="APJ7" s="83"/>
      <c r="APK7" s="83"/>
      <c r="APL7" s="83"/>
      <c r="APM7" s="83"/>
      <c r="APN7" s="83"/>
      <c r="APO7" s="83"/>
      <c r="APP7" s="83"/>
      <c r="APQ7" s="83"/>
      <c r="APR7" s="83"/>
      <c r="APS7" s="83"/>
      <c r="APT7" s="83"/>
      <c r="APU7" s="83"/>
      <c r="APV7" s="83"/>
      <c r="APW7" s="83"/>
      <c r="APX7" s="83"/>
      <c r="APY7" s="83"/>
      <c r="APZ7" s="83"/>
      <c r="AQA7" s="83"/>
      <c r="AQB7" s="83"/>
      <c r="AQC7" s="83"/>
      <c r="AQD7" s="83"/>
      <c r="AQE7" s="83"/>
      <c r="AQF7" s="83"/>
      <c r="AQG7" s="83"/>
      <c r="AQH7" s="83"/>
      <c r="AQI7" s="83"/>
      <c r="AQJ7" s="83"/>
      <c r="AQK7" s="83"/>
      <c r="AQL7" s="83"/>
      <c r="AQM7" s="83"/>
      <c r="AQN7" s="83"/>
      <c r="AQO7" s="83"/>
      <c r="AQP7" s="83"/>
      <c r="AQQ7" s="83"/>
      <c r="AQR7" s="83"/>
      <c r="AQS7" s="83"/>
      <c r="AQT7" s="83"/>
      <c r="AQU7" s="83"/>
      <c r="AQV7" s="83"/>
      <c r="AQW7" s="83"/>
      <c r="AQX7" s="83"/>
      <c r="AQY7" s="83"/>
      <c r="AQZ7" s="83"/>
      <c r="ARA7" s="83"/>
      <c r="ARB7" s="83"/>
      <c r="ARC7" s="83"/>
      <c r="ARD7" s="83"/>
      <c r="ARE7" s="83"/>
      <c r="ARF7" s="83"/>
      <c r="ARG7" s="83"/>
      <c r="ARH7" s="83"/>
      <c r="ARI7" s="83"/>
      <c r="ARJ7" s="83"/>
      <c r="ARK7" s="83"/>
      <c r="ARL7" s="83"/>
      <c r="ARM7" s="83"/>
      <c r="ARN7" s="83"/>
      <c r="ARO7" s="83"/>
      <c r="ARP7" s="83"/>
      <c r="ARQ7" s="83"/>
      <c r="ARR7" s="83"/>
      <c r="ARS7" s="83"/>
      <c r="ART7" s="83"/>
      <c r="ARU7" s="83"/>
      <c r="ARV7" s="83"/>
      <c r="ARW7" s="83"/>
      <c r="ARX7" s="83"/>
      <c r="ARY7" s="83"/>
      <c r="ARZ7" s="83"/>
      <c r="ASA7" s="83"/>
      <c r="ASB7" s="83"/>
      <c r="ASC7" s="83"/>
      <c r="ASD7" s="83"/>
      <c r="ASE7" s="83"/>
      <c r="ASF7" s="83"/>
      <c r="ASG7" s="83"/>
      <c r="ASH7" s="83"/>
      <c r="ASI7" s="83"/>
      <c r="ASJ7" s="83"/>
      <c r="ASK7" s="83"/>
      <c r="ASL7" s="83"/>
      <c r="ASM7" s="83"/>
      <c r="ASN7" s="83"/>
      <c r="ASO7" s="83"/>
      <c r="ASP7" s="83"/>
      <c r="ASQ7" s="83"/>
      <c r="ASR7" s="83"/>
      <c r="ASS7" s="83"/>
      <c r="AST7" s="83"/>
      <c r="ASU7" s="83"/>
      <c r="ASV7" s="83"/>
      <c r="ASW7" s="83"/>
      <c r="ASX7" s="83"/>
      <c r="ASY7" s="83"/>
      <c r="ASZ7" s="83"/>
      <c r="ATA7" s="83"/>
      <c r="ATB7" s="83"/>
      <c r="ATC7" s="83"/>
      <c r="ATD7" s="83"/>
      <c r="ATE7" s="83"/>
      <c r="ATF7" s="83"/>
      <c r="ATG7" s="83"/>
      <c r="ATH7" s="83"/>
      <c r="ATI7" s="83"/>
      <c r="ATJ7" s="83"/>
      <c r="ATK7" s="83"/>
      <c r="ATL7" s="83"/>
      <c r="ATM7" s="83"/>
      <c r="ATN7" s="83"/>
      <c r="ATO7" s="83"/>
      <c r="ATP7" s="83"/>
      <c r="ATQ7" s="83"/>
      <c r="ATR7" s="83"/>
      <c r="ATS7" s="83"/>
      <c r="ATT7" s="83"/>
      <c r="ATU7" s="83"/>
      <c r="ATV7" s="83"/>
      <c r="ATW7" s="83"/>
      <c r="ATX7" s="83"/>
      <c r="ATY7" s="83"/>
      <c r="ATZ7" s="83"/>
      <c r="AUA7" s="83"/>
      <c r="AUB7" s="83"/>
      <c r="AUC7" s="83"/>
      <c r="AUD7" s="83"/>
      <c r="AUE7" s="83"/>
      <c r="AUF7" s="83"/>
      <c r="AUG7" s="83"/>
      <c r="AUH7" s="83"/>
      <c r="AUI7" s="83"/>
      <c r="AUJ7" s="83"/>
      <c r="AUK7" s="83"/>
      <c r="AUL7" s="83"/>
      <c r="AUM7" s="83"/>
      <c r="AUN7" s="83"/>
      <c r="AUO7" s="83"/>
      <c r="AUP7" s="83"/>
      <c r="AUQ7" s="83"/>
      <c r="AUR7" s="83"/>
      <c r="AUS7" s="83"/>
      <c r="AUT7" s="83"/>
      <c r="AUU7" s="83"/>
      <c r="AUV7" s="83"/>
      <c r="AUW7" s="83"/>
      <c r="AUX7" s="83"/>
      <c r="AUY7" s="83"/>
      <c r="AUZ7" s="83"/>
      <c r="AVA7" s="83"/>
      <c r="AVB7" s="83"/>
      <c r="AVC7" s="83"/>
      <c r="AVD7" s="83"/>
      <c r="AVE7" s="83"/>
      <c r="AVF7" s="83"/>
    </row>
    <row r="8" spans="1:1254">
      <c r="A8" s="84">
        <v>45657</v>
      </c>
      <c r="B8" s="81">
        <v>53092</v>
      </c>
      <c r="C8" s="82" t="s">
        <v>1941</v>
      </c>
      <c r="D8" s="38">
        <v>7480</v>
      </c>
      <c r="E8" s="38">
        <v>0</v>
      </c>
      <c r="F8" s="38">
        <v>62</v>
      </c>
      <c r="G8" s="38">
        <v>-418</v>
      </c>
      <c r="H8" s="38">
        <v>0</v>
      </c>
      <c r="I8" s="38">
        <v>-317</v>
      </c>
      <c r="J8" s="38">
        <v>-13343</v>
      </c>
      <c r="K8" s="38">
        <v>-998</v>
      </c>
      <c r="L8" s="38">
        <v>-7330</v>
      </c>
      <c r="M8" s="38">
        <v>0</v>
      </c>
      <c r="N8" s="38">
        <v>7480</v>
      </c>
      <c r="O8" s="38">
        <v>0</v>
      </c>
      <c r="P8" s="38">
        <v>0</v>
      </c>
      <c r="Q8" s="38"/>
      <c r="R8" s="38">
        <v>0</v>
      </c>
      <c r="S8" s="38">
        <v>0</v>
      </c>
      <c r="T8" s="38">
        <v>3826</v>
      </c>
      <c r="U8" s="38">
        <v>3888</v>
      </c>
      <c r="V8" s="38"/>
      <c r="W8" s="38">
        <v>-62</v>
      </c>
      <c r="X8" s="38">
        <v>-531</v>
      </c>
      <c r="Y8" s="38">
        <v>-1529</v>
      </c>
      <c r="Z8" s="38">
        <v>0</v>
      </c>
      <c r="AA8" s="38">
        <v>0</v>
      </c>
      <c r="AB8" s="38">
        <v>-15</v>
      </c>
      <c r="AC8" s="38">
        <v>-12608</v>
      </c>
      <c r="AD8" s="38">
        <v>0</v>
      </c>
      <c r="AE8" s="38">
        <v>0</v>
      </c>
      <c r="AF8" s="38">
        <v>911</v>
      </c>
      <c r="AG8" s="38">
        <v>-2593</v>
      </c>
      <c r="AH8" s="38"/>
      <c r="AI8" s="38">
        <v>867</v>
      </c>
      <c r="AJ8" s="38">
        <v>0</v>
      </c>
      <c r="AK8" s="38">
        <v>0</v>
      </c>
      <c r="AL8" s="38">
        <v>3036</v>
      </c>
      <c r="AM8" s="38">
        <v>-3504</v>
      </c>
      <c r="AN8" s="38">
        <v>0</v>
      </c>
      <c r="AO8" s="38">
        <v>0</v>
      </c>
      <c r="AP8" s="38">
        <v>0</v>
      </c>
      <c r="AQ8" s="38"/>
      <c r="AR8" s="38"/>
      <c r="AS8" s="38">
        <v>32190</v>
      </c>
      <c r="AT8" s="38"/>
      <c r="AU8" s="38"/>
      <c r="AV8" s="38"/>
      <c r="AW8" s="38">
        <v>0</v>
      </c>
      <c r="AX8" s="38"/>
      <c r="AY8" s="38"/>
      <c r="AZ8" s="38">
        <v>100190</v>
      </c>
      <c r="BA8" s="38"/>
      <c r="BB8" s="38"/>
      <c r="BC8" s="38"/>
      <c r="BD8" s="38">
        <v>68000</v>
      </c>
      <c r="BE8" s="38"/>
      <c r="BF8" s="38"/>
      <c r="BG8" s="38">
        <v>106028</v>
      </c>
      <c r="BH8" s="38"/>
      <c r="BI8" s="38">
        <v>3295</v>
      </c>
      <c r="BJ8" s="38">
        <v>0</v>
      </c>
      <c r="BK8" s="38"/>
      <c r="BL8" s="38">
        <v>32190</v>
      </c>
      <c r="BM8" s="38">
        <v>407</v>
      </c>
      <c r="BN8" s="38"/>
      <c r="BO8" s="38"/>
      <c r="BP8" s="38">
        <v>0</v>
      </c>
      <c r="BQ8" s="38"/>
      <c r="BR8" s="38">
        <v>0</v>
      </c>
      <c r="BS8" s="38">
        <v>0</v>
      </c>
      <c r="BT8" s="38">
        <v>407</v>
      </c>
      <c r="BU8" s="38">
        <v>1225</v>
      </c>
      <c r="BV8" s="38">
        <v>485</v>
      </c>
      <c r="BW8" s="38">
        <v>740</v>
      </c>
      <c r="BX8" s="38"/>
      <c r="BY8" s="38">
        <v>911</v>
      </c>
      <c r="BZ8" s="38">
        <v>68000</v>
      </c>
      <c r="CA8" s="38"/>
      <c r="CB8" s="38"/>
      <c r="CC8" s="38"/>
      <c r="CD8" s="38">
        <v>4206</v>
      </c>
      <c r="CE8" s="38"/>
      <c r="CF8" s="38">
        <v>25000</v>
      </c>
      <c r="CG8" s="38">
        <v>0</v>
      </c>
      <c r="CH8" s="38">
        <v>0</v>
      </c>
      <c r="CI8" s="38">
        <v>91560</v>
      </c>
      <c r="CJ8" s="38">
        <v>13715</v>
      </c>
      <c r="CK8" s="38"/>
      <c r="CL8" s="38"/>
      <c r="CM8" s="38"/>
      <c r="CN8" s="38"/>
      <c r="CO8" s="38"/>
      <c r="CP8" s="38"/>
      <c r="CQ8" s="38"/>
      <c r="CR8" s="38">
        <v>76</v>
      </c>
      <c r="CS8" s="38">
        <v>0</v>
      </c>
      <c r="CT8" s="38"/>
      <c r="CU8" s="38">
        <v>14392</v>
      </c>
      <c r="CV8" s="38">
        <v>0</v>
      </c>
      <c r="CW8" s="38"/>
      <c r="CX8" s="38"/>
      <c r="CY8" s="38"/>
      <c r="CZ8" s="38"/>
      <c r="DA8" s="38">
        <v>66560</v>
      </c>
      <c r="DB8" s="38"/>
      <c r="DC8" s="38"/>
      <c r="DD8" s="38"/>
      <c r="DE8" s="38"/>
      <c r="DF8" s="38">
        <v>0</v>
      </c>
      <c r="DG8" s="38">
        <v>0</v>
      </c>
      <c r="DH8" s="38">
        <v>677</v>
      </c>
      <c r="DI8" s="38"/>
      <c r="DJ8" s="38">
        <v>106028</v>
      </c>
      <c r="DK8" s="38"/>
      <c r="DL8" s="38"/>
      <c r="DM8" s="38"/>
      <c r="DN8" s="38"/>
      <c r="DO8" s="38">
        <v>76</v>
      </c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>
        <v>1529</v>
      </c>
      <c r="EJ8" s="38">
        <v>1529</v>
      </c>
      <c r="EK8" s="38">
        <v>62</v>
      </c>
      <c r="EL8" s="38"/>
      <c r="EM8" s="38"/>
      <c r="EN8" s="38">
        <v>62</v>
      </c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  <c r="AEK8" s="83"/>
      <c r="AEL8" s="83"/>
      <c r="AEM8" s="83"/>
      <c r="AEN8" s="83"/>
      <c r="AEO8" s="83"/>
      <c r="AEP8" s="83"/>
      <c r="AEQ8" s="83"/>
      <c r="AER8" s="83"/>
      <c r="AES8" s="83"/>
      <c r="AET8" s="83"/>
      <c r="AEU8" s="83"/>
      <c r="AEV8" s="83"/>
      <c r="AEW8" s="83"/>
      <c r="AEX8" s="83"/>
      <c r="AEY8" s="83"/>
      <c r="AEZ8" s="83"/>
      <c r="AFA8" s="83"/>
      <c r="AFB8" s="83"/>
      <c r="AFC8" s="83"/>
      <c r="AFD8" s="83"/>
      <c r="AFE8" s="83"/>
      <c r="AFF8" s="83"/>
      <c r="AFG8" s="83"/>
      <c r="AFH8" s="83"/>
      <c r="AFI8" s="83"/>
      <c r="AFJ8" s="83"/>
      <c r="AFK8" s="83"/>
      <c r="AFL8" s="83"/>
      <c r="AFM8" s="83"/>
      <c r="AFN8" s="83"/>
      <c r="AFO8" s="83"/>
      <c r="AFP8" s="83"/>
      <c r="AFQ8" s="83"/>
      <c r="AFR8" s="83"/>
      <c r="AFS8" s="83"/>
      <c r="AFT8" s="83"/>
      <c r="AFU8" s="83"/>
      <c r="AFV8" s="83"/>
      <c r="AFW8" s="83"/>
      <c r="AFX8" s="83"/>
      <c r="AFY8" s="83"/>
      <c r="AFZ8" s="83"/>
      <c r="AGA8" s="83"/>
      <c r="AGB8" s="83"/>
      <c r="AGC8" s="83"/>
      <c r="AGD8" s="83"/>
      <c r="AGE8" s="83"/>
      <c r="AGF8" s="83"/>
      <c r="AGG8" s="83"/>
      <c r="AGH8" s="83"/>
      <c r="AGI8" s="83"/>
      <c r="AGJ8" s="83"/>
      <c r="AGK8" s="83"/>
      <c r="AGL8" s="83"/>
      <c r="AGM8" s="83"/>
      <c r="AGN8" s="83"/>
      <c r="AGO8" s="83"/>
      <c r="AGP8" s="83"/>
      <c r="AGQ8" s="83"/>
      <c r="AGR8" s="83"/>
      <c r="AGS8" s="83"/>
      <c r="AGT8" s="83"/>
      <c r="AGU8" s="83"/>
      <c r="AGV8" s="83"/>
      <c r="AGW8" s="83"/>
      <c r="AGX8" s="83"/>
      <c r="AGY8" s="83"/>
      <c r="AGZ8" s="83"/>
      <c r="AHA8" s="83"/>
      <c r="AHB8" s="83"/>
      <c r="AHC8" s="83"/>
      <c r="AHD8" s="83"/>
      <c r="AHE8" s="83"/>
      <c r="AHF8" s="83"/>
      <c r="AHG8" s="83"/>
      <c r="AHH8" s="83"/>
      <c r="AHI8" s="83"/>
      <c r="AHJ8" s="83"/>
      <c r="AHK8" s="83"/>
      <c r="AHL8" s="83"/>
      <c r="AHM8" s="83"/>
      <c r="AHN8" s="83"/>
      <c r="AHO8" s="83"/>
      <c r="AHP8" s="83"/>
      <c r="AHQ8" s="83"/>
      <c r="AHR8" s="83"/>
      <c r="AHS8" s="83"/>
      <c r="AHT8" s="83"/>
      <c r="AHU8" s="83"/>
      <c r="AHV8" s="83"/>
      <c r="AHW8" s="83"/>
      <c r="AHX8" s="83"/>
      <c r="AHY8" s="83"/>
      <c r="AHZ8" s="83"/>
      <c r="AIA8" s="83"/>
      <c r="AIB8" s="83"/>
      <c r="AIC8" s="83"/>
      <c r="AID8" s="83"/>
      <c r="AIE8" s="83"/>
      <c r="AIF8" s="83"/>
      <c r="AIG8" s="83"/>
      <c r="AIH8" s="83"/>
      <c r="AII8" s="83"/>
      <c r="AIJ8" s="83"/>
      <c r="AIK8" s="83"/>
      <c r="AIL8" s="83"/>
      <c r="AIM8" s="83"/>
      <c r="AIN8" s="83"/>
      <c r="AIO8" s="83"/>
      <c r="AIP8" s="83"/>
      <c r="AIQ8" s="83"/>
      <c r="AIR8" s="83"/>
      <c r="AIS8" s="83"/>
      <c r="AIT8" s="83"/>
      <c r="AIU8" s="83"/>
      <c r="AIV8" s="83"/>
      <c r="AIW8" s="83"/>
      <c r="AIX8" s="83"/>
      <c r="AIY8" s="83"/>
      <c r="AIZ8" s="83"/>
      <c r="AJA8" s="83"/>
      <c r="AJB8" s="83"/>
      <c r="AJC8" s="83"/>
      <c r="AJD8" s="83"/>
      <c r="AJE8" s="83"/>
      <c r="AJF8" s="83"/>
      <c r="AJG8" s="83"/>
      <c r="AJH8" s="83"/>
      <c r="AJI8" s="83"/>
      <c r="AJJ8" s="83"/>
      <c r="AJK8" s="83"/>
      <c r="AJL8" s="83"/>
      <c r="AJM8" s="83"/>
      <c r="AJN8" s="83"/>
      <c r="AJO8" s="83"/>
      <c r="AJP8" s="83"/>
      <c r="AJQ8" s="83"/>
      <c r="AJR8" s="83"/>
      <c r="AJS8" s="83"/>
      <c r="AJT8" s="83"/>
      <c r="AJU8" s="83"/>
      <c r="AJV8" s="83"/>
      <c r="AJW8" s="83"/>
      <c r="AJX8" s="83"/>
      <c r="AJY8" s="83"/>
      <c r="AJZ8" s="83"/>
      <c r="AKA8" s="83"/>
      <c r="AKB8" s="83"/>
      <c r="AKC8" s="83"/>
      <c r="AKD8" s="83"/>
      <c r="AKE8" s="83"/>
      <c r="AKF8" s="83"/>
      <c r="AKG8" s="83"/>
      <c r="AKH8" s="83"/>
      <c r="AKI8" s="83"/>
      <c r="AKJ8" s="83"/>
      <c r="AKK8" s="83"/>
      <c r="AKL8" s="83"/>
      <c r="AKM8" s="83"/>
      <c r="AKN8" s="83"/>
      <c r="AKO8" s="83"/>
      <c r="AKP8" s="83"/>
      <c r="AKQ8" s="83"/>
      <c r="AKR8" s="83"/>
      <c r="AKS8" s="83"/>
      <c r="AKT8" s="83"/>
      <c r="AKU8" s="83"/>
      <c r="AKV8" s="83"/>
      <c r="AKW8" s="83"/>
      <c r="AKX8" s="83"/>
      <c r="AKY8" s="83"/>
      <c r="AKZ8" s="83"/>
      <c r="ALA8" s="83"/>
      <c r="ALB8" s="83"/>
      <c r="ALC8" s="83"/>
      <c r="ALD8" s="83"/>
      <c r="ALE8" s="83"/>
      <c r="ALF8" s="83"/>
      <c r="ALG8" s="83"/>
      <c r="ALH8" s="83"/>
      <c r="ALI8" s="83"/>
      <c r="ALJ8" s="83"/>
      <c r="ALK8" s="83"/>
      <c r="ALL8" s="83"/>
      <c r="ALM8" s="83"/>
      <c r="ALN8" s="83"/>
      <c r="ALO8" s="83"/>
      <c r="ALP8" s="83"/>
      <c r="ALQ8" s="83"/>
      <c r="ALR8" s="83"/>
      <c r="ALS8" s="83"/>
      <c r="ALT8" s="83"/>
      <c r="ALU8" s="83"/>
      <c r="ALV8" s="83"/>
      <c r="ALW8" s="83"/>
      <c r="ALX8" s="83"/>
      <c r="ALY8" s="83"/>
      <c r="ALZ8" s="83"/>
      <c r="AMA8" s="83"/>
      <c r="AMB8" s="83"/>
      <c r="AMC8" s="83"/>
      <c r="AMD8" s="83"/>
      <c r="AME8" s="83"/>
      <c r="AMF8" s="83"/>
      <c r="AMG8" s="83"/>
      <c r="AMH8" s="83"/>
      <c r="AMI8" s="83"/>
      <c r="AMJ8" s="83"/>
      <c r="AMK8" s="83"/>
      <c r="AML8" s="83"/>
      <c r="AMM8" s="83"/>
      <c r="AMN8" s="83"/>
      <c r="AMO8" s="83"/>
      <c r="AMP8" s="83"/>
      <c r="AMQ8" s="83"/>
      <c r="AMR8" s="83"/>
      <c r="AMS8" s="83"/>
      <c r="AMT8" s="83"/>
      <c r="AMU8" s="83"/>
      <c r="AMV8" s="83"/>
      <c r="AMW8" s="83"/>
      <c r="AMX8" s="83"/>
      <c r="AMY8" s="83"/>
      <c r="AMZ8" s="83"/>
      <c r="ANA8" s="83"/>
      <c r="ANB8" s="83"/>
      <c r="ANC8" s="83"/>
      <c r="AND8" s="83"/>
      <c r="ANE8" s="83"/>
      <c r="ANF8" s="83"/>
      <c r="ANG8" s="83"/>
      <c r="ANH8" s="83"/>
      <c r="ANI8" s="83"/>
      <c r="ANJ8" s="83"/>
      <c r="ANK8" s="83"/>
      <c r="ANL8" s="83"/>
      <c r="ANM8" s="83"/>
      <c r="ANN8" s="83"/>
      <c r="ANO8" s="83"/>
      <c r="ANP8" s="83"/>
      <c r="ANQ8" s="83"/>
      <c r="ANR8" s="83"/>
      <c r="ANS8" s="83"/>
      <c r="ANT8" s="83"/>
      <c r="ANU8" s="83"/>
      <c r="ANV8" s="83"/>
      <c r="ANW8" s="83"/>
      <c r="ANX8" s="83"/>
      <c r="ANY8" s="83"/>
      <c r="ANZ8" s="83"/>
      <c r="AOA8" s="83"/>
      <c r="AOB8" s="83"/>
      <c r="AOC8" s="83"/>
      <c r="AOD8" s="83"/>
      <c r="AOE8" s="83"/>
      <c r="AOF8" s="83"/>
      <c r="AOG8" s="83"/>
      <c r="AOH8" s="83"/>
      <c r="AOI8" s="83"/>
      <c r="AOJ8" s="83"/>
      <c r="AOK8" s="83"/>
      <c r="AOL8" s="83"/>
      <c r="AOM8" s="83"/>
      <c r="AON8" s="83"/>
      <c r="AOO8" s="83"/>
      <c r="AOP8" s="83"/>
      <c r="AOQ8" s="83"/>
      <c r="AOR8" s="83"/>
      <c r="AOS8" s="83"/>
      <c r="AOT8" s="83"/>
      <c r="AOU8" s="83"/>
      <c r="AOV8" s="83"/>
      <c r="AOW8" s="83"/>
      <c r="AOX8" s="83"/>
      <c r="AOY8" s="83"/>
      <c r="AOZ8" s="83"/>
      <c r="APA8" s="83"/>
      <c r="APB8" s="83"/>
      <c r="APC8" s="83"/>
      <c r="APD8" s="83"/>
      <c r="APE8" s="83"/>
      <c r="APF8" s="83"/>
      <c r="APG8" s="83"/>
      <c r="APH8" s="83"/>
      <c r="API8" s="83"/>
      <c r="APJ8" s="83"/>
      <c r="APK8" s="83"/>
      <c r="APL8" s="83"/>
      <c r="APM8" s="83"/>
      <c r="APN8" s="83"/>
      <c r="APO8" s="83"/>
      <c r="APP8" s="83"/>
      <c r="APQ8" s="83"/>
      <c r="APR8" s="83"/>
      <c r="APS8" s="83"/>
      <c r="APT8" s="83"/>
      <c r="APU8" s="83"/>
      <c r="APV8" s="83"/>
      <c r="APW8" s="83"/>
      <c r="APX8" s="83"/>
      <c r="APY8" s="83"/>
      <c r="APZ8" s="83"/>
      <c r="AQA8" s="83"/>
      <c r="AQB8" s="83"/>
      <c r="AQC8" s="83"/>
      <c r="AQD8" s="83"/>
      <c r="AQE8" s="83"/>
      <c r="AQF8" s="83"/>
      <c r="AQG8" s="83"/>
      <c r="AQH8" s="83"/>
      <c r="AQI8" s="83"/>
      <c r="AQJ8" s="83"/>
      <c r="AQK8" s="83"/>
      <c r="AQL8" s="83"/>
      <c r="AQM8" s="83"/>
      <c r="AQN8" s="83"/>
      <c r="AQO8" s="83"/>
      <c r="AQP8" s="83"/>
      <c r="AQQ8" s="83"/>
      <c r="AQR8" s="83"/>
      <c r="AQS8" s="83"/>
      <c r="AQT8" s="83"/>
      <c r="AQU8" s="83"/>
      <c r="AQV8" s="83"/>
      <c r="AQW8" s="83"/>
      <c r="AQX8" s="83"/>
      <c r="AQY8" s="83"/>
      <c r="AQZ8" s="83"/>
      <c r="ARA8" s="83"/>
      <c r="ARB8" s="83"/>
      <c r="ARC8" s="83"/>
      <c r="ARD8" s="83"/>
      <c r="ARE8" s="83"/>
      <c r="ARF8" s="83"/>
      <c r="ARG8" s="83"/>
      <c r="ARH8" s="83"/>
      <c r="ARI8" s="83"/>
      <c r="ARJ8" s="83"/>
      <c r="ARK8" s="83"/>
      <c r="ARL8" s="83"/>
      <c r="ARM8" s="83"/>
      <c r="ARN8" s="83"/>
      <c r="ARO8" s="83"/>
      <c r="ARP8" s="83"/>
      <c r="ARQ8" s="83"/>
      <c r="ARR8" s="83"/>
      <c r="ARS8" s="83"/>
      <c r="ART8" s="83"/>
      <c r="ARU8" s="83"/>
      <c r="ARV8" s="83"/>
      <c r="ARW8" s="83"/>
      <c r="ARX8" s="83"/>
      <c r="ARY8" s="83"/>
      <c r="ARZ8" s="83"/>
      <c r="ASA8" s="83"/>
      <c r="ASB8" s="83"/>
      <c r="ASC8" s="83"/>
      <c r="ASD8" s="83"/>
      <c r="ASE8" s="83"/>
      <c r="ASF8" s="83"/>
      <c r="ASG8" s="83"/>
      <c r="ASH8" s="83"/>
      <c r="ASI8" s="83"/>
      <c r="ASJ8" s="83"/>
      <c r="ASK8" s="83"/>
      <c r="ASL8" s="83"/>
      <c r="ASM8" s="83"/>
      <c r="ASN8" s="83"/>
      <c r="ASO8" s="83"/>
      <c r="ASP8" s="83"/>
      <c r="ASQ8" s="83"/>
      <c r="ASR8" s="83"/>
      <c r="ASS8" s="83"/>
      <c r="AST8" s="83"/>
      <c r="ASU8" s="83"/>
      <c r="ASV8" s="83"/>
      <c r="ASW8" s="83"/>
      <c r="ASX8" s="83"/>
      <c r="ASY8" s="83"/>
      <c r="ASZ8" s="83"/>
      <c r="ATA8" s="83"/>
      <c r="ATB8" s="83"/>
      <c r="ATC8" s="83"/>
      <c r="ATD8" s="83"/>
      <c r="ATE8" s="83"/>
      <c r="ATF8" s="83"/>
      <c r="ATG8" s="83"/>
      <c r="ATH8" s="83"/>
      <c r="ATI8" s="83"/>
      <c r="ATJ8" s="83"/>
      <c r="ATK8" s="83"/>
      <c r="ATL8" s="83"/>
      <c r="ATM8" s="83"/>
      <c r="ATN8" s="83"/>
      <c r="ATO8" s="83"/>
      <c r="ATP8" s="83"/>
      <c r="ATQ8" s="83"/>
      <c r="ATR8" s="83"/>
      <c r="ATS8" s="83"/>
      <c r="ATT8" s="83"/>
      <c r="ATU8" s="83"/>
      <c r="ATV8" s="83"/>
      <c r="ATW8" s="83"/>
      <c r="ATX8" s="83"/>
      <c r="ATY8" s="83"/>
      <c r="ATZ8" s="83"/>
      <c r="AUA8" s="83"/>
      <c r="AUB8" s="83"/>
      <c r="AUC8" s="83"/>
      <c r="AUD8" s="83"/>
      <c r="AUE8" s="83"/>
      <c r="AUF8" s="83"/>
      <c r="AUG8" s="83"/>
      <c r="AUH8" s="83"/>
      <c r="AUI8" s="83"/>
      <c r="AUJ8" s="83"/>
      <c r="AUK8" s="83"/>
      <c r="AUL8" s="83"/>
      <c r="AUM8" s="83"/>
      <c r="AUN8" s="83"/>
      <c r="AUO8" s="83"/>
      <c r="AUP8" s="83"/>
      <c r="AUQ8" s="83"/>
      <c r="AUR8" s="83"/>
      <c r="AUS8" s="83"/>
      <c r="AUT8" s="83"/>
      <c r="AUU8" s="83"/>
      <c r="AUV8" s="83"/>
      <c r="AUW8" s="83"/>
      <c r="AUX8" s="83"/>
      <c r="AUY8" s="83"/>
      <c r="AUZ8" s="83"/>
      <c r="AVA8" s="83"/>
      <c r="AVB8" s="83"/>
      <c r="AVC8" s="83"/>
      <c r="AVD8" s="83"/>
      <c r="AVE8" s="83"/>
      <c r="AVF8" s="83"/>
    </row>
    <row r="9" spans="1:1254">
      <c r="A9" s="84">
        <v>45657</v>
      </c>
      <c r="B9" s="81">
        <v>53055</v>
      </c>
      <c r="C9" s="82" t="s">
        <v>1942</v>
      </c>
      <c r="D9" s="38">
        <v>319920</v>
      </c>
      <c r="E9" s="38">
        <v>-40</v>
      </c>
      <c r="F9" s="38">
        <v>2191</v>
      </c>
      <c r="G9" s="38">
        <v>-226654</v>
      </c>
      <c r="H9" s="38">
        <v>39522</v>
      </c>
      <c r="I9" s="38">
        <v>-3580</v>
      </c>
      <c r="J9" s="38">
        <v>-184215</v>
      </c>
      <c r="K9" s="38">
        <v>-16853</v>
      </c>
      <c r="L9" s="38">
        <v>35007</v>
      </c>
      <c r="M9" s="38"/>
      <c r="N9" s="38">
        <v>258673</v>
      </c>
      <c r="O9" s="38">
        <v>10813</v>
      </c>
      <c r="P9" s="38"/>
      <c r="Q9" s="38">
        <v>3431</v>
      </c>
      <c r="R9" s="38">
        <v>-12364</v>
      </c>
      <c r="S9" s="38">
        <v>-60069</v>
      </c>
      <c r="T9" s="38">
        <v>36803</v>
      </c>
      <c r="U9" s="38">
        <v>42344</v>
      </c>
      <c r="V9" s="38"/>
      <c r="W9" s="38">
        <v>-5541</v>
      </c>
      <c r="X9" s="38">
        <v>-35602</v>
      </c>
      <c r="Y9" s="38">
        <v>-41642</v>
      </c>
      <c r="Z9" s="38"/>
      <c r="AA9" s="38"/>
      <c r="AB9" s="38">
        <v>-410</v>
      </c>
      <c r="AC9" s="38">
        <v>18861</v>
      </c>
      <c r="AD9" s="38"/>
      <c r="AE9" s="38"/>
      <c r="AF9" s="38">
        <v>-19006</v>
      </c>
      <c r="AG9" s="38">
        <v>54029</v>
      </c>
      <c r="AH9" s="38">
        <v>-353</v>
      </c>
      <c r="AI9" s="38">
        <v>23331</v>
      </c>
      <c r="AJ9" s="38">
        <v>-1138</v>
      </c>
      <c r="AK9" s="38">
        <v>-1820</v>
      </c>
      <c r="AL9" s="38">
        <v>21243</v>
      </c>
      <c r="AM9" s="38">
        <v>73035</v>
      </c>
      <c r="AN9" s="38"/>
      <c r="AO9" s="38">
        <v>1225</v>
      </c>
      <c r="AP9" s="38"/>
      <c r="AQ9" s="38">
        <v>4038</v>
      </c>
      <c r="AR9" s="38">
        <v>871</v>
      </c>
      <c r="AS9" s="38">
        <v>558341</v>
      </c>
      <c r="AT9" s="38"/>
      <c r="AU9" s="38">
        <v>17565</v>
      </c>
      <c r="AV9" s="38"/>
      <c r="AW9" s="38">
        <v>17565</v>
      </c>
      <c r="AX9" s="38"/>
      <c r="AY9" s="38">
        <v>31158</v>
      </c>
      <c r="AZ9" s="38">
        <v>558341</v>
      </c>
      <c r="BA9" s="38"/>
      <c r="BB9" s="38">
        <v>181637</v>
      </c>
      <c r="BC9" s="38">
        <v>7132</v>
      </c>
      <c r="BD9" s="38"/>
      <c r="BE9" s="38">
        <v>7698</v>
      </c>
      <c r="BF9" s="38"/>
      <c r="BG9" s="38">
        <v>739682</v>
      </c>
      <c r="BH9" s="38"/>
      <c r="BI9" s="38">
        <v>117990</v>
      </c>
      <c r="BJ9" s="38">
        <v>4909</v>
      </c>
      <c r="BK9" s="38"/>
      <c r="BL9" s="38">
        <v>361874</v>
      </c>
      <c r="BM9" s="38">
        <v>1636</v>
      </c>
      <c r="BN9" s="38"/>
      <c r="BO9" s="38"/>
      <c r="BP9" s="38">
        <v>6452</v>
      </c>
      <c r="BQ9" s="38"/>
      <c r="BR9" s="38">
        <v>6452</v>
      </c>
      <c r="BS9" s="38">
        <v>409</v>
      </c>
      <c r="BT9" s="38"/>
      <c r="BU9" s="38">
        <v>24426</v>
      </c>
      <c r="BV9" s="38"/>
      <c r="BW9" s="38"/>
      <c r="BX9" s="38"/>
      <c r="BY9" s="38"/>
      <c r="BZ9" s="38"/>
      <c r="CA9" s="38"/>
      <c r="CB9" s="38">
        <v>1222</v>
      </c>
      <c r="CC9" s="38">
        <v>1636</v>
      </c>
      <c r="CD9" s="38">
        <v>119212</v>
      </c>
      <c r="CE9" s="38"/>
      <c r="CF9" s="38">
        <v>125000</v>
      </c>
      <c r="CG9" s="38"/>
      <c r="CH9" s="38">
        <v>19070</v>
      </c>
      <c r="CI9" s="38">
        <v>490891</v>
      </c>
      <c r="CJ9" s="38">
        <v>111358</v>
      </c>
      <c r="CK9" s="38"/>
      <c r="CL9" s="38"/>
      <c r="CM9" s="38"/>
      <c r="CN9" s="38">
        <v>1344</v>
      </c>
      <c r="CO9" s="38"/>
      <c r="CP9" s="38"/>
      <c r="CQ9" s="38"/>
      <c r="CR9" s="38">
        <v>37037</v>
      </c>
      <c r="CS9" s="38">
        <v>10154</v>
      </c>
      <c r="CT9" s="38"/>
      <c r="CU9" s="38">
        <v>211414</v>
      </c>
      <c r="CV9" s="38">
        <v>340</v>
      </c>
      <c r="CW9" s="38"/>
      <c r="CX9" s="38"/>
      <c r="CY9" s="38"/>
      <c r="CZ9" s="38"/>
      <c r="DA9" s="38">
        <v>365891</v>
      </c>
      <c r="DB9" s="38"/>
      <c r="DC9" s="38"/>
      <c r="DD9" s="38"/>
      <c r="DE9" s="38"/>
      <c r="DF9" s="38">
        <v>88265</v>
      </c>
      <c r="DG9" s="38"/>
      <c r="DH9" s="38">
        <v>11791</v>
      </c>
      <c r="DI9" s="38"/>
      <c r="DJ9" s="38">
        <v>739682</v>
      </c>
      <c r="DK9" s="38"/>
      <c r="DL9" s="38">
        <v>340</v>
      </c>
      <c r="DM9" s="38"/>
      <c r="DN9" s="38"/>
      <c r="DO9" s="38">
        <v>6469</v>
      </c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>
        <v>-390</v>
      </c>
      <c r="EH9" s="38">
        <v>-504</v>
      </c>
      <c r="EI9" s="38">
        <v>-16503</v>
      </c>
      <c r="EJ9" s="38">
        <v>-41642</v>
      </c>
      <c r="EK9" s="38">
        <v>2191</v>
      </c>
      <c r="EL9" s="38"/>
      <c r="EM9" s="38">
        <v>-1414</v>
      </c>
      <c r="EN9" s="38">
        <v>2191</v>
      </c>
      <c r="EO9" s="38">
        <v>1415</v>
      </c>
      <c r="EP9" s="38">
        <v>10813</v>
      </c>
      <c r="EQ9" s="38">
        <v>-10389</v>
      </c>
      <c r="ER9" s="38">
        <v>-24670</v>
      </c>
      <c r="ES9" s="38"/>
      <c r="ET9" s="38"/>
      <c r="EU9" s="38">
        <v>-14628</v>
      </c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  <c r="AEB9" s="83"/>
      <c r="AEC9" s="83"/>
      <c r="AED9" s="83"/>
      <c r="AEE9" s="83"/>
      <c r="AEF9" s="83"/>
      <c r="AEG9" s="83"/>
      <c r="AEH9" s="83"/>
      <c r="AEI9" s="83"/>
      <c r="AEJ9" s="83"/>
      <c r="AEK9" s="83"/>
      <c r="AEL9" s="83"/>
      <c r="AEM9" s="83"/>
      <c r="AEN9" s="83"/>
      <c r="AEO9" s="83"/>
      <c r="AEP9" s="83"/>
      <c r="AEQ9" s="83"/>
      <c r="AER9" s="83"/>
      <c r="AES9" s="83"/>
      <c r="AET9" s="83"/>
      <c r="AEU9" s="83"/>
      <c r="AEV9" s="83"/>
      <c r="AEW9" s="83"/>
      <c r="AEX9" s="83"/>
      <c r="AEY9" s="83"/>
      <c r="AEZ9" s="83"/>
      <c r="AFA9" s="83"/>
      <c r="AFB9" s="83"/>
      <c r="AFC9" s="83"/>
      <c r="AFD9" s="83"/>
      <c r="AFE9" s="83"/>
      <c r="AFF9" s="83"/>
      <c r="AFG9" s="83"/>
      <c r="AFH9" s="83"/>
      <c r="AFI9" s="83"/>
      <c r="AFJ9" s="83"/>
      <c r="AFK9" s="83"/>
      <c r="AFL9" s="83"/>
      <c r="AFM9" s="83"/>
      <c r="AFN9" s="83"/>
      <c r="AFO9" s="83"/>
      <c r="AFP9" s="83"/>
      <c r="AFQ9" s="83"/>
      <c r="AFR9" s="83"/>
      <c r="AFS9" s="83"/>
      <c r="AFT9" s="83"/>
      <c r="AFU9" s="83"/>
      <c r="AFV9" s="83"/>
      <c r="AFW9" s="83"/>
      <c r="AFX9" s="83"/>
      <c r="AFY9" s="83"/>
      <c r="AFZ9" s="83"/>
      <c r="AGA9" s="83"/>
      <c r="AGB9" s="83"/>
      <c r="AGC9" s="83"/>
      <c r="AGD9" s="83"/>
      <c r="AGE9" s="83"/>
      <c r="AGF9" s="83"/>
      <c r="AGG9" s="83"/>
      <c r="AGH9" s="83"/>
      <c r="AGI9" s="83"/>
      <c r="AGJ9" s="83"/>
      <c r="AGK9" s="83"/>
      <c r="AGL9" s="83"/>
      <c r="AGM9" s="83"/>
      <c r="AGN9" s="83"/>
      <c r="AGO9" s="83"/>
      <c r="AGP9" s="83"/>
      <c r="AGQ9" s="83"/>
      <c r="AGR9" s="83"/>
      <c r="AGS9" s="83"/>
      <c r="AGT9" s="83"/>
      <c r="AGU9" s="83"/>
      <c r="AGV9" s="83"/>
      <c r="AGW9" s="83"/>
      <c r="AGX9" s="83"/>
      <c r="AGY9" s="83"/>
      <c r="AGZ9" s="83"/>
      <c r="AHA9" s="83"/>
      <c r="AHB9" s="83"/>
      <c r="AHC9" s="83"/>
      <c r="AHD9" s="83"/>
      <c r="AHE9" s="83"/>
      <c r="AHF9" s="83"/>
      <c r="AHG9" s="83"/>
      <c r="AHH9" s="83"/>
      <c r="AHI9" s="83"/>
      <c r="AHJ9" s="83"/>
      <c r="AHK9" s="83"/>
      <c r="AHL9" s="83"/>
      <c r="AHM9" s="83"/>
      <c r="AHN9" s="83"/>
      <c r="AHO9" s="83"/>
      <c r="AHP9" s="83"/>
      <c r="AHQ9" s="83"/>
      <c r="AHR9" s="83"/>
      <c r="AHS9" s="83"/>
      <c r="AHT9" s="83"/>
      <c r="AHU9" s="83"/>
      <c r="AHV9" s="83"/>
      <c r="AHW9" s="83"/>
      <c r="AHX9" s="83"/>
      <c r="AHY9" s="83"/>
      <c r="AHZ9" s="83"/>
      <c r="AIA9" s="83"/>
      <c r="AIB9" s="83"/>
      <c r="AIC9" s="83"/>
      <c r="AID9" s="83"/>
      <c r="AIE9" s="83"/>
      <c r="AIF9" s="83"/>
      <c r="AIG9" s="83"/>
      <c r="AIH9" s="83"/>
      <c r="AII9" s="83"/>
      <c r="AIJ9" s="83"/>
      <c r="AIK9" s="83"/>
      <c r="AIL9" s="83"/>
      <c r="AIM9" s="83"/>
      <c r="AIN9" s="83"/>
      <c r="AIO9" s="83"/>
      <c r="AIP9" s="83"/>
      <c r="AIQ9" s="83"/>
      <c r="AIR9" s="83"/>
      <c r="AIS9" s="83"/>
      <c r="AIT9" s="83"/>
      <c r="AIU9" s="83"/>
      <c r="AIV9" s="83"/>
      <c r="AIW9" s="83"/>
      <c r="AIX9" s="83"/>
      <c r="AIY9" s="83"/>
      <c r="AIZ9" s="83"/>
      <c r="AJA9" s="83"/>
      <c r="AJB9" s="83"/>
      <c r="AJC9" s="83"/>
      <c r="AJD9" s="83"/>
      <c r="AJE9" s="83"/>
      <c r="AJF9" s="83"/>
      <c r="AJG9" s="83"/>
      <c r="AJH9" s="83"/>
      <c r="AJI9" s="83"/>
      <c r="AJJ9" s="83"/>
      <c r="AJK9" s="83"/>
      <c r="AJL9" s="83"/>
      <c r="AJM9" s="83"/>
      <c r="AJN9" s="83"/>
      <c r="AJO9" s="83"/>
      <c r="AJP9" s="83"/>
      <c r="AJQ9" s="83"/>
      <c r="AJR9" s="83"/>
      <c r="AJS9" s="83"/>
      <c r="AJT9" s="83"/>
      <c r="AJU9" s="83"/>
      <c r="AJV9" s="83"/>
      <c r="AJW9" s="83"/>
      <c r="AJX9" s="83"/>
      <c r="AJY9" s="83"/>
      <c r="AJZ9" s="83"/>
      <c r="AKA9" s="83"/>
      <c r="AKB9" s="83"/>
      <c r="AKC9" s="83"/>
      <c r="AKD9" s="83"/>
      <c r="AKE9" s="83"/>
      <c r="AKF9" s="83"/>
      <c r="AKG9" s="83"/>
      <c r="AKH9" s="83"/>
      <c r="AKI9" s="83"/>
      <c r="AKJ9" s="83"/>
      <c r="AKK9" s="83"/>
      <c r="AKL9" s="83"/>
      <c r="AKM9" s="83"/>
      <c r="AKN9" s="83"/>
      <c r="AKO9" s="83"/>
      <c r="AKP9" s="83"/>
      <c r="AKQ9" s="83"/>
      <c r="AKR9" s="83"/>
      <c r="AKS9" s="83"/>
      <c r="AKT9" s="83"/>
      <c r="AKU9" s="83"/>
      <c r="AKV9" s="83"/>
      <c r="AKW9" s="83"/>
      <c r="AKX9" s="83"/>
      <c r="AKY9" s="83"/>
      <c r="AKZ9" s="83"/>
      <c r="ALA9" s="83"/>
      <c r="ALB9" s="83"/>
      <c r="ALC9" s="83"/>
      <c r="ALD9" s="83"/>
      <c r="ALE9" s="83"/>
      <c r="ALF9" s="83"/>
      <c r="ALG9" s="83"/>
      <c r="ALH9" s="83"/>
      <c r="ALI9" s="83"/>
      <c r="ALJ9" s="83"/>
      <c r="ALK9" s="83"/>
      <c r="ALL9" s="83"/>
      <c r="ALM9" s="83"/>
      <c r="ALN9" s="83"/>
      <c r="ALO9" s="83"/>
      <c r="ALP9" s="83"/>
      <c r="ALQ9" s="83"/>
      <c r="ALR9" s="83"/>
      <c r="ALS9" s="83"/>
      <c r="ALT9" s="83"/>
      <c r="ALU9" s="83"/>
      <c r="ALV9" s="83"/>
      <c r="ALW9" s="83"/>
      <c r="ALX9" s="83"/>
      <c r="ALY9" s="83"/>
      <c r="ALZ9" s="83"/>
      <c r="AMA9" s="83"/>
      <c r="AMB9" s="83"/>
      <c r="AMC9" s="83"/>
      <c r="AMD9" s="83"/>
      <c r="AME9" s="83"/>
      <c r="AMF9" s="83"/>
      <c r="AMG9" s="83"/>
      <c r="AMH9" s="83"/>
      <c r="AMI9" s="83"/>
      <c r="AMJ9" s="83"/>
      <c r="AMK9" s="83"/>
      <c r="AML9" s="83"/>
      <c r="AMM9" s="83"/>
      <c r="AMN9" s="83"/>
      <c r="AMO9" s="83"/>
      <c r="AMP9" s="83"/>
      <c r="AMQ9" s="83"/>
      <c r="AMR9" s="83"/>
      <c r="AMS9" s="83"/>
      <c r="AMT9" s="83"/>
      <c r="AMU9" s="83"/>
      <c r="AMV9" s="83"/>
      <c r="AMW9" s="83"/>
      <c r="AMX9" s="83"/>
      <c r="AMY9" s="83"/>
      <c r="AMZ9" s="83"/>
      <c r="ANA9" s="83"/>
      <c r="ANB9" s="83"/>
      <c r="ANC9" s="83"/>
      <c r="AND9" s="83"/>
      <c r="ANE9" s="83"/>
      <c r="ANF9" s="83"/>
      <c r="ANG9" s="83"/>
      <c r="ANH9" s="83"/>
      <c r="ANI9" s="83"/>
      <c r="ANJ9" s="83"/>
      <c r="ANK9" s="83"/>
      <c r="ANL9" s="83"/>
      <c r="ANM9" s="83"/>
      <c r="ANN9" s="83"/>
      <c r="ANO9" s="83"/>
      <c r="ANP9" s="83"/>
      <c r="ANQ9" s="83"/>
      <c r="ANR9" s="83"/>
      <c r="ANS9" s="83"/>
      <c r="ANT9" s="83"/>
      <c r="ANU9" s="83"/>
      <c r="ANV9" s="83"/>
      <c r="ANW9" s="83"/>
      <c r="ANX9" s="83"/>
      <c r="ANY9" s="83"/>
      <c r="ANZ9" s="83"/>
      <c r="AOA9" s="83"/>
      <c r="AOB9" s="83"/>
      <c r="AOC9" s="83"/>
      <c r="AOD9" s="83"/>
      <c r="AOE9" s="83"/>
      <c r="AOF9" s="83"/>
      <c r="AOG9" s="83"/>
      <c r="AOH9" s="83"/>
      <c r="AOI9" s="83"/>
      <c r="AOJ9" s="83"/>
      <c r="AOK9" s="83"/>
      <c r="AOL9" s="83"/>
      <c r="AOM9" s="83"/>
      <c r="AON9" s="83"/>
      <c r="AOO9" s="83"/>
      <c r="AOP9" s="83"/>
      <c r="AOQ9" s="83"/>
      <c r="AOR9" s="83"/>
      <c r="AOS9" s="83"/>
      <c r="AOT9" s="83"/>
      <c r="AOU9" s="83"/>
      <c r="AOV9" s="83"/>
      <c r="AOW9" s="83"/>
      <c r="AOX9" s="83"/>
      <c r="AOY9" s="83"/>
      <c r="AOZ9" s="83"/>
      <c r="APA9" s="83"/>
      <c r="APB9" s="83"/>
      <c r="APC9" s="83"/>
      <c r="APD9" s="83"/>
      <c r="APE9" s="83"/>
      <c r="APF9" s="83"/>
      <c r="APG9" s="83"/>
      <c r="APH9" s="83"/>
      <c r="API9" s="83"/>
      <c r="APJ9" s="83"/>
      <c r="APK9" s="83"/>
      <c r="APL9" s="83"/>
      <c r="APM9" s="83"/>
      <c r="APN9" s="83"/>
      <c r="APO9" s="83"/>
      <c r="APP9" s="83"/>
      <c r="APQ9" s="83"/>
      <c r="APR9" s="83"/>
      <c r="APS9" s="83"/>
      <c r="APT9" s="83"/>
      <c r="APU9" s="83"/>
      <c r="APV9" s="83"/>
      <c r="APW9" s="83"/>
      <c r="APX9" s="83"/>
      <c r="APY9" s="83"/>
      <c r="APZ9" s="83"/>
      <c r="AQA9" s="83"/>
      <c r="AQB9" s="83"/>
      <c r="AQC9" s="83"/>
      <c r="AQD9" s="83"/>
      <c r="AQE9" s="83"/>
      <c r="AQF9" s="83"/>
      <c r="AQG9" s="83"/>
      <c r="AQH9" s="83"/>
      <c r="AQI9" s="83"/>
      <c r="AQJ9" s="83"/>
      <c r="AQK9" s="83"/>
      <c r="AQL9" s="83"/>
      <c r="AQM9" s="83"/>
      <c r="AQN9" s="83"/>
      <c r="AQO9" s="83"/>
      <c r="AQP9" s="83"/>
      <c r="AQQ9" s="83"/>
      <c r="AQR9" s="83"/>
      <c r="AQS9" s="83"/>
      <c r="AQT9" s="83"/>
      <c r="AQU9" s="83"/>
      <c r="AQV9" s="83"/>
      <c r="AQW9" s="83"/>
      <c r="AQX9" s="83"/>
      <c r="AQY9" s="83"/>
      <c r="AQZ9" s="83"/>
      <c r="ARA9" s="83"/>
      <c r="ARB9" s="83"/>
      <c r="ARC9" s="83"/>
      <c r="ARD9" s="83"/>
      <c r="ARE9" s="83"/>
      <c r="ARF9" s="83"/>
      <c r="ARG9" s="83"/>
      <c r="ARH9" s="83"/>
      <c r="ARI9" s="83"/>
      <c r="ARJ9" s="83"/>
      <c r="ARK9" s="83"/>
      <c r="ARL9" s="83"/>
      <c r="ARM9" s="83"/>
      <c r="ARN9" s="83"/>
      <c r="ARO9" s="83"/>
      <c r="ARP9" s="83"/>
      <c r="ARQ9" s="83"/>
      <c r="ARR9" s="83"/>
      <c r="ARS9" s="83"/>
      <c r="ART9" s="83"/>
      <c r="ARU9" s="83"/>
      <c r="ARV9" s="83"/>
      <c r="ARW9" s="83"/>
      <c r="ARX9" s="83"/>
      <c r="ARY9" s="83"/>
      <c r="ARZ9" s="83"/>
      <c r="ASA9" s="83"/>
      <c r="ASB9" s="83"/>
      <c r="ASC9" s="83"/>
      <c r="ASD9" s="83"/>
      <c r="ASE9" s="83"/>
      <c r="ASF9" s="83"/>
      <c r="ASG9" s="83"/>
      <c r="ASH9" s="83"/>
      <c r="ASI9" s="83"/>
      <c r="ASJ9" s="83"/>
      <c r="ASK9" s="83"/>
      <c r="ASL9" s="83"/>
      <c r="ASM9" s="83"/>
      <c r="ASN9" s="83"/>
      <c r="ASO9" s="83"/>
      <c r="ASP9" s="83"/>
      <c r="ASQ9" s="83"/>
      <c r="ASR9" s="83"/>
      <c r="ASS9" s="83"/>
      <c r="AST9" s="83"/>
      <c r="ASU9" s="83"/>
      <c r="ASV9" s="83"/>
      <c r="ASW9" s="83"/>
      <c r="ASX9" s="83"/>
      <c r="ASY9" s="83"/>
      <c r="ASZ9" s="83"/>
      <c r="ATA9" s="83"/>
      <c r="ATB9" s="83"/>
      <c r="ATC9" s="83"/>
      <c r="ATD9" s="83"/>
      <c r="ATE9" s="83"/>
      <c r="ATF9" s="83"/>
      <c r="ATG9" s="83"/>
      <c r="ATH9" s="83"/>
      <c r="ATI9" s="83"/>
      <c r="ATJ9" s="83"/>
      <c r="ATK9" s="83"/>
      <c r="ATL9" s="83"/>
      <c r="ATM9" s="83"/>
      <c r="ATN9" s="83"/>
      <c r="ATO9" s="83"/>
      <c r="ATP9" s="83"/>
      <c r="ATQ9" s="83"/>
      <c r="ATR9" s="83"/>
      <c r="ATS9" s="83"/>
      <c r="ATT9" s="83"/>
      <c r="ATU9" s="83"/>
      <c r="ATV9" s="83"/>
      <c r="ATW9" s="83"/>
      <c r="ATX9" s="83"/>
      <c r="ATY9" s="83"/>
      <c r="ATZ9" s="83"/>
      <c r="AUA9" s="83"/>
      <c r="AUB9" s="83"/>
      <c r="AUC9" s="83"/>
      <c r="AUD9" s="83"/>
      <c r="AUE9" s="83"/>
      <c r="AUF9" s="83"/>
      <c r="AUG9" s="83"/>
      <c r="AUH9" s="83"/>
      <c r="AUI9" s="83"/>
      <c r="AUJ9" s="83"/>
      <c r="AUK9" s="83"/>
      <c r="AUL9" s="83"/>
      <c r="AUM9" s="83"/>
      <c r="AUN9" s="83"/>
      <c r="AUO9" s="83"/>
      <c r="AUP9" s="83"/>
      <c r="AUQ9" s="83"/>
      <c r="AUR9" s="83"/>
      <c r="AUS9" s="83"/>
      <c r="AUT9" s="83"/>
      <c r="AUU9" s="83"/>
      <c r="AUV9" s="83"/>
      <c r="AUW9" s="83"/>
      <c r="AUX9" s="83"/>
      <c r="AUY9" s="83"/>
      <c r="AUZ9" s="83"/>
      <c r="AVA9" s="83"/>
      <c r="AVB9" s="83"/>
      <c r="AVC9" s="83"/>
      <c r="AVD9" s="83"/>
      <c r="AVE9" s="83"/>
      <c r="AVF9" s="83"/>
    </row>
    <row r="10" spans="1:1254">
      <c r="A10" s="84">
        <v>45657</v>
      </c>
      <c r="B10" s="81">
        <v>53110</v>
      </c>
      <c r="C10" s="82" t="s">
        <v>1943</v>
      </c>
      <c r="D10" s="38">
        <v>454626</v>
      </c>
      <c r="E10" s="38"/>
      <c r="F10" s="38">
        <v>957</v>
      </c>
      <c r="G10" s="38">
        <v>-101859</v>
      </c>
      <c r="H10" s="38">
        <v>2143</v>
      </c>
      <c r="I10" s="38">
        <v>-1263</v>
      </c>
      <c r="J10" s="38">
        <v>-157355</v>
      </c>
      <c r="K10" s="38">
        <v>-15623</v>
      </c>
      <c r="L10" s="38">
        <v>126227</v>
      </c>
      <c r="M10" s="38"/>
      <c r="N10" s="38">
        <v>339551</v>
      </c>
      <c r="O10" s="38"/>
      <c r="P10" s="38"/>
      <c r="Q10" s="38">
        <v>11082</v>
      </c>
      <c r="R10" s="38">
        <v>-34448</v>
      </c>
      <c r="S10" s="38">
        <v>-115075</v>
      </c>
      <c r="T10" s="38">
        <v>13773</v>
      </c>
      <c r="U10" s="38">
        <v>14730</v>
      </c>
      <c r="V10" s="38"/>
      <c r="W10" s="38">
        <v>-957</v>
      </c>
      <c r="X10" s="38">
        <v>-41303</v>
      </c>
      <c r="Y10" s="38">
        <v>-56926</v>
      </c>
      <c r="Z10" s="38"/>
      <c r="AA10" s="38"/>
      <c r="AB10" s="38">
        <v>-930</v>
      </c>
      <c r="AC10" s="38">
        <v>-21928</v>
      </c>
      <c r="AD10" s="38">
        <v>-17966</v>
      </c>
      <c r="AE10" s="38"/>
      <c r="AF10" s="38">
        <v>-37524</v>
      </c>
      <c r="AG10" s="38">
        <v>116747</v>
      </c>
      <c r="AH10" s="38">
        <v>52194</v>
      </c>
      <c r="AI10" s="38">
        <v>-1320</v>
      </c>
      <c r="AJ10" s="38"/>
      <c r="AK10" s="38">
        <v>-338</v>
      </c>
      <c r="AL10" s="38">
        <v>17318</v>
      </c>
      <c r="AM10" s="38">
        <v>154271</v>
      </c>
      <c r="AN10" s="38">
        <v>0</v>
      </c>
      <c r="AO10" s="38">
        <v>32237</v>
      </c>
      <c r="AP10" s="38"/>
      <c r="AQ10" s="38"/>
      <c r="AR10" s="38"/>
      <c r="AS10" s="38">
        <v>472957</v>
      </c>
      <c r="AT10" s="38"/>
      <c r="AU10" s="38">
        <v>34838</v>
      </c>
      <c r="AV10" s="38"/>
      <c r="AW10" s="38">
        <v>34838</v>
      </c>
      <c r="AX10" s="38"/>
      <c r="AY10" s="38"/>
      <c r="AZ10" s="38">
        <v>569957</v>
      </c>
      <c r="BA10" s="38"/>
      <c r="BB10" s="38">
        <v>95846</v>
      </c>
      <c r="BC10" s="38"/>
      <c r="BD10" s="38">
        <v>97000</v>
      </c>
      <c r="BE10" s="38"/>
      <c r="BF10" s="38"/>
      <c r="BG10" s="38">
        <v>761776</v>
      </c>
      <c r="BH10" s="38"/>
      <c r="BI10" s="38">
        <v>48510</v>
      </c>
      <c r="BJ10" s="38"/>
      <c r="BK10" s="38"/>
      <c r="BL10" s="38">
        <v>377111</v>
      </c>
      <c r="BM10" s="38">
        <v>6855</v>
      </c>
      <c r="BN10" s="38"/>
      <c r="BO10" s="38"/>
      <c r="BP10" s="38">
        <v>461</v>
      </c>
      <c r="BQ10" s="38"/>
      <c r="BR10" s="38">
        <v>461</v>
      </c>
      <c r="BS10" s="38">
        <v>87585</v>
      </c>
      <c r="BT10" s="38">
        <v>4281</v>
      </c>
      <c r="BU10" s="38">
        <v>133111</v>
      </c>
      <c r="BV10" s="38">
        <v>9581</v>
      </c>
      <c r="BW10" s="38">
        <v>646</v>
      </c>
      <c r="BX10" s="38"/>
      <c r="BY10" s="38">
        <v>3343</v>
      </c>
      <c r="BZ10" s="38">
        <v>97000</v>
      </c>
      <c r="CA10" s="38"/>
      <c r="CB10" s="38"/>
      <c r="CC10" s="38">
        <v>2574</v>
      </c>
      <c r="CD10" s="38">
        <v>51853</v>
      </c>
      <c r="CE10" s="38"/>
      <c r="CF10" s="38">
        <v>25000</v>
      </c>
      <c r="CG10" s="38"/>
      <c r="CH10" s="38">
        <v>38311</v>
      </c>
      <c r="CI10" s="38">
        <v>360820</v>
      </c>
      <c r="CJ10" s="38">
        <v>315592</v>
      </c>
      <c r="CK10" s="38"/>
      <c r="CL10" s="38"/>
      <c r="CM10" s="38"/>
      <c r="CN10" s="38"/>
      <c r="CO10" s="38"/>
      <c r="CP10" s="38"/>
      <c r="CQ10" s="38"/>
      <c r="CR10" s="38">
        <v>67440</v>
      </c>
      <c r="CS10" s="38">
        <v>17533</v>
      </c>
      <c r="CT10" s="38">
        <v>0</v>
      </c>
      <c r="CU10" s="38">
        <v>333516</v>
      </c>
      <c r="CV10" s="38"/>
      <c r="CW10" s="38"/>
      <c r="CX10" s="38"/>
      <c r="CY10" s="38"/>
      <c r="CZ10" s="38"/>
      <c r="DA10" s="38">
        <v>335820</v>
      </c>
      <c r="DB10" s="38"/>
      <c r="DC10" s="38"/>
      <c r="DD10" s="38"/>
      <c r="DE10" s="38"/>
      <c r="DF10" s="38"/>
      <c r="DG10" s="38"/>
      <c r="DH10" s="38">
        <v>17924</v>
      </c>
      <c r="DI10" s="38"/>
      <c r="DJ10" s="38">
        <v>761776</v>
      </c>
      <c r="DK10" s="38"/>
      <c r="DL10" s="38"/>
      <c r="DM10" s="38"/>
      <c r="DN10" s="38"/>
      <c r="DO10" s="38">
        <v>11596</v>
      </c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>
        <v>-18569</v>
      </c>
      <c r="EG10" s="38"/>
      <c r="EH10" s="38"/>
      <c r="EI10" s="38">
        <v>-15623</v>
      </c>
      <c r="EJ10" s="38">
        <v>-56926</v>
      </c>
      <c r="EK10" s="38">
        <v>957</v>
      </c>
      <c r="EL10" s="38"/>
      <c r="EM10" s="38"/>
      <c r="EN10" s="38">
        <v>957</v>
      </c>
      <c r="EO10" s="38"/>
      <c r="EP10" s="38"/>
      <c r="EQ10" s="38"/>
      <c r="ER10" s="38">
        <v>-22734</v>
      </c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  <c r="AMK10" s="83"/>
      <c r="AML10" s="83"/>
      <c r="AMM10" s="83"/>
      <c r="AMN10" s="83"/>
      <c r="AMO10" s="83"/>
      <c r="AMP10" s="83"/>
      <c r="AMQ10" s="83"/>
      <c r="AMR10" s="83"/>
      <c r="AMS10" s="83"/>
      <c r="AMT10" s="83"/>
      <c r="AMU10" s="83"/>
      <c r="AMV10" s="83"/>
      <c r="AMW10" s="83"/>
      <c r="AMX10" s="83"/>
      <c r="AMY10" s="83"/>
      <c r="AMZ10" s="83"/>
      <c r="ANA10" s="83"/>
      <c r="ANB10" s="83"/>
      <c r="ANC10" s="83"/>
      <c r="AND10" s="83"/>
      <c r="ANE10" s="83"/>
      <c r="ANF10" s="83"/>
      <c r="ANG10" s="83"/>
      <c r="ANH10" s="83"/>
      <c r="ANI10" s="83"/>
      <c r="ANJ10" s="83"/>
      <c r="ANK10" s="83"/>
      <c r="ANL10" s="83"/>
      <c r="ANM10" s="83"/>
      <c r="ANN10" s="83"/>
      <c r="ANO10" s="83"/>
      <c r="ANP10" s="83"/>
      <c r="ANQ10" s="83"/>
      <c r="ANR10" s="83"/>
      <c r="ANS10" s="83"/>
      <c r="ANT10" s="83"/>
      <c r="ANU10" s="83"/>
      <c r="ANV10" s="83"/>
      <c r="ANW10" s="83"/>
      <c r="ANX10" s="83"/>
      <c r="ANY10" s="83"/>
      <c r="ANZ10" s="83"/>
      <c r="AOA10" s="83"/>
      <c r="AOB10" s="83"/>
      <c r="AOC10" s="83"/>
      <c r="AOD10" s="83"/>
      <c r="AOE10" s="83"/>
      <c r="AOF10" s="83"/>
      <c r="AOG10" s="83"/>
      <c r="AOH10" s="83"/>
      <c r="AOI10" s="83"/>
      <c r="AOJ10" s="83"/>
      <c r="AOK10" s="83"/>
      <c r="AOL10" s="83"/>
      <c r="AOM10" s="83"/>
      <c r="AON10" s="83"/>
      <c r="AOO10" s="83"/>
      <c r="AOP10" s="83"/>
      <c r="AOQ10" s="83"/>
      <c r="AOR10" s="83"/>
      <c r="AOS10" s="83"/>
      <c r="AOT10" s="83"/>
      <c r="AOU10" s="83"/>
      <c r="AOV10" s="83"/>
      <c r="AOW10" s="83"/>
      <c r="AOX10" s="83"/>
      <c r="AOY10" s="83"/>
      <c r="AOZ10" s="83"/>
      <c r="APA10" s="83"/>
      <c r="APB10" s="83"/>
      <c r="APC10" s="83"/>
      <c r="APD10" s="83"/>
      <c r="APE10" s="83"/>
      <c r="APF10" s="83"/>
      <c r="APG10" s="83"/>
      <c r="APH10" s="83"/>
      <c r="API10" s="83"/>
      <c r="APJ10" s="83"/>
      <c r="APK10" s="83"/>
      <c r="APL10" s="83"/>
      <c r="APM10" s="83"/>
      <c r="APN10" s="83"/>
      <c r="APO10" s="83"/>
      <c r="APP10" s="83"/>
      <c r="APQ10" s="83"/>
      <c r="APR10" s="83"/>
      <c r="APS10" s="83"/>
      <c r="APT10" s="83"/>
      <c r="APU10" s="83"/>
      <c r="APV10" s="83"/>
      <c r="APW10" s="83"/>
      <c r="APX10" s="83"/>
      <c r="APY10" s="83"/>
      <c r="APZ10" s="83"/>
      <c r="AQA10" s="83"/>
      <c r="AQB10" s="83"/>
      <c r="AQC10" s="83"/>
      <c r="AQD10" s="83"/>
      <c r="AQE10" s="83"/>
      <c r="AQF10" s="83"/>
      <c r="AQG10" s="83"/>
      <c r="AQH10" s="83"/>
      <c r="AQI10" s="83"/>
      <c r="AQJ10" s="83"/>
      <c r="AQK10" s="83"/>
      <c r="AQL10" s="83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RW10" s="83"/>
      <c r="ARX10" s="83"/>
      <c r="ARY10" s="83"/>
      <c r="ARZ10" s="83"/>
      <c r="ASA10" s="83"/>
      <c r="ASB10" s="83"/>
      <c r="ASC10" s="83"/>
      <c r="ASD10" s="83"/>
      <c r="ASE10" s="83"/>
      <c r="ASF10" s="83"/>
      <c r="ASG10" s="83"/>
      <c r="ASH10" s="83"/>
      <c r="ASI10" s="83"/>
      <c r="ASJ10" s="83"/>
      <c r="ASK10" s="83"/>
      <c r="ASL10" s="83"/>
      <c r="ASM10" s="83"/>
      <c r="ASN10" s="83"/>
      <c r="ASO10" s="83"/>
      <c r="ASP10" s="83"/>
      <c r="ASQ10" s="83"/>
      <c r="ASR10" s="83"/>
      <c r="ASS10" s="83"/>
      <c r="AST10" s="83"/>
      <c r="ASU10" s="83"/>
      <c r="ASV10" s="83"/>
      <c r="ASW10" s="83"/>
      <c r="ASX10" s="83"/>
      <c r="ASY10" s="83"/>
      <c r="ASZ10" s="83"/>
      <c r="ATA10" s="83"/>
      <c r="ATB10" s="83"/>
      <c r="ATC10" s="83"/>
      <c r="ATD10" s="83"/>
      <c r="ATE10" s="83"/>
      <c r="ATF10" s="83"/>
      <c r="ATG10" s="83"/>
      <c r="ATH10" s="83"/>
      <c r="ATI10" s="83"/>
      <c r="ATJ10" s="83"/>
      <c r="ATK10" s="83"/>
      <c r="ATL10" s="83"/>
      <c r="ATM10" s="83"/>
      <c r="ATN10" s="83"/>
      <c r="ATO10" s="83"/>
      <c r="ATP10" s="83"/>
      <c r="ATQ10" s="83"/>
      <c r="ATR10" s="83"/>
      <c r="ATS10" s="83"/>
      <c r="ATT10" s="83"/>
      <c r="ATU10" s="83"/>
      <c r="ATV10" s="83"/>
      <c r="ATW10" s="83"/>
      <c r="ATX10" s="83"/>
      <c r="ATY10" s="83"/>
      <c r="ATZ10" s="83"/>
      <c r="AUA10" s="83"/>
      <c r="AUB10" s="83"/>
      <c r="AUC10" s="83"/>
      <c r="AUD10" s="83"/>
      <c r="AUE10" s="83"/>
      <c r="AUF10" s="83"/>
      <c r="AUG10" s="83"/>
      <c r="AUH10" s="83"/>
      <c r="AUI10" s="83"/>
      <c r="AUJ10" s="83"/>
      <c r="AUK10" s="83"/>
      <c r="AUL10" s="83"/>
      <c r="AUM10" s="83"/>
      <c r="AUN10" s="83"/>
      <c r="AUO10" s="83"/>
      <c r="AUP10" s="83"/>
      <c r="AUQ10" s="83"/>
      <c r="AUR10" s="83"/>
      <c r="AUS10" s="83"/>
      <c r="AUT10" s="83"/>
      <c r="AUU10" s="83"/>
      <c r="AUV10" s="83"/>
      <c r="AUW10" s="83"/>
      <c r="AUX10" s="83"/>
      <c r="AUY10" s="83"/>
      <c r="AUZ10" s="83"/>
      <c r="AVA10" s="83"/>
      <c r="AVB10" s="83"/>
      <c r="AVC10" s="83"/>
      <c r="AVD10" s="83"/>
      <c r="AVE10" s="83"/>
      <c r="AVF10" s="83"/>
    </row>
    <row r="11" spans="1:1254">
      <c r="A11" s="84">
        <v>45657</v>
      </c>
      <c r="B11" s="81">
        <v>53087</v>
      </c>
      <c r="C11" s="82" t="s">
        <v>1944</v>
      </c>
      <c r="D11" s="38">
        <v>408625</v>
      </c>
      <c r="E11" s="38">
        <v>0</v>
      </c>
      <c r="F11" s="38">
        <v>0</v>
      </c>
      <c r="G11" s="38">
        <v>-293348</v>
      </c>
      <c r="H11" s="38">
        <v>0</v>
      </c>
      <c r="I11" s="38">
        <v>893</v>
      </c>
      <c r="J11" s="38">
        <v>-263218</v>
      </c>
      <c r="K11" s="38">
        <v>-57160</v>
      </c>
      <c r="L11" s="38">
        <v>72016</v>
      </c>
      <c r="M11" s="38">
        <v>0</v>
      </c>
      <c r="N11" s="38">
        <v>409370</v>
      </c>
      <c r="O11" s="38">
        <v>-1896</v>
      </c>
      <c r="P11" s="38">
        <v>0</v>
      </c>
      <c r="Q11" s="38">
        <v>27697</v>
      </c>
      <c r="R11" s="38">
        <v>0</v>
      </c>
      <c r="S11" s="38">
        <v>0</v>
      </c>
      <c r="T11" s="38">
        <v>8210</v>
      </c>
      <c r="U11" s="38">
        <v>8210</v>
      </c>
      <c r="V11" s="38"/>
      <c r="W11" s="38">
        <v>0</v>
      </c>
      <c r="X11" s="38">
        <v>-15079</v>
      </c>
      <c r="Y11" s="38">
        <v>-74135</v>
      </c>
      <c r="Z11" s="38">
        <v>0</v>
      </c>
      <c r="AA11" s="38">
        <v>0</v>
      </c>
      <c r="AB11" s="38">
        <v>-7</v>
      </c>
      <c r="AC11" s="38">
        <v>29237</v>
      </c>
      <c r="AD11" s="38">
        <v>0</v>
      </c>
      <c r="AE11" s="38">
        <v>-5666</v>
      </c>
      <c r="AF11" s="38">
        <v>-20859</v>
      </c>
      <c r="AG11" s="38">
        <v>59367</v>
      </c>
      <c r="AH11" s="38">
        <v>27697</v>
      </c>
      <c r="AI11" s="38">
        <v>4983</v>
      </c>
      <c r="AJ11" s="38">
        <v>6411</v>
      </c>
      <c r="AK11" s="38">
        <v>-2374</v>
      </c>
      <c r="AL11" s="38">
        <v>5608</v>
      </c>
      <c r="AM11" s="38">
        <v>80226</v>
      </c>
      <c r="AN11" s="38">
        <v>0</v>
      </c>
      <c r="AO11" s="38">
        <v>0</v>
      </c>
      <c r="AP11" s="38">
        <v>0</v>
      </c>
      <c r="AQ11" s="38">
        <v>63660</v>
      </c>
      <c r="AR11" s="38">
        <v>2731</v>
      </c>
      <c r="AS11" s="38">
        <v>829685</v>
      </c>
      <c r="AT11" s="38">
        <v>0</v>
      </c>
      <c r="AU11" s="38">
        <v>20</v>
      </c>
      <c r="AV11" s="38">
        <v>0</v>
      </c>
      <c r="AW11" s="38">
        <v>20</v>
      </c>
      <c r="AX11" s="38">
        <v>0</v>
      </c>
      <c r="AY11" s="38">
        <v>100</v>
      </c>
      <c r="AZ11" s="38">
        <v>829685</v>
      </c>
      <c r="BA11" s="38">
        <v>0</v>
      </c>
      <c r="BB11" s="38">
        <v>0</v>
      </c>
      <c r="BC11" s="38">
        <v>124116</v>
      </c>
      <c r="BD11" s="38">
        <v>0</v>
      </c>
      <c r="BE11" s="38">
        <v>43110</v>
      </c>
      <c r="BF11" s="38">
        <v>0</v>
      </c>
      <c r="BG11" s="38">
        <v>930383</v>
      </c>
      <c r="BH11" s="38">
        <v>0</v>
      </c>
      <c r="BI11" s="38">
        <v>0</v>
      </c>
      <c r="BJ11" s="38">
        <v>66391</v>
      </c>
      <c r="BK11" s="38">
        <v>0</v>
      </c>
      <c r="BL11" s="38">
        <v>662459</v>
      </c>
      <c r="BM11" s="38">
        <v>12466</v>
      </c>
      <c r="BN11" s="38">
        <v>0</v>
      </c>
      <c r="BO11" s="38">
        <v>0</v>
      </c>
      <c r="BP11" s="38">
        <v>14944</v>
      </c>
      <c r="BQ11" s="38">
        <v>0</v>
      </c>
      <c r="BR11" s="38">
        <v>14944</v>
      </c>
      <c r="BS11" s="38">
        <v>0</v>
      </c>
      <c r="BT11" s="38">
        <v>1874</v>
      </c>
      <c r="BU11" s="38">
        <v>16803</v>
      </c>
      <c r="BV11" s="38">
        <v>0</v>
      </c>
      <c r="BW11" s="38">
        <v>1839</v>
      </c>
      <c r="BX11" s="38">
        <v>0</v>
      </c>
      <c r="BY11" s="38">
        <v>0</v>
      </c>
      <c r="BZ11" s="38">
        <v>0</v>
      </c>
      <c r="CA11" s="38">
        <v>0</v>
      </c>
      <c r="CB11" s="38">
        <v>0</v>
      </c>
      <c r="CC11" s="38">
        <v>10592</v>
      </c>
      <c r="CD11" s="38">
        <v>4938</v>
      </c>
      <c r="CE11" s="38">
        <v>0</v>
      </c>
      <c r="CF11" s="38">
        <v>27523</v>
      </c>
      <c r="CG11" s="38">
        <v>0</v>
      </c>
      <c r="CH11" s="38">
        <v>6465</v>
      </c>
      <c r="CI11" s="38">
        <v>225022</v>
      </c>
      <c r="CJ11" s="38">
        <v>198146</v>
      </c>
      <c r="CK11" s="38">
        <v>66405</v>
      </c>
      <c r="CL11" s="38">
        <v>0</v>
      </c>
      <c r="CM11" s="38">
        <v>0</v>
      </c>
      <c r="CN11" s="38">
        <v>2410</v>
      </c>
      <c r="CO11" s="38">
        <v>0</v>
      </c>
      <c r="CP11" s="38">
        <v>0</v>
      </c>
      <c r="CQ11" s="38">
        <v>0</v>
      </c>
      <c r="CR11" s="38">
        <v>29627</v>
      </c>
      <c r="CS11" s="38">
        <v>0</v>
      </c>
      <c r="CT11" s="38">
        <v>0</v>
      </c>
      <c r="CU11" s="38">
        <v>675463</v>
      </c>
      <c r="CV11" s="38">
        <v>272</v>
      </c>
      <c r="CW11" s="38">
        <v>0</v>
      </c>
      <c r="CX11" s="38">
        <v>0</v>
      </c>
      <c r="CY11" s="38">
        <v>0</v>
      </c>
      <c r="CZ11" s="38">
        <v>0</v>
      </c>
      <c r="DA11" s="38">
        <v>197499</v>
      </c>
      <c r="DB11" s="38">
        <v>0</v>
      </c>
      <c r="DC11" s="38">
        <v>0</v>
      </c>
      <c r="DD11" s="38">
        <v>0</v>
      </c>
      <c r="DE11" s="38">
        <v>0</v>
      </c>
      <c r="DF11" s="38">
        <v>387342</v>
      </c>
      <c r="DG11" s="38">
        <v>0</v>
      </c>
      <c r="DH11" s="38">
        <v>23569</v>
      </c>
      <c r="DI11" s="38">
        <v>0</v>
      </c>
      <c r="DJ11" s="38">
        <v>930383</v>
      </c>
      <c r="DK11" s="38">
        <v>0</v>
      </c>
      <c r="DL11" s="38">
        <v>272</v>
      </c>
      <c r="DM11" s="38">
        <v>0</v>
      </c>
      <c r="DN11" s="38">
        <v>0</v>
      </c>
      <c r="DO11" s="38">
        <v>20753</v>
      </c>
      <c r="DP11" s="38">
        <v>0</v>
      </c>
      <c r="DQ11" s="38">
        <v>0</v>
      </c>
      <c r="DR11" s="38">
        <v>0</v>
      </c>
      <c r="DS11" s="38">
        <v>4938</v>
      </c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>
        <v>0</v>
      </c>
      <c r="EG11" s="38">
        <v>-4274</v>
      </c>
      <c r="EH11" s="38">
        <v>-2404</v>
      </c>
      <c r="EI11" s="38">
        <v>-31770</v>
      </c>
      <c r="EJ11" s="38">
        <v>-74143</v>
      </c>
      <c r="EK11" s="38">
        <v>0</v>
      </c>
      <c r="EL11" s="38">
        <v>0</v>
      </c>
      <c r="EM11" s="38">
        <v>-375</v>
      </c>
      <c r="EN11" s="38">
        <v>0</v>
      </c>
      <c r="EO11" s="38">
        <v>-16308</v>
      </c>
      <c r="EP11" s="38">
        <v>-1896</v>
      </c>
      <c r="EQ11" s="38">
        <v>0</v>
      </c>
      <c r="ER11" s="38">
        <v>-17116</v>
      </c>
      <c r="ES11" s="38">
        <v>0</v>
      </c>
      <c r="ET11" s="38">
        <v>0</v>
      </c>
      <c r="EU11" s="38">
        <v>-98164</v>
      </c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  <c r="AEK11" s="83"/>
      <c r="AEL11" s="83"/>
      <c r="AEM11" s="83"/>
      <c r="AEN11" s="83"/>
      <c r="AEO11" s="83"/>
      <c r="AEP11" s="83"/>
      <c r="AEQ11" s="83"/>
      <c r="AER11" s="83"/>
      <c r="AES11" s="83"/>
      <c r="AET11" s="83"/>
      <c r="AEU11" s="83"/>
      <c r="AEV11" s="83"/>
      <c r="AEW11" s="83"/>
      <c r="AEX11" s="83"/>
      <c r="AEY11" s="83"/>
      <c r="AEZ11" s="83"/>
      <c r="AFA11" s="83"/>
      <c r="AFB11" s="83"/>
      <c r="AFC11" s="83"/>
      <c r="AFD11" s="83"/>
      <c r="AFE11" s="83"/>
      <c r="AFF11" s="83"/>
      <c r="AFG11" s="83"/>
      <c r="AFH11" s="83"/>
      <c r="AFI11" s="83"/>
      <c r="AFJ11" s="83"/>
      <c r="AFK11" s="83"/>
      <c r="AFL11" s="83"/>
      <c r="AFM11" s="83"/>
      <c r="AFN11" s="83"/>
      <c r="AFO11" s="83"/>
      <c r="AFP11" s="83"/>
      <c r="AFQ11" s="83"/>
      <c r="AFR11" s="83"/>
      <c r="AFS11" s="83"/>
      <c r="AFT11" s="83"/>
      <c r="AFU11" s="83"/>
      <c r="AFV11" s="83"/>
      <c r="AFW11" s="83"/>
      <c r="AFX11" s="83"/>
      <c r="AFY11" s="83"/>
      <c r="AFZ11" s="83"/>
      <c r="AGA11" s="83"/>
      <c r="AGB11" s="83"/>
      <c r="AGC11" s="83"/>
      <c r="AGD11" s="83"/>
      <c r="AGE11" s="83"/>
      <c r="AGF11" s="83"/>
      <c r="AGG11" s="83"/>
      <c r="AGH11" s="83"/>
      <c r="AGI11" s="83"/>
      <c r="AGJ11" s="83"/>
      <c r="AGK11" s="83"/>
      <c r="AGL11" s="83"/>
      <c r="AGM11" s="83"/>
      <c r="AGN11" s="83"/>
      <c r="AGO11" s="83"/>
      <c r="AGP11" s="83"/>
      <c r="AGQ11" s="83"/>
      <c r="AGR11" s="83"/>
      <c r="AGS11" s="83"/>
      <c r="AGT11" s="83"/>
      <c r="AGU11" s="83"/>
      <c r="AGV11" s="83"/>
      <c r="AGW11" s="83"/>
      <c r="AGX11" s="83"/>
      <c r="AGY11" s="83"/>
      <c r="AGZ11" s="83"/>
      <c r="AHA11" s="83"/>
      <c r="AHB11" s="83"/>
      <c r="AHC11" s="83"/>
      <c r="AHD11" s="83"/>
      <c r="AHE11" s="83"/>
      <c r="AHF11" s="83"/>
      <c r="AHG11" s="83"/>
      <c r="AHH11" s="83"/>
      <c r="AHI11" s="83"/>
      <c r="AHJ11" s="83"/>
      <c r="AHK11" s="83"/>
      <c r="AHL11" s="83"/>
      <c r="AHM11" s="83"/>
      <c r="AHN11" s="83"/>
      <c r="AHO11" s="83"/>
      <c r="AHP11" s="83"/>
      <c r="AHQ11" s="83"/>
      <c r="AHR11" s="83"/>
      <c r="AHS11" s="83"/>
      <c r="AHT11" s="83"/>
      <c r="AHU11" s="83"/>
      <c r="AHV11" s="83"/>
      <c r="AHW11" s="83"/>
      <c r="AHX11" s="83"/>
      <c r="AHY11" s="83"/>
      <c r="AHZ11" s="83"/>
      <c r="AIA11" s="83"/>
      <c r="AIB11" s="83"/>
      <c r="AIC11" s="83"/>
      <c r="AID11" s="83"/>
      <c r="AIE11" s="83"/>
      <c r="AIF11" s="83"/>
      <c r="AIG11" s="83"/>
      <c r="AIH11" s="83"/>
      <c r="AII11" s="83"/>
      <c r="AIJ11" s="83"/>
      <c r="AIK11" s="83"/>
      <c r="AIL11" s="83"/>
      <c r="AIM11" s="83"/>
      <c r="AIN11" s="83"/>
      <c r="AIO11" s="83"/>
      <c r="AIP11" s="83"/>
      <c r="AIQ11" s="83"/>
      <c r="AIR11" s="83"/>
      <c r="AIS11" s="83"/>
      <c r="AIT11" s="83"/>
      <c r="AIU11" s="83"/>
      <c r="AIV11" s="83"/>
      <c r="AIW11" s="83"/>
      <c r="AIX11" s="83"/>
      <c r="AIY11" s="83"/>
      <c r="AIZ11" s="83"/>
      <c r="AJA11" s="83"/>
      <c r="AJB11" s="83"/>
      <c r="AJC11" s="83"/>
      <c r="AJD11" s="83"/>
      <c r="AJE11" s="83"/>
      <c r="AJF11" s="83"/>
      <c r="AJG11" s="83"/>
      <c r="AJH11" s="83"/>
      <c r="AJI11" s="83"/>
      <c r="AJJ11" s="83"/>
      <c r="AJK11" s="83"/>
      <c r="AJL11" s="83"/>
      <c r="AJM11" s="83"/>
      <c r="AJN11" s="83"/>
      <c r="AJO11" s="83"/>
      <c r="AJP11" s="83"/>
      <c r="AJQ11" s="83"/>
      <c r="AJR11" s="83"/>
      <c r="AJS11" s="83"/>
      <c r="AJT11" s="83"/>
      <c r="AJU11" s="83"/>
      <c r="AJV11" s="83"/>
      <c r="AJW11" s="83"/>
      <c r="AJX11" s="83"/>
      <c r="AJY11" s="83"/>
      <c r="AJZ11" s="83"/>
      <c r="AKA11" s="83"/>
      <c r="AKB11" s="83"/>
      <c r="AKC11" s="83"/>
      <c r="AKD11" s="83"/>
      <c r="AKE11" s="83"/>
      <c r="AKF11" s="83"/>
      <c r="AKG11" s="83"/>
      <c r="AKH11" s="83"/>
      <c r="AKI11" s="83"/>
      <c r="AKJ11" s="83"/>
      <c r="AKK11" s="83"/>
      <c r="AKL11" s="83"/>
      <c r="AKM11" s="83"/>
      <c r="AKN11" s="83"/>
      <c r="AKO11" s="83"/>
      <c r="AKP11" s="83"/>
      <c r="AKQ11" s="83"/>
      <c r="AKR11" s="83"/>
      <c r="AKS11" s="83"/>
      <c r="AKT11" s="83"/>
      <c r="AKU11" s="83"/>
      <c r="AKV11" s="83"/>
      <c r="AKW11" s="83"/>
      <c r="AKX11" s="83"/>
      <c r="AKY11" s="83"/>
      <c r="AKZ11" s="83"/>
      <c r="ALA11" s="83"/>
      <c r="ALB11" s="83"/>
      <c r="ALC11" s="83"/>
      <c r="ALD11" s="83"/>
      <c r="ALE11" s="83"/>
      <c r="ALF11" s="83"/>
      <c r="ALG11" s="83"/>
      <c r="ALH11" s="83"/>
      <c r="ALI11" s="83"/>
      <c r="ALJ11" s="83"/>
      <c r="ALK11" s="83"/>
      <c r="ALL11" s="83"/>
      <c r="ALM11" s="83"/>
      <c r="ALN11" s="83"/>
      <c r="ALO11" s="83"/>
      <c r="ALP11" s="83"/>
      <c r="ALQ11" s="83"/>
      <c r="ALR11" s="83"/>
      <c r="ALS11" s="83"/>
      <c r="ALT11" s="83"/>
      <c r="ALU11" s="83"/>
      <c r="ALV11" s="83"/>
      <c r="ALW11" s="83"/>
      <c r="ALX11" s="83"/>
      <c r="ALY11" s="83"/>
      <c r="ALZ11" s="83"/>
      <c r="AMA11" s="83"/>
      <c r="AMB11" s="83"/>
      <c r="AMC11" s="83"/>
      <c r="AMD11" s="83"/>
      <c r="AME11" s="83"/>
      <c r="AMF11" s="83"/>
      <c r="AMG11" s="83"/>
      <c r="AMH11" s="83"/>
      <c r="AMI11" s="83"/>
      <c r="AMJ11" s="83"/>
      <c r="AMK11" s="83"/>
      <c r="AML11" s="83"/>
      <c r="AMM11" s="83"/>
      <c r="AMN11" s="83"/>
      <c r="AMO11" s="83"/>
      <c r="AMP11" s="83"/>
      <c r="AMQ11" s="83"/>
      <c r="AMR11" s="83"/>
      <c r="AMS11" s="83"/>
      <c r="AMT11" s="83"/>
      <c r="AMU11" s="83"/>
      <c r="AMV11" s="83"/>
      <c r="AMW11" s="83"/>
      <c r="AMX11" s="83"/>
      <c r="AMY11" s="83"/>
      <c r="AMZ11" s="83"/>
      <c r="ANA11" s="83"/>
      <c r="ANB11" s="83"/>
      <c r="ANC11" s="83"/>
      <c r="AND11" s="83"/>
      <c r="ANE11" s="83"/>
      <c r="ANF11" s="83"/>
      <c r="ANG11" s="83"/>
      <c r="ANH11" s="83"/>
      <c r="ANI11" s="83"/>
      <c r="ANJ11" s="83"/>
      <c r="ANK11" s="83"/>
      <c r="ANL11" s="83"/>
      <c r="ANM11" s="83"/>
      <c r="ANN11" s="83"/>
      <c r="ANO11" s="83"/>
      <c r="ANP11" s="83"/>
      <c r="ANQ11" s="83"/>
      <c r="ANR11" s="83"/>
      <c r="ANS11" s="83"/>
      <c r="ANT11" s="83"/>
      <c r="ANU11" s="83"/>
      <c r="ANV11" s="83"/>
      <c r="ANW11" s="83"/>
      <c r="ANX11" s="83"/>
      <c r="ANY11" s="83"/>
      <c r="ANZ11" s="83"/>
      <c r="AOA11" s="83"/>
      <c r="AOB11" s="83"/>
      <c r="AOC11" s="83"/>
      <c r="AOD11" s="83"/>
      <c r="AOE11" s="83"/>
      <c r="AOF11" s="83"/>
      <c r="AOG11" s="83"/>
      <c r="AOH11" s="83"/>
      <c r="AOI11" s="83"/>
      <c r="AOJ11" s="83"/>
      <c r="AOK11" s="83"/>
      <c r="AOL11" s="83"/>
      <c r="AOM11" s="83"/>
      <c r="AON11" s="83"/>
      <c r="AOO11" s="83"/>
      <c r="AOP11" s="83"/>
      <c r="AOQ11" s="83"/>
      <c r="AOR11" s="83"/>
      <c r="AOS11" s="83"/>
      <c r="AOT11" s="83"/>
      <c r="AOU11" s="83"/>
      <c r="AOV11" s="83"/>
      <c r="AOW11" s="83"/>
      <c r="AOX11" s="83"/>
      <c r="AOY11" s="83"/>
      <c r="AOZ11" s="83"/>
      <c r="APA11" s="83"/>
      <c r="APB11" s="83"/>
      <c r="APC11" s="83"/>
      <c r="APD11" s="83"/>
      <c r="APE11" s="83"/>
      <c r="APF11" s="83"/>
      <c r="APG11" s="83"/>
      <c r="APH11" s="83"/>
      <c r="API11" s="83"/>
      <c r="APJ11" s="83"/>
      <c r="APK11" s="83"/>
      <c r="APL11" s="83"/>
      <c r="APM11" s="83"/>
      <c r="APN11" s="83"/>
      <c r="APO11" s="83"/>
      <c r="APP11" s="83"/>
      <c r="APQ11" s="83"/>
      <c r="APR11" s="83"/>
      <c r="APS11" s="83"/>
      <c r="APT11" s="83"/>
      <c r="APU11" s="83"/>
      <c r="APV11" s="83"/>
      <c r="APW11" s="83"/>
      <c r="APX11" s="83"/>
      <c r="APY11" s="83"/>
      <c r="APZ11" s="83"/>
      <c r="AQA11" s="83"/>
      <c r="AQB11" s="83"/>
      <c r="AQC11" s="83"/>
      <c r="AQD11" s="83"/>
      <c r="AQE11" s="83"/>
      <c r="AQF11" s="83"/>
      <c r="AQG11" s="83"/>
      <c r="AQH11" s="83"/>
      <c r="AQI11" s="83"/>
      <c r="AQJ11" s="83"/>
      <c r="AQK11" s="83"/>
      <c r="AQL11" s="83"/>
      <c r="AQM11" s="83"/>
      <c r="AQN11" s="83"/>
      <c r="AQO11" s="83"/>
      <c r="AQP11" s="83"/>
      <c r="AQQ11" s="83"/>
      <c r="AQR11" s="83"/>
      <c r="AQS11" s="83"/>
      <c r="AQT11" s="83"/>
      <c r="AQU11" s="83"/>
      <c r="AQV11" s="83"/>
      <c r="AQW11" s="83"/>
      <c r="AQX11" s="83"/>
      <c r="AQY11" s="83"/>
      <c r="AQZ11" s="83"/>
      <c r="ARA11" s="83"/>
      <c r="ARB11" s="83"/>
      <c r="ARC11" s="83"/>
      <c r="ARD11" s="83"/>
      <c r="ARE11" s="83"/>
      <c r="ARF11" s="83"/>
      <c r="ARG11" s="83"/>
      <c r="ARH11" s="83"/>
      <c r="ARI11" s="83"/>
      <c r="ARJ11" s="83"/>
      <c r="ARK11" s="83"/>
      <c r="ARL11" s="83"/>
      <c r="ARM11" s="83"/>
      <c r="ARN11" s="83"/>
      <c r="ARO11" s="83"/>
      <c r="ARP11" s="83"/>
      <c r="ARQ11" s="83"/>
      <c r="ARR11" s="83"/>
      <c r="ARS11" s="83"/>
      <c r="ART11" s="83"/>
      <c r="ARU11" s="83"/>
      <c r="ARV11" s="83"/>
      <c r="ARW11" s="83"/>
      <c r="ARX11" s="83"/>
      <c r="ARY11" s="83"/>
      <c r="ARZ11" s="83"/>
      <c r="ASA11" s="83"/>
      <c r="ASB11" s="83"/>
      <c r="ASC11" s="83"/>
      <c r="ASD11" s="83"/>
      <c r="ASE11" s="83"/>
      <c r="ASF11" s="83"/>
      <c r="ASG11" s="83"/>
      <c r="ASH11" s="83"/>
      <c r="ASI11" s="83"/>
      <c r="ASJ11" s="83"/>
      <c r="ASK11" s="83"/>
      <c r="ASL11" s="83"/>
      <c r="ASM11" s="83"/>
      <c r="ASN11" s="83"/>
      <c r="ASO11" s="83"/>
      <c r="ASP11" s="83"/>
      <c r="ASQ11" s="83"/>
      <c r="ASR11" s="83"/>
      <c r="ASS11" s="83"/>
      <c r="AST11" s="83"/>
      <c r="ASU11" s="83"/>
      <c r="ASV11" s="83"/>
      <c r="ASW11" s="83"/>
      <c r="ASX11" s="83"/>
      <c r="ASY11" s="83"/>
      <c r="ASZ11" s="83"/>
      <c r="ATA11" s="83"/>
      <c r="ATB11" s="83"/>
      <c r="ATC11" s="83"/>
      <c r="ATD11" s="83"/>
      <c r="ATE11" s="83"/>
      <c r="ATF11" s="83"/>
      <c r="ATG11" s="83"/>
      <c r="ATH11" s="83"/>
      <c r="ATI11" s="83"/>
      <c r="ATJ11" s="83"/>
      <c r="ATK11" s="83"/>
      <c r="ATL11" s="83"/>
      <c r="ATM11" s="83"/>
      <c r="ATN11" s="83"/>
      <c r="ATO11" s="83"/>
      <c r="ATP11" s="83"/>
      <c r="ATQ11" s="83"/>
      <c r="ATR11" s="83"/>
      <c r="ATS11" s="83"/>
      <c r="ATT11" s="83"/>
      <c r="ATU11" s="83"/>
      <c r="ATV11" s="83"/>
      <c r="ATW11" s="83"/>
      <c r="ATX11" s="83"/>
      <c r="ATY11" s="83"/>
      <c r="ATZ11" s="83"/>
      <c r="AUA11" s="83"/>
      <c r="AUB11" s="83"/>
      <c r="AUC11" s="83"/>
      <c r="AUD11" s="83"/>
      <c r="AUE11" s="83"/>
      <c r="AUF11" s="83"/>
      <c r="AUG11" s="83"/>
      <c r="AUH11" s="83"/>
      <c r="AUI11" s="83"/>
      <c r="AUJ11" s="83"/>
      <c r="AUK11" s="83"/>
      <c r="AUL11" s="83"/>
      <c r="AUM11" s="83"/>
      <c r="AUN11" s="83"/>
      <c r="AUO11" s="83"/>
      <c r="AUP11" s="83"/>
      <c r="AUQ11" s="83"/>
      <c r="AUR11" s="83"/>
      <c r="AUS11" s="83"/>
      <c r="AUT11" s="83"/>
      <c r="AUU11" s="83"/>
      <c r="AUV11" s="83"/>
      <c r="AUW11" s="83"/>
      <c r="AUX11" s="83"/>
      <c r="AUY11" s="83"/>
      <c r="AUZ11" s="83"/>
      <c r="AVA11" s="83"/>
      <c r="AVB11" s="83"/>
      <c r="AVC11" s="83"/>
      <c r="AVD11" s="83"/>
      <c r="AVE11" s="83"/>
      <c r="AVF11" s="83"/>
    </row>
    <row r="12" spans="1:1254">
      <c r="A12" s="84">
        <v>45657</v>
      </c>
      <c r="B12" s="81">
        <v>50568</v>
      </c>
      <c r="C12" s="82" t="s">
        <v>1945</v>
      </c>
      <c r="D12" s="38">
        <v>5533</v>
      </c>
      <c r="E12" s="38"/>
      <c r="F12" s="38">
        <v>-101</v>
      </c>
      <c r="G12" s="38">
        <v>-2864</v>
      </c>
      <c r="H12" s="38">
        <v>0</v>
      </c>
      <c r="I12" s="38">
        <v>701</v>
      </c>
      <c r="J12" s="38">
        <v>-1415</v>
      </c>
      <c r="K12" s="38"/>
      <c r="L12" s="38">
        <v>-2168</v>
      </c>
      <c r="M12" s="38"/>
      <c r="N12" s="38">
        <v>964</v>
      </c>
      <c r="O12" s="38"/>
      <c r="P12" s="38"/>
      <c r="Q12" s="38">
        <v>-63</v>
      </c>
      <c r="R12" s="38"/>
      <c r="S12" s="38">
        <v>-4569</v>
      </c>
      <c r="T12" s="38">
        <v>2498</v>
      </c>
      <c r="U12" s="38">
        <v>2397</v>
      </c>
      <c r="V12" s="38"/>
      <c r="W12" s="38">
        <v>101</v>
      </c>
      <c r="X12" s="38">
        <v>-1616</v>
      </c>
      <c r="Y12" s="38">
        <v>-1616</v>
      </c>
      <c r="Z12" s="38"/>
      <c r="AA12" s="38"/>
      <c r="AB12" s="38">
        <v>0</v>
      </c>
      <c r="AC12" s="38">
        <v>748</v>
      </c>
      <c r="AD12" s="38"/>
      <c r="AE12" s="38"/>
      <c r="AF12" s="38">
        <v>0</v>
      </c>
      <c r="AG12" s="38">
        <v>330</v>
      </c>
      <c r="AH12" s="38">
        <v>-63</v>
      </c>
      <c r="AI12" s="38">
        <v>1715</v>
      </c>
      <c r="AJ12" s="38"/>
      <c r="AK12" s="38">
        <v>-129</v>
      </c>
      <c r="AL12" s="38">
        <v>811</v>
      </c>
      <c r="AM12" s="38">
        <v>330</v>
      </c>
      <c r="AN12" s="38"/>
      <c r="AO12" s="38"/>
      <c r="AP12" s="38"/>
      <c r="AQ12" s="38"/>
      <c r="AR12" s="38"/>
      <c r="AS12" s="38">
        <v>79931</v>
      </c>
      <c r="AT12" s="38"/>
      <c r="AU12" s="38"/>
      <c r="AV12" s="38"/>
      <c r="AW12" s="38">
        <v>0</v>
      </c>
      <c r="AX12" s="38"/>
      <c r="AY12" s="38"/>
      <c r="AZ12" s="38">
        <v>79931</v>
      </c>
      <c r="BA12" s="38"/>
      <c r="BB12" s="38"/>
      <c r="BC12" s="38"/>
      <c r="BD12" s="38">
        <v>0</v>
      </c>
      <c r="BE12" s="38"/>
      <c r="BF12" s="38"/>
      <c r="BG12" s="38">
        <v>85027</v>
      </c>
      <c r="BH12" s="38"/>
      <c r="BI12" s="38">
        <v>4460</v>
      </c>
      <c r="BJ12" s="38">
        <v>0</v>
      </c>
      <c r="BK12" s="38"/>
      <c r="BL12" s="38">
        <v>79931</v>
      </c>
      <c r="BM12" s="38">
        <v>280</v>
      </c>
      <c r="BN12" s="38"/>
      <c r="BO12" s="38"/>
      <c r="BP12" s="38">
        <v>0</v>
      </c>
      <c r="BQ12" s="38"/>
      <c r="BR12" s="38"/>
      <c r="BS12" s="38"/>
      <c r="BT12" s="38">
        <v>268</v>
      </c>
      <c r="BU12" s="38">
        <v>222</v>
      </c>
      <c r="BV12" s="38"/>
      <c r="BW12" s="38">
        <v>222</v>
      </c>
      <c r="BX12" s="38"/>
      <c r="BY12" s="38">
        <v>0</v>
      </c>
      <c r="BZ12" s="38"/>
      <c r="CA12" s="38"/>
      <c r="CB12" s="38"/>
      <c r="CC12" s="38">
        <v>12</v>
      </c>
      <c r="CD12" s="38">
        <v>4594</v>
      </c>
      <c r="CE12" s="38"/>
      <c r="CF12" s="38"/>
      <c r="CG12" s="38">
        <v>0</v>
      </c>
      <c r="CH12" s="38">
        <v>0</v>
      </c>
      <c r="CI12" s="38">
        <v>75650</v>
      </c>
      <c r="CJ12" s="38">
        <v>1550</v>
      </c>
      <c r="CK12" s="38"/>
      <c r="CL12" s="38"/>
      <c r="CM12" s="38"/>
      <c r="CN12" s="38"/>
      <c r="CO12" s="38"/>
      <c r="CP12" s="38"/>
      <c r="CQ12" s="38"/>
      <c r="CR12" s="38">
        <v>6797</v>
      </c>
      <c r="CS12" s="38"/>
      <c r="CT12" s="38"/>
      <c r="CU12" s="38">
        <v>2580</v>
      </c>
      <c r="CV12" s="38">
        <v>0</v>
      </c>
      <c r="CW12" s="38"/>
      <c r="CX12" s="38"/>
      <c r="CY12" s="38"/>
      <c r="CZ12" s="38"/>
      <c r="DA12" s="38">
        <v>75650</v>
      </c>
      <c r="DB12" s="38"/>
      <c r="DC12" s="38"/>
      <c r="DD12" s="38"/>
      <c r="DE12" s="38"/>
      <c r="DF12" s="38">
        <v>0</v>
      </c>
      <c r="DG12" s="38">
        <v>0</v>
      </c>
      <c r="DH12" s="38">
        <v>1030</v>
      </c>
      <c r="DI12" s="38"/>
      <c r="DJ12" s="38">
        <v>85027</v>
      </c>
      <c r="DK12" s="38"/>
      <c r="DL12" s="38"/>
      <c r="DM12" s="38"/>
      <c r="DN12" s="38"/>
      <c r="DO12" s="38">
        <v>6797</v>
      </c>
      <c r="DP12" s="38"/>
      <c r="DQ12" s="38"/>
      <c r="DR12" s="38"/>
      <c r="DS12" s="38">
        <v>134</v>
      </c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>
        <v>-901</v>
      </c>
      <c r="EG12" s="38"/>
      <c r="EH12" s="38"/>
      <c r="EI12" s="38"/>
      <c r="EJ12" s="38">
        <v>-1616</v>
      </c>
      <c r="EK12" s="38">
        <v>-101</v>
      </c>
      <c r="EL12" s="38">
        <v>0</v>
      </c>
      <c r="EM12" s="38"/>
      <c r="EN12" s="38">
        <v>-101</v>
      </c>
      <c r="EO12" s="38"/>
      <c r="EP12" s="38"/>
      <c r="EQ12" s="38"/>
      <c r="ER12" s="38">
        <v>-715</v>
      </c>
      <c r="ES12" s="38"/>
      <c r="ET12" s="38">
        <v>0</v>
      </c>
      <c r="EU12" s="38">
        <v>-539</v>
      </c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  <c r="AEB12" s="83"/>
      <c r="AEC12" s="83"/>
      <c r="AED12" s="83"/>
      <c r="AEE12" s="83"/>
      <c r="AEF12" s="83"/>
      <c r="AEG12" s="83"/>
      <c r="AEH12" s="83"/>
      <c r="AEI12" s="83"/>
      <c r="AEJ12" s="83"/>
      <c r="AEK12" s="83"/>
      <c r="AEL12" s="83"/>
      <c r="AEM12" s="83"/>
      <c r="AEN12" s="83"/>
      <c r="AEO12" s="83"/>
      <c r="AEP12" s="83"/>
      <c r="AEQ12" s="83"/>
      <c r="AER12" s="83"/>
      <c r="AES12" s="83"/>
      <c r="AET12" s="83"/>
      <c r="AEU12" s="83"/>
      <c r="AEV12" s="83"/>
      <c r="AEW12" s="83"/>
      <c r="AEX12" s="83"/>
      <c r="AEY12" s="83"/>
      <c r="AEZ12" s="83"/>
      <c r="AFA12" s="83"/>
      <c r="AFB12" s="83"/>
      <c r="AFC12" s="83"/>
      <c r="AFD12" s="83"/>
      <c r="AFE12" s="83"/>
      <c r="AFF12" s="83"/>
      <c r="AFG12" s="83"/>
      <c r="AFH12" s="83"/>
      <c r="AFI12" s="83"/>
      <c r="AFJ12" s="83"/>
      <c r="AFK12" s="83"/>
      <c r="AFL12" s="83"/>
      <c r="AFM12" s="83"/>
      <c r="AFN12" s="83"/>
      <c r="AFO12" s="83"/>
      <c r="AFP12" s="83"/>
      <c r="AFQ12" s="83"/>
      <c r="AFR12" s="83"/>
      <c r="AFS12" s="83"/>
      <c r="AFT12" s="83"/>
      <c r="AFU12" s="83"/>
      <c r="AFV12" s="83"/>
      <c r="AFW12" s="83"/>
      <c r="AFX12" s="83"/>
      <c r="AFY12" s="83"/>
      <c r="AFZ12" s="83"/>
      <c r="AGA12" s="83"/>
      <c r="AGB12" s="83"/>
      <c r="AGC12" s="83"/>
      <c r="AGD12" s="83"/>
      <c r="AGE12" s="83"/>
      <c r="AGF12" s="83"/>
      <c r="AGG12" s="83"/>
      <c r="AGH12" s="83"/>
      <c r="AGI12" s="83"/>
      <c r="AGJ12" s="83"/>
      <c r="AGK12" s="83"/>
      <c r="AGL12" s="83"/>
      <c r="AGM12" s="83"/>
      <c r="AGN12" s="83"/>
      <c r="AGO12" s="83"/>
      <c r="AGP12" s="83"/>
      <c r="AGQ12" s="83"/>
      <c r="AGR12" s="83"/>
      <c r="AGS12" s="83"/>
      <c r="AGT12" s="83"/>
      <c r="AGU12" s="83"/>
      <c r="AGV12" s="83"/>
      <c r="AGW12" s="83"/>
      <c r="AGX12" s="83"/>
      <c r="AGY12" s="83"/>
      <c r="AGZ12" s="83"/>
      <c r="AHA12" s="83"/>
      <c r="AHB12" s="83"/>
      <c r="AHC12" s="83"/>
      <c r="AHD12" s="83"/>
      <c r="AHE12" s="83"/>
      <c r="AHF12" s="83"/>
      <c r="AHG12" s="83"/>
      <c r="AHH12" s="83"/>
      <c r="AHI12" s="83"/>
      <c r="AHJ12" s="83"/>
      <c r="AHK12" s="83"/>
      <c r="AHL12" s="83"/>
      <c r="AHM12" s="83"/>
      <c r="AHN12" s="83"/>
      <c r="AHO12" s="83"/>
      <c r="AHP12" s="83"/>
      <c r="AHQ12" s="83"/>
      <c r="AHR12" s="83"/>
      <c r="AHS12" s="83"/>
      <c r="AHT12" s="83"/>
      <c r="AHU12" s="83"/>
      <c r="AHV12" s="83"/>
      <c r="AHW12" s="83"/>
      <c r="AHX12" s="83"/>
      <c r="AHY12" s="83"/>
      <c r="AHZ12" s="83"/>
      <c r="AIA12" s="83"/>
      <c r="AIB12" s="83"/>
      <c r="AIC12" s="83"/>
      <c r="AID12" s="83"/>
      <c r="AIE12" s="83"/>
      <c r="AIF12" s="83"/>
      <c r="AIG12" s="83"/>
      <c r="AIH12" s="83"/>
      <c r="AII12" s="83"/>
      <c r="AIJ12" s="83"/>
      <c r="AIK12" s="83"/>
      <c r="AIL12" s="83"/>
      <c r="AIM12" s="83"/>
      <c r="AIN12" s="83"/>
      <c r="AIO12" s="83"/>
      <c r="AIP12" s="83"/>
      <c r="AIQ12" s="83"/>
      <c r="AIR12" s="83"/>
      <c r="AIS12" s="83"/>
      <c r="AIT12" s="83"/>
      <c r="AIU12" s="83"/>
      <c r="AIV12" s="83"/>
      <c r="AIW12" s="83"/>
      <c r="AIX12" s="83"/>
      <c r="AIY12" s="83"/>
      <c r="AIZ12" s="83"/>
      <c r="AJA12" s="83"/>
      <c r="AJB12" s="83"/>
      <c r="AJC12" s="83"/>
      <c r="AJD12" s="83"/>
      <c r="AJE12" s="83"/>
      <c r="AJF12" s="83"/>
      <c r="AJG12" s="83"/>
      <c r="AJH12" s="83"/>
      <c r="AJI12" s="83"/>
      <c r="AJJ12" s="83"/>
      <c r="AJK12" s="83"/>
      <c r="AJL12" s="83"/>
      <c r="AJM12" s="83"/>
      <c r="AJN12" s="83"/>
      <c r="AJO12" s="83"/>
      <c r="AJP12" s="83"/>
      <c r="AJQ12" s="83"/>
      <c r="AJR12" s="83"/>
      <c r="AJS12" s="83"/>
      <c r="AJT12" s="83"/>
      <c r="AJU12" s="83"/>
      <c r="AJV12" s="83"/>
      <c r="AJW12" s="83"/>
      <c r="AJX12" s="83"/>
      <c r="AJY12" s="83"/>
      <c r="AJZ12" s="83"/>
      <c r="AKA12" s="83"/>
      <c r="AKB12" s="83"/>
      <c r="AKC12" s="83"/>
      <c r="AKD12" s="83"/>
      <c r="AKE12" s="83"/>
      <c r="AKF12" s="83"/>
      <c r="AKG12" s="83"/>
      <c r="AKH12" s="83"/>
      <c r="AKI12" s="83"/>
      <c r="AKJ12" s="83"/>
      <c r="AKK12" s="83"/>
      <c r="AKL12" s="83"/>
      <c r="AKM12" s="83"/>
      <c r="AKN12" s="83"/>
      <c r="AKO12" s="83"/>
      <c r="AKP12" s="83"/>
      <c r="AKQ12" s="83"/>
      <c r="AKR12" s="83"/>
      <c r="AKS12" s="83"/>
      <c r="AKT12" s="83"/>
      <c r="AKU12" s="83"/>
      <c r="AKV12" s="83"/>
      <c r="AKW12" s="83"/>
      <c r="AKX12" s="83"/>
      <c r="AKY12" s="83"/>
      <c r="AKZ12" s="83"/>
      <c r="ALA12" s="83"/>
      <c r="ALB12" s="83"/>
      <c r="ALC12" s="83"/>
      <c r="ALD12" s="83"/>
      <c r="ALE12" s="83"/>
      <c r="ALF12" s="83"/>
      <c r="ALG12" s="83"/>
      <c r="ALH12" s="83"/>
      <c r="ALI12" s="83"/>
      <c r="ALJ12" s="83"/>
      <c r="ALK12" s="83"/>
      <c r="ALL12" s="83"/>
      <c r="ALM12" s="83"/>
      <c r="ALN12" s="83"/>
      <c r="ALO12" s="83"/>
      <c r="ALP12" s="83"/>
      <c r="ALQ12" s="83"/>
      <c r="ALR12" s="83"/>
      <c r="ALS12" s="83"/>
      <c r="ALT12" s="83"/>
      <c r="ALU12" s="83"/>
      <c r="ALV12" s="83"/>
      <c r="ALW12" s="83"/>
      <c r="ALX12" s="83"/>
      <c r="ALY12" s="83"/>
      <c r="ALZ12" s="83"/>
      <c r="AMA12" s="83"/>
      <c r="AMB12" s="83"/>
      <c r="AMC12" s="83"/>
      <c r="AMD12" s="83"/>
      <c r="AME12" s="83"/>
      <c r="AMF12" s="83"/>
      <c r="AMG12" s="83"/>
      <c r="AMH12" s="83"/>
      <c r="AMI12" s="83"/>
      <c r="AMJ12" s="83"/>
      <c r="AMK12" s="83"/>
      <c r="AML12" s="83"/>
      <c r="AMM12" s="83"/>
      <c r="AMN12" s="83"/>
      <c r="AMO12" s="83"/>
      <c r="AMP12" s="83"/>
      <c r="AMQ12" s="83"/>
      <c r="AMR12" s="83"/>
      <c r="AMS12" s="83"/>
      <c r="AMT12" s="83"/>
      <c r="AMU12" s="83"/>
      <c r="AMV12" s="83"/>
      <c r="AMW12" s="83"/>
      <c r="AMX12" s="83"/>
      <c r="AMY12" s="83"/>
      <c r="AMZ12" s="83"/>
      <c r="ANA12" s="83"/>
      <c r="ANB12" s="83"/>
      <c r="ANC12" s="83"/>
      <c r="AND12" s="83"/>
      <c r="ANE12" s="83"/>
      <c r="ANF12" s="83"/>
      <c r="ANG12" s="83"/>
      <c r="ANH12" s="83"/>
      <c r="ANI12" s="83"/>
      <c r="ANJ12" s="83"/>
      <c r="ANK12" s="83"/>
      <c r="ANL12" s="83"/>
      <c r="ANM12" s="83"/>
      <c r="ANN12" s="83"/>
      <c r="ANO12" s="83"/>
      <c r="ANP12" s="83"/>
      <c r="ANQ12" s="83"/>
      <c r="ANR12" s="83"/>
      <c r="ANS12" s="83"/>
      <c r="ANT12" s="83"/>
      <c r="ANU12" s="83"/>
      <c r="ANV12" s="83"/>
      <c r="ANW12" s="83"/>
      <c r="ANX12" s="83"/>
      <c r="ANY12" s="83"/>
      <c r="ANZ12" s="83"/>
      <c r="AOA12" s="83"/>
      <c r="AOB12" s="83"/>
      <c r="AOC12" s="83"/>
      <c r="AOD12" s="83"/>
      <c r="AOE12" s="83"/>
      <c r="AOF12" s="83"/>
      <c r="AOG12" s="83"/>
      <c r="AOH12" s="83"/>
      <c r="AOI12" s="83"/>
      <c r="AOJ12" s="83"/>
      <c r="AOK12" s="83"/>
      <c r="AOL12" s="83"/>
      <c r="AOM12" s="83"/>
      <c r="AON12" s="83"/>
      <c r="AOO12" s="83"/>
      <c r="AOP12" s="83"/>
      <c r="AOQ12" s="83"/>
      <c r="AOR12" s="83"/>
      <c r="AOS12" s="83"/>
      <c r="AOT12" s="83"/>
      <c r="AOU12" s="83"/>
      <c r="AOV12" s="83"/>
      <c r="AOW12" s="83"/>
      <c r="AOX12" s="83"/>
      <c r="AOY12" s="83"/>
      <c r="AOZ12" s="83"/>
      <c r="APA12" s="83"/>
      <c r="APB12" s="83"/>
      <c r="APC12" s="83"/>
      <c r="APD12" s="83"/>
      <c r="APE12" s="83"/>
      <c r="APF12" s="83"/>
      <c r="APG12" s="83"/>
      <c r="APH12" s="83"/>
      <c r="API12" s="83"/>
      <c r="APJ12" s="83"/>
      <c r="APK12" s="83"/>
      <c r="APL12" s="83"/>
      <c r="APM12" s="83"/>
      <c r="APN12" s="83"/>
      <c r="APO12" s="83"/>
      <c r="APP12" s="83"/>
      <c r="APQ12" s="83"/>
      <c r="APR12" s="83"/>
      <c r="APS12" s="83"/>
      <c r="APT12" s="83"/>
      <c r="APU12" s="83"/>
      <c r="APV12" s="83"/>
      <c r="APW12" s="83"/>
      <c r="APX12" s="83"/>
      <c r="APY12" s="83"/>
      <c r="APZ12" s="83"/>
      <c r="AQA12" s="83"/>
      <c r="AQB12" s="83"/>
      <c r="AQC12" s="83"/>
      <c r="AQD12" s="83"/>
      <c r="AQE12" s="83"/>
      <c r="AQF12" s="83"/>
      <c r="AQG12" s="83"/>
      <c r="AQH12" s="83"/>
      <c r="AQI12" s="83"/>
      <c r="AQJ12" s="83"/>
      <c r="AQK12" s="83"/>
      <c r="AQL12" s="83"/>
      <c r="AQM12" s="83"/>
      <c r="AQN12" s="83"/>
      <c r="AQO12" s="83"/>
      <c r="AQP12" s="83"/>
      <c r="AQQ12" s="83"/>
      <c r="AQR12" s="83"/>
      <c r="AQS12" s="83"/>
      <c r="AQT12" s="83"/>
      <c r="AQU12" s="83"/>
      <c r="AQV12" s="83"/>
      <c r="AQW12" s="83"/>
      <c r="AQX12" s="83"/>
      <c r="AQY12" s="83"/>
      <c r="AQZ12" s="83"/>
      <c r="ARA12" s="83"/>
      <c r="ARB12" s="83"/>
      <c r="ARC12" s="83"/>
      <c r="ARD12" s="83"/>
      <c r="ARE12" s="83"/>
      <c r="ARF12" s="83"/>
      <c r="ARG12" s="83"/>
      <c r="ARH12" s="83"/>
      <c r="ARI12" s="83"/>
      <c r="ARJ12" s="83"/>
      <c r="ARK12" s="83"/>
      <c r="ARL12" s="83"/>
      <c r="ARM12" s="83"/>
      <c r="ARN12" s="83"/>
      <c r="ARO12" s="83"/>
      <c r="ARP12" s="83"/>
      <c r="ARQ12" s="83"/>
      <c r="ARR12" s="83"/>
      <c r="ARS12" s="83"/>
      <c r="ART12" s="83"/>
      <c r="ARU12" s="83"/>
      <c r="ARV12" s="83"/>
      <c r="ARW12" s="83"/>
      <c r="ARX12" s="83"/>
      <c r="ARY12" s="83"/>
      <c r="ARZ12" s="83"/>
      <c r="ASA12" s="83"/>
      <c r="ASB12" s="83"/>
      <c r="ASC12" s="83"/>
      <c r="ASD12" s="83"/>
      <c r="ASE12" s="83"/>
      <c r="ASF12" s="83"/>
      <c r="ASG12" s="83"/>
      <c r="ASH12" s="83"/>
      <c r="ASI12" s="83"/>
      <c r="ASJ12" s="83"/>
      <c r="ASK12" s="83"/>
      <c r="ASL12" s="83"/>
      <c r="ASM12" s="83"/>
      <c r="ASN12" s="83"/>
      <c r="ASO12" s="83"/>
      <c r="ASP12" s="83"/>
      <c r="ASQ12" s="83"/>
      <c r="ASR12" s="83"/>
      <c r="ASS12" s="83"/>
      <c r="AST12" s="83"/>
      <c r="ASU12" s="83"/>
      <c r="ASV12" s="83"/>
      <c r="ASW12" s="83"/>
      <c r="ASX12" s="83"/>
      <c r="ASY12" s="83"/>
      <c r="ASZ12" s="83"/>
      <c r="ATA12" s="83"/>
      <c r="ATB12" s="83"/>
      <c r="ATC12" s="83"/>
      <c r="ATD12" s="83"/>
      <c r="ATE12" s="83"/>
      <c r="ATF12" s="83"/>
      <c r="ATG12" s="83"/>
      <c r="ATH12" s="83"/>
      <c r="ATI12" s="83"/>
      <c r="ATJ12" s="83"/>
      <c r="ATK12" s="83"/>
      <c r="ATL12" s="83"/>
      <c r="ATM12" s="83"/>
      <c r="ATN12" s="83"/>
      <c r="ATO12" s="83"/>
      <c r="ATP12" s="83"/>
      <c r="ATQ12" s="83"/>
      <c r="ATR12" s="83"/>
      <c r="ATS12" s="83"/>
      <c r="ATT12" s="83"/>
      <c r="ATU12" s="83"/>
      <c r="ATV12" s="83"/>
      <c r="ATW12" s="83"/>
      <c r="ATX12" s="83"/>
      <c r="ATY12" s="83"/>
      <c r="ATZ12" s="83"/>
      <c r="AUA12" s="83"/>
      <c r="AUB12" s="83"/>
      <c r="AUC12" s="83"/>
      <c r="AUD12" s="83"/>
      <c r="AUE12" s="83"/>
      <c r="AUF12" s="83"/>
      <c r="AUG12" s="83"/>
      <c r="AUH12" s="83"/>
      <c r="AUI12" s="83"/>
      <c r="AUJ12" s="83"/>
      <c r="AUK12" s="83"/>
      <c r="AUL12" s="83"/>
      <c r="AUM12" s="83"/>
      <c r="AUN12" s="83"/>
      <c r="AUO12" s="83"/>
      <c r="AUP12" s="83"/>
      <c r="AUQ12" s="83"/>
      <c r="AUR12" s="83"/>
      <c r="AUS12" s="83"/>
      <c r="AUT12" s="83"/>
      <c r="AUU12" s="83"/>
      <c r="AUV12" s="83"/>
      <c r="AUW12" s="83"/>
      <c r="AUX12" s="83"/>
      <c r="AUY12" s="83"/>
      <c r="AUZ12" s="83"/>
      <c r="AVA12" s="83"/>
      <c r="AVB12" s="83"/>
      <c r="AVC12" s="83"/>
      <c r="AVD12" s="83"/>
      <c r="AVE12" s="83"/>
      <c r="AVF12" s="83"/>
    </row>
    <row r="13" spans="1:1254">
      <c r="A13" s="84">
        <v>45657</v>
      </c>
      <c r="B13" s="81">
        <v>53119</v>
      </c>
      <c r="C13" s="82" t="s">
        <v>1946</v>
      </c>
      <c r="D13" s="38">
        <v>-358</v>
      </c>
      <c r="E13" s="38">
        <v>-23862</v>
      </c>
      <c r="F13" s="38">
        <v>0</v>
      </c>
      <c r="G13" s="38">
        <v>-72852</v>
      </c>
      <c r="H13" s="38">
        <v>18138</v>
      </c>
      <c r="I13" s="38">
        <v>849</v>
      </c>
      <c r="J13" s="38">
        <v>-39435</v>
      </c>
      <c r="K13" s="38">
        <v>-17723</v>
      </c>
      <c r="L13" s="38">
        <v>-12294</v>
      </c>
      <c r="M13" s="38">
        <v>0</v>
      </c>
      <c r="N13" s="38">
        <v>58595</v>
      </c>
      <c r="O13" s="38">
        <v>6613</v>
      </c>
      <c r="P13" s="38">
        <v>0</v>
      </c>
      <c r="Q13" s="38">
        <v>-4191</v>
      </c>
      <c r="R13" s="38">
        <v>-5064</v>
      </c>
      <c r="S13" s="38">
        <v>92</v>
      </c>
      <c r="T13" s="38">
        <v>2723</v>
      </c>
      <c r="U13" s="38">
        <v>2723</v>
      </c>
      <c r="V13" s="38"/>
      <c r="W13" s="38">
        <v>0</v>
      </c>
      <c r="X13" s="38">
        <v>-20344</v>
      </c>
      <c r="Y13" s="38">
        <v>-31454</v>
      </c>
      <c r="Z13" s="38">
        <v>0</v>
      </c>
      <c r="AA13" s="38">
        <v>0</v>
      </c>
      <c r="AB13" s="38">
        <v>788</v>
      </c>
      <c r="AC13" s="38">
        <v>19494</v>
      </c>
      <c r="AD13" s="38">
        <v>0</v>
      </c>
      <c r="AE13" s="38">
        <v>1535</v>
      </c>
      <c r="AF13" s="38">
        <v>0</v>
      </c>
      <c r="AG13" s="38">
        <v>15429</v>
      </c>
      <c r="AH13" s="38">
        <v>-5588</v>
      </c>
      <c r="AI13" s="38">
        <v>-1291</v>
      </c>
      <c r="AJ13" s="38">
        <v>81188</v>
      </c>
      <c r="AK13" s="38">
        <v>70</v>
      </c>
      <c r="AL13" s="38">
        <v>3156</v>
      </c>
      <c r="AM13" s="38">
        <v>15429</v>
      </c>
      <c r="AN13" s="38">
        <v>0</v>
      </c>
      <c r="AO13" s="38">
        <v>25000</v>
      </c>
      <c r="AP13" s="38">
        <v>0</v>
      </c>
      <c r="AQ13" s="38">
        <v>0</v>
      </c>
      <c r="AR13" s="38">
        <v>215</v>
      </c>
      <c r="AS13" s="38">
        <v>155128</v>
      </c>
      <c r="AT13" s="38">
        <v>0</v>
      </c>
      <c r="AU13" s="38">
        <v>21496</v>
      </c>
      <c r="AV13" s="38">
        <v>37710</v>
      </c>
      <c r="AW13" s="38">
        <v>59206</v>
      </c>
      <c r="AX13" s="38">
        <v>0</v>
      </c>
      <c r="AY13" s="38">
        <v>0</v>
      </c>
      <c r="AZ13" s="38">
        <v>155128</v>
      </c>
      <c r="BA13" s="38">
        <v>0</v>
      </c>
      <c r="BB13" s="38">
        <v>0</v>
      </c>
      <c r="BC13" s="38">
        <v>5153</v>
      </c>
      <c r="BD13" s="38">
        <v>0</v>
      </c>
      <c r="BE13" s="38">
        <v>0</v>
      </c>
      <c r="BF13" s="38">
        <v>0</v>
      </c>
      <c r="BG13" s="38">
        <v>226953</v>
      </c>
      <c r="BH13" s="38">
        <v>0</v>
      </c>
      <c r="BI13" s="38">
        <v>0</v>
      </c>
      <c r="BJ13" s="38">
        <v>215</v>
      </c>
      <c r="BK13" s="38">
        <v>0</v>
      </c>
      <c r="BL13" s="38">
        <v>149975</v>
      </c>
      <c r="BM13" s="38">
        <v>360</v>
      </c>
      <c r="BN13" s="38">
        <v>0</v>
      </c>
      <c r="BO13" s="38">
        <v>0</v>
      </c>
      <c r="BP13" s="38">
        <v>11920</v>
      </c>
      <c r="BQ13" s="38">
        <v>0</v>
      </c>
      <c r="BR13" s="38">
        <v>11920</v>
      </c>
      <c r="BS13" s="38">
        <v>0</v>
      </c>
      <c r="BT13" s="38">
        <v>0</v>
      </c>
      <c r="BU13" s="38">
        <v>71250</v>
      </c>
      <c r="BV13" s="38">
        <v>0</v>
      </c>
      <c r="BW13" s="38">
        <v>124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360</v>
      </c>
      <c r="CD13" s="38">
        <v>0</v>
      </c>
      <c r="CE13" s="38">
        <v>0</v>
      </c>
      <c r="CF13" s="38">
        <v>59250</v>
      </c>
      <c r="CG13" s="38">
        <v>0</v>
      </c>
      <c r="CH13" s="38">
        <v>0</v>
      </c>
      <c r="CI13" s="38">
        <v>57298</v>
      </c>
      <c r="CJ13" s="38">
        <v>70634</v>
      </c>
      <c r="CK13" s="38">
        <v>0</v>
      </c>
      <c r="CL13" s="38">
        <v>0</v>
      </c>
      <c r="CM13" s="38">
        <v>0</v>
      </c>
      <c r="CN13" s="38">
        <v>0</v>
      </c>
      <c r="CO13" s="38">
        <v>0</v>
      </c>
      <c r="CP13" s="38">
        <v>-6989</v>
      </c>
      <c r="CQ13" s="38">
        <v>0</v>
      </c>
      <c r="CR13" s="38">
        <v>284</v>
      </c>
      <c r="CS13" s="38">
        <v>0</v>
      </c>
      <c r="CT13" s="38">
        <v>0</v>
      </c>
      <c r="CU13" s="38">
        <v>162389</v>
      </c>
      <c r="CV13" s="38">
        <v>0</v>
      </c>
      <c r="CW13" s="38">
        <v>0</v>
      </c>
      <c r="CX13" s="38">
        <v>0</v>
      </c>
      <c r="CY13" s="38">
        <v>0</v>
      </c>
      <c r="CZ13" s="38">
        <v>20750</v>
      </c>
      <c r="DA13" s="38">
        <v>-22702</v>
      </c>
      <c r="DB13" s="38">
        <v>0</v>
      </c>
      <c r="DC13" s="38">
        <v>0</v>
      </c>
      <c r="DD13" s="38">
        <v>6982</v>
      </c>
      <c r="DE13" s="38">
        <v>0</v>
      </c>
      <c r="DF13" s="38">
        <v>87875</v>
      </c>
      <c r="DG13" s="38">
        <v>0</v>
      </c>
      <c r="DH13" s="38">
        <v>3880</v>
      </c>
      <c r="DI13" s="38">
        <v>0</v>
      </c>
      <c r="DJ13" s="38">
        <v>226953</v>
      </c>
      <c r="DK13" s="38">
        <v>0</v>
      </c>
      <c r="DL13" s="38">
        <v>0</v>
      </c>
      <c r="DM13" s="38">
        <v>0</v>
      </c>
      <c r="DN13" s="38">
        <v>0</v>
      </c>
      <c r="DO13" s="38">
        <v>7273</v>
      </c>
      <c r="DP13" s="38">
        <v>0</v>
      </c>
      <c r="DQ13" s="38">
        <v>0</v>
      </c>
      <c r="DR13" s="38">
        <v>0</v>
      </c>
      <c r="DS13" s="38">
        <v>0</v>
      </c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>
        <v>-8521</v>
      </c>
      <c r="EG13" s="38">
        <v>-191</v>
      </c>
      <c r="EH13" s="38"/>
      <c r="EI13" s="38">
        <v>-17813</v>
      </c>
      <c r="EJ13" s="38">
        <v>-32455</v>
      </c>
      <c r="EK13" s="38"/>
      <c r="EL13" s="38"/>
      <c r="EM13" s="38">
        <v>-1884</v>
      </c>
      <c r="EN13" s="38"/>
      <c r="EO13" s="38"/>
      <c r="EP13" s="38">
        <v>6613</v>
      </c>
      <c r="EQ13" s="38"/>
      <c r="ER13" s="38">
        <v>-10659</v>
      </c>
      <c r="ES13" s="38"/>
      <c r="ET13" s="38"/>
      <c r="EU13" s="38">
        <v>-13583</v>
      </c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83"/>
      <c r="OP13" s="83"/>
      <c r="OQ13" s="83"/>
      <c r="OR13" s="83"/>
      <c r="OS13" s="83"/>
      <c r="OT13" s="83"/>
      <c r="OU13" s="83"/>
      <c r="OV13" s="83"/>
      <c r="OW13" s="83"/>
      <c r="OX13" s="83"/>
      <c r="OY13" s="83"/>
      <c r="OZ13" s="83"/>
      <c r="PA13" s="83"/>
      <c r="PB13" s="83"/>
      <c r="PC13" s="83"/>
      <c r="PD13" s="83"/>
      <c r="PE13" s="83"/>
      <c r="PF13" s="83"/>
      <c r="PG13" s="83"/>
      <c r="PH13" s="83"/>
      <c r="PI13" s="83"/>
      <c r="PJ13" s="83"/>
      <c r="PK13" s="83"/>
      <c r="PL13" s="83"/>
      <c r="PM13" s="83"/>
      <c r="PN13" s="83"/>
      <c r="PO13" s="83"/>
      <c r="PP13" s="83"/>
      <c r="PQ13" s="83"/>
      <c r="PR13" s="83"/>
      <c r="PS13" s="83"/>
      <c r="PT13" s="83"/>
      <c r="PU13" s="83"/>
      <c r="PV13" s="83"/>
      <c r="PW13" s="83"/>
      <c r="PX13" s="83"/>
      <c r="PY13" s="83"/>
      <c r="PZ13" s="83"/>
      <c r="QA13" s="83"/>
      <c r="QB13" s="83"/>
      <c r="QC13" s="83"/>
      <c r="QD13" s="83"/>
      <c r="QE13" s="83"/>
      <c r="QF13" s="83"/>
      <c r="QG13" s="83"/>
      <c r="QH13" s="83"/>
      <c r="QI13" s="83"/>
      <c r="QJ13" s="83"/>
      <c r="QK13" s="83"/>
      <c r="QL13" s="83"/>
      <c r="QM13" s="83"/>
      <c r="QN13" s="83"/>
      <c r="QO13" s="83"/>
      <c r="QP13" s="83"/>
      <c r="QQ13" s="83"/>
      <c r="QR13" s="83"/>
      <c r="QS13" s="83"/>
      <c r="QT13" s="83"/>
      <c r="QU13" s="83"/>
      <c r="QV13" s="83"/>
      <c r="QW13" s="83"/>
      <c r="QX13" s="83"/>
      <c r="QY13" s="83"/>
      <c r="QZ13" s="83"/>
      <c r="RA13" s="83"/>
      <c r="RB13" s="83"/>
      <c r="RC13" s="83"/>
      <c r="RD13" s="83"/>
      <c r="RE13" s="83"/>
      <c r="RF13" s="83"/>
      <c r="RG13" s="83"/>
      <c r="RH13" s="83"/>
      <c r="RI13" s="83"/>
      <c r="RJ13" s="83"/>
      <c r="RK13" s="83"/>
      <c r="RL13" s="83"/>
      <c r="RM13" s="83"/>
      <c r="RN13" s="83"/>
      <c r="RO13" s="83"/>
      <c r="RP13" s="83"/>
      <c r="RQ13" s="83"/>
      <c r="RR13" s="83"/>
      <c r="RS13" s="83"/>
      <c r="RT13" s="83"/>
      <c r="RU13" s="83"/>
      <c r="RV13" s="83"/>
      <c r="RW13" s="83"/>
      <c r="RX13" s="83"/>
      <c r="RY13" s="83"/>
      <c r="RZ13" s="83"/>
      <c r="SA13" s="83"/>
      <c r="SB13" s="83"/>
      <c r="SC13" s="83"/>
      <c r="SD13" s="83"/>
      <c r="SE13" s="83"/>
      <c r="SF13" s="83"/>
      <c r="SG13" s="83"/>
      <c r="SH13" s="83"/>
      <c r="SI13" s="83"/>
      <c r="SJ13" s="83"/>
      <c r="SK13" s="83"/>
      <c r="SL13" s="83"/>
      <c r="SM13" s="83"/>
      <c r="SN13" s="83"/>
      <c r="SO13" s="83"/>
      <c r="SP13" s="83"/>
      <c r="SQ13" s="83"/>
      <c r="SR13" s="83"/>
      <c r="SS13" s="83"/>
      <c r="ST13" s="83"/>
      <c r="SU13" s="83"/>
      <c r="SV13" s="83"/>
      <c r="SW13" s="83"/>
      <c r="SX13" s="83"/>
      <c r="SY13" s="83"/>
      <c r="SZ13" s="83"/>
      <c r="TA13" s="83"/>
      <c r="TB13" s="83"/>
      <c r="TC13" s="83"/>
      <c r="TD13" s="83"/>
      <c r="TE13" s="83"/>
      <c r="TF13" s="83"/>
      <c r="TG13" s="83"/>
      <c r="TH13" s="83"/>
      <c r="TI13" s="83"/>
      <c r="TJ13" s="83"/>
      <c r="TK13" s="83"/>
      <c r="TL13" s="83"/>
      <c r="TM13" s="83"/>
      <c r="TN13" s="83"/>
      <c r="TO13" s="83"/>
      <c r="TP13" s="83"/>
      <c r="TQ13" s="83"/>
      <c r="TR13" s="83"/>
      <c r="TS13" s="83"/>
      <c r="TT13" s="83"/>
      <c r="TU13" s="83"/>
      <c r="TV13" s="83"/>
      <c r="TW13" s="83"/>
      <c r="TX13" s="83"/>
      <c r="TY13" s="83"/>
      <c r="TZ13" s="83"/>
      <c r="UA13" s="83"/>
      <c r="UB13" s="83"/>
      <c r="UC13" s="83"/>
      <c r="UD13" s="83"/>
      <c r="UE13" s="83"/>
      <c r="UF13" s="83"/>
      <c r="UG13" s="83"/>
      <c r="UH13" s="83"/>
      <c r="UI13" s="83"/>
      <c r="UJ13" s="83"/>
      <c r="UK13" s="83"/>
      <c r="UL13" s="83"/>
      <c r="UM13" s="83"/>
      <c r="UN13" s="83"/>
      <c r="UO13" s="83"/>
      <c r="UP13" s="83"/>
      <c r="UQ13" s="83"/>
      <c r="UR13" s="83"/>
      <c r="US13" s="83"/>
      <c r="UT13" s="83"/>
      <c r="UU13" s="83"/>
      <c r="UV13" s="83"/>
      <c r="UW13" s="83"/>
      <c r="UX13" s="83"/>
      <c r="UY13" s="83"/>
      <c r="UZ13" s="83"/>
      <c r="VA13" s="83"/>
      <c r="VB13" s="83"/>
      <c r="VC13" s="83"/>
      <c r="VD13" s="83"/>
      <c r="VE13" s="83"/>
      <c r="VF13" s="83"/>
      <c r="VG13" s="83"/>
      <c r="VH13" s="83"/>
      <c r="VI13" s="83"/>
      <c r="VJ13" s="83"/>
      <c r="VK13" s="83"/>
      <c r="VL13" s="83"/>
      <c r="VM13" s="83"/>
      <c r="VN13" s="83"/>
      <c r="VO13" s="83"/>
      <c r="VP13" s="83"/>
      <c r="VQ13" s="83"/>
      <c r="VR13" s="83"/>
      <c r="VS13" s="83"/>
      <c r="VT13" s="83"/>
      <c r="VU13" s="83"/>
      <c r="VV13" s="83"/>
      <c r="VW13" s="83"/>
      <c r="VX13" s="83"/>
      <c r="VY13" s="83"/>
      <c r="VZ13" s="83"/>
      <c r="WA13" s="83"/>
      <c r="WB13" s="83"/>
      <c r="WC13" s="83"/>
      <c r="WD13" s="83"/>
      <c r="WE13" s="83"/>
      <c r="WF13" s="83"/>
      <c r="WG13" s="83"/>
      <c r="WH13" s="83"/>
      <c r="WI13" s="83"/>
      <c r="WJ13" s="83"/>
      <c r="WK13" s="83"/>
      <c r="WL13" s="83"/>
      <c r="WM13" s="83"/>
      <c r="WN13" s="83"/>
      <c r="WO13" s="83"/>
      <c r="WP13" s="83"/>
      <c r="WQ13" s="83"/>
      <c r="WR13" s="83"/>
      <c r="WS13" s="83"/>
      <c r="WT13" s="83"/>
      <c r="WU13" s="83"/>
      <c r="WV13" s="83"/>
      <c r="WW13" s="83"/>
      <c r="WX13" s="83"/>
      <c r="WY13" s="83"/>
      <c r="WZ13" s="83"/>
      <c r="XA13" s="83"/>
      <c r="XB13" s="83"/>
      <c r="XC13" s="83"/>
      <c r="XD13" s="83"/>
      <c r="XE13" s="83"/>
      <c r="XF13" s="83"/>
      <c r="XG13" s="83"/>
      <c r="XH13" s="83"/>
      <c r="XI13" s="83"/>
      <c r="XJ13" s="83"/>
      <c r="XK13" s="83"/>
      <c r="XL13" s="83"/>
      <c r="XM13" s="83"/>
      <c r="XN13" s="83"/>
      <c r="XO13" s="83"/>
      <c r="XP13" s="83"/>
      <c r="XQ13" s="83"/>
      <c r="XR13" s="83"/>
      <c r="XS13" s="83"/>
      <c r="XT13" s="83"/>
      <c r="XU13" s="83"/>
      <c r="XV13" s="83"/>
      <c r="XW13" s="83"/>
      <c r="XX13" s="83"/>
      <c r="XY13" s="83"/>
      <c r="XZ13" s="83"/>
      <c r="YA13" s="83"/>
      <c r="YB13" s="83"/>
      <c r="YC13" s="83"/>
      <c r="YD13" s="83"/>
      <c r="YE13" s="83"/>
      <c r="YF13" s="83"/>
      <c r="YG13" s="83"/>
      <c r="YH13" s="83"/>
      <c r="YI13" s="83"/>
      <c r="YJ13" s="83"/>
      <c r="YK13" s="83"/>
      <c r="YL13" s="83"/>
      <c r="YM13" s="83"/>
      <c r="YN13" s="83"/>
      <c r="YO13" s="83"/>
      <c r="YP13" s="83"/>
      <c r="YQ13" s="83"/>
      <c r="YR13" s="83"/>
      <c r="YS13" s="83"/>
      <c r="YT13" s="83"/>
      <c r="YU13" s="83"/>
      <c r="YV13" s="83"/>
      <c r="YW13" s="83"/>
      <c r="YX13" s="83"/>
      <c r="YY13" s="83"/>
      <c r="YZ13" s="83"/>
      <c r="ZA13" s="83"/>
      <c r="ZB13" s="83"/>
      <c r="ZC13" s="83"/>
      <c r="ZD13" s="83"/>
      <c r="ZE13" s="83"/>
      <c r="ZF13" s="83"/>
      <c r="ZG13" s="83"/>
      <c r="ZH13" s="83"/>
      <c r="ZI13" s="83"/>
      <c r="ZJ13" s="83"/>
      <c r="ZK13" s="83"/>
      <c r="ZL13" s="83"/>
      <c r="ZM13" s="83"/>
      <c r="ZN13" s="83"/>
      <c r="ZO13" s="83"/>
      <c r="ZP13" s="83"/>
      <c r="ZQ13" s="83"/>
      <c r="ZR13" s="83"/>
      <c r="ZS13" s="83"/>
      <c r="ZT13" s="83"/>
      <c r="ZU13" s="83"/>
      <c r="ZV13" s="83"/>
      <c r="ZW13" s="83"/>
      <c r="ZX13" s="83"/>
      <c r="ZY13" s="83"/>
      <c r="ZZ13" s="83"/>
      <c r="AAA13" s="83"/>
      <c r="AAB13" s="83"/>
      <c r="AAC13" s="83"/>
      <c r="AAD13" s="83"/>
      <c r="AAE13" s="83"/>
      <c r="AAF13" s="83"/>
      <c r="AAG13" s="83"/>
      <c r="AAH13" s="83"/>
      <c r="AAI13" s="83"/>
      <c r="AAJ13" s="83"/>
      <c r="AAK13" s="83"/>
      <c r="AAL13" s="83"/>
      <c r="AAM13" s="83"/>
      <c r="AAN13" s="83"/>
      <c r="AAO13" s="83"/>
      <c r="AAP13" s="83"/>
      <c r="AAQ13" s="83"/>
      <c r="AAR13" s="83"/>
      <c r="AAS13" s="83"/>
      <c r="AAT13" s="83"/>
      <c r="AAU13" s="83"/>
      <c r="AAV13" s="83"/>
      <c r="AAW13" s="83"/>
      <c r="AAX13" s="83"/>
      <c r="AAY13" s="83"/>
      <c r="AAZ13" s="83"/>
      <c r="ABA13" s="83"/>
      <c r="ABB13" s="83"/>
      <c r="ABC13" s="83"/>
      <c r="ABD13" s="83"/>
      <c r="ABE13" s="83"/>
      <c r="ABF13" s="83"/>
      <c r="ABG13" s="83"/>
      <c r="ABH13" s="83"/>
      <c r="ABI13" s="83"/>
      <c r="ABJ13" s="83"/>
      <c r="ABK13" s="83"/>
      <c r="ABL13" s="83"/>
      <c r="ABM13" s="83"/>
      <c r="ABN13" s="83"/>
      <c r="ABO13" s="83"/>
      <c r="ABP13" s="83"/>
      <c r="ABQ13" s="83"/>
      <c r="ABR13" s="83"/>
      <c r="ABS13" s="83"/>
      <c r="ABT13" s="83"/>
      <c r="ABU13" s="83"/>
      <c r="ABV13" s="83"/>
      <c r="ABW13" s="83"/>
      <c r="ABX13" s="83"/>
      <c r="ABY13" s="83"/>
      <c r="ABZ13" s="83"/>
      <c r="ACA13" s="83"/>
      <c r="ACB13" s="83"/>
      <c r="ACC13" s="83"/>
      <c r="ACD13" s="83"/>
      <c r="ACE13" s="83"/>
      <c r="ACF13" s="83"/>
      <c r="ACG13" s="83"/>
      <c r="ACH13" s="83"/>
      <c r="ACI13" s="83"/>
      <c r="ACJ13" s="83"/>
      <c r="ACK13" s="83"/>
      <c r="ACL13" s="83"/>
      <c r="ACM13" s="83"/>
      <c r="ACN13" s="83"/>
      <c r="ACO13" s="83"/>
      <c r="ACP13" s="83"/>
      <c r="ACQ13" s="83"/>
      <c r="ACR13" s="83"/>
      <c r="ACS13" s="83"/>
      <c r="ACT13" s="83"/>
      <c r="ACU13" s="83"/>
      <c r="ACV13" s="83"/>
      <c r="ACW13" s="83"/>
      <c r="ACX13" s="83"/>
      <c r="ACY13" s="83"/>
      <c r="ACZ13" s="83"/>
      <c r="ADA13" s="83"/>
      <c r="ADB13" s="83"/>
      <c r="ADC13" s="83"/>
      <c r="ADD13" s="83"/>
      <c r="ADE13" s="83"/>
      <c r="ADF13" s="83"/>
      <c r="ADG13" s="83"/>
      <c r="ADH13" s="83"/>
      <c r="ADI13" s="83"/>
      <c r="ADJ13" s="83"/>
      <c r="ADK13" s="83"/>
      <c r="ADL13" s="83"/>
      <c r="ADM13" s="83"/>
      <c r="ADN13" s="83"/>
      <c r="ADO13" s="83"/>
      <c r="ADP13" s="83"/>
      <c r="ADQ13" s="83"/>
      <c r="ADR13" s="83"/>
      <c r="ADS13" s="83"/>
      <c r="ADT13" s="83"/>
      <c r="ADU13" s="83"/>
      <c r="ADV13" s="83"/>
      <c r="ADW13" s="83"/>
      <c r="ADX13" s="83"/>
      <c r="ADY13" s="83"/>
      <c r="ADZ13" s="83"/>
      <c r="AEA13" s="83"/>
      <c r="AEB13" s="83"/>
      <c r="AEC13" s="83"/>
      <c r="AED13" s="83"/>
      <c r="AEE13" s="83"/>
      <c r="AEF13" s="83"/>
      <c r="AEG13" s="83"/>
      <c r="AEH13" s="83"/>
      <c r="AEI13" s="83"/>
      <c r="AEJ13" s="83"/>
      <c r="AEK13" s="83"/>
      <c r="AEL13" s="83"/>
      <c r="AEM13" s="83"/>
      <c r="AEN13" s="83"/>
      <c r="AEO13" s="83"/>
      <c r="AEP13" s="83"/>
      <c r="AEQ13" s="83"/>
      <c r="AER13" s="83"/>
      <c r="AES13" s="83"/>
      <c r="AET13" s="83"/>
      <c r="AEU13" s="83"/>
      <c r="AEV13" s="83"/>
      <c r="AEW13" s="83"/>
      <c r="AEX13" s="83"/>
      <c r="AEY13" s="83"/>
      <c r="AEZ13" s="83"/>
      <c r="AFA13" s="83"/>
      <c r="AFB13" s="83"/>
      <c r="AFC13" s="83"/>
      <c r="AFD13" s="83"/>
      <c r="AFE13" s="83"/>
      <c r="AFF13" s="83"/>
      <c r="AFG13" s="83"/>
      <c r="AFH13" s="83"/>
      <c r="AFI13" s="83"/>
      <c r="AFJ13" s="83"/>
      <c r="AFK13" s="83"/>
      <c r="AFL13" s="83"/>
      <c r="AFM13" s="83"/>
      <c r="AFN13" s="83"/>
      <c r="AFO13" s="83"/>
      <c r="AFP13" s="83"/>
      <c r="AFQ13" s="83"/>
      <c r="AFR13" s="83"/>
      <c r="AFS13" s="83"/>
      <c r="AFT13" s="83"/>
      <c r="AFU13" s="83"/>
      <c r="AFV13" s="83"/>
      <c r="AFW13" s="83"/>
      <c r="AFX13" s="83"/>
      <c r="AFY13" s="83"/>
      <c r="AFZ13" s="83"/>
      <c r="AGA13" s="83"/>
      <c r="AGB13" s="83"/>
      <c r="AGC13" s="83"/>
      <c r="AGD13" s="83"/>
      <c r="AGE13" s="83"/>
      <c r="AGF13" s="83"/>
      <c r="AGG13" s="83"/>
      <c r="AGH13" s="83"/>
      <c r="AGI13" s="83"/>
      <c r="AGJ13" s="83"/>
      <c r="AGK13" s="83"/>
      <c r="AGL13" s="83"/>
      <c r="AGM13" s="83"/>
      <c r="AGN13" s="83"/>
      <c r="AGO13" s="83"/>
      <c r="AGP13" s="83"/>
      <c r="AGQ13" s="83"/>
      <c r="AGR13" s="83"/>
      <c r="AGS13" s="83"/>
      <c r="AGT13" s="83"/>
      <c r="AGU13" s="83"/>
      <c r="AGV13" s="83"/>
      <c r="AGW13" s="83"/>
      <c r="AGX13" s="83"/>
      <c r="AGY13" s="83"/>
      <c r="AGZ13" s="83"/>
      <c r="AHA13" s="83"/>
      <c r="AHB13" s="83"/>
      <c r="AHC13" s="83"/>
      <c r="AHD13" s="83"/>
      <c r="AHE13" s="83"/>
      <c r="AHF13" s="83"/>
      <c r="AHG13" s="83"/>
      <c r="AHH13" s="83"/>
      <c r="AHI13" s="83"/>
      <c r="AHJ13" s="83"/>
      <c r="AHK13" s="83"/>
      <c r="AHL13" s="83"/>
      <c r="AHM13" s="83"/>
      <c r="AHN13" s="83"/>
      <c r="AHO13" s="83"/>
      <c r="AHP13" s="83"/>
      <c r="AHQ13" s="83"/>
      <c r="AHR13" s="83"/>
      <c r="AHS13" s="83"/>
      <c r="AHT13" s="83"/>
      <c r="AHU13" s="83"/>
      <c r="AHV13" s="83"/>
      <c r="AHW13" s="83"/>
      <c r="AHX13" s="83"/>
      <c r="AHY13" s="83"/>
      <c r="AHZ13" s="83"/>
      <c r="AIA13" s="83"/>
      <c r="AIB13" s="83"/>
      <c r="AIC13" s="83"/>
      <c r="AID13" s="83"/>
      <c r="AIE13" s="83"/>
      <c r="AIF13" s="83"/>
      <c r="AIG13" s="83"/>
      <c r="AIH13" s="83"/>
      <c r="AII13" s="83"/>
      <c r="AIJ13" s="83"/>
      <c r="AIK13" s="83"/>
      <c r="AIL13" s="83"/>
      <c r="AIM13" s="83"/>
      <c r="AIN13" s="83"/>
      <c r="AIO13" s="83"/>
      <c r="AIP13" s="83"/>
      <c r="AIQ13" s="83"/>
      <c r="AIR13" s="83"/>
      <c r="AIS13" s="83"/>
      <c r="AIT13" s="83"/>
      <c r="AIU13" s="83"/>
      <c r="AIV13" s="83"/>
      <c r="AIW13" s="83"/>
      <c r="AIX13" s="83"/>
      <c r="AIY13" s="83"/>
      <c r="AIZ13" s="83"/>
      <c r="AJA13" s="83"/>
      <c r="AJB13" s="83"/>
      <c r="AJC13" s="83"/>
      <c r="AJD13" s="83"/>
      <c r="AJE13" s="83"/>
      <c r="AJF13" s="83"/>
      <c r="AJG13" s="83"/>
      <c r="AJH13" s="83"/>
      <c r="AJI13" s="83"/>
      <c r="AJJ13" s="83"/>
      <c r="AJK13" s="83"/>
      <c r="AJL13" s="83"/>
      <c r="AJM13" s="83"/>
      <c r="AJN13" s="83"/>
      <c r="AJO13" s="83"/>
      <c r="AJP13" s="83"/>
      <c r="AJQ13" s="83"/>
      <c r="AJR13" s="83"/>
      <c r="AJS13" s="83"/>
      <c r="AJT13" s="83"/>
      <c r="AJU13" s="83"/>
      <c r="AJV13" s="83"/>
      <c r="AJW13" s="83"/>
      <c r="AJX13" s="83"/>
      <c r="AJY13" s="83"/>
      <c r="AJZ13" s="83"/>
      <c r="AKA13" s="83"/>
      <c r="AKB13" s="83"/>
      <c r="AKC13" s="83"/>
      <c r="AKD13" s="83"/>
      <c r="AKE13" s="83"/>
      <c r="AKF13" s="83"/>
      <c r="AKG13" s="83"/>
      <c r="AKH13" s="83"/>
      <c r="AKI13" s="83"/>
      <c r="AKJ13" s="83"/>
      <c r="AKK13" s="83"/>
      <c r="AKL13" s="83"/>
      <c r="AKM13" s="83"/>
      <c r="AKN13" s="83"/>
      <c r="AKO13" s="83"/>
      <c r="AKP13" s="83"/>
      <c r="AKQ13" s="83"/>
      <c r="AKR13" s="83"/>
      <c r="AKS13" s="83"/>
      <c r="AKT13" s="83"/>
      <c r="AKU13" s="83"/>
      <c r="AKV13" s="83"/>
      <c r="AKW13" s="83"/>
      <c r="AKX13" s="83"/>
      <c r="AKY13" s="83"/>
      <c r="AKZ13" s="83"/>
      <c r="ALA13" s="83"/>
      <c r="ALB13" s="83"/>
      <c r="ALC13" s="83"/>
      <c r="ALD13" s="83"/>
      <c r="ALE13" s="83"/>
      <c r="ALF13" s="83"/>
      <c r="ALG13" s="83"/>
      <c r="ALH13" s="83"/>
      <c r="ALI13" s="83"/>
      <c r="ALJ13" s="83"/>
      <c r="ALK13" s="83"/>
      <c r="ALL13" s="83"/>
      <c r="ALM13" s="83"/>
      <c r="ALN13" s="83"/>
      <c r="ALO13" s="83"/>
      <c r="ALP13" s="83"/>
      <c r="ALQ13" s="83"/>
      <c r="ALR13" s="83"/>
      <c r="ALS13" s="83"/>
      <c r="ALT13" s="83"/>
      <c r="ALU13" s="83"/>
      <c r="ALV13" s="83"/>
      <c r="ALW13" s="83"/>
      <c r="ALX13" s="83"/>
      <c r="ALY13" s="83"/>
      <c r="ALZ13" s="83"/>
      <c r="AMA13" s="83"/>
      <c r="AMB13" s="83"/>
      <c r="AMC13" s="83"/>
      <c r="AMD13" s="83"/>
      <c r="AME13" s="83"/>
      <c r="AMF13" s="83"/>
      <c r="AMG13" s="83"/>
      <c r="AMH13" s="83"/>
      <c r="AMI13" s="83"/>
      <c r="AMJ13" s="83"/>
      <c r="AMK13" s="83"/>
      <c r="AML13" s="83"/>
      <c r="AMM13" s="83"/>
      <c r="AMN13" s="83"/>
      <c r="AMO13" s="83"/>
      <c r="AMP13" s="83"/>
      <c r="AMQ13" s="83"/>
      <c r="AMR13" s="83"/>
      <c r="AMS13" s="83"/>
      <c r="AMT13" s="83"/>
      <c r="AMU13" s="83"/>
      <c r="AMV13" s="83"/>
      <c r="AMW13" s="83"/>
      <c r="AMX13" s="83"/>
      <c r="AMY13" s="83"/>
      <c r="AMZ13" s="83"/>
      <c r="ANA13" s="83"/>
      <c r="ANB13" s="83"/>
      <c r="ANC13" s="83"/>
      <c r="AND13" s="83"/>
      <c r="ANE13" s="83"/>
      <c r="ANF13" s="83"/>
      <c r="ANG13" s="83"/>
      <c r="ANH13" s="83"/>
      <c r="ANI13" s="83"/>
      <c r="ANJ13" s="83"/>
      <c r="ANK13" s="83"/>
      <c r="ANL13" s="83"/>
      <c r="ANM13" s="83"/>
      <c r="ANN13" s="83"/>
      <c r="ANO13" s="83"/>
      <c r="ANP13" s="83"/>
      <c r="ANQ13" s="83"/>
      <c r="ANR13" s="83"/>
      <c r="ANS13" s="83"/>
      <c r="ANT13" s="83"/>
      <c r="ANU13" s="83"/>
      <c r="ANV13" s="83"/>
      <c r="ANW13" s="83"/>
      <c r="ANX13" s="83"/>
      <c r="ANY13" s="83"/>
      <c r="ANZ13" s="83"/>
      <c r="AOA13" s="83"/>
      <c r="AOB13" s="83"/>
      <c r="AOC13" s="83"/>
      <c r="AOD13" s="83"/>
      <c r="AOE13" s="83"/>
      <c r="AOF13" s="83"/>
      <c r="AOG13" s="83"/>
      <c r="AOH13" s="83"/>
      <c r="AOI13" s="83"/>
      <c r="AOJ13" s="83"/>
      <c r="AOK13" s="83"/>
      <c r="AOL13" s="83"/>
      <c r="AOM13" s="83"/>
      <c r="AON13" s="83"/>
      <c r="AOO13" s="83"/>
      <c r="AOP13" s="83"/>
      <c r="AOQ13" s="83"/>
      <c r="AOR13" s="83"/>
      <c r="AOS13" s="83"/>
      <c r="AOT13" s="83"/>
      <c r="AOU13" s="83"/>
      <c r="AOV13" s="83"/>
      <c r="AOW13" s="83"/>
      <c r="AOX13" s="83"/>
      <c r="AOY13" s="83"/>
      <c r="AOZ13" s="83"/>
      <c r="APA13" s="83"/>
      <c r="APB13" s="83"/>
      <c r="APC13" s="83"/>
      <c r="APD13" s="83"/>
      <c r="APE13" s="83"/>
      <c r="APF13" s="83"/>
      <c r="APG13" s="83"/>
      <c r="APH13" s="83"/>
      <c r="API13" s="83"/>
      <c r="APJ13" s="83"/>
      <c r="APK13" s="83"/>
      <c r="APL13" s="83"/>
      <c r="APM13" s="83"/>
      <c r="APN13" s="83"/>
      <c r="APO13" s="83"/>
      <c r="APP13" s="83"/>
      <c r="APQ13" s="83"/>
      <c r="APR13" s="83"/>
      <c r="APS13" s="83"/>
      <c r="APT13" s="83"/>
      <c r="APU13" s="83"/>
      <c r="APV13" s="83"/>
      <c r="APW13" s="83"/>
      <c r="APX13" s="83"/>
      <c r="APY13" s="83"/>
      <c r="APZ13" s="83"/>
      <c r="AQA13" s="83"/>
      <c r="AQB13" s="83"/>
      <c r="AQC13" s="83"/>
      <c r="AQD13" s="83"/>
      <c r="AQE13" s="83"/>
      <c r="AQF13" s="83"/>
      <c r="AQG13" s="83"/>
      <c r="AQH13" s="83"/>
      <c r="AQI13" s="83"/>
      <c r="AQJ13" s="83"/>
      <c r="AQK13" s="83"/>
      <c r="AQL13" s="83"/>
      <c r="AQM13" s="83"/>
      <c r="AQN13" s="83"/>
      <c r="AQO13" s="83"/>
      <c r="AQP13" s="83"/>
      <c r="AQQ13" s="83"/>
      <c r="AQR13" s="83"/>
      <c r="AQS13" s="83"/>
      <c r="AQT13" s="83"/>
      <c r="AQU13" s="83"/>
      <c r="AQV13" s="83"/>
      <c r="AQW13" s="83"/>
      <c r="AQX13" s="83"/>
      <c r="AQY13" s="83"/>
      <c r="AQZ13" s="83"/>
      <c r="ARA13" s="83"/>
      <c r="ARB13" s="83"/>
      <c r="ARC13" s="83"/>
      <c r="ARD13" s="83"/>
      <c r="ARE13" s="83"/>
      <c r="ARF13" s="83"/>
      <c r="ARG13" s="83"/>
      <c r="ARH13" s="83"/>
      <c r="ARI13" s="83"/>
      <c r="ARJ13" s="83"/>
      <c r="ARK13" s="83"/>
      <c r="ARL13" s="83"/>
      <c r="ARM13" s="83"/>
      <c r="ARN13" s="83"/>
      <c r="ARO13" s="83"/>
      <c r="ARP13" s="83"/>
      <c r="ARQ13" s="83"/>
      <c r="ARR13" s="83"/>
      <c r="ARS13" s="83"/>
      <c r="ART13" s="83"/>
      <c r="ARU13" s="83"/>
      <c r="ARV13" s="83"/>
      <c r="ARW13" s="83"/>
      <c r="ARX13" s="83"/>
      <c r="ARY13" s="83"/>
      <c r="ARZ13" s="83"/>
      <c r="ASA13" s="83"/>
      <c r="ASB13" s="83"/>
      <c r="ASC13" s="83"/>
      <c r="ASD13" s="83"/>
      <c r="ASE13" s="83"/>
      <c r="ASF13" s="83"/>
      <c r="ASG13" s="83"/>
      <c r="ASH13" s="83"/>
      <c r="ASI13" s="83"/>
      <c r="ASJ13" s="83"/>
      <c r="ASK13" s="83"/>
      <c r="ASL13" s="83"/>
      <c r="ASM13" s="83"/>
      <c r="ASN13" s="83"/>
      <c r="ASO13" s="83"/>
      <c r="ASP13" s="83"/>
      <c r="ASQ13" s="83"/>
      <c r="ASR13" s="83"/>
      <c r="ASS13" s="83"/>
      <c r="AST13" s="83"/>
      <c r="ASU13" s="83"/>
      <c r="ASV13" s="83"/>
      <c r="ASW13" s="83"/>
      <c r="ASX13" s="83"/>
      <c r="ASY13" s="83"/>
      <c r="ASZ13" s="83"/>
      <c r="ATA13" s="83"/>
      <c r="ATB13" s="83"/>
      <c r="ATC13" s="83"/>
      <c r="ATD13" s="83"/>
      <c r="ATE13" s="83"/>
      <c r="ATF13" s="83"/>
      <c r="ATG13" s="83"/>
      <c r="ATH13" s="83"/>
      <c r="ATI13" s="83"/>
      <c r="ATJ13" s="83"/>
      <c r="ATK13" s="83"/>
      <c r="ATL13" s="83"/>
      <c r="ATM13" s="83"/>
      <c r="ATN13" s="83"/>
      <c r="ATO13" s="83"/>
      <c r="ATP13" s="83"/>
      <c r="ATQ13" s="83"/>
      <c r="ATR13" s="83"/>
      <c r="ATS13" s="83"/>
      <c r="ATT13" s="83"/>
      <c r="ATU13" s="83"/>
      <c r="ATV13" s="83"/>
      <c r="ATW13" s="83"/>
      <c r="ATX13" s="83"/>
      <c r="ATY13" s="83"/>
      <c r="ATZ13" s="83"/>
      <c r="AUA13" s="83"/>
      <c r="AUB13" s="83"/>
      <c r="AUC13" s="83"/>
      <c r="AUD13" s="83"/>
      <c r="AUE13" s="83"/>
      <c r="AUF13" s="83"/>
      <c r="AUG13" s="83"/>
      <c r="AUH13" s="83"/>
      <c r="AUI13" s="83"/>
      <c r="AUJ13" s="83"/>
      <c r="AUK13" s="83"/>
      <c r="AUL13" s="83"/>
      <c r="AUM13" s="83"/>
      <c r="AUN13" s="83"/>
      <c r="AUO13" s="83"/>
      <c r="AUP13" s="83"/>
      <c r="AUQ13" s="83"/>
      <c r="AUR13" s="83"/>
      <c r="AUS13" s="83"/>
      <c r="AUT13" s="83"/>
      <c r="AUU13" s="83"/>
      <c r="AUV13" s="83"/>
      <c r="AUW13" s="83"/>
      <c r="AUX13" s="83"/>
      <c r="AUY13" s="83"/>
      <c r="AUZ13" s="83"/>
      <c r="AVA13" s="83"/>
      <c r="AVB13" s="83"/>
      <c r="AVC13" s="83"/>
      <c r="AVD13" s="83"/>
      <c r="AVE13" s="83"/>
      <c r="AVF13" s="83"/>
    </row>
    <row r="14" spans="1:1254">
      <c r="A14" s="84">
        <v>45657</v>
      </c>
      <c r="B14" s="81">
        <v>50149</v>
      </c>
      <c r="C14" s="82" t="s">
        <v>1947</v>
      </c>
      <c r="D14" s="38">
        <v>319916</v>
      </c>
      <c r="E14" s="38">
        <v>-1</v>
      </c>
      <c r="F14" s="38">
        <v>4457</v>
      </c>
      <c r="G14" s="38">
        <v>-148537</v>
      </c>
      <c r="H14" s="38">
        <v>143</v>
      </c>
      <c r="I14" s="38">
        <v>504</v>
      </c>
      <c r="J14" s="38">
        <v>-144989</v>
      </c>
      <c r="K14" s="38">
        <v>-120296</v>
      </c>
      <c r="L14" s="38">
        <v>-30253</v>
      </c>
      <c r="M14" s="38">
        <v>5473</v>
      </c>
      <c r="N14" s="38">
        <v>317005</v>
      </c>
      <c r="O14" s="38">
        <v>279</v>
      </c>
      <c r="P14" s="38">
        <v>0</v>
      </c>
      <c r="Q14" s="38">
        <v>-4442</v>
      </c>
      <c r="R14" s="38">
        <v>-1786</v>
      </c>
      <c r="S14" s="38">
        <v>-5078</v>
      </c>
      <c r="T14" s="38">
        <v>9467</v>
      </c>
      <c r="U14" s="38">
        <v>13924</v>
      </c>
      <c r="V14" s="38"/>
      <c r="W14" s="38">
        <v>-4457</v>
      </c>
      <c r="X14" s="38">
        <v>-86709</v>
      </c>
      <c r="Y14" s="38">
        <v>-206726</v>
      </c>
      <c r="Z14" s="38">
        <v>0</v>
      </c>
      <c r="AA14" s="38">
        <v>0</v>
      </c>
      <c r="AB14" s="38">
        <v>-167</v>
      </c>
      <c r="AC14" s="38">
        <v>4687</v>
      </c>
      <c r="AD14" s="38">
        <v>-4980</v>
      </c>
      <c r="AE14" s="38"/>
      <c r="AF14" s="38">
        <v>2135</v>
      </c>
      <c r="AG14" s="38">
        <v>-16465</v>
      </c>
      <c r="AH14" s="38">
        <v>-3245</v>
      </c>
      <c r="AI14" s="38">
        <v>6240</v>
      </c>
      <c r="AJ14" s="38">
        <v>2168</v>
      </c>
      <c r="AK14" s="38">
        <v>-847</v>
      </c>
      <c r="AL14" s="38">
        <v>3225</v>
      </c>
      <c r="AM14" s="38">
        <v>-18600</v>
      </c>
      <c r="AN14" s="38">
        <v>0</v>
      </c>
      <c r="AO14" s="38">
        <v>7166</v>
      </c>
      <c r="AP14" s="38">
        <v>0</v>
      </c>
      <c r="AQ14" s="38">
        <v>109171</v>
      </c>
      <c r="AR14" s="38">
        <v>944</v>
      </c>
      <c r="AS14" s="38">
        <v>300597</v>
      </c>
      <c r="AT14" s="38">
        <v>0</v>
      </c>
      <c r="AU14" s="38">
        <v>1703</v>
      </c>
      <c r="AV14" s="38">
        <v>37</v>
      </c>
      <c r="AW14" s="38">
        <v>1740</v>
      </c>
      <c r="AX14" s="38">
        <v>0</v>
      </c>
      <c r="AY14" s="38">
        <v>9406</v>
      </c>
      <c r="AZ14" s="38">
        <v>300597</v>
      </c>
      <c r="BA14" s="38">
        <v>0</v>
      </c>
      <c r="BB14" s="38">
        <v>60217</v>
      </c>
      <c r="BC14" s="38">
        <v>0</v>
      </c>
      <c r="BD14" s="38">
        <v>0</v>
      </c>
      <c r="BE14" s="38">
        <v>554</v>
      </c>
      <c r="BF14" s="38">
        <v>0</v>
      </c>
      <c r="BG14" s="38">
        <v>495640</v>
      </c>
      <c r="BH14" s="38">
        <v>0</v>
      </c>
      <c r="BI14" s="38">
        <v>13401</v>
      </c>
      <c r="BJ14" s="38">
        <v>110115</v>
      </c>
      <c r="BK14" s="38"/>
      <c r="BL14" s="38">
        <v>239826</v>
      </c>
      <c r="BM14" s="38">
        <v>10534</v>
      </c>
      <c r="BN14" s="38">
        <v>0</v>
      </c>
      <c r="BO14" s="38">
        <v>0</v>
      </c>
      <c r="BP14" s="38">
        <v>13873</v>
      </c>
      <c r="BQ14" s="38">
        <v>7968</v>
      </c>
      <c r="BR14" s="38">
        <v>5905</v>
      </c>
      <c r="BS14" s="38">
        <v>0</v>
      </c>
      <c r="BT14" s="38">
        <v>729</v>
      </c>
      <c r="BU14" s="38">
        <v>40301</v>
      </c>
      <c r="BV14" s="38">
        <v>6803</v>
      </c>
      <c r="BW14" s="38">
        <v>17885</v>
      </c>
      <c r="BX14" s="38">
        <v>0</v>
      </c>
      <c r="BY14" s="38">
        <v>6254</v>
      </c>
      <c r="BZ14" s="38">
        <v>0</v>
      </c>
      <c r="CA14" s="38">
        <v>0</v>
      </c>
      <c r="CB14" s="38">
        <v>23</v>
      </c>
      <c r="CC14" s="38">
        <v>9805</v>
      </c>
      <c r="CD14" s="38">
        <v>24687</v>
      </c>
      <c r="CE14" s="38">
        <v>0</v>
      </c>
      <c r="CF14" s="38">
        <v>10001</v>
      </c>
      <c r="CG14" s="38">
        <v>0</v>
      </c>
      <c r="CH14" s="38">
        <v>0</v>
      </c>
      <c r="CI14" s="38">
        <v>263630</v>
      </c>
      <c r="CJ14" s="38">
        <v>44778</v>
      </c>
      <c r="CK14" s="38"/>
      <c r="CL14" s="38">
        <v>0</v>
      </c>
      <c r="CM14" s="38"/>
      <c r="CN14" s="38">
        <v>15003</v>
      </c>
      <c r="CO14" s="38"/>
      <c r="CP14" s="38">
        <v>305</v>
      </c>
      <c r="CQ14" s="38"/>
      <c r="CR14" s="38">
        <v>57577</v>
      </c>
      <c r="CS14" s="38">
        <v>3001</v>
      </c>
      <c r="CT14" s="38"/>
      <c r="CU14" s="38">
        <v>152675</v>
      </c>
      <c r="CV14" s="38">
        <v>11535</v>
      </c>
      <c r="CW14" s="38"/>
      <c r="CX14" s="38"/>
      <c r="CY14" s="38"/>
      <c r="CZ14" s="38">
        <v>0</v>
      </c>
      <c r="DA14" s="38">
        <v>101585</v>
      </c>
      <c r="DB14" s="38">
        <v>20557</v>
      </c>
      <c r="DC14" s="38"/>
      <c r="DD14" s="38">
        <v>10223</v>
      </c>
      <c r="DE14" s="38">
        <v>0</v>
      </c>
      <c r="DF14" s="38">
        <v>100699</v>
      </c>
      <c r="DG14" s="38">
        <v>131487</v>
      </c>
      <c r="DH14" s="38">
        <v>7198</v>
      </c>
      <c r="DI14" s="38">
        <v>131487</v>
      </c>
      <c r="DJ14" s="38">
        <v>495640</v>
      </c>
      <c r="DK14" s="38"/>
      <c r="DL14" s="38">
        <v>11535</v>
      </c>
      <c r="DM14" s="38">
        <v>0</v>
      </c>
      <c r="DN14" s="38"/>
      <c r="DO14" s="38">
        <v>39268</v>
      </c>
      <c r="DP14" s="38">
        <v>0</v>
      </c>
      <c r="DQ14" s="38"/>
      <c r="DR14" s="38">
        <v>0</v>
      </c>
      <c r="DS14" s="38">
        <v>5009</v>
      </c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>
        <v>-9897</v>
      </c>
      <c r="EH14" s="38">
        <v>-809</v>
      </c>
      <c r="EI14" s="38">
        <v>-238720</v>
      </c>
      <c r="EJ14" s="38">
        <v>-206726</v>
      </c>
      <c r="EK14" s="38">
        <v>4457</v>
      </c>
      <c r="EL14" s="38"/>
      <c r="EM14" s="38"/>
      <c r="EN14" s="38">
        <v>4457</v>
      </c>
      <c r="EO14" s="38">
        <v>-53318</v>
      </c>
      <c r="EP14" s="38">
        <v>279</v>
      </c>
      <c r="EQ14" s="38">
        <v>0</v>
      </c>
      <c r="ER14" s="38">
        <v>95739</v>
      </c>
      <c r="ES14" s="38">
        <v>0</v>
      </c>
      <c r="ET14" s="38"/>
      <c r="EU14" s="38">
        <v>0</v>
      </c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83"/>
      <c r="OP14" s="83"/>
      <c r="OQ14" s="83"/>
      <c r="OR14" s="83"/>
      <c r="OS14" s="83"/>
      <c r="OT14" s="83"/>
      <c r="OU14" s="83"/>
      <c r="OV14" s="83"/>
      <c r="OW14" s="83"/>
      <c r="OX14" s="83"/>
      <c r="OY14" s="83"/>
      <c r="OZ14" s="83"/>
      <c r="PA14" s="83"/>
      <c r="PB14" s="83"/>
      <c r="PC14" s="83"/>
      <c r="PD14" s="83"/>
      <c r="PE14" s="83"/>
      <c r="PF14" s="83"/>
      <c r="PG14" s="83"/>
      <c r="PH14" s="83"/>
      <c r="PI14" s="83"/>
      <c r="PJ14" s="83"/>
      <c r="PK14" s="83"/>
      <c r="PL14" s="83"/>
      <c r="PM14" s="83"/>
      <c r="PN14" s="83"/>
      <c r="PO14" s="83"/>
      <c r="PP14" s="83"/>
      <c r="PQ14" s="83"/>
      <c r="PR14" s="83"/>
      <c r="PS14" s="83"/>
      <c r="PT14" s="83"/>
      <c r="PU14" s="83"/>
      <c r="PV14" s="83"/>
      <c r="PW14" s="83"/>
      <c r="PX14" s="83"/>
      <c r="PY14" s="83"/>
      <c r="PZ14" s="83"/>
      <c r="QA14" s="83"/>
      <c r="QB14" s="83"/>
      <c r="QC14" s="83"/>
      <c r="QD14" s="83"/>
      <c r="QE14" s="83"/>
      <c r="QF14" s="83"/>
      <c r="QG14" s="83"/>
      <c r="QH14" s="83"/>
      <c r="QI14" s="83"/>
      <c r="QJ14" s="83"/>
      <c r="QK14" s="83"/>
      <c r="QL14" s="83"/>
      <c r="QM14" s="83"/>
      <c r="QN14" s="83"/>
      <c r="QO14" s="83"/>
      <c r="QP14" s="83"/>
      <c r="QQ14" s="83"/>
      <c r="QR14" s="83"/>
      <c r="QS14" s="83"/>
      <c r="QT14" s="83"/>
      <c r="QU14" s="83"/>
      <c r="QV14" s="83"/>
      <c r="QW14" s="83"/>
      <c r="QX14" s="83"/>
      <c r="QY14" s="83"/>
      <c r="QZ14" s="83"/>
      <c r="RA14" s="83"/>
      <c r="RB14" s="83"/>
      <c r="RC14" s="83"/>
      <c r="RD14" s="83"/>
      <c r="RE14" s="83"/>
      <c r="RF14" s="83"/>
      <c r="RG14" s="83"/>
      <c r="RH14" s="83"/>
      <c r="RI14" s="83"/>
      <c r="RJ14" s="83"/>
      <c r="RK14" s="83"/>
      <c r="RL14" s="83"/>
      <c r="RM14" s="83"/>
      <c r="RN14" s="83"/>
      <c r="RO14" s="83"/>
      <c r="RP14" s="83"/>
      <c r="RQ14" s="83"/>
      <c r="RR14" s="83"/>
      <c r="RS14" s="83"/>
      <c r="RT14" s="83"/>
      <c r="RU14" s="83"/>
      <c r="RV14" s="83"/>
      <c r="RW14" s="83"/>
      <c r="RX14" s="83"/>
      <c r="RY14" s="83"/>
      <c r="RZ14" s="83"/>
      <c r="SA14" s="83"/>
      <c r="SB14" s="83"/>
      <c r="SC14" s="83"/>
      <c r="SD14" s="83"/>
      <c r="SE14" s="83"/>
      <c r="SF14" s="83"/>
      <c r="SG14" s="83"/>
      <c r="SH14" s="83"/>
      <c r="SI14" s="83"/>
      <c r="SJ14" s="83"/>
      <c r="SK14" s="83"/>
      <c r="SL14" s="83"/>
      <c r="SM14" s="83"/>
      <c r="SN14" s="83"/>
      <c r="SO14" s="83"/>
      <c r="SP14" s="83"/>
      <c r="SQ14" s="83"/>
      <c r="SR14" s="83"/>
      <c r="SS14" s="83"/>
      <c r="ST14" s="83"/>
      <c r="SU14" s="83"/>
      <c r="SV14" s="83"/>
      <c r="SW14" s="83"/>
      <c r="SX14" s="83"/>
      <c r="SY14" s="83"/>
      <c r="SZ14" s="83"/>
      <c r="TA14" s="83"/>
      <c r="TB14" s="83"/>
      <c r="TC14" s="83"/>
      <c r="TD14" s="83"/>
      <c r="TE14" s="83"/>
      <c r="TF14" s="83"/>
      <c r="TG14" s="83"/>
      <c r="TH14" s="83"/>
      <c r="TI14" s="83"/>
      <c r="TJ14" s="83"/>
      <c r="TK14" s="83"/>
      <c r="TL14" s="83"/>
      <c r="TM14" s="83"/>
      <c r="TN14" s="83"/>
      <c r="TO14" s="83"/>
      <c r="TP14" s="83"/>
      <c r="TQ14" s="83"/>
      <c r="TR14" s="83"/>
      <c r="TS14" s="83"/>
      <c r="TT14" s="83"/>
      <c r="TU14" s="83"/>
      <c r="TV14" s="83"/>
      <c r="TW14" s="83"/>
      <c r="TX14" s="83"/>
      <c r="TY14" s="83"/>
      <c r="TZ14" s="83"/>
      <c r="UA14" s="83"/>
      <c r="UB14" s="83"/>
      <c r="UC14" s="83"/>
      <c r="UD14" s="83"/>
      <c r="UE14" s="83"/>
      <c r="UF14" s="83"/>
      <c r="UG14" s="83"/>
      <c r="UH14" s="83"/>
      <c r="UI14" s="83"/>
      <c r="UJ14" s="83"/>
      <c r="UK14" s="83"/>
      <c r="UL14" s="83"/>
      <c r="UM14" s="83"/>
      <c r="UN14" s="83"/>
      <c r="UO14" s="83"/>
      <c r="UP14" s="83"/>
      <c r="UQ14" s="83"/>
      <c r="UR14" s="83"/>
      <c r="US14" s="83"/>
      <c r="UT14" s="83"/>
      <c r="UU14" s="83"/>
      <c r="UV14" s="83"/>
      <c r="UW14" s="83"/>
      <c r="UX14" s="83"/>
      <c r="UY14" s="83"/>
      <c r="UZ14" s="83"/>
      <c r="VA14" s="83"/>
      <c r="VB14" s="83"/>
      <c r="VC14" s="83"/>
      <c r="VD14" s="83"/>
      <c r="VE14" s="83"/>
      <c r="VF14" s="83"/>
      <c r="VG14" s="83"/>
      <c r="VH14" s="83"/>
      <c r="VI14" s="83"/>
      <c r="VJ14" s="83"/>
      <c r="VK14" s="83"/>
      <c r="VL14" s="83"/>
      <c r="VM14" s="83"/>
      <c r="VN14" s="83"/>
      <c r="VO14" s="83"/>
      <c r="VP14" s="83"/>
      <c r="VQ14" s="83"/>
      <c r="VR14" s="83"/>
      <c r="VS14" s="83"/>
      <c r="VT14" s="83"/>
      <c r="VU14" s="83"/>
      <c r="VV14" s="83"/>
      <c r="VW14" s="83"/>
      <c r="VX14" s="83"/>
      <c r="VY14" s="83"/>
      <c r="VZ14" s="83"/>
      <c r="WA14" s="83"/>
      <c r="WB14" s="83"/>
      <c r="WC14" s="83"/>
      <c r="WD14" s="83"/>
      <c r="WE14" s="83"/>
      <c r="WF14" s="83"/>
      <c r="WG14" s="83"/>
      <c r="WH14" s="83"/>
      <c r="WI14" s="83"/>
      <c r="WJ14" s="83"/>
      <c r="WK14" s="83"/>
      <c r="WL14" s="83"/>
      <c r="WM14" s="83"/>
      <c r="WN14" s="83"/>
      <c r="WO14" s="83"/>
      <c r="WP14" s="83"/>
      <c r="WQ14" s="83"/>
      <c r="WR14" s="83"/>
      <c r="WS14" s="83"/>
      <c r="WT14" s="83"/>
      <c r="WU14" s="83"/>
      <c r="WV14" s="83"/>
      <c r="WW14" s="83"/>
      <c r="WX14" s="83"/>
      <c r="WY14" s="83"/>
      <c r="WZ14" s="83"/>
      <c r="XA14" s="83"/>
      <c r="XB14" s="83"/>
      <c r="XC14" s="83"/>
      <c r="XD14" s="83"/>
      <c r="XE14" s="83"/>
      <c r="XF14" s="83"/>
      <c r="XG14" s="83"/>
      <c r="XH14" s="83"/>
      <c r="XI14" s="83"/>
      <c r="XJ14" s="83"/>
      <c r="XK14" s="83"/>
      <c r="XL14" s="83"/>
      <c r="XM14" s="83"/>
      <c r="XN14" s="83"/>
      <c r="XO14" s="83"/>
      <c r="XP14" s="83"/>
      <c r="XQ14" s="83"/>
      <c r="XR14" s="83"/>
      <c r="XS14" s="83"/>
      <c r="XT14" s="83"/>
      <c r="XU14" s="83"/>
      <c r="XV14" s="83"/>
      <c r="XW14" s="83"/>
      <c r="XX14" s="83"/>
      <c r="XY14" s="83"/>
      <c r="XZ14" s="83"/>
      <c r="YA14" s="83"/>
      <c r="YB14" s="83"/>
      <c r="YC14" s="83"/>
      <c r="YD14" s="83"/>
      <c r="YE14" s="83"/>
      <c r="YF14" s="83"/>
      <c r="YG14" s="83"/>
      <c r="YH14" s="83"/>
      <c r="YI14" s="83"/>
      <c r="YJ14" s="83"/>
      <c r="YK14" s="83"/>
      <c r="YL14" s="83"/>
      <c r="YM14" s="83"/>
      <c r="YN14" s="83"/>
      <c r="YO14" s="83"/>
      <c r="YP14" s="83"/>
      <c r="YQ14" s="83"/>
      <c r="YR14" s="83"/>
      <c r="YS14" s="83"/>
      <c r="YT14" s="83"/>
      <c r="YU14" s="83"/>
      <c r="YV14" s="83"/>
      <c r="YW14" s="83"/>
      <c r="YX14" s="83"/>
      <c r="YY14" s="83"/>
      <c r="YZ14" s="83"/>
      <c r="ZA14" s="83"/>
      <c r="ZB14" s="83"/>
      <c r="ZC14" s="83"/>
      <c r="ZD14" s="83"/>
      <c r="ZE14" s="83"/>
      <c r="ZF14" s="83"/>
      <c r="ZG14" s="83"/>
      <c r="ZH14" s="83"/>
      <c r="ZI14" s="83"/>
      <c r="ZJ14" s="83"/>
      <c r="ZK14" s="83"/>
      <c r="ZL14" s="83"/>
      <c r="ZM14" s="83"/>
      <c r="ZN14" s="83"/>
      <c r="ZO14" s="83"/>
      <c r="ZP14" s="83"/>
      <c r="ZQ14" s="83"/>
      <c r="ZR14" s="83"/>
      <c r="ZS14" s="83"/>
      <c r="ZT14" s="83"/>
      <c r="ZU14" s="83"/>
      <c r="ZV14" s="83"/>
      <c r="ZW14" s="83"/>
      <c r="ZX14" s="83"/>
      <c r="ZY14" s="83"/>
      <c r="ZZ14" s="83"/>
      <c r="AAA14" s="83"/>
      <c r="AAB14" s="83"/>
      <c r="AAC14" s="83"/>
      <c r="AAD14" s="83"/>
      <c r="AAE14" s="83"/>
      <c r="AAF14" s="83"/>
      <c r="AAG14" s="83"/>
      <c r="AAH14" s="83"/>
      <c r="AAI14" s="83"/>
      <c r="AAJ14" s="83"/>
      <c r="AAK14" s="83"/>
      <c r="AAL14" s="83"/>
      <c r="AAM14" s="83"/>
      <c r="AAN14" s="83"/>
      <c r="AAO14" s="83"/>
      <c r="AAP14" s="83"/>
      <c r="AAQ14" s="83"/>
      <c r="AAR14" s="83"/>
      <c r="AAS14" s="83"/>
      <c r="AAT14" s="83"/>
      <c r="AAU14" s="83"/>
      <c r="AAV14" s="83"/>
      <c r="AAW14" s="83"/>
      <c r="AAX14" s="83"/>
      <c r="AAY14" s="83"/>
      <c r="AAZ14" s="83"/>
      <c r="ABA14" s="83"/>
      <c r="ABB14" s="83"/>
      <c r="ABC14" s="83"/>
      <c r="ABD14" s="83"/>
      <c r="ABE14" s="83"/>
      <c r="ABF14" s="83"/>
      <c r="ABG14" s="83"/>
      <c r="ABH14" s="83"/>
      <c r="ABI14" s="83"/>
      <c r="ABJ14" s="83"/>
      <c r="ABK14" s="83"/>
      <c r="ABL14" s="83"/>
      <c r="ABM14" s="83"/>
      <c r="ABN14" s="83"/>
      <c r="ABO14" s="83"/>
      <c r="ABP14" s="83"/>
      <c r="ABQ14" s="83"/>
      <c r="ABR14" s="83"/>
      <c r="ABS14" s="83"/>
      <c r="ABT14" s="83"/>
      <c r="ABU14" s="83"/>
      <c r="ABV14" s="83"/>
      <c r="ABW14" s="83"/>
      <c r="ABX14" s="83"/>
      <c r="ABY14" s="83"/>
      <c r="ABZ14" s="83"/>
      <c r="ACA14" s="83"/>
      <c r="ACB14" s="83"/>
      <c r="ACC14" s="83"/>
      <c r="ACD14" s="83"/>
      <c r="ACE14" s="83"/>
      <c r="ACF14" s="83"/>
      <c r="ACG14" s="83"/>
      <c r="ACH14" s="83"/>
      <c r="ACI14" s="83"/>
      <c r="ACJ14" s="83"/>
      <c r="ACK14" s="83"/>
      <c r="ACL14" s="83"/>
      <c r="ACM14" s="83"/>
      <c r="ACN14" s="83"/>
      <c r="ACO14" s="83"/>
      <c r="ACP14" s="83"/>
      <c r="ACQ14" s="83"/>
      <c r="ACR14" s="83"/>
      <c r="ACS14" s="83"/>
      <c r="ACT14" s="83"/>
      <c r="ACU14" s="83"/>
      <c r="ACV14" s="83"/>
      <c r="ACW14" s="83"/>
      <c r="ACX14" s="83"/>
      <c r="ACY14" s="83"/>
      <c r="ACZ14" s="83"/>
      <c r="ADA14" s="83"/>
      <c r="ADB14" s="83"/>
      <c r="ADC14" s="83"/>
      <c r="ADD14" s="83"/>
      <c r="ADE14" s="83"/>
      <c r="ADF14" s="83"/>
      <c r="ADG14" s="83"/>
      <c r="ADH14" s="83"/>
      <c r="ADI14" s="83"/>
      <c r="ADJ14" s="83"/>
      <c r="ADK14" s="83"/>
      <c r="ADL14" s="83"/>
      <c r="ADM14" s="83"/>
      <c r="ADN14" s="83"/>
      <c r="ADO14" s="83"/>
      <c r="ADP14" s="83"/>
      <c r="ADQ14" s="83"/>
      <c r="ADR14" s="83"/>
      <c r="ADS14" s="83"/>
      <c r="ADT14" s="83"/>
      <c r="ADU14" s="83"/>
      <c r="ADV14" s="83"/>
      <c r="ADW14" s="83"/>
      <c r="ADX14" s="83"/>
      <c r="ADY14" s="83"/>
      <c r="ADZ14" s="83"/>
      <c r="AEA14" s="83"/>
      <c r="AEB14" s="83"/>
      <c r="AEC14" s="83"/>
      <c r="AED14" s="83"/>
      <c r="AEE14" s="83"/>
      <c r="AEF14" s="83"/>
      <c r="AEG14" s="83"/>
      <c r="AEH14" s="83"/>
      <c r="AEI14" s="83"/>
      <c r="AEJ14" s="83"/>
      <c r="AEK14" s="83"/>
      <c r="AEL14" s="83"/>
      <c r="AEM14" s="83"/>
      <c r="AEN14" s="83"/>
      <c r="AEO14" s="83"/>
      <c r="AEP14" s="83"/>
      <c r="AEQ14" s="83"/>
      <c r="AER14" s="83"/>
      <c r="AES14" s="83"/>
      <c r="AET14" s="83"/>
      <c r="AEU14" s="83"/>
      <c r="AEV14" s="83"/>
      <c r="AEW14" s="83"/>
      <c r="AEX14" s="83"/>
      <c r="AEY14" s="83"/>
      <c r="AEZ14" s="83"/>
      <c r="AFA14" s="83"/>
      <c r="AFB14" s="83"/>
      <c r="AFC14" s="83"/>
      <c r="AFD14" s="83"/>
      <c r="AFE14" s="83"/>
      <c r="AFF14" s="83"/>
      <c r="AFG14" s="83"/>
      <c r="AFH14" s="83"/>
      <c r="AFI14" s="83"/>
      <c r="AFJ14" s="83"/>
      <c r="AFK14" s="83"/>
      <c r="AFL14" s="83"/>
      <c r="AFM14" s="83"/>
      <c r="AFN14" s="83"/>
      <c r="AFO14" s="83"/>
      <c r="AFP14" s="83"/>
      <c r="AFQ14" s="83"/>
      <c r="AFR14" s="83"/>
      <c r="AFS14" s="83"/>
      <c r="AFT14" s="83"/>
      <c r="AFU14" s="83"/>
      <c r="AFV14" s="83"/>
      <c r="AFW14" s="83"/>
      <c r="AFX14" s="83"/>
      <c r="AFY14" s="83"/>
      <c r="AFZ14" s="83"/>
      <c r="AGA14" s="83"/>
      <c r="AGB14" s="83"/>
      <c r="AGC14" s="83"/>
      <c r="AGD14" s="83"/>
      <c r="AGE14" s="83"/>
      <c r="AGF14" s="83"/>
      <c r="AGG14" s="83"/>
      <c r="AGH14" s="83"/>
      <c r="AGI14" s="83"/>
      <c r="AGJ14" s="83"/>
      <c r="AGK14" s="83"/>
      <c r="AGL14" s="83"/>
      <c r="AGM14" s="83"/>
      <c r="AGN14" s="83"/>
      <c r="AGO14" s="83"/>
      <c r="AGP14" s="83"/>
      <c r="AGQ14" s="83"/>
      <c r="AGR14" s="83"/>
      <c r="AGS14" s="83"/>
      <c r="AGT14" s="83"/>
      <c r="AGU14" s="83"/>
      <c r="AGV14" s="83"/>
      <c r="AGW14" s="83"/>
      <c r="AGX14" s="83"/>
      <c r="AGY14" s="83"/>
      <c r="AGZ14" s="83"/>
      <c r="AHA14" s="83"/>
      <c r="AHB14" s="83"/>
      <c r="AHC14" s="83"/>
      <c r="AHD14" s="83"/>
      <c r="AHE14" s="83"/>
      <c r="AHF14" s="83"/>
      <c r="AHG14" s="83"/>
      <c r="AHH14" s="83"/>
      <c r="AHI14" s="83"/>
      <c r="AHJ14" s="83"/>
      <c r="AHK14" s="83"/>
      <c r="AHL14" s="83"/>
      <c r="AHM14" s="83"/>
      <c r="AHN14" s="83"/>
      <c r="AHO14" s="83"/>
      <c r="AHP14" s="83"/>
      <c r="AHQ14" s="83"/>
      <c r="AHR14" s="83"/>
      <c r="AHS14" s="83"/>
      <c r="AHT14" s="83"/>
      <c r="AHU14" s="83"/>
      <c r="AHV14" s="83"/>
      <c r="AHW14" s="83"/>
      <c r="AHX14" s="83"/>
      <c r="AHY14" s="83"/>
      <c r="AHZ14" s="83"/>
      <c r="AIA14" s="83"/>
      <c r="AIB14" s="83"/>
      <c r="AIC14" s="83"/>
      <c r="AID14" s="83"/>
      <c r="AIE14" s="83"/>
      <c r="AIF14" s="83"/>
      <c r="AIG14" s="83"/>
      <c r="AIH14" s="83"/>
      <c r="AII14" s="83"/>
      <c r="AIJ14" s="83"/>
      <c r="AIK14" s="83"/>
      <c r="AIL14" s="83"/>
      <c r="AIM14" s="83"/>
      <c r="AIN14" s="83"/>
      <c r="AIO14" s="83"/>
      <c r="AIP14" s="83"/>
      <c r="AIQ14" s="83"/>
      <c r="AIR14" s="83"/>
      <c r="AIS14" s="83"/>
      <c r="AIT14" s="83"/>
      <c r="AIU14" s="83"/>
      <c r="AIV14" s="83"/>
      <c r="AIW14" s="83"/>
      <c r="AIX14" s="83"/>
      <c r="AIY14" s="83"/>
      <c r="AIZ14" s="83"/>
      <c r="AJA14" s="83"/>
      <c r="AJB14" s="83"/>
      <c r="AJC14" s="83"/>
      <c r="AJD14" s="83"/>
      <c r="AJE14" s="83"/>
      <c r="AJF14" s="83"/>
      <c r="AJG14" s="83"/>
      <c r="AJH14" s="83"/>
      <c r="AJI14" s="83"/>
      <c r="AJJ14" s="83"/>
      <c r="AJK14" s="83"/>
      <c r="AJL14" s="83"/>
      <c r="AJM14" s="83"/>
      <c r="AJN14" s="83"/>
      <c r="AJO14" s="83"/>
      <c r="AJP14" s="83"/>
      <c r="AJQ14" s="83"/>
      <c r="AJR14" s="83"/>
      <c r="AJS14" s="83"/>
      <c r="AJT14" s="83"/>
      <c r="AJU14" s="83"/>
      <c r="AJV14" s="83"/>
      <c r="AJW14" s="83"/>
      <c r="AJX14" s="83"/>
      <c r="AJY14" s="83"/>
      <c r="AJZ14" s="83"/>
      <c r="AKA14" s="83"/>
      <c r="AKB14" s="83"/>
      <c r="AKC14" s="83"/>
      <c r="AKD14" s="83"/>
      <c r="AKE14" s="83"/>
      <c r="AKF14" s="83"/>
      <c r="AKG14" s="83"/>
      <c r="AKH14" s="83"/>
      <c r="AKI14" s="83"/>
      <c r="AKJ14" s="83"/>
      <c r="AKK14" s="83"/>
      <c r="AKL14" s="83"/>
      <c r="AKM14" s="83"/>
      <c r="AKN14" s="83"/>
      <c r="AKO14" s="83"/>
      <c r="AKP14" s="83"/>
      <c r="AKQ14" s="83"/>
      <c r="AKR14" s="83"/>
      <c r="AKS14" s="83"/>
      <c r="AKT14" s="83"/>
      <c r="AKU14" s="83"/>
      <c r="AKV14" s="83"/>
      <c r="AKW14" s="83"/>
      <c r="AKX14" s="83"/>
      <c r="AKY14" s="83"/>
      <c r="AKZ14" s="83"/>
      <c r="ALA14" s="83"/>
      <c r="ALB14" s="83"/>
      <c r="ALC14" s="83"/>
      <c r="ALD14" s="83"/>
      <c r="ALE14" s="83"/>
      <c r="ALF14" s="83"/>
      <c r="ALG14" s="83"/>
      <c r="ALH14" s="83"/>
      <c r="ALI14" s="83"/>
      <c r="ALJ14" s="83"/>
      <c r="ALK14" s="83"/>
      <c r="ALL14" s="83"/>
      <c r="ALM14" s="83"/>
      <c r="ALN14" s="83"/>
      <c r="ALO14" s="83"/>
      <c r="ALP14" s="83"/>
      <c r="ALQ14" s="83"/>
      <c r="ALR14" s="83"/>
      <c r="ALS14" s="83"/>
      <c r="ALT14" s="83"/>
      <c r="ALU14" s="83"/>
      <c r="ALV14" s="83"/>
      <c r="ALW14" s="83"/>
      <c r="ALX14" s="83"/>
      <c r="ALY14" s="83"/>
      <c r="ALZ14" s="83"/>
      <c r="AMA14" s="83"/>
      <c r="AMB14" s="83"/>
      <c r="AMC14" s="83"/>
      <c r="AMD14" s="83"/>
      <c r="AME14" s="83"/>
      <c r="AMF14" s="83"/>
      <c r="AMG14" s="83"/>
      <c r="AMH14" s="83"/>
      <c r="AMI14" s="83"/>
      <c r="AMJ14" s="83"/>
      <c r="AMK14" s="83"/>
      <c r="AML14" s="83"/>
      <c r="AMM14" s="83"/>
      <c r="AMN14" s="83"/>
      <c r="AMO14" s="83"/>
      <c r="AMP14" s="83"/>
      <c r="AMQ14" s="83"/>
      <c r="AMR14" s="83"/>
      <c r="AMS14" s="83"/>
      <c r="AMT14" s="83"/>
      <c r="AMU14" s="83"/>
      <c r="AMV14" s="83"/>
      <c r="AMW14" s="83"/>
      <c r="AMX14" s="83"/>
      <c r="AMY14" s="83"/>
      <c r="AMZ14" s="83"/>
      <c r="ANA14" s="83"/>
      <c r="ANB14" s="83"/>
      <c r="ANC14" s="83"/>
      <c r="AND14" s="83"/>
      <c r="ANE14" s="83"/>
      <c r="ANF14" s="83"/>
      <c r="ANG14" s="83"/>
      <c r="ANH14" s="83"/>
      <c r="ANI14" s="83"/>
      <c r="ANJ14" s="83"/>
      <c r="ANK14" s="83"/>
      <c r="ANL14" s="83"/>
      <c r="ANM14" s="83"/>
      <c r="ANN14" s="83"/>
      <c r="ANO14" s="83"/>
      <c r="ANP14" s="83"/>
      <c r="ANQ14" s="83"/>
      <c r="ANR14" s="83"/>
      <c r="ANS14" s="83"/>
      <c r="ANT14" s="83"/>
      <c r="ANU14" s="83"/>
      <c r="ANV14" s="83"/>
      <c r="ANW14" s="83"/>
      <c r="ANX14" s="83"/>
      <c r="ANY14" s="83"/>
      <c r="ANZ14" s="83"/>
      <c r="AOA14" s="83"/>
      <c r="AOB14" s="83"/>
      <c r="AOC14" s="83"/>
      <c r="AOD14" s="83"/>
      <c r="AOE14" s="83"/>
      <c r="AOF14" s="83"/>
      <c r="AOG14" s="83"/>
      <c r="AOH14" s="83"/>
      <c r="AOI14" s="83"/>
      <c r="AOJ14" s="83"/>
      <c r="AOK14" s="83"/>
      <c r="AOL14" s="83"/>
      <c r="AOM14" s="83"/>
      <c r="AON14" s="83"/>
      <c r="AOO14" s="83"/>
      <c r="AOP14" s="83"/>
      <c r="AOQ14" s="83"/>
      <c r="AOR14" s="83"/>
      <c r="AOS14" s="83"/>
      <c r="AOT14" s="83"/>
      <c r="AOU14" s="83"/>
      <c r="AOV14" s="83"/>
      <c r="AOW14" s="83"/>
      <c r="AOX14" s="83"/>
      <c r="AOY14" s="83"/>
      <c r="AOZ14" s="83"/>
      <c r="APA14" s="83"/>
      <c r="APB14" s="83"/>
      <c r="APC14" s="83"/>
      <c r="APD14" s="83"/>
      <c r="APE14" s="83"/>
      <c r="APF14" s="83"/>
      <c r="APG14" s="83"/>
      <c r="APH14" s="83"/>
      <c r="API14" s="83"/>
      <c r="APJ14" s="83"/>
      <c r="APK14" s="83"/>
      <c r="APL14" s="83"/>
      <c r="APM14" s="83"/>
      <c r="APN14" s="83"/>
      <c r="APO14" s="83"/>
      <c r="APP14" s="83"/>
      <c r="APQ14" s="83"/>
      <c r="APR14" s="83"/>
      <c r="APS14" s="83"/>
      <c r="APT14" s="83"/>
      <c r="APU14" s="83"/>
      <c r="APV14" s="83"/>
      <c r="APW14" s="83"/>
      <c r="APX14" s="83"/>
      <c r="APY14" s="83"/>
      <c r="APZ14" s="83"/>
      <c r="AQA14" s="83"/>
      <c r="AQB14" s="83"/>
      <c r="AQC14" s="83"/>
      <c r="AQD14" s="83"/>
      <c r="AQE14" s="83"/>
      <c r="AQF14" s="83"/>
      <c r="AQG14" s="83"/>
      <c r="AQH14" s="83"/>
      <c r="AQI14" s="83"/>
      <c r="AQJ14" s="83"/>
      <c r="AQK14" s="83"/>
      <c r="AQL14" s="83"/>
      <c r="AQM14" s="83"/>
      <c r="AQN14" s="83"/>
      <c r="AQO14" s="83"/>
      <c r="AQP14" s="83"/>
      <c r="AQQ14" s="83"/>
      <c r="AQR14" s="83"/>
      <c r="AQS14" s="83"/>
      <c r="AQT14" s="83"/>
      <c r="AQU14" s="83"/>
      <c r="AQV14" s="83"/>
      <c r="AQW14" s="83"/>
      <c r="AQX14" s="83"/>
      <c r="AQY14" s="83"/>
      <c r="AQZ14" s="83"/>
      <c r="ARA14" s="83"/>
      <c r="ARB14" s="83"/>
      <c r="ARC14" s="83"/>
      <c r="ARD14" s="83"/>
      <c r="ARE14" s="83"/>
      <c r="ARF14" s="83"/>
      <c r="ARG14" s="83"/>
      <c r="ARH14" s="83"/>
      <c r="ARI14" s="83"/>
      <c r="ARJ14" s="83"/>
      <c r="ARK14" s="83"/>
      <c r="ARL14" s="83"/>
      <c r="ARM14" s="83"/>
      <c r="ARN14" s="83"/>
      <c r="ARO14" s="83"/>
      <c r="ARP14" s="83"/>
      <c r="ARQ14" s="83"/>
      <c r="ARR14" s="83"/>
      <c r="ARS14" s="83"/>
      <c r="ART14" s="83"/>
      <c r="ARU14" s="83"/>
      <c r="ARV14" s="83"/>
      <c r="ARW14" s="83"/>
      <c r="ARX14" s="83"/>
      <c r="ARY14" s="83"/>
      <c r="ARZ14" s="83"/>
      <c r="ASA14" s="83"/>
      <c r="ASB14" s="83"/>
      <c r="ASC14" s="83"/>
      <c r="ASD14" s="83"/>
      <c r="ASE14" s="83"/>
      <c r="ASF14" s="83"/>
      <c r="ASG14" s="83"/>
      <c r="ASH14" s="83"/>
      <c r="ASI14" s="83"/>
      <c r="ASJ14" s="83"/>
      <c r="ASK14" s="83"/>
      <c r="ASL14" s="83"/>
      <c r="ASM14" s="83"/>
      <c r="ASN14" s="83"/>
      <c r="ASO14" s="83"/>
      <c r="ASP14" s="83"/>
      <c r="ASQ14" s="83"/>
      <c r="ASR14" s="83"/>
      <c r="ASS14" s="83"/>
      <c r="AST14" s="83"/>
      <c r="ASU14" s="83"/>
      <c r="ASV14" s="83"/>
      <c r="ASW14" s="83"/>
      <c r="ASX14" s="83"/>
      <c r="ASY14" s="83"/>
      <c r="ASZ14" s="83"/>
      <c r="ATA14" s="83"/>
      <c r="ATB14" s="83"/>
      <c r="ATC14" s="83"/>
      <c r="ATD14" s="83"/>
      <c r="ATE14" s="83"/>
      <c r="ATF14" s="83"/>
      <c r="ATG14" s="83"/>
      <c r="ATH14" s="83"/>
      <c r="ATI14" s="83"/>
      <c r="ATJ14" s="83"/>
      <c r="ATK14" s="83"/>
      <c r="ATL14" s="83"/>
      <c r="ATM14" s="83"/>
      <c r="ATN14" s="83"/>
      <c r="ATO14" s="83"/>
      <c r="ATP14" s="83"/>
      <c r="ATQ14" s="83"/>
      <c r="ATR14" s="83"/>
      <c r="ATS14" s="83"/>
      <c r="ATT14" s="83"/>
      <c r="ATU14" s="83"/>
      <c r="ATV14" s="83"/>
      <c r="ATW14" s="83"/>
      <c r="ATX14" s="83"/>
      <c r="ATY14" s="83"/>
      <c r="ATZ14" s="83"/>
      <c r="AUA14" s="83"/>
      <c r="AUB14" s="83"/>
      <c r="AUC14" s="83"/>
      <c r="AUD14" s="83"/>
      <c r="AUE14" s="83"/>
      <c r="AUF14" s="83"/>
      <c r="AUG14" s="83"/>
      <c r="AUH14" s="83"/>
      <c r="AUI14" s="83"/>
      <c r="AUJ14" s="83"/>
      <c r="AUK14" s="83"/>
      <c r="AUL14" s="83"/>
      <c r="AUM14" s="83"/>
      <c r="AUN14" s="83"/>
      <c r="AUO14" s="83"/>
      <c r="AUP14" s="83"/>
      <c r="AUQ14" s="83"/>
      <c r="AUR14" s="83"/>
      <c r="AUS14" s="83"/>
      <c r="AUT14" s="83"/>
      <c r="AUU14" s="83"/>
      <c r="AUV14" s="83"/>
      <c r="AUW14" s="83"/>
      <c r="AUX14" s="83"/>
      <c r="AUY14" s="83"/>
      <c r="AUZ14" s="83"/>
      <c r="AVA14" s="83"/>
      <c r="AVB14" s="83"/>
      <c r="AVC14" s="83"/>
      <c r="AVD14" s="83"/>
      <c r="AVE14" s="83"/>
      <c r="AVF14" s="83"/>
    </row>
    <row r="15" spans="1:1254">
      <c r="A15" s="84">
        <v>45657</v>
      </c>
      <c r="B15" s="81">
        <v>50240</v>
      </c>
      <c r="C15" s="82" t="s">
        <v>1948</v>
      </c>
      <c r="D15" s="38">
        <v>777365</v>
      </c>
      <c r="E15" s="38">
        <v>0</v>
      </c>
      <c r="F15" s="38">
        <v>0</v>
      </c>
      <c r="G15" s="38">
        <v>-449921</v>
      </c>
      <c r="H15" s="38">
        <v>754</v>
      </c>
      <c r="I15" s="38">
        <v>-2090</v>
      </c>
      <c r="J15" s="38">
        <v>-465437</v>
      </c>
      <c r="K15" s="38">
        <v>-96074</v>
      </c>
      <c r="L15" s="38">
        <v>8377</v>
      </c>
      <c r="M15" s="38">
        <v>0</v>
      </c>
      <c r="N15" s="38">
        <v>645893</v>
      </c>
      <c r="O15" s="38">
        <v>290</v>
      </c>
      <c r="P15" s="38">
        <v>0</v>
      </c>
      <c r="Q15" s="38">
        <v>25199</v>
      </c>
      <c r="R15" s="38">
        <v>2864</v>
      </c>
      <c r="S15" s="38">
        <v>-26591</v>
      </c>
      <c r="T15" s="38">
        <v>35298</v>
      </c>
      <c r="U15" s="38">
        <v>42200</v>
      </c>
      <c r="V15" s="38"/>
      <c r="W15" s="38">
        <v>-6902</v>
      </c>
      <c r="X15" s="38">
        <v>-76295</v>
      </c>
      <c r="Y15" s="38">
        <v>-172079</v>
      </c>
      <c r="Z15" s="38">
        <v>0</v>
      </c>
      <c r="AA15" s="38">
        <v>0</v>
      </c>
      <c r="AB15" s="38">
        <v>-1019</v>
      </c>
      <c r="AC15" s="38">
        <v>-17044</v>
      </c>
      <c r="AD15" s="38">
        <v>-1000</v>
      </c>
      <c r="AE15" s="38">
        <v>0</v>
      </c>
      <c r="AF15" s="38">
        <v>-12440</v>
      </c>
      <c r="AG15" s="38">
        <v>30971</v>
      </c>
      <c r="AH15" s="38">
        <v>21882</v>
      </c>
      <c r="AI15" s="38">
        <v>35534</v>
      </c>
      <c r="AJ15" s="38">
        <v>-104881</v>
      </c>
      <c r="AK15" s="38">
        <v>-2839</v>
      </c>
      <c r="AL15" s="38">
        <v>15149</v>
      </c>
      <c r="AM15" s="38">
        <v>43411</v>
      </c>
      <c r="AN15" s="38">
        <v>0</v>
      </c>
      <c r="AO15" s="38">
        <v>736</v>
      </c>
      <c r="AP15" s="38">
        <v>-4625</v>
      </c>
      <c r="AQ15" s="38">
        <v>11241</v>
      </c>
      <c r="AR15" s="38">
        <v>9305</v>
      </c>
      <c r="AS15" s="38">
        <v>839405</v>
      </c>
      <c r="AT15" s="38">
        <v>0</v>
      </c>
      <c r="AU15" s="38">
        <v>17370</v>
      </c>
      <c r="AV15" s="38">
        <v>0</v>
      </c>
      <c r="AW15" s="38">
        <v>17370</v>
      </c>
      <c r="AX15" s="38">
        <v>0</v>
      </c>
      <c r="AY15" s="38">
        <v>94815</v>
      </c>
      <c r="AZ15" s="38">
        <v>929722</v>
      </c>
      <c r="BA15" s="38">
        <v>0</v>
      </c>
      <c r="BB15" s="38">
        <v>330322</v>
      </c>
      <c r="BC15" s="38">
        <v>0</v>
      </c>
      <c r="BD15" s="38">
        <v>90317</v>
      </c>
      <c r="BE15" s="38">
        <v>17786</v>
      </c>
      <c r="BF15" s="38">
        <v>0</v>
      </c>
      <c r="BG15" s="38">
        <v>1411139</v>
      </c>
      <c r="BH15" s="38">
        <v>80317</v>
      </c>
      <c r="BI15" s="38">
        <v>59815</v>
      </c>
      <c r="BJ15" s="38">
        <v>20546</v>
      </c>
      <c r="BK15" s="38">
        <v>0</v>
      </c>
      <c r="BL15" s="38">
        <v>491297</v>
      </c>
      <c r="BM15" s="38">
        <v>13713</v>
      </c>
      <c r="BN15" s="38">
        <v>0</v>
      </c>
      <c r="BO15" s="38">
        <v>0</v>
      </c>
      <c r="BP15" s="38">
        <v>216703</v>
      </c>
      <c r="BQ15" s="38">
        <v>0</v>
      </c>
      <c r="BR15" s="38">
        <v>216703</v>
      </c>
      <c r="BS15" s="38">
        <v>8579</v>
      </c>
      <c r="BT15" s="38">
        <v>3679</v>
      </c>
      <c r="BU15" s="38">
        <v>292528</v>
      </c>
      <c r="BV15" s="38">
        <v>18659</v>
      </c>
      <c r="BW15" s="38">
        <v>31217</v>
      </c>
      <c r="BX15" s="38">
        <v>0</v>
      </c>
      <c r="BY15" s="38">
        <v>0</v>
      </c>
      <c r="BZ15" s="38">
        <v>10000</v>
      </c>
      <c r="CA15" s="38">
        <v>0</v>
      </c>
      <c r="CB15" s="38">
        <v>0</v>
      </c>
      <c r="CC15" s="38">
        <v>10034</v>
      </c>
      <c r="CD15" s="38">
        <v>59815</v>
      </c>
      <c r="CE15" s="38">
        <v>0</v>
      </c>
      <c r="CF15" s="38">
        <v>100000</v>
      </c>
      <c r="CG15" s="38">
        <v>0</v>
      </c>
      <c r="CH15" s="38">
        <v>0</v>
      </c>
      <c r="CI15" s="38">
        <v>737842</v>
      </c>
      <c r="CJ15" s="38">
        <v>281076</v>
      </c>
      <c r="CK15" s="38">
        <v>0</v>
      </c>
      <c r="CL15" s="38">
        <v>35000</v>
      </c>
      <c r="CM15" s="38">
        <v>0</v>
      </c>
      <c r="CN15" s="38">
        <v>0</v>
      </c>
      <c r="CO15" s="38">
        <v>0</v>
      </c>
      <c r="CP15" s="38">
        <v>236</v>
      </c>
      <c r="CQ15" s="38">
        <v>0</v>
      </c>
      <c r="CR15" s="38">
        <v>68963</v>
      </c>
      <c r="CS15" s="38">
        <v>1725</v>
      </c>
      <c r="CT15" s="38">
        <v>0</v>
      </c>
      <c r="CU15" s="38">
        <v>594268</v>
      </c>
      <c r="CV15" s="38">
        <v>10066</v>
      </c>
      <c r="CW15" s="38">
        <v>0</v>
      </c>
      <c r="CX15" s="38">
        <v>0</v>
      </c>
      <c r="CY15" s="38">
        <v>0</v>
      </c>
      <c r="CZ15" s="38">
        <v>0</v>
      </c>
      <c r="DA15" s="38">
        <v>605375</v>
      </c>
      <c r="DB15" s="38">
        <v>32467</v>
      </c>
      <c r="DC15" s="38">
        <v>0</v>
      </c>
      <c r="DD15" s="38">
        <v>0</v>
      </c>
      <c r="DE15" s="38">
        <v>0</v>
      </c>
      <c r="DF15" s="38">
        <v>301238</v>
      </c>
      <c r="DG15" s="38">
        <v>0</v>
      </c>
      <c r="DH15" s="38">
        <v>11954</v>
      </c>
      <c r="DI15" s="38">
        <v>0</v>
      </c>
      <c r="DJ15" s="38">
        <v>1411139</v>
      </c>
      <c r="DK15" s="38">
        <v>0</v>
      </c>
      <c r="DL15" s="38">
        <v>10066</v>
      </c>
      <c r="DM15" s="38">
        <v>0</v>
      </c>
      <c r="DN15" s="38">
        <v>0</v>
      </c>
      <c r="DO15" s="38">
        <v>67002</v>
      </c>
      <c r="DP15" s="38">
        <v>0</v>
      </c>
      <c r="DQ15" s="38">
        <v>0</v>
      </c>
      <c r="DR15" s="38">
        <v>0</v>
      </c>
      <c r="DS15" s="38">
        <v>0</v>
      </c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>
        <v>0</v>
      </c>
      <c r="EG15" s="38">
        <v>-16245</v>
      </c>
      <c r="EH15" s="38">
        <v>0</v>
      </c>
      <c r="EI15" s="38">
        <v>-5629</v>
      </c>
      <c r="EJ15" s="38">
        <v>-172079</v>
      </c>
      <c r="EK15" s="38">
        <v>0</v>
      </c>
      <c r="EL15" s="38">
        <v>0</v>
      </c>
      <c r="EM15" s="38">
        <v>-4684</v>
      </c>
      <c r="EN15" s="38">
        <v>0</v>
      </c>
      <c r="EO15" s="38">
        <v>-24696</v>
      </c>
      <c r="EP15" s="38">
        <v>290</v>
      </c>
      <c r="EQ15" s="38">
        <v>-29418</v>
      </c>
      <c r="ER15" s="38">
        <v>-94854</v>
      </c>
      <c r="ES15" s="38">
        <v>3157</v>
      </c>
      <c r="ET15" s="38">
        <v>0</v>
      </c>
      <c r="EU15" s="38">
        <v>-98473</v>
      </c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  <c r="AHO15" s="83"/>
      <c r="AHP15" s="83"/>
      <c r="AHQ15" s="83"/>
      <c r="AHR15" s="83"/>
      <c r="AHS15" s="83"/>
      <c r="AHT15" s="83"/>
      <c r="AHU15" s="83"/>
      <c r="AHV15" s="83"/>
      <c r="AHW15" s="83"/>
      <c r="AHX15" s="83"/>
      <c r="AHY15" s="83"/>
      <c r="AHZ15" s="83"/>
      <c r="AIA15" s="83"/>
      <c r="AIB15" s="83"/>
      <c r="AIC15" s="83"/>
      <c r="AID15" s="83"/>
      <c r="AIE15" s="83"/>
      <c r="AIF15" s="83"/>
      <c r="AIG15" s="83"/>
      <c r="AIH15" s="83"/>
      <c r="AII15" s="83"/>
      <c r="AIJ15" s="83"/>
      <c r="AIK15" s="83"/>
      <c r="AIL15" s="83"/>
      <c r="AIM15" s="83"/>
      <c r="AIN15" s="83"/>
      <c r="AIO15" s="83"/>
      <c r="AIP15" s="83"/>
      <c r="AIQ15" s="83"/>
      <c r="AIR15" s="83"/>
      <c r="AIS15" s="83"/>
      <c r="AIT15" s="83"/>
      <c r="AIU15" s="83"/>
      <c r="AIV15" s="83"/>
      <c r="AIW15" s="83"/>
      <c r="AIX15" s="83"/>
      <c r="AIY15" s="83"/>
      <c r="AIZ15" s="83"/>
      <c r="AJA15" s="83"/>
      <c r="AJB15" s="83"/>
      <c r="AJC15" s="83"/>
      <c r="AJD15" s="83"/>
      <c r="AJE15" s="83"/>
      <c r="AJF15" s="83"/>
      <c r="AJG15" s="83"/>
      <c r="AJH15" s="83"/>
      <c r="AJI15" s="83"/>
      <c r="AJJ15" s="83"/>
      <c r="AJK15" s="83"/>
      <c r="AJL15" s="83"/>
      <c r="AJM15" s="83"/>
      <c r="AJN15" s="83"/>
      <c r="AJO15" s="83"/>
      <c r="AJP15" s="83"/>
      <c r="AJQ15" s="83"/>
      <c r="AJR15" s="83"/>
      <c r="AJS15" s="83"/>
      <c r="AJT15" s="83"/>
      <c r="AJU15" s="83"/>
      <c r="AJV15" s="83"/>
      <c r="AJW15" s="83"/>
      <c r="AJX15" s="83"/>
      <c r="AJY15" s="83"/>
      <c r="AJZ15" s="83"/>
      <c r="AKA15" s="83"/>
      <c r="AKB15" s="83"/>
      <c r="AKC15" s="83"/>
      <c r="AKD15" s="83"/>
      <c r="AKE15" s="83"/>
      <c r="AKF15" s="83"/>
      <c r="AKG15" s="83"/>
      <c r="AKH15" s="83"/>
      <c r="AKI15" s="83"/>
      <c r="AKJ15" s="83"/>
      <c r="AKK15" s="83"/>
      <c r="AKL15" s="83"/>
      <c r="AKM15" s="83"/>
      <c r="AKN15" s="83"/>
      <c r="AKO15" s="83"/>
      <c r="AKP15" s="83"/>
      <c r="AKQ15" s="83"/>
      <c r="AKR15" s="83"/>
      <c r="AKS15" s="83"/>
      <c r="AKT15" s="83"/>
      <c r="AKU15" s="83"/>
      <c r="AKV15" s="83"/>
      <c r="AKW15" s="83"/>
      <c r="AKX15" s="83"/>
      <c r="AKY15" s="83"/>
      <c r="AKZ15" s="83"/>
      <c r="ALA15" s="83"/>
      <c r="ALB15" s="83"/>
      <c r="ALC15" s="83"/>
      <c r="ALD15" s="83"/>
      <c r="ALE15" s="83"/>
      <c r="ALF15" s="83"/>
      <c r="ALG15" s="83"/>
      <c r="ALH15" s="83"/>
      <c r="ALI15" s="83"/>
      <c r="ALJ15" s="83"/>
      <c r="ALK15" s="83"/>
      <c r="ALL15" s="83"/>
      <c r="ALM15" s="83"/>
      <c r="ALN15" s="83"/>
      <c r="ALO15" s="83"/>
      <c r="ALP15" s="83"/>
      <c r="ALQ15" s="83"/>
      <c r="ALR15" s="83"/>
      <c r="ALS15" s="83"/>
      <c r="ALT15" s="83"/>
      <c r="ALU15" s="83"/>
      <c r="ALV15" s="83"/>
      <c r="ALW15" s="83"/>
      <c r="ALX15" s="83"/>
      <c r="ALY15" s="83"/>
      <c r="ALZ15" s="83"/>
      <c r="AMA15" s="83"/>
      <c r="AMB15" s="83"/>
      <c r="AMC15" s="83"/>
      <c r="AMD15" s="83"/>
      <c r="AME15" s="83"/>
      <c r="AMF15" s="83"/>
      <c r="AMG15" s="83"/>
      <c r="AMH15" s="83"/>
      <c r="AMI15" s="83"/>
      <c r="AMJ15" s="83"/>
      <c r="AMK15" s="83"/>
      <c r="AML15" s="83"/>
      <c r="AMM15" s="83"/>
      <c r="AMN15" s="83"/>
      <c r="AMO15" s="83"/>
      <c r="AMP15" s="83"/>
      <c r="AMQ15" s="83"/>
      <c r="AMR15" s="83"/>
      <c r="AMS15" s="83"/>
      <c r="AMT15" s="83"/>
      <c r="AMU15" s="83"/>
      <c r="AMV15" s="83"/>
      <c r="AMW15" s="83"/>
      <c r="AMX15" s="83"/>
      <c r="AMY15" s="83"/>
      <c r="AMZ15" s="83"/>
      <c r="ANA15" s="83"/>
      <c r="ANB15" s="83"/>
      <c r="ANC15" s="83"/>
      <c r="AND15" s="83"/>
      <c r="ANE15" s="83"/>
      <c r="ANF15" s="83"/>
      <c r="ANG15" s="83"/>
      <c r="ANH15" s="83"/>
      <c r="ANI15" s="83"/>
      <c r="ANJ15" s="83"/>
      <c r="ANK15" s="83"/>
      <c r="ANL15" s="83"/>
      <c r="ANM15" s="83"/>
      <c r="ANN15" s="83"/>
      <c r="ANO15" s="83"/>
      <c r="ANP15" s="83"/>
      <c r="ANQ15" s="83"/>
      <c r="ANR15" s="83"/>
      <c r="ANS15" s="83"/>
      <c r="ANT15" s="83"/>
      <c r="ANU15" s="83"/>
      <c r="ANV15" s="83"/>
      <c r="ANW15" s="83"/>
      <c r="ANX15" s="83"/>
      <c r="ANY15" s="83"/>
      <c r="ANZ15" s="83"/>
      <c r="AOA15" s="83"/>
      <c r="AOB15" s="83"/>
      <c r="AOC15" s="83"/>
      <c r="AOD15" s="83"/>
      <c r="AOE15" s="83"/>
      <c r="AOF15" s="83"/>
      <c r="AOG15" s="83"/>
      <c r="AOH15" s="83"/>
      <c r="AOI15" s="83"/>
      <c r="AOJ15" s="83"/>
      <c r="AOK15" s="83"/>
      <c r="AOL15" s="83"/>
      <c r="AOM15" s="83"/>
      <c r="AON15" s="83"/>
      <c r="AOO15" s="83"/>
      <c r="AOP15" s="83"/>
      <c r="AOQ15" s="83"/>
      <c r="AOR15" s="83"/>
      <c r="AOS15" s="83"/>
      <c r="AOT15" s="83"/>
      <c r="AOU15" s="83"/>
      <c r="AOV15" s="83"/>
      <c r="AOW15" s="83"/>
      <c r="AOX15" s="83"/>
      <c r="AOY15" s="83"/>
      <c r="AOZ15" s="83"/>
      <c r="APA15" s="83"/>
      <c r="APB15" s="83"/>
      <c r="APC15" s="83"/>
      <c r="APD15" s="83"/>
      <c r="APE15" s="83"/>
      <c r="APF15" s="83"/>
      <c r="APG15" s="83"/>
      <c r="APH15" s="83"/>
      <c r="API15" s="83"/>
      <c r="APJ15" s="83"/>
      <c r="APK15" s="83"/>
      <c r="APL15" s="83"/>
      <c r="APM15" s="83"/>
      <c r="APN15" s="83"/>
      <c r="APO15" s="83"/>
      <c r="APP15" s="83"/>
      <c r="APQ15" s="83"/>
      <c r="APR15" s="83"/>
      <c r="APS15" s="83"/>
      <c r="APT15" s="83"/>
      <c r="APU15" s="83"/>
      <c r="APV15" s="83"/>
      <c r="APW15" s="83"/>
      <c r="APX15" s="83"/>
      <c r="APY15" s="83"/>
      <c r="APZ15" s="83"/>
      <c r="AQA15" s="83"/>
      <c r="AQB15" s="83"/>
      <c r="AQC15" s="83"/>
      <c r="AQD15" s="83"/>
      <c r="AQE15" s="83"/>
      <c r="AQF15" s="83"/>
      <c r="AQG15" s="83"/>
      <c r="AQH15" s="83"/>
      <c r="AQI15" s="83"/>
      <c r="AQJ15" s="83"/>
      <c r="AQK15" s="83"/>
      <c r="AQL15" s="83"/>
      <c r="AQM15" s="83"/>
      <c r="AQN15" s="83"/>
      <c r="AQO15" s="83"/>
      <c r="AQP15" s="83"/>
      <c r="AQQ15" s="83"/>
      <c r="AQR15" s="83"/>
      <c r="AQS15" s="83"/>
      <c r="AQT15" s="83"/>
      <c r="AQU15" s="83"/>
      <c r="AQV15" s="83"/>
      <c r="AQW15" s="83"/>
      <c r="AQX15" s="83"/>
      <c r="AQY15" s="83"/>
      <c r="AQZ15" s="83"/>
      <c r="ARA15" s="83"/>
      <c r="ARB15" s="83"/>
      <c r="ARC15" s="83"/>
      <c r="ARD15" s="83"/>
      <c r="ARE15" s="83"/>
      <c r="ARF15" s="83"/>
      <c r="ARG15" s="83"/>
      <c r="ARH15" s="83"/>
      <c r="ARI15" s="83"/>
      <c r="ARJ15" s="83"/>
      <c r="ARK15" s="83"/>
      <c r="ARL15" s="83"/>
      <c r="ARM15" s="83"/>
      <c r="ARN15" s="83"/>
      <c r="ARO15" s="83"/>
      <c r="ARP15" s="83"/>
      <c r="ARQ15" s="83"/>
      <c r="ARR15" s="83"/>
      <c r="ARS15" s="83"/>
      <c r="ART15" s="83"/>
      <c r="ARU15" s="83"/>
      <c r="ARV15" s="83"/>
      <c r="ARW15" s="83"/>
      <c r="ARX15" s="83"/>
      <c r="ARY15" s="83"/>
      <c r="ARZ15" s="83"/>
      <c r="ASA15" s="83"/>
      <c r="ASB15" s="83"/>
      <c r="ASC15" s="83"/>
      <c r="ASD15" s="83"/>
      <c r="ASE15" s="83"/>
      <c r="ASF15" s="83"/>
      <c r="ASG15" s="83"/>
      <c r="ASH15" s="83"/>
      <c r="ASI15" s="83"/>
      <c r="ASJ15" s="83"/>
      <c r="ASK15" s="83"/>
      <c r="ASL15" s="83"/>
      <c r="ASM15" s="83"/>
      <c r="ASN15" s="83"/>
      <c r="ASO15" s="83"/>
      <c r="ASP15" s="83"/>
      <c r="ASQ15" s="83"/>
      <c r="ASR15" s="83"/>
      <c r="ASS15" s="83"/>
      <c r="AST15" s="83"/>
      <c r="ASU15" s="83"/>
      <c r="ASV15" s="83"/>
      <c r="ASW15" s="83"/>
      <c r="ASX15" s="83"/>
      <c r="ASY15" s="83"/>
      <c r="ASZ15" s="83"/>
      <c r="ATA15" s="83"/>
      <c r="ATB15" s="83"/>
      <c r="ATC15" s="83"/>
      <c r="ATD15" s="83"/>
      <c r="ATE15" s="83"/>
      <c r="ATF15" s="83"/>
      <c r="ATG15" s="83"/>
      <c r="ATH15" s="83"/>
      <c r="ATI15" s="83"/>
      <c r="ATJ15" s="83"/>
      <c r="ATK15" s="83"/>
      <c r="ATL15" s="83"/>
      <c r="ATM15" s="83"/>
      <c r="ATN15" s="83"/>
      <c r="ATO15" s="83"/>
      <c r="ATP15" s="83"/>
      <c r="ATQ15" s="83"/>
      <c r="ATR15" s="83"/>
      <c r="ATS15" s="83"/>
      <c r="ATT15" s="83"/>
      <c r="ATU15" s="83"/>
      <c r="ATV15" s="83"/>
      <c r="ATW15" s="83"/>
      <c r="ATX15" s="83"/>
      <c r="ATY15" s="83"/>
      <c r="ATZ15" s="83"/>
      <c r="AUA15" s="83"/>
      <c r="AUB15" s="83"/>
      <c r="AUC15" s="83"/>
      <c r="AUD15" s="83"/>
      <c r="AUE15" s="83"/>
      <c r="AUF15" s="83"/>
      <c r="AUG15" s="83"/>
      <c r="AUH15" s="83"/>
      <c r="AUI15" s="83"/>
      <c r="AUJ15" s="83"/>
      <c r="AUK15" s="83"/>
      <c r="AUL15" s="83"/>
      <c r="AUM15" s="83"/>
      <c r="AUN15" s="83"/>
      <c r="AUO15" s="83"/>
      <c r="AUP15" s="83"/>
      <c r="AUQ15" s="83"/>
      <c r="AUR15" s="83"/>
      <c r="AUS15" s="83"/>
      <c r="AUT15" s="83"/>
      <c r="AUU15" s="83"/>
      <c r="AUV15" s="83"/>
      <c r="AUW15" s="83"/>
      <c r="AUX15" s="83"/>
      <c r="AUY15" s="83"/>
      <c r="AUZ15" s="83"/>
      <c r="AVA15" s="83"/>
      <c r="AVB15" s="83"/>
      <c r="AVC15" s="83"/>
      <c r="AVD15" s="83"/>
      <c r="AVE15" s="83"/>
      <c r="AVF15" s="83"/>
    </row>
    <row r="16" spans="1:1254">
      <c r="A16" s="84">
        <v>45657</v>
      </c>
      <c r="B16" s="81">
        <v>53121</v>
      </c>
      <c r="C16" s="82" t="s">
        <v>1949</v>
      </c>
      <c r="D16" s="38">
        <v>862951</v>
      </c>
      <c r="E16" s="38">
        <v>1863</v>
      </c>
      <c r="F16" s="38">
        <v>0</v>
      </c>
      <c r="G16" s="38">
        <v>-494057</v>
      </c>
      <c r="H16" s="38">
        <v>0</v>
      </c>
      <c r="I16" s="38">
        <v>-464</v>
      </c>
      <c r="J16" s="38">
        <v>-528595</v>
      </c>
      <c r="K16" s="38">
        <v>-92582</v>
      </c>
      <c r="L16" s="38">
        <v>117524</v>
      </c>
      <c r="M16" s="38">
        <v>0</v>
      </c>
      <c r="N16" s="38">
        <v>788894</v>
      </c>
      <c r="O16" s="38">
        <v>0</v>
      </c>
      <c r="P16" s="38">
        <v>0</v>
      </c>
      <c r="Q16" s="38"/>
      <c r="R16" s="38">
        <v>0</v>
      </c>
      <c r="S16" s="38">
        <v>-8917</v>
      </c>
      <c r="T16" s="38">
        <v>20725</v>
      </c>
      <c r="U16" s="38">
        <v>20725</v>
      </c>
      <c r="V16" s="38"/>
      <c r="W16" s="38">
        <v>0</v>
      </c>
      <c r="X16" s="38">
        <v>-50194</v>
      </c>
      <c r="Y16" s="38">
        <v>-142776</v>
      </c>
      <c r="Z16" s="38">
        <v>0</v>
      </c>
      <c r="AA16" s="38">
        <v>0</v>
      </c>
      <c r="AB16" s="38">
        <v>-780</v>
      </c>
      <c r="AC16" s="38">
        <v>-34074</v>
      </c>
      <c r="AD16" s="38">
        <v>-29218</v>
      </c>
      <c r="AE16" s="38">
        <v>-10735</v>
      </c>
      <c r="AF16" s="38">
        <v>-40700</v>
      </c>
      <c r="AG16" s="38">
        <v>114898</v>
      </c>
      <c r="AH16" s="38"/>
      <c r="AI16" s="38">
        <v>4111</v>
      </c>
      <c r="AJ16" s="38">
        <v>-56269</v>
      </c>
      <c r="AK16" s="38">
        <v>-947</v>
      </c>
      <c r="AL16" s="38">
        <v>18340</v>
      </c>
      <c r="AM16" s="38">
        <v>155597</v>
      </c>
      <c r="AN16" s="38">
        <v>0</v>
      </c>
      <c r="AO16" s="38">
        <v>46567</v>
      </c>
      <c r="AP16" s="38">
        <v>0</v>
      </c>
      <c r="AQ16" s="38">
        <v>2651</v>
      </c>
      <c r="AR16" s="38">
        <v>624</v>
      </c>
      <c r="AS16" s="38">
        <v>368513</v>
      </c>
      <c r="AT16" s="38">
        <v>0</v>
      </c>
      <c r="AU16" s="38">
        <v>0</v>
      </c>
      <c r="AV16" s="38">
        <v>1864</v>
      </c>
      <c r="AW16" s="38">
        <v>1864</v>
      </c>
      <c r="AX16" s="38">
        <v>0</v>
      </c>
      <c r="AY16" s="38">
        <v>78033</v>
      </c>
      <c r="AZ16" s="38">
        <v>368513</v>
      </c>
      <c r="BA16" s="38">
        <v>0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1289768</v>
      </c>
      <c r="BH16" s="38">
        <v>0</v>
      </c>
      <c r="BI16" s="38">
        <v>135457</v>
      </c>
      <c r="BJ16" s="38">
        <v>3275</v>
      </c>
      <c r="BK16" s="38">
        <v>0</v>
      </c>
      <c r="BL16" s="38">
        <v>368513</v>
      </c>
      <c r="BM16" s="38">
        <v>26877</v>
      </c>
      <c r="BN16" s="38">
        <v>0</v>
      </c>
      <c r="BO16" s="38">
        <v>0</v>
      </c>
      <c r="BP16" s="38">
        <v>610908</v>
      </c>
      <c r="BQ16" s="38">
        <v>0</v>
      </c>
      <c r="BR16" s="38">
        <v>610908</v>
      </c>
      <c r="BS16" s="38">
        <v>0</v>
      </c>
      <c r="BT16" s="38">
        <v>3374</v>
      </c>
      <c r="BU16" s="38">
        <v>677613</v>
      </c>
      <c r="BV16" s="38">
        <v>51772</v>
      </c>
      <c r="BW16" s="38">
        <v>13069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23503</v>
      </c>
      <c r="CD16" s="38">
        <v>135457</v>
      </c>
      <c r="CE16" s="38">
        <v>0</v>
      </c>
      <c r="CF16" s="38">
        <v>726</v>
      </c>
      <c r="CG16" s="38">
        <v>0</v>
      </c>
      <c r="CH16" s="38">
        <v>37819</v>
      </c>
      <c r="CI16" s="38">
        <v>355839</v>
      </c>
      <c r="CJ16" s="38">
        <v>90458</v>
      </c>
      <c r="CK16" s="38">
        <v>104063</v>
      </c>
      <c r="CL16" s="38">
        <v>0</v>
      </c>
      <c r="CM16" s="38">
        <v>0</v>
      </c>
      <c r="CN16" s="38">
        <v>0</v>
      </c>
      <c r="CO16" s="38">
        <v>0</v>
      </c>
      <c r="CP16" s="38">
        <v>4913</v>
      </c>
      <c r="CQ16" s="38">
        <v>0</v>
      </c>
      <c r="CR16" s="38">
        <v>115714</v>
      </c>
      <c r="CS16" s="38">
        <v>0</v>
      </c>
      <c r="CT16" s="38">
        <v>0</v>
      </c>
      <c r="CU16" s="38">
        <v>797118</v>
      </c>
      <c r="CV16" s="38">
        <v>19131</v>
      </c>
      <c r="CW16" s="38">
        <v>0</v>
      </c>
      <c r="CX16" s="38">
        <v>0</v>
      </c>
      <c r="CY16" s="38">
        <v>0</v>
      </c>
      <c r="CZ16" s="38">
        <v>0</v>
      </c>
      <c r="DA16" s="38">
        <v>355113</v>
      </c>
      <c r="DB16" s="38">
        <v>0</v>
      </c>
      <c r="DC16" s="38">
        <v>0</v>
      </c>
      <c r="DD16" s="38">
        <v>1966</v>
      </c>
      <c r="DE16" s="38">
        <v>0</v>
      </c>
      <c r="DF16" s="38">
        <v>597074</v>
      </c>
      <c r="DG16" s="38">
        <v>0</v>
      </c>
      <c r="DH16" s="38">
        <v>5523</v>
      </c>
      <c r="DI16" s="38">
        <v>0</v>
      </c>
      <c r="DJ16" s="38">
        <v>1289768</v>
      </c>
      <c r="DK16" s="38">
        <v>0</v>
      </c>
      <c r="DL16" s="38">
        <v>19131</v>
      </c>
      <c r="DM16" s="38">
        <v>0</v>
      </c>
      <c r="DN16" s="38">
        <v>0</v>
      </c>
      <c r="DO16" s="38">
        <v>72982</v>
      </c>
      <c r="DP16" s="38">
        <v>0</v>
      </c>
      <c r="DQ16" s="38">
        <v>0</v>
      </c>
      <c r="DR16" s="38">
        <v>0</v>
      </c>
      <c r="DS16" s="38">
        <v>0</v>
      </c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>
        <v>-23580</v>
      </c>
      <c r="EG16" s="38">
        <v>19917</v>
      </c>
      <c r="EH16" s="38">
        <v>0</v>
      </c>
      <c r="EI16" s="38">
        <v>88186</v>
      </c>
      <c r="EJ16" s="38">
        <v>142776</v>
      </c>
      <c r="EK16" s="38">
        <v>0</v>
      </c>
      <c r="EL16" s="38">
        <v>0</v>
      </c>
      <c r="EM16" s="38">
        <v>3759</v>
      </c>
      <c r="EN16" s="38">
        <v>0</v>
      </c>
      <c r="EO16" s="38">
        <v>0</v>
      </c>
      <c r="EP16" s="38">
        <v>0</v>
      </c>
      <c r="EQ16" s="38">
        <v>4396</v>
      </c>
      <c r="ER16" s="38">
        <v>50098</v>
      </c>
      <c r="ES16" s="38">
        <v>0</v>
      </c>
      <c r="ET16" s="38">
        <v>0</v>
      </c>
      <c r="EU16" s="38">
        <v>-88737</v>
      </c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83"/>
      <c r="OP16" s="83"/>
      <c r="OQ16" s="83"/>
      <c r="OR16" s="83"/>
      <c r="OS16" s="83"/>
      <c r="OT16" s="83"/>
      <c r="OU16" s="83"/>
      <c r="OV16" s="83"/>
      <c r="OW16" s="83"/>
      <c r="OX16" s="83"/>
      <c r="OY16" s="83"/>
      <c r="OZ16" s="83"/>
      <c r="PA16" s="83"/>
      <c r="PB16" s="83"/>
      <c r="PC16" s="83"/>
      <c r="PD16" s="83"/>
      <c r="PE16" s="83"/>
      <c r="PF16" s="83"/>
      <c r="PG16" s="83"/>
      <c r="PH16" s="83"/>
      <c r="PI16" s="83"/>
      <c r="PJ16" s="83"/>
      <c r="PK16" s="83"/>
      <c r="PL16" s="83"/>
      <c r="PM16" s="83"/>
      <c r="PN16" s="83"/>
      <c r="PO16" s="83"/>
      <c r="PP16" s="83"/>
      <c r="PQ16" s="83"/>
      <c r="PR16" s="83"/>
      <c r="PS16" s="83"/>
      <c r="PT16" s="83"/>
      <c r="PU16" s="83"/>
      <c r="PV16" s="83"/>
      <c r="PW16" s="83"/>
      <c r="PX16" s="83"/>
      <c r="PY16" s="83"/>
      <c r="PZ16" s="83"/>
      <c r="QA16" s="83"/>
      <c r="QB16" s="83"/>
      <c r="QC16" s="83"/>
      <c r="QD16" s="83"/>
      <c r="QE16" s="83"/>
      <c r="QF16" s="83"/>
      <c r="QG16" s="83"/>
      <c r="QH16" s="83"/>
      <c r="QI16" s="83"/>
      <c r="QJ16" s="83"/>
      <c r="QK16" s="83"/>
      <c r="QL16" s="83"/>
      <c r="QM16" s="83"/>
      <c r="QN16" s="83"/>
      <c r="QO16" s="83"/>
      <c r="QP16" s="83"/>
      <c r="QQ16" s="83"/>
      <c r="QR16" s="83"/>
      <c r="QS16" s="83"/>
      <c r="QT16" s="83"/>
      <c r="QU16" s="83"/>
      <c r="QV16" s="83"/>
      <c r="QW16" s="83"/>
      <c r="QX16" s="83"/>
      <c r="QY16" s="83"/>
      <c r="QZ16" s="83"/>
      <c r="RA16" s="83"/>
      <c r="RB16" s="83"/>
      <c r="RC16" s="83"/>
      <c r="RD16" s="83"/>
      <c r="RE16" s="83"/>
      <c r="RF16" s="83"/>
      <c r="RG16" s="83"/>
      <c r="RH16" s="83"/>
      <c r="RI16" s="83"/>
      <c r="RJ16" s="83"/>
      <c r="RK16" s="83"/>
      <c r="RL16" s="83"/>
      <c r="RM16" s="83"/>
      <c r="RN16" s="83"/>
      <c r="RO16" s="83"/>
      <c r="RP16" s="83"/>
      <c r="RQ16" s="83"/>
      <c r="RR16" s="83"/>
      <c r="RS16" s="83"/>
      <c r="RT16" s="83"/>
      <c r="RU16" s="83"/>
      <c r="RV16" s="83"/>
      <c r="RW16" s="83"/>
      <c r="RX16" s="83"/>
      <c r="RY16" s="83"/>
      <c r="RZ16" s="83"/>
      <c r="SA16" s="83"/>
      <c r="SB16" s="83"/>
      <c r="SC16" s="83"/>
      <c r="SD16" s="83"/>
      <c r="SE16" s="83"/>
      <c r="SF16" s="83"/>
      <c r="SG16" s="83"/>
      <c r="SH16" s="83"/>
      <c r="SI16" s="83"/>
      <c r="SJ16" s="83"/>
      <c r="SK16" s="83"/>
      <c r="SL16" s="83"/>
      <c r="SM16" s="83"/>
      <c r="SN16" s="83"/>
      <c r="SO16" s="83"/>
      <c r="SP16" s="83"/>
      <c r="SQ16" s="83"/>
      <c r="SR16" s="83"/>
      <c r="SS16" s="83"/>
      <c r="ST16" s="83"/>
      <c r="SU16" s="83"/>
      <c r="SV16" s="83"/>
      <c r="SW16" s="83"/>
      <c r="SX16" s="83"/>
      <c r="SY16" s="83"/>
      <c r="SZ16" s="83"/>
      <c r="TA16" s="83"/>
      <c r="TB16" s="83"/>
      <c r="TC16" s="83"/>
      <c r="TD16" s="83"/>
      <c r="TE16" s="83"/>
      <c r="TF16" s="83"/>
      <c r="TG16" s="83"/>
      <c r="TH16" s="83"/>
      <c r="TI16" s="83"/>
      <c r="TJ16" s="83"/>
      <c r="TK16" s="83"/>
      <c r="TL16" s="83"/>
      <c r="TM16" s="83"/>
      <c r="TN16" s="83"/>
      <c r="TO16" s="83"/>
      <c r="TP16" s="83"/>
      <c r="TQ16" s="83"/>
      <c r="TR16" s="83"/>
      <c r="TS16" s="83"/>
      <c r="TT16" s="83"/>
      <c r="TU16" s="83"/>
      <c r="TV16" s="83"/>
      <c r="TW16" s="83"/>
      <c r="TX16" s="83"/>
      <c r="TY16" s="83"/>
      <c r="TZ16" s="83"/>
      <c r="UA16" s="83"/>
      <c r="UB16" s="83"/>
      <c r="UC16" s="83"/>
      <c r="UD16" s="83"/>
      <c r="UE16" s="83"/>
      <c r="UF16" s="83"/>
      <c r="UG16" s="83"/>
      <c r="UH16" s="83"/>
      <c r="UI16" s="83"/>
      <c r="UJ16" s="83"/>
      <c r="UK16" s="83"/>
      <c r="UL16" s="83"/>
      <c r="UM16" s="83"/>
      <c r="UN16" s="83"/>
      <c r="UO16" s="83"/>
      <c r="UP16" s="83"/>
      <c r="UQ16" s="83"/>
      <c r="UR16" s="83"/>
      <c r="US16" s="83"/>
      <c r="UT16" s="83"/>
      <c r="UU16" s="83"/>
      <c r="UV16" s="83"/>
      <c r="UW16" s="83"/>
      <c r="UX16" s="83"/>
      <c r="UY16" s="83"/>
      <c r="UZ16" s="83"/>
      <c r="VA16" s="83"/>
      <c r="VB16" s="83"/>
      <c r="VC16" s="83"/>
      <c r="VD16" s="83"/>
      <c r="VE16" s="83"/>
      <c r="VF16" s="83"/>
      <c r="VG16" s="83"/>
      <c r="VH16" s="83"/>
      <c r="VI16" s="83"/>
      <c r="VJ16" s="83"/>
      <c r="VK16" s="83"/>
      <c r="VL16" s="83"/>
      <c r="VM16" s="83"/>
      <c r="VN16" s="83"/>
      <c r="VO16" s="83"/>
      <c r="VP16" s="83"/>
      <c r="VQ16" s="83"/>
      <c r="VR16" s="83"/>
      <c r="VS16" s="83"/>
      <c r="VT16" s="83"/>
      <c r="VU16" s="83"/>
      <c r="VV16" s="83"/>
      <c r="VW16" s="83"/>
      <c r="VX16" s="83"/>
      <c r="VY16" s="83"/>
      <c r="VZ16" s="83"/>
      <c r="WA16" s="83"/>
      <c r="WB16" s="83"/>
      <c r="WC16" s="83"/>
      <c r="WD16" s="83"/>
      <c r="WE16" s="83"/>
      <c r="WF16" s="83"/>
      <c r="WG16" s="83"/>
      <c r="WH16" s="83"/>
      <c r="WI16" s="83"/>
      <c r="WJ16" s="83"/>
      <c r="WK16" s="83"/>
      <c r="WL16" s="83"/>
      <c r="WM16" s="83"/>
      <c r="WN16" s="83"/>
      <c r="WO16" s="83"/>
      <c r="WP16" s="83"/>
      <c r="WQ16" s="83"/>
      <c r="WR16" s="83"/>
      <c r="WS16" s="83"/>
      <c r="WT16" s="83"/>
      <c r="WU16" s="83"/>
      <c r="WV16" s="83"/>
      <c r="WW16" s="83"/>
      <c r="WX16" s="83"/>
      <c r="WY16" s="83"/>
      <c r="WZ16" s="83"/>
      <c r="XA16" s="83"/>
      <c r="XB16" s="83"/>
      <c r="XC16" s="83"/>
      <c r="XD16" s="83"/>
      <c r="XE16" s="83"/>
      <c r="XF16" s="83"/>
      <c r="XG16" s="83"/>
      <c r="XH16" s="83"/>
      <c r="XI16" s="83"/>
      <c r="XJ16" s="83"/>
      <c r="XK16" s="83"/>
      <c r="XL16" s="83"/>
      <c r="XM16" s="83"/>
      <c r="XN16" s="83"/>
      <c r="XO16" s="83"/>
      <c r="XP16" s="83"/>
      <c r="XQ16" s="83"/>
      <c r="XR16" s="83"/>
      <c r="XS16" s="83"/>
      <c r="XT16" s="83"/>
      <c r="XU16" s="83"/>
      <c r="XV16" s="83"/>
      <c r="XW16" s="83"/>
      <c r="XX16" s="83"/>
      <c r="XY16" s="83"/>
      <c r="XZ16" s="83"/>
      <c r="YA16" s="83"/>
      <c r="YB16" s="83"/>
      <c r="YC16" s="83"/>
      <c r="YD16" s="83"/>
      <c r="YE16" s="83"/>
      <c r="YF16" s="83"/>
      <c r="YG16" s="83"/>
      <c r="YH16" s="83"/>
      <c r="YI16" s="83"/>
      <c r="YJ16" s="83"/>
      <c r="YK16" s="83"/>
      <c r="YL16" s="83"/>
      <c r="YM16" s="83"/>
      <c r="YN16" s="83"/>
      <c r="YO16" s="83"/>
      <c r="YP16" s="83"/>
      <c r="YQ16" s="83"/>
      <c r="YR16" s="83"/>
      <c r="YS16" s="83"/>
      <c r="YT16" s="83"/>
      <c r="YU16" s="83"/>
      <c r="YV16" s="83"/>
      <c r="YW16" s="83"/>
      <c r="YX16" s="83"/>
      <c r="YY16" s="83"/>
      <c r="YZ16" s="83"/>
      <c r="ZA16" s="83"/>
      <c r="ZB16" s="83"/>
      <c r="ZC16" s="83"/>
      <c r="ZD16" s="83"/>
      <c r="ZE16" s="83"/>
      <c r="ZF16" s="83"/>
      <c r="ZG16" s="83"/>
      <c r="ZH16" s="83"/>
      <c r="ZI16" s="83"/>
      <c r="ZJ16" s="83"/>
      <c r="ZK16" s="83"/>
      <c r="ZL16" s="83"/>
      <c r="ZM16" s="83"/>
      <c r="ZN16" s="83"/>
      <c r="ZO16" s="83"/>
      <c r="ZP16" s="83"/>
      <c r="ZQ16" s="83"/>
      <c r="ZR16" s="83"/>
      <c r="ZS16" s="83"/>
      <c r="ZT16" s="83"/>
      <c r="ZU16" s="83"/>
      <c r="ZV16" s="83"/>
      <c r="ZW16" s="83"/>
      <c r="ZX16" s="83"/>
      <c r="ZY16" s="83"/>
      <c r="ZZ16" s="83"/>
      <c r="AAA16" s="83"/>
      <c r="AAB16" s="83"/>
      <c r="AAC16" s="83"/>
      <c r="AAD16" s="83"/>
      <c r="AAE16" s="83"/>
      <c r="AAF16" s="83"/>
      <c r="AAG16" s="83"/>
      <c r="AAH16" s="83"/>
      <c r="AAI16" s="83"/>
      <c r="AAJ16" s="83"/>
      <c r="AAK16" s="83"/>
      <c r="AAL16" s="83"/>
      <c r="AAM16" s="83"/>
      <c r="AAN16" s="83"/>
      <c r="AAO16" s="83"/>
      <c r="AAP16" s="83"/>
      <c r="AAQ16" s="83"/>
      <c r="AAR16" s="83"/>
      <c r="AAS16" s="83"/>
      <c r="AAT16" s="83"/>
      <c r="AAU16" s="83"/>
      <c r="AAV16" s="83"/>
      <c r="AAW16" s="83"/>
      <c r="AAX16" s="83"/>
      <c r="AAY16" s="83"/>
      <c r="AAZ16" s="83"/>
      <c r="ABA16" s="83"/>
      <c r="ABB16" s="83"/>
      <c r="ABC16" s="83"/>
      <c r="ABD16" s="83"/>
      <c r="ABE16" s="83"/>
      <c r="ABF16" s="83"/>
      <c r="ABG16" s="83"/>
      <c r="ABH16" s="83"/>
      <c r="ABI16" s="83"/>
      <c r="ABJ16" s="83"/>
      <c r="ABK16" s="83"/>
      <c r="ABL16" s="83"/>
      <c r="ABM16" s="83"/>
      <c r="ABN16" s="83"/>
      <c r="ABO16" s="83"/>
      <c r="ABP16" s="83"/>
      <c r="ABQ16" s="83"/>
      <c r="ABR16" s="83"/>
      <c r="ABS16" s="83"/>
      <c r="ABT16" s="83"/>
      <c r="ABU16" s="83"/>
      <c r="ABV16" s="83"/>
      <c r="ABW16" s="83"/>
      <c r="ABX16" s="83"/>
      <c r="ABY16" s="83"/>
      <c r="ABZ16" s="83"/>
      <c r="ACA16" s="83"/>
      <c r="ACB16" s="83"/>
      <c r="ACC16" s="83"/>
      <c r="ACD16" s="83"/>
      <c r="ACE16" s="83"/>
      <c r="ACF16" s="83"/>
      <c r="ACG16" s="83"/>
      <c r="ACH16" s="83"/>
      <c r="ACI16" s="83"/>
      <c r="ACJ16" s="83"/>
      <c r="ACK16" s="83"/>
      <c r="ACL16" s="83"/>
      <c r="ACM16" s="83"/>
      <c r="ACN16" s="83"/>
      <c r="ACO16" s="83"/>
      <c r="ACP16" s="83"/>
      <c r="ACQ16" s="83"/>
      <c r="ACR16" s="83"/>
      <c r="ACS16" s="83"/>
      <c r="ACT16" s="83"/>
      <c r="ACU16" s="83"/>
      <c r="ACV16" s="83"/>
      <c r="ACW16" s="83"/>
      <c r="ACX16" s="83"/>
      <c r="ACY16" s="83"/>
      <c r="ACZ16" s="83"/>
      <c r="ADA16" s="83"/>
      <c r="ADB16" s="83"/>
      <c r="ADC16" s="83"/>
      <c r="ADD16" s="83"/>
      <c r="ADE16" s="83"/>
      <c r="ADF16" s="83"/>
      <c r="ADG16" s="83"/>
      <c r="ADH16" s="83"/>
      <c r="ADI16" s="83"/>
      <c r="ADJ16" s="83"/>
      <c r="ADK16" s="83"/>
      <c r="ADL16" s="83"/>
      <c r="ADM16" s="83"/>
      <c r="ADN16" s="83"/>
      <c r="ADO16" s="83"/>
      <c r="ADP16" s="83"/>
      <c r="ADQ16" s="83"/>
      <c r="ADR16" s="83"/>
      <c r="ADS16" s="83"/>
      <c r="ADT16" s="83"/>
      <c r="ADU16" s="83"/>
      <c r="ADV16" s="83"/>
      <c r="ADW16" s="83"/>
      <c r="ADX16" s="83"/>
      <c r="ADY16" s="83"/>
      <c r="ADZ16" s="83"/>
      <c r="AEA16" s="83"/>
      <c r="AEB16" s="83"/>
      <c r="AEC16" s="83"/>
      <c r="AED16" s="83"/>
      <c r="AEE16" s="83"/>
      <c r="AEF16" s="83"/>
      <c r="AEG16" s="83"/>
      <c r="AEH16" s="83"/>
      <c r="AEI16" s="83"/>
      <c r="AEJ16" s="83"/>
      <c r="AEK16" s="83"/>
      <c r="AEL16" s="83"/>
      <c r="AEM16" s="83"/>
      <c r="AEN16" s="83"/>
      <c r="AEO16" s="83"/>
      <c r="AEP16" s="83"/>
      <c r="AEQ16" s="83"/>
      <c r="AER16" s="83"/>
      <c r="AES16" s="83"/>
      <c r="AET16" s="83"/>
      <c r="AEU16" s="83"/>
      <c r="AEV16" s="83"/>
      <c r="AEW16" s="83"/>
      <c r="AEX16" s="83"/>
      <c r="AEY16" s="83"/>
      <c r="AEZ16" s="83"/>
      <c r="AFA16" s="83"/>
      <c r="AFB16" s="83"/>
      <c r="AFC16" s="83"/>
      <c r="AFD16" s="83"/>
      <c r="AFE16" s="83"/>
      <c r="AFF16" s="83"/>
      <c r="AFG16" s="83"/>
      <c r="AFH16" s="83"/>
      <c r="AFI16" s="83"/>
      <c r="AFJ16" s="83"/>
      <c r="AFK16" s="83"/>
      <c r="AFL16" s="83"/>
      <c r="AFM16" s="83"/>
      <c r="AFN16" s="83"/>
      <c r="AFO16" s="83"/>
      <c r="AFP16" s="83"/>
      <c r="AFQ16" s="83"/>
      <c r="AFR16" s="83"/>
      <c r="AFS16" s="83"/>
      <c r="AFT16" s="83"/>
      <c r="AFU16" s="83"/>
      <c r="AFV16" s="83"/>
      <c r="AFW16" s="83"/>
      <c r="AFX16" s="83"/>
      <c r="AFY16" s="83"/>
      <c r="AFZ16" s="83"/>
      <c r="AGA16" s="83"/>
      <c r="AGB16" s="83"/>
      <c r="AGC16" s="83"/>
      <c r="AGD16" s="83"/>
      <c r="AGE16" s="83"/>
      <c r="AGF16" s="83"/>
      <c r="AGG16" s="83"/>
      <c r="AGH16" s="83"/>
      <c r="AGI16" s="83"/>
      <c r="AGJ16" s="83"/>
      <c r="AGK16" s="83"/>
      <c r="AGL16" s="83"/>
      <c r="AGM16" s="83"/>
      <c r="AGN16" s="83"/>
      <c r="AGO16" s="83"/>
      <c r="AGP16" s="83"/>
      <c r="AGQ16" s="83"/>
      <c r="AGR16" s="83"/>
      <c r="AGS16" s="83"/>
      <c r="AGT16" s="83"/>
      <c r="AGU16" s="83"/>
      <c r="AGV16" s="83"/>
      <c r="AGW16" s="83"/>
      <c r="AGX16" s="83"/>
      <c r="AGY16" s="83"/>
      <c r="AGZ16" s="83"/>
      <c r="AHA16" s="83"/>
      <c r="AHB16" s="83"/>
      <c r="AHC16" s="83"/>
      <c r="AHD16" s="83"/>
      <c r="AHE16" s="83"/>
      <c r="AHF16" s="83"/>
      <c r="AHG16" s="83"/>
      <c r="AHH16" s="83"/>
      <c r="AHI16" s="83"/>
      <c r="AHJ16" s="83"/>
      <c r="AHK16" s="83"/>
      <c r="AHL16" s="83"/>
      <c r="AHM16" s="83"/>
      <c r="AHN16" s="83"/>
      <c r="AHO16" s="83"/>
      <c r="AHP16" s="83"/>
      <c r="AHQ16" s="83"/>
      <c r="AHR16" s="83"/>
      <c r="AHS16" s="83"/>
      <c r="AHT16" s="83"/>
      <c r="AHU16" s="83"/>
      <c r="AHV16" s="83"/>
      <c r="AHW16" s="83"/>
      <c r="AHX16" s="83"/>
      <c r="AHY16" s="83"/>
      <c r="AHZ16" s="83"/>
      <c r="AIA16" s="83"/>
      <c r="AIB16" s="83"/>
      <c r="AIC16" s="83"/>
      <c r="AID16" s="83"/>
      <c r="AIE16" s="83"/>
      <c r="AIF16" s="83"/>
      <c r="AIG16" s="83"/>
      <c r="AIH16" s="83"/>
      <c r="AII16" s="83"/>
      <c r="AIJ16" s="83"/>
      <c r="AIK16" s="83"/>
      <c r="AIL16" s="83"/>
      <c r="AIM16" s="83"/>
      <c r="AIN16" s="83"/>
      <c r="AIO16" s="83"/>
      <c r="AIP16" s="83"/>
      <c r="AIQ16" s="83"/>
      <c r="AIR16" s="83"/>
      <c r="AIS16" s="83"/>
      <c r="AIT16" s="83"/>
      <c r="AIU16" s="83"/>
      <c r="AIV16" s="83"/>
      <c r="AIW16" s="83"/>
      <c r="AIX16" s="83"/>
      <c r="AIY16" s="83"/>
      <c r="AIZ16" s="83"/>
      <c r="AJA16" s="83"/>
      <c r="AJB16" s="83"/>
      <c r="AJC16" s="83"/>
      <c r="AJD16" s="83"/>
      <c r="AJE16" s="83"/>
      <c r="AJF16" s="83"/>
      <c r="AJG16" s="83"/>
      <c r="AJH16" s="83"/>
      <c r="AJI16" s="83"/>
      <c r="AJJ16" s="83"/>
      <c r="AJK16" s="83"/>
      <c r="AJL16" s="83"/>
      <c r="AJM16" s="83"/>
      <c r="AJN16" s="83"/>
      <c r="AJO16" s="83"/>
      <c r="AJP16" s="83"/>
      <c r="AJQ16" s="83"/>
      <c r="AJR16" s="83"/>
      <c r="AJS16" s="83"/>
      <c r="AJT16" s="83"/>
      <c r="AJU16" s="83"/>
      <c r="AJV16" s="83"/>
      <c r="AJW16" s="83"/>
      <c r="AJX16" s="83"/>
      <c r="AJY16" s="83"/>
      <c r="AJZ16" s="83"/>
      <c r="AKA16" s="83"/>
      <c r="AKB16" s="83"/>
      <c r="AKC16" s="83"/>
      <c r="AKD16" s="83"/>
      <c r="AKE16" s="83"/>
      <c r="AKF16" s="83"/>
      <c r="AKG16" s="83"/>
      <c r="AKH16" s="83"/>
      <c r="AKI16" s="83"/>
      <c r="AKJ16" s="83"/>
      <c r="AKK16" s="83"/>
      <c r="AKL16" s="83"/>
      <c r="AKM16" s="83"/>
      <c r="AKN16" s="83"/>
      <c r="AKO16" s="83"/>
      <c r="AKP16" s="83"/>
      <c r="AKQ16" s="83"/>
      <c r="AKR16" s="83"/>
      <c r="AKS16" s="83"/>
      <c r="AKT16" s="83"/>
      <c r="AKU16" s="83"/>
      <c r="AKV16" s="83"/>
      <c r="AKW16" s="83"/>
      <c r="AKX16" s="83"/>
      <c r="AKY16" s="83"/>
      <c r="AKZ16" s="83"/>
      <c r="ALA16" s="83"/>
      <c r="ALB16" s="83"/>
      <c r="ALC16" s="83"/>
      <c r="ALD16" s="83"/>
      <c r="ALE16" s="83"/>
      <c r="ALF16" s="83"/>
      <c r="ALG16" s="83"/>
      <c r="ALH16" s="83"/>
      <c r="ALI16" s="83"/>
      <c r="ALJ16" s="83"/>
      <c r="ALK16" s="83"/>
      <c r="ALL16" s="83"/>
      <c r="ALM16" s="83"/>
      <c r="ALN16" s="83"/>
      <c r="ALO16" s="83"/>
      <c r="ALP16" s="83"/>
      <c r="ALQ16" s="83"/>
      <c r="ALR16" s="83"/>
      <c r="ALS16" s="83"/>
      <c r="ALT16" s="83"/>
      <c r="ALU16" s="83"/>
      <c r="ALV16" s="83"/>
      <c r="ALW16" s="83"/>
      <c r="ALX16" s="83"/>
      <c r="ALY16" s="83"/>
      <c r="ALZ16" s="83"/>
      <c r="AMA16" s="83"/>
      <c r="AMB16" s="83"/>
      <c r="AMC16" s="83"/>
      <c r="AMD16" s="83"/>
      <c r="AME16" s="83"/>
      <c r="AMF16" s="83"/>
      <c r="AMG16" s="83"/>
      <c r="AMH16" s="83"/>
      <c r="AMI16" s="83"/>
      <c r="AMJ16" s="83"/>
      <c r="AMK16" s="83"/>
      <c r="AML16" s="83"/>
      <c r="AMM16" s="83"/>
      <c r="AMN16" s="83"/>
      <c r="AMO16" s="83"/>
      <c r="AMP16" s="83"/>
      <c r="AMQ16" s="83"/>
      <c r="AMR16" s="83"/>
      <c r="AMS16" s="83"/>
      <c r="AMT16" s="83"/>
      <c r="AMU16" s="83"/>
      <c r="AMV16" s="83"/>
      <c r="AMW16" s="83"/>
      <c r="AMX16" s="83"/>
      <c r="AMY16" s="83"/>
      <c r="AMZ16" s="83"/>
      <c r="ANA16" s="83"/>
      <c r="ANB16" s="83"/>
      <c r="ANC16" s="83"/>
      <c r="AND16" s="83"/>
      <c r="ANE16" s="83"/>
      <c r="ANF16" s="83"/>
      <c r="ANG16" s="83"/>
      <c r="ANH16" s="83"/>
      <c r="ANI16" s="83"/>
      <c r="ANJ16" s="83"/>
      <c r="ANK16" s="83"/>
      <c r="ANL16" s="83"/>
      <c r="ANM16" s="83"/>
      <c r="ANN16" s="83"/>
      <c r="ANO16" s="83"/>
      <c r="ANP16" s="83"/>
      <c r="ANQ16" s="83"/>
      <c r="ANR16" s="83"/>
      <c r="ANS16" s="83"/>
      <c r="ANT16" s="83"/>
      <c r="ANU16" s="83"/>
      <c r="ANV16" s="83"/>
      <c r="ANW16" s="83"/>
      <c r="ANX16" s="83"/>
      <c r="ANY16" s="83"/>
      <c r="ANZ16" s="83"/>
      <c r="AOA16" s="83"/>
      <c r="AOB16" s="83"/>
      <c r="AOC16" s="83"/>
      <c r="AOD16" s="83"/>
      <c r="AOE16" s="83"/>
      <c r="AOF16" s="83"/>
      <c r="AOG16" s="83"/>
      <c r="AOH16" s="83"/>
      <c r="AOI16" s="83"/>
      <c r="AOJ16" s="83"/>
      <c r="AOK16" s="83"/>
      <c r="AOL16" s="83"/>
      <c r="AOM16" s="83"/>
      <c r="AON16" s="83"/>
      <c r="AOO16" s="83"/>
      <c r="AOP16" s="83"/>
      <c r="AOQ16" s="83"/>
      <c r="AOR16" s="83"/>
      <c r="AOS16" s="83"/>
      <c r="AOT16" s="83"/>
      <c r="AOU16" s="83"/>
      <c r="AOV16" s="83"/>
      <c r="AOW16" s="83"/>
      <c r="AOX16" s="83"/>
      <c r="AOY16" s="83"/>
      <c r="AOZ16" s="83"/>
      <c r="APA16" s="83"/>
      <c r="APB16" s="83"/>
      <c r="APC16" s="83"/>
      <c r="APD16" s="83"/>
      <c r="APE16" s="83"/>
      <c r="APF16" s="83"/>
      <c r="APG16" s="83"/>
      <c r="APH16" s="83"/>
      <c r="API16" s="83"/>
      <c r="APJ16" s="83"/>
      <c r="APK16" s="83"/>
      <c r="APL16" s="83"/>
      <c r="APM16" s="83"/>
      <c r="APN16" s="83"/>
      <c r="APO16" s="83"/>
      <c r="APP16" s="83"/>
      <c r="APQ16" s="83"/>
      <c r="APR16" s="83"/>
      <c r="APS16" s="83"/>
      <c r="APT16" s="83"/>
      <c r="APU16" s="83"/>
      <c r="APV16" s="83"/>
      <c r="APW16" s="83"/>
      <c r="APX16" s="83"/>
      <c r="APY16" s="83"/>
      <c r="APZ16" s="83"/>
      <c r="AQA16" s="83"/>
      <c r="AQB16" s="83"/>
      <c r="AQC16" s="83"/>
      <c r="AQD16" s="83"/>
      <c r="AQE16" s="83"/>
      <c r="AQF16" s="83"/>
      <c r="AQG16" s="83"/>
      <c r="AQH16" s="83"/>
      <c r="AQI16" s="83"/>
      <c r="AQJ16" s="83"/>
      <c r="AQK16" s="83"/>
      <c r="AQL16" s="83"/>
      <c r="AQM16" s="83"/>
      <c r="AQN16" s="83"/>
      <c r="AQO16" s="83"/>
      <c r="AQP16" s="83"/>
      <c r="AQQ16" s="83"/>
      <c r="AQR16" s="83"/>
      <c r="AQS16" s="83"/>
      <c r="AQT16" s="83"/>
      <c r="AQU16" s="83"/>
      <c r="AQV16" s="83"/>
      <c r="AQW16" s="83"/>
      <c r="AQX16" s="83"/>
      <c r="AQY16" s="83"/>
      <c r="AQZ16" s="83"/>
      <c r="ARA16" s="83"/>
      <c r="ARB16" s="83"/>
      <c r="ARC16" s="83"/>
      <c r="ARD16" s="83"/>
      <c r="ARE16" s="83"/>
      <c r="ARF16" s="83"/>
      <c r="ARG16" s="83"/>
      <c r="ARH16" s="83"/>
      <c r="ARI16" s="83"/>
      <c r="ARJ16" s="83"/>
      <c r="ARK16" s="83"/>
      <c r="ARL16" s="83"/>
      <c r="ARM16" s="83"/>
      <c r="ARN16" s="83"/>
      <c r="ARO16" s="83"/>
      <c r="ARP16" s="83"/>
      <c r="ARQ16" s="83"/>
      <c r="ARR16" s="83"/>
      <c r="ARS16" s="83"/>
      <c r="ART16" s="83"/>
      <c r="ARU16" s="83"/>
      <c r="ARV16" s="83"/>
      <c r="ARW16" s="83"/>
      <c r="ARX16" s="83"/>
      <c r="ARY16" s="83"/>
      <c r="ARZ16" s="83"/>
      <c r="ASA16" s="83"/>
      <c r="ASB16" s="83"/>
      <c r="ASC16" s="83"/>
      <c r="ASD16" s="83"/>
      <c r="ASE16" s="83"/>
      <c r="ASF16" s="83"/>
      <c r="ASG16" s="83"/>
      <c r="ASH16" s="83"/>
      <c r="ASI16" s="83"/>
      <c r="ASJ16" s="83"/>
      <c r="ASK16" s="83"/>
      <c r="ASL16" s="83"/>
      <c r="ASM16" s="83"/>
      <c r="ASN16" s="83"/>
      <c r="ASO16" s="83"/>
      <c r="ASP16" s="83"/>
      <c r="ASQ16" s="83"/>
      <c r="ASR16" s="83"/>
      <c r="ASS16" s="83"/>
      <c r="AST16" s="83"/>
      <c r="ASU16" s="83"/>
      <c r="ASV16" s="83"/>
      <c r="ASW16" s="83"/>
      <c r="ASX16" s="83"/>
      <c r="ASY16" s="83"/>
      <c r="ASZ16" s="83"/>
      <c r="ATA16" s="83"/>
      <c r="ATB16" s="83"/>
      <c r="ATC16" s="83"/>
      <c r="ATD16" s="83"/>
      <c r="ATE16" s="83"/>
      <c r="ATF16" s="83"/>
      <c r="ATG16" s="83"/>
      <c r="ATH16" s="83"/>
      <c r="ATI16" s="83"/>
      <c r="ATJ16" s="83"/>
      <c r="ATK16" s="83"/>
      <c r="ATL16" s="83"/>
      <c r="ATM16" s="83"/>
      <c r="ATN16" s="83"/>
      <c r="ATO16" s="83"/>
      <c r="ATP16" s="83"/>
      <c r="ATQ16" s="83"/>
      <c r="ATR16" s="83"/>
      <c r="ATS16" s="83"/>
      <c r="ATT16" s="83"/>
      <c r="ATU16" s="83"/>
      <c r="ATV16" s="83"/>
      <c r="ATW16" s="83"/>
      <c r="ATX16" s="83"/>
      <c r="ATY16" s="83"/>
      <c r="ATZ16" s="83"/>
      <c r="AUA16" s="83"/>
      <c r="AUB16" s="83"/>
      <c r="AUC16" s="83"/>
      <c r="AUD16" s="83"/>
      <c r="AUE16" s="83"/>
      <c r="AUF16" s="83"/>
      <c r="AUG16" s="83"/>
      <c r="AUH16" s="83"/>
      <c r="AUI16" s="83"/>
      <c r="AUJ16" s="83"/>
      <c r="AUK16" s="83"/>
      <c r="AUL16" s="83"/>
      <c r="AUM16" s="83"/>
      <c r="AUN16" s="83"/>
      <c r="AUO16" s="83"/>
      <c r="AUP16" s="83"/>
      <c r="AUQ16" s="83"/>
      <c r="AUR16" s="83"/>
      <c r="AUS16" s="83"/>
      <c r="AUT16" s="83"/>
      <c r="AUU16" s="83"/>
      <c r="AUV16" s="83"/>
      <c r="AUW16" s="83"/>
      <c r="AUX16" s="83"/>
      <c r="AUY16" s="83"/>
      <c r="AUZ16" s="83"/>
      <c r="AVA16" s="83"/>
      <c r="AVB16" s="83"/>
      <c r="AVC16" s="83"/>
      <c r="AVD16" s="83"/>
      <c r="AVE16" s="83"/>
      <c r="AVF16" s="83"/>
    </row>
    <row r="17" spans="1:1254">
      <c r="A17" s="84">
        <v>45657</v>
      </c>
      <c r="B17" s="81">
        <v>51571</v>
      </c>
      <c r="C17" s="82" t="s">
        <v>1950</v>
      </c>
      <c r="D17" s="38">
        <v>273563</v>
      </c>
      <c r="E17" s="38">
        <v>0</v>
      </c>
      <c r="F17" s="38">
        <v>1685</v>
      </c>
      <c r="G17" s="38">
        <v>-198323</v>
      </c>
      <c r="H17" s="38">
        <v>28364</v>
      </c>
      <c r="I17" s="38">
        <v>-4985</v>
      </c>
      <c r="J17" s="38">
        <v>-168819</v>
      </c>
      <c r="K17" s="38">
        <v>-36780</v>
      </c>
      <c r="L17" s="38">
        <v>-9790</v>
      </c>
      <c r="M17" s="38">
        <v>-14</v>
      </c>
      <c r="N17" s="38">
        <v>225612</v>
      </c>
      <c r="O17" s="38">
        <v>2848</v>
      </c>
      <c r="P17" s="38"/>
      <c r="Q17" s="38">
        <v>-4133</v>
      </c>
      <c r="R17" s="38">
        <v>-13920</v>
      </c>
      <c r="S17" s="38">
        <v>-41858</v>
      </c>
      <c r="T17" s="38">
        <v>108885</v>
      </c>
      <c r="U17" s="38">
        <v>114714</v>
      </c>
      <c r="V17" s="38"/>
      <c r="W17" s="38">
        <v>-5829</v>
      </c>
      <c r="X17" s="38">
        <v>-34336</v>
      </c>
      <c r="Y17" s="38">
        <v>-68268</v>
      </c>
      <c r="Z17" s="38">
        <v>14937</v>
      </c>
      <c r="AA17" s="38"/>
      <c r="AB17" s="38">
        <v>-277</v>
      </c>
      <c r="AC17" s="38">
        <v>20045</v>
      </c>
      <c r="AD17" s="38"/>
      <c r="AE17" s="38"/>
      <c r="AF17" s="38">
        <v>-7414</v>
      </c>
      <c r="AG17" s="38">
        <v>91681</v>
      </c>
      <c r="AH17" s="38">
        <v>-7703</v>
      </c>
      <c r="AI17" s="38">
        <v>27903</v>
      </c>
      <c r="AJ17" s="38">
        <v>-6093</v>
      </c>
      <c r="AK17" s="38">
        <v>-1678</v>
      </c>
      <c r="AL17" s="38">
        <v>18868</v>
      </c>
      <c r="AM17" s="38">
        <v>99095</v>
      </c>
      <c r="AN17" s="38"/>
      <c r="AO17" s="38"/>
      <c r="AP17" s="38">
        <v>54975</v>
      </c>
      <c r="AQ17" s="38">
        <v>6576</v>
      </c>
      <c r="AR17" s="38">
        <v>2244</v>
      </c>
      <c r="AS17" s="38">
        <v>628269</v>
      </c>
      <c r="AT17" s="38"/>
      <c r="AU17" s="38">
        <v>20858</v>
      </c>
      <c r="AV17" s="38">
        <v>0</v>
      </c>
      <c r="AW17" s="38">
        <v>20858</v>
      </c>
      <c r="AX17" s="38"/>
      <c r="AY17" s="38"/>
      <c r="AZ17" s="38">
        <v>1455990</v>
      </c>
      <c r="BA17" s="38">
        <v>280</v>
      </c>
      <c r="BB17" s="38">
        <v>324468</v>
      </c>
      <c r="BC17" s="38">
        <v>49765</v>
      </c>
      <c r="BD17" s="38">
        <v>827441</v>
      </c>
      <c r="BE17" s="38">
        <v>55931</v>
      </c>
      <c r="BF17" s="38">
        <v>159313</v>
      </c>
      <c r="BG17" s="38">
        <v>1525171</v>
      </c>
      <c r="BH17" s="38">
        <v>570184</v>
      </c>
      <c r="BI17" s="38">
        <v>25112</v>
      </c>
      <c r="BJ17" s="38">
        <v>8820</v>
      </c>
      <c r="BK17" s="38"/>
      <c r="BL17" s="38">
        <v>196974</v>
      </c>
      <c r="BM17" s="38">
        <v>897</v>
      </c>
      <c r="BN17" s="38">
        <v>671</v>
      </c>
      <c r="BO17" s="38"/>
      <c r="BP17" s="38">
        <v>4178</v>
      </c>
      <c r="BQ17" s="38"/>
      <c r="BR17" s="38">
        <v>4178</v>
      </c>
      <c r="BS17" s="38"/>
      <c r="BT17" s="38">
        <v>11</v>
      </c>
      <c r="BU17" s="38">
        <v>25036</v>
      </c>
      <c r="BV17" s="38"/>
      <c r="BW17" s="38"/>
      <c r="BX17" s="38">
        <v>147</v>
      </c>
      <c r="BY17" s="38">
        <v>422</v>
      </c>
      <c r="BZ17" s="38">
        <v>97797</v>
      </c>
      <c r="CA17" s="38">
        <v>460</v>
      </c>
      <c r="CB17" s="38">
        <v>799</v>
      </c>
      <c r="CC17" s="38">
        <v>886</v>
      </c>
      <c r="CD17" s="38">
        <v>34428</v>
      </c>
      <c r="CE17" s="38"/>
      <c r="CF17" s="38">
        <v>25000</v>
      </c>
      <c r="CG17" s="38"/>
      <c r="CH17" s="38"/>
      <c r="CI17" s="38">
        <v>1266923</v>
      </c>
      <c r="CJ17" s="38">
        <v>143706</v>
      </c>
      <c r="CK17" s="38"/>
      <c r="CL17" s="38"/>
      <c r="CM17" s="38"/>
      <c r="CN17" s="38">
        <v>342</v>
      </c>
      <c r="CO17" s="38"/>
      <c r="CP17" s="38">
        <v>5385</v>
      </c>
      <c r="CQ17" s="38"/>
      <c r="CR17" s="38">
        <v>14096</v>
      </c>
      <c r="CS17" s="38"/>
      <c r="CT17" s="38"/>
      <c r="CU17" s="38">
        <v>244152</v>
      </c>
      <c r="CV17" s="38"/>
      <c r="CW17" s="38"/>
      <c r="CX17" s="38"/>
      <c r="CY17" s="38"/>
      <c r="CZ17" s="38"/>
      <c r="DA17" s="38">
        <v>265559</v>
      </c>
      <c r="DB17" s="38">
        <v>476364</v>
      </c>
      <c r="DC17" s="38"/>
      <c r="DD17" s="38"/>
      <c r="DE17" s="38"/>
      <c r="DF17" s="38">
        <v>88681</v>
      </c>
      <c r="DG17" s="38">
        <v>500000</v>
      </c>
      <c r="DH17" s="38">
        <v>11765</v>
      </c>
      <c r="DI17" s="38">
        <v>500000</v>
      </c>
      <c r="DJ17" s="38">
        <v>1525171</v>
      </c>
      <c r="DK17" s="38"/>
      <c r="DL17" s="38"/>
      <c r="DM17" s="38"/>
      <c r="DN17" s="38"/>
      <c r="DO17" s="38">
        <v>8369</v>
      </c>
      <c r="DP17" s="38"/>
      <c r="DQ17" s="38"/>
      <c r="DR17" s="38"/>
      <c r="DS17" s="38">
        <v>8095</v>
      </c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>
        <v>-835</v>
      </c>
      <c r="EH17" s="38">
        <v>-850</v>
      </c>
      <c r="EI17" s="38">
        <v>-13467</v>
      </c>
      <c r="EJ17" s="38">
        <v>-68268</v>
      </c>
      <c r="EK17" s="38">
        <v>1685</v>
      </c>
      <c r="EL17" s="38"/>
      <c r="EM17" s="38">
        <v>-1034</v>
      </c>
      <c r="EN17" s="38">
        <v>1685</v>
      </c>
      <c r="EO17" s="38">
        <v>-10803</v>
      </c>
      <c r="EP17" s="38">
        <v>2848</v>
      </c>
      <c r="EQ17" s="38">
        <v>-19590</v>
      </c>
      <c r="ER17" s="38">
        <v>-24537</v>
      </c>
      <c r="ES17" s="38"/>
      <c r="ET17" s="38"/>
      <c r="EU17" s="38">
        <v>-14488</v>
      </c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83"/>
      <c r="OP17" s="83"/>
      <c r="OQ17" s="83"/>
      <c r="OR17" s="83"/>
      <c r="OS17" s="83"/>
      <c r="OT17" s="83"/>
      <c r="OU17" s="83"/>
      <c r="OV17" s="83"/>
      <c r="OW17" s="83"/>
      <c r="OX17" s="83"/>
      <c r="OY17" s="83"/>
      <c r="OZ17" s="83"/>
      <c r="PA17" s="83"/>
      <c r="PB17" s="83"/>
      <c r="PC17" s="83"/>
      <c r="PD17" s="83"/>
      <c r="PE17" s="83"/>
      <c r="PF17" s="83"/>
      <c r="PG17" s="83"/>
      <c r="PH17" s="83"/>
      <c r="PI17" s="83"/>
      <c r="PJ17" s="83"/>
      <c r="PK17" s="83"/>
      <c r="PL17" s="83"/>
      <c r="PM17" s="83"/>
      <c r="PN17" s="83"/>
      <c r="PO17" s="83"/>
      <c r="PP17" s="83"/>
      <c r="PQ17" s="83"/>
      <c r="PR17" s="83"/>
      <c r="PS17" s="83"/>
      <c r="PT17" s="83"/>
      <c r="PU17" s="83"/>
      <c r="PV17" s="83"/>
      <c r="PW17" s="83"/>
      <c r="PX17" s="83"/>
      <c r="PY17" s="83"/>
      <c r="PZ17" s="83"/>
      <c r="QA17" s="83"/>
      <c r="QB17" s="83"/>
      <c r="QC17" s="83"/>
      <c r="QD17" s="83"/>
      <c r="QE17" s="83"/>
      <c r="QF17" s="83"/>
      <c r="QG17" s="83"/>
      <c r="QH17" s="83"/>
      <c r="QI17" s="83"/>
      <c r="QJ17" s="83"/>
      <c r="QK17" s="83"/>
      <c r="QL17" s="83"/>
      <c r="QM17" s="83"/>
      <c r="QN17" s="83"/>
      <c r="QO17" s="83"/>
      <c r="QP17" s="83"/>
      <c r="QQ17" s="83"/>
      <c r="QR17" s="83"/>
      <c r="QS17" s="83"/>
      <c r="QT17" s="83"/>
      <c r="QU17" s="83"/>
      <c r="QV17" s="83"/>
      <c r="QW17" s="83"/>
      <c r="QX17" s="83"/>
      <c r="QY17" s="83"/>
      <c r="QZ17" s="83"/>
      <c r="RA17" s="83"/>
      <c r="RB17" s="83"/>
      <c r="RC17" s="83"/>
      <c r="RD17" s="83"/>
      <c r="RE17" s="83"/>
      <c r="RF17" s="83"/>
      <c r="RG17" s="83"/>
      <c r="RH17" s="83"/>
      <c r="RI17" s="83"/>
      <c r="RJ17" s="83"/>
      <c r="RK17" s="83"/>
      <c r="RL17" s="83"/>
      <c r="RM17" s="83"/>
      <c r="RN17" s="83"/>
      <c r="RO17" s="83"/>
      <c r="RP17" s="83"/>
      <c r="RQ17" s="83"/>
      <c r="RR17" s="83"/>
      <c r="RS17" s="83"/>
      <c r="RT17" s="83"/>
      <c r="RU17" s="83"/>
      <c r="RV17" s="83"/>
      <c r="RW17" s="83"/>
      <c r="RX17" s="83"/>
      <c r="RY17" s="83"/>
      <c r="RZ17" s="83"/>
      <c r="SA17" s="83"/>
      <c r="SB17" s="83"/>
      <c r="SC17" s="83"/>
      <c r="SD17" s="83"/>
      <c r="SE17" s="83"/>
      <c r="SF17" s="83"/>
      <c r="SG17" s="83"/>
      <c r="SH17" s="83"/>
      <c r="SI17" s="83"/>
      <c r="SJ17" s="83"/>
      <c r="SK17" s="83"/>
      <c r="SL17" s="83"/>
      <c r="SM17" s="83"/>
      <c r="SN17" s="83"/>
      <c r="SO17" s="83"/>
      <c r="SP17" s="83"/>
      <c r="SQ17" s="83"/>
      <c r="SR17" s="83"/>
      <c r="SS17" s="83"/>
      <c r="ST17" s="83"/>
      <c r="SU17" s="83"/>
      <c r="SV17" s="83"/>
      <c r="SW17" s="83"/>
      <c r="SX17" s="83"/>
      <c r="SY17" s="83"/>
      <c r="SZ17" s="83"/>
      <c r="TA17" s="83"/>
      <c r="TB17" s="83"/>
      <c r="TC17" s="83"/>
      <c r="TD17" s="83"/>
      <c r="TE17" s="83"/>
      <c r="TF17" s="83"/>
      <c r="TG17" s="83"/>
      <c r="TH17" s="83"/>
      <c r="TI17" s="83"/>
      <c r="TJ17" s="83"/>
      <c r="TK17" s="83"/>
      <c r="TL17" s="83"/>
      <c r="TM17" s="83"/>
      <c r="TN17" s="83"/>
      <c r="TO17" s="83"/>
      <c r="TP17" s="83"/>
      <c r="TQ17" s="83"/>
      <c r="TR17" s="83"/>
      <c r="TS17" s="83"/>
      <c r="TT17" s="83"/>
      <c r="TU17" s="83"/>
      <c r="TV17" s="83"/>
      <c r="TW17" s="83"/>
      <c r="TX17" s="83"/>
      <c r="TY17" s="83"/>
      <c r="TZ17" s="83"/>
      <c r="UA17" s="83"/>
      <c r="UB17" s="83"/>
      <c r="UC17" s="83"/>
      <c r="UD17" s="83"/>
      <c r="UE17" s="83"/>
      <c r="UF17" s="83"/>
      <c r="UG17" s="83"/>
      <c r="UH17" s="83"/>
      <c r="UI17" s="83"/>
      <c r="UJ17" s="83"/>
      <c r="UK17" s="83"/>
      <c r="UL17" s="83"/>
      <c r="UM17" s="83"/>
      <c r="UN17" s="83"/>
      <c r="UO17" s="83"/>
      <c r="UP17" s="83"/>
      <c r="UQ17" s="83"/>
      <c r="UR17" s="83"/>
      <c r="US17" s="83"/>
      <c r="UT17" s="83"/>
      <c r="UU17" s="83"/>
      <c r="UV17" s="83"/>
      <c r="UW17" s="83"/>
      <c r="UX17" s="83"/>
      <c r="UY17" s="83"/>
      <c r="UZ17" s="83"/>
      <c r="VA17" s="83"/>
      <c r="VB17" s="83"/>
      <c r="VC17" s="83"/>
      <c r="VD17" s="83"/>
      <c r="VE17" s="83"/>
      <c r="VF17" s="83"/>
      <c r="VG17" s="83"/>
      <c r="VH17" s="83"/>
      <c r="VI17" s="83"/>
      <c r="VJ17" s="83"/>
      <c r="VK17" s="83"/>
      <c r="VL17" s="83"/>
      <c r="VM17" s="83"/>
      <c r="VN17" s="83"/>
      <c r="VO17" s="83"/>
      <c r="VP17" s="83"/>
      <c r="VQ17" s="83"/>
      <c r="VR17" s="83"/>
      <c r="VS17" s="83"/>
      <c r="VT17" s="83"/>
      <c r="VU17" s="83"/>
      <c r="VV17" s="83"/>
      <c r="VW17" s="83"/>
      <c r="VX17" s="83"/>
      <c r="VY17" s="83"/>
      <c r="VZ17" s="83"/>
      <c r="WA17" s="83"/>
      <c r="WB17" s="83"/>
      <c r="WC17" s="83"/>
      <c r="WD17" s="83"/>
      <c r="WE17" s="83"/>
      <c r="WF17" s="83"/>
      <c r="WG17" s="83"/>
      <c r="WH17" s="83"/>
      <c r="WI17" s="83"/>
      <c r="WJ17" s="83"/>
      <c r="WK17" s="83"/>
      <c r="WL17" s="83"/>
      <c r="WM17" s="83"/>
      <c r="WN17" s="83"/>
      <c r="WO17" s="83"/>
      <c r="WP17" s="83"/>
      <c r="WQ17" s="83"/>
      <c r="WR17" s="83"/>
      <c r="WS17" s="83"/>
      <c r="WT17" s="83"/>
      <c r="WU17" s="83"/>
      <c r="WV17" s="83"/>
      <c r="WW17" s="83"/>
      <c r="WX17" s="83"/>
      <c r="WY17" s="83"/>
      <c r="WZ17" s="83"/>
      <c r="XA17" s="83"/>
      <c r="XB17" s="83"/>
      <c r="XC17" s="83"/>
      <c r="XD17" s="83"/>
      <c r="XE17" s="83"/>
      <c r="XF17" s="83"/>
      <c r="XG17" s="83"/>
      <c r="XH17" s="83"/>
      <c r="XI17" s="83"/>
      <c r="XJ17" s="83"/>
      <c r="XK17" s="83"/>
      <c r="XL17" s="83"/>
      <c r="XM17" s="83"/>
      <c r="XN17" s="83"/>
      <c r="XO17" s="83"/>
      <c r="XP17" s="83"/>
      <c r="XQ17" s="83"/>
      <c r="XR17" s="83"/>
      <c r="XS17" s="83"/>
      <c r="XT17" s="83"/>
      <c r="XU17" s="83"/>
      <c r="XV17" s="83"/>
      <c r="XW17" s="83"/>
      <c r="XX17" s="83"/>
      <c r="XY17" s="83"/>
      <c r="XZ17" s="83"/>
      <c r="YA17" s="83"/>
      <c r="YB17" s="83"/>
      <c r="YC17" s="83"/>
      <c r="YD17" s="83"/>
      <c r="YE17" s="83"/>
      <c r="YF17" s="83"/>
      <c r="YG17" s="83"/>
      <c r="YH17" s="83"/>
      <c r="YI17" s="83"/>
      <c r="YJ17" s="83"/>
      <c r="YK17" s="83"/>
      <c r="YL17" s="83"/>
      <c r="YM17" s="83"/>
      <c r="YN17" s="83"/>
      <c r="YO17" s="83"/>
      <c r="YP17" s="83"/>
      <c r="YQ17" s="83"/>
      <c r="YR17" s="83"/>
      <c r="YS17" s="83"/>
      <c r="YT17" s="83"/>
      <c r="YU17" s="83"/>
      <c r="YV17" s="83"/>
      <c r="YW17" s="83"/>
      <c r="YX17" s="83"/>
      <c r="YY17" s="83"/>
      <c r="YZ17" s="83"/>
      <c r="ZA17" s="83"/>
      <c r="ZB17" s="83"/>
      <c r="ZC17" s="83"/>
      <c r="ZD17" s="83"/>
      <c r="ZE17" s="83"/>
      <c r="ZF17" s="83"/>
      <c r="ZG17" s="83"/>
      <c r="ZH17" s="83"/>
      <c r="ZI17" s="83"/>
      <c r="ZJ17" s="83"/>
      <c r="ZK17" s="83"/>
      <c r="ZL17" s="83"/>
      <c r="ZM17" s="83"/>
      <c r="ZN17" s="83"/>
      <c r="ZO17" s="83"/>
      <c r="ZP17" s="83"/>
      <c r="ZQ17" s="83"/>
      <c r="ZR17" s="83"/>
      <c r="ZS17" s="83"/>
      <c r="ZT17" s="83"/>
      <c r="ZU17" s="83"/>
      <c r="ZV17" s="83"/>
      <c r="ZW17" s="83"/>
      <c r="ZX17" s="83"/>
      <c r="ZY17" s="83"/>
      <c r="ZZ17" s="83"/>
      <c r="AAA17" s="83"/>
      <c r="AAB17" s="83"/>
      <c r="AAC17" s="83"/>
      <c r="AAD17" s="83"/>
      <c r="AAE17" s="83"/>
      <c r="AAF17" s="83"/>
      <c r="AAG17" s="83"/>
      <c r="AAH17" s="83"/>
      <c r="AAI17" s="83"/>
      <c r="AAJ17" s="83"/>
      <c r="AAK17" s="83"/>
      <c r="AAL17" s="83"/>
      <c r="AAM17" s="83"/>
      <c r="AAN17" s="83"/>
      <c r="AAO17" s="83"/>
      <c r="AAP17" s="83"/>
      <c r="AAQ17" s="83"/>
      <c r="AAR17" s="83"/>
      <c r="AAS17" s="83"/>
      <c r="AAT17" s="83"/>
      <c r="AAU17" s="83"/>
      <c r="AAV17" s="83"/>
      <c r="AAW17" s="83"/>
      <c r="AAX17" s="83"/>
      <c r="AAY17" s="83"/>
      <c r="AAZ17" s="83"/>
      <c r="ABA17" s="83"/>
      <c r="ABB17" s="83"/>
      <c r="ABC17" s="83"/>
      <c r="ABD17" s="83"/>
      <c r="ABE17" s="83"/>
      <c r="ABF17" s="83"/>
      <c r="ABG17" s="83"/>
      <c r="ABH17" s="83"/>
      <c r="ABI17" s="83"/>
      <c r="ABJ17" s="83"/>
      <c r="ABK17" s="83"/>
      <c r="ABL17" s="83"/>
      <c r="ABM17" s="83"/>
      <c r="ABN17" s="83"/>
      <c r="ABO17" s="83"/>
      <c r="ABP17" s="83"/>
      <c r="ABQ17" s="83"/>
      <c r="ABR17" s="83"/>
      <c r="ABS17" s="83"/>
      <c r="ABT17" s="83"/>
      <c r="ABU17" s="83"/>
      <c r="ABV17" s="83"/>
      <c r="ABW17" s="83"/>
      <c r="ABX17" s="83"/>
      <c r="ABY17" s="83"/>
      <c r="ABZ17" s="83"/>
      <c r="ACA17" s="83"/>
      <c r="ACB17" s="83"/>
      <c r="ACC17" s="83"/>
      <c r="ACD17" s="83"/>
      <c r="ACE17" s="83"/>
      <c r="ACF17" s="83"/>
      <c r="ACG17" s="83"/>
      <c r="ACH17" s="83"/>
      <c r="ACI17" s="83"/>
      <c r="ACJ17" s="83"/>
      <c r="ACK17" s="83"/>
      <c r="ACL17" s="83"/>
      <c r="ACM17" s="83"/>
      <c r="ACN17" s="83"/>
      <c r="ACO17" s="83"/>
      <c r="ACP17" s="83"/>
      <c r="ACQ17" s="83"/>
      <c r="ACR17" s="83"/>
      <c r="ACS17" s="83"/>
      <c r="ACT17" s="83"/>
      <c r="ACU17" s="83"/>
      <c r="ACV17" s="83"/>
      <c r="ACW17" s="83"/>
      <c r="ACX17" s="83"/>
      <c r="ACY17" s="83"/>
      <c r="ACZ17" s="83"/>
      <c r="ADA17" s="83"/>
      <c r="ADB17" s="83"/>
      <c r="ADC17" s="83"/>
      <c r="ADD17" s="83"/>
      <c r="ADE17" s="83"/>
      <c r="ADF17" s="83"/>
      <c r="ADG17" s="83"/>
      <c r="ADH17" s="83"/>
      <c r="ADI17" s="83"/>
      <c r="ADJ17" s="83"/>
      <c r="ADK17" s="83"/>
      <c r="ADL17" s="83"/>
      <c r="ADM17" s="83"/>
      <c r="ADN17" s="83"/>
      <c r="ADO17" s="83"/>
      <c r="ADP17" s="83"/>
      <c r="ADQ17" s="83"/>
      <c r="ADR17" s="83"/>
      <c r="ADS17" s="83"/>
      <c r="ADT17" s="83"/>
      <c r="ADU17" s="83"/>
      <c r="ADV17" s="83"/>
      <c r="ADW17" s="83"/>
      <c r="ADX17" s="83"/>
      <c r="ADY17" s="83"/>
      <c r="ADZ17" s="83"/>
      <c r="AEA17" s="83"/>
      <c r="AEB17" s="83"/>
      <c r="AEC17" s="83"/>
      <c r="AED17" s="83"/>
      <c r="AEE17" s="83"/>
      <c r="AEF17" s="83"/>
      <c r="AEG17" s="83"/>
      <c r="AEH17" s="83"/>
      <c r="AEI17" s="83"/>
      <c r="AEJ17" s="83"/>
      <c r="AEK17" s="83"/>
      <c r="AEL17" s="83"/>
      <c r="AEM17" s="83"/>
      <c r="AEN17" s="83"/>
      <c r="AEO17" s="83"/>
      <c r="AEP17" s="83"/>
      <c r="AEQ17" s="83"/>
      <c r="AER17" s="83"/>
      <c r="AES17" s="83"/>
      <c r="AET17" s="83"/>
      <c r="AEU17" s="83"/>
      <c r="AEV17" s="83"/>
      <c r="AEW17" s="83"/>
      <c r="AEX17" s="83"/>
      <c r="AEY17" s="83"/>
      <c r="AEZ17" s="83"/>
      <c r="AFA17" s="83"/>
      <c r="AFB17" s="83"/>
      <c r="AFC17" s="83"/>
      <c r="AFD17" s="83"/>
      <c r="AFE17" s="83"/>
      <c r="AFF17" s="83"/>
      <c r="AFG17" s="83"/>
      <c r="AFH17" s="83"/>
      <c r="AFI17" s="83"/>
      <c r="AFJ17" s="83"/>
      <c r="AFK17" s="83"/>
      <c r="AFL17" s="83"/>
      <c r="AFM17" s="83"/>
      <c r="AFN17" s="83"/>
      <c r="AFO17" s="83"/>
      <c r="AFP17" s="83"/>
      <c r="AFQ17" s="83"/>
      <c r="AFR17" s="83"/>
      <c r="AFS17" s="83"/>
      <c r="AFT17" s="83"/>
      <c r="AFU17" s="83"/>
      <c r="AFV17" s="83"/>
      <c r="AFW17" s="83"/>
      <c r="AFX17" s="83"/>
      <c r="AFY17" s="83"/>
      <c r="AFZ17" s="83"/>
      <c r="AGA17" s="83"/>
      <c r="AGB17" s="83"/>
      <c r="AGC17" s="83"/>
      <c r="AGD17" s="83"/>
      <c r="AGE17" s="83"/>
      <c r="AGF17" s="83"/>
      <c r="AGG17" s="83"/>
      <c r="AGH17" s="83"/>
      <c r="AGI17" s="83"/>
      <c r="AGJ17" s="83"/>
      <c r="AGK17" s="83"/>
      <c r="AGL17" s="83"/>
      <c r="AGM17" s="83"/>
      <c r="AGN17" s="83"/>
      <c r="AGO17" s="83"/>
      <c r="AGP17" s="83"/>
      <c r="AGQ17" s="83"/>
      <c r="AGR17" s="83"/>
      <c r="AGS17" s="83"/>
      <c r="AGT17" s="83"/>
      <c r="AGU17" s="83"/>
      <c r="AGV17" s="83"/>
      <c r="AGW17" s="83"/>
      <c r="AGX17" s="83"/>
      <c r="AGY17" s="83"/>
      <c r="AGZ17" s="83"/>
      <c r="AHA17" s="83"/>
      <c r="AHB17" s="83"/>
      <c r="AHC17" s="83"/>
      <c r="AHD17" s="83"/>
      <c r="AHE17" s="83"/>
      <c r="AHF17" s="83"/>
      <c r="AHG17" s="83"/>
      <c r="AHH17" s="83"/>
      <c r="AHI17" s="83"/>
      <c r="AHJ17" s="83"/>
      <c r="AHK17" s="83"/>
      <c r="AHL17" s="83"/>
      <c r="AHM17" s="83"/>
      <c r="AHN17" s="83"/>
      <c r="AHO17" s="83"/>
      <c r="AHP17" s="83"/>
      <c r="AHQ17" s="83"/>
      <c r="AHR17" s="83"/>
      <c r="AHS17" s="83"/>
      <c r="AHT17" s="83"/>
      <c r="AHU17" s="83"/>
      <c r="AHV17" s="83"/>
      <c r="AHW17" s="83"/>
      <c r="AHX17" s="83"/>
      <c r="AHY17" s="83"/>
      <c r="AHZ17" s="83"/>
      <c r="AIA17" s="83"/>
      <c r="AIB17" s="83"/>
      <c r="AIC17" s="83"/>
      <c r="AID17" s="83"/>
      <c r="AIE17" s="83"/>
      <c r="AIF17" s="83"/>
      <c r="AIG17" s="83"/>
      <c r="AIH17" s="83"/>
      <c r="AII17" s="83"/>
      <c r="AIJ17" s="83"/>
      <c r="AIK17" s="83"/>
      <c r="AIL17" s="83"/>
      <c r="AIM17" s="83"/>
      <c r="AIN17" s="83"/>
      <c r="AIO17" s="83"/>
      <c r="AIP17" s="83"/>
      <c r="AIQ17" s="83"/>
      <c r="AIR17" s="83"/>
      <c r="AIS17" s="83"/>
      <c r="AIT17" s="83"/>
      <c r="AIU17" s="83"/>
      <c r="AIV17" s="83"/>
      <c r="AIW17" s="83"/>
      <c r="AIX17" s="83"/>
      <c r="AIY17" s="83"/>
      <c r="AIZ17" s="83"/>
      <c r="AJA17" s="83"/>
      <c r="AJB17" s="83"/>
      <c r="AJC17" s="83"/>
      <c r="AJD17" s="83"/>
      <c r="AJE17" s="83"/>
      <c r="AJF17" s="83"/>
      <c r="AJG17" s="83"/>
      <c r="AJH17" s="83"/>
      <c r="AJI17" s="83"/>
      <c r="AJJ17" s="83"/>
      <c r="AJK17" s="83"/>
      <c r="AJL17" s="83"/>
      <c r="AJM17" s="83"/>
      <c r="AJN17" s="83"/>
      <c r="AJO17" s="83"/>
      <c r="AJP17" s="83"/>
      <c r="AJQ17" s="83"/>
      <c r="AJR17" s="83"/>
      <c r="AJS17" s="83"/>
      <c r="AJT17" s="83"/>
      <c r="AJU17" s="83"/>
      <c r="AJV17" s="83"/>
      <c r="AJW17" s="83"/>
      <c r="AJX17" s="83"/>
      <c r="AJY17" s="83"/>
      <c r="AJZ17" s="83"/>
      <c r="AKA17" s="83"/>
      <c r="AKB17" s="83"/>
      <c r="AKC17" s="83"/>
      <c r="AKD17" s="83"/>
      <c r="AKE17" s="83"/>
      <c r="AKF17" s="83"/>
      <c r="AKG17" s="83"/>
      <c r="AKH17" s="83"/>
      <c r="AKI17" s="83"/>
      <c r="AKJ17" s="83"/>
      <c r="AKK17" s="83"/>
      <c r="AKL17" s="83"/>
      <c r="AKM17" s="83"/>
      <c r="AKN17" s="83"/>
      <c r="AKO17" s="83"/>
      <c r="AKP17" s="83"/>
      <c r="AKQ17" s="83"/>
      <c r="AKR17" s="83"/>
      <c r="AKS17" s="83"/>
      <c r="AKT17" s="83"/>
      <c r="AKU17" s="83"/>
      <c r="AKV17" s="83"/>
      <c r="AKW17" s="83"/>
      <c r="AKX17" s="83"/>
      <c r="AKY17" s="83"/>
      <c r="AKZ17" s="83"/>
      <c r="ALA17" s="83"/>
      <c r="ALB17" s="83"/>
      <c r="ALC17" s="83"/>
      <c r="ALD17" s="83"/>
      <c r="ALE17" s="83"/>
      <c r="ALF17" s="83"/>
      <c r="ALG17" s="83"/>
      <c r="ALH17" s="83"/>
      <c r="ALI17" s="83"/>
      <c r="ALJ17" s="83"/>
      <c r="ALK17" s="83"/>
      <c r="ALL17" s="83"/>
      <c r="ALM17" s="83"/>
      <c r="ALN17" s="83"/>
      <c r="ALO17" s="83"/>
      <c r="ALP17" s="83"/>
      <c r="ALQ17" s="83"/>
      <c r="ALR17" s="83"/>
      <c r="ALS17" s="83"/>
      <c r="ALT17" s="83"/>
      <c r="ALU17" s="83"/>
      <c r="ALV17" s="83"/>
      <c r="ALW17" s="83"/>
      <c r="ALX17" s="83"/>
      <c r="ALY17" s="83"/>
      <c r="ALZ17" s="83"/>
      <c r="AMA17" s="83"/>
      <c r="AMB17" s="83"/>
      <c r="AMC17" s="83"/>
      <c r="AMD17" s="83"/>
      <c r="AME17" s="83"/>
      <c r="AMF17" s="83"/>
      <c r="AMG17" s="83"/>
      <c r="AMH17" s="83"/>
      <c r="AMI17" s="83"/>
      <c r="AMJ17" s="83"/>
      <c r="AMK17" s="83"/>
      <c r="AML17" s="83"/>
      <c r="AMM17" s="83"/>
      <c r="AMN17" s="83"/>
      <c r="AMO17" s="83"/>
      <c r="AMP17" s="83"/>
      <c r="AMQ17" s="83"/>
      <c r="AMR17" s="83"/>
      <c r="AMS17" s="83"/>
      <c r="AMT17" s="83"/>
      <c r="AMU17" s="83"/>
      <c r="AMV17" s="83"/>
      <c r="AMW17" s="83"/>
      <c r="AMX17" s="83"/>
      <c r="AMY17" s="83"/>
      <c r="AMZ17" s="83"/>
      <c r="ANA17" s="83"/>
      <c r="ANB17" s="83"/>
      <c r="ANC17" s="83"/>
      <c r="AND17" s="83"/>
      <c r="ANE17" s="83"/>
      <c r="ANF17" s="83"/>
      <c r="ANG17" s="83"/>
      <c r="ANH17" s="83"/>
      <c r="ANI17" s="83"/>
      <c r="ANJ17" s="83"/>
      <c r="ANK17" s="83"/>
      <c r="ANL17" s="83"/>
      <c r="ANM17" s="83"/>
      <c r="ANN17" s="83"/>
      <c r="ANO17" s="83"/>
      <c r="ANP17" s="83"/>
      <c r="ANQ17" s="83"/>
      <c r="ANR17" s="83"/>
      <c r="ANS17" s="83"/>
      <c r="ANT17" s="83"/>
      <c r="ANU17" s="83"/>
      <c r="ANV17" s="83"/>
      <c r="ANW17" s="83"/>
      <c r="ANX17" s="83"/>
      <c r="ANY17" s="83"/>
      <c r="ANZ17" s="83"/>
      <c r="AOA17" s="83"/>
      <c r="AOB17" s="83"/>
      <c r="AOC17" s="83"/>
      <c r="AOD17" s="83"/>
      <c r="AOE17" s="83"/>
      <c r="AOF17" s="83"/>
      <c r="AOG17" s="83"/>
      <c r="AOH17" s="83"/>
      <c r="AOI17" s="83"/>
      <c r="AOJ17" s="83"/>
      <c r="AOK17" s="83"/>
      <c r="AOL17" s="83"/>
      <c r="AOM17" s="83"/>
      <c r="AON17" s="83"/>
      <c r="AOO17" s="83"/>
      <c r="AOP17" s="83"/>
      <c r="AOQ17" s="83"/>
      <c r="AOR17" s="83"/>
      <c r="AOS17" s="83"/>
      <c r="AOT17" s="83"/>
      <c r="AOU17" s="83"/>
      <c r="AOV17" s="83"/>
      <c r="AOW17" s="83"/>
      <c r="AOX17" s="83"/>
      <c r="AOY17" s="83"/>
      <c r="AOZ17" s="83"/>
      <c r="APA17" s="83"/>
      <c r="APB17" s="83"/>
      <c r="APC17" s="83"/>
      <c r="APD17" s="83"/>
      <c r="APE17" s="83"/>
      <c r="APF17" s="83"/>
      <c r="APG17" s="83"/>
      <c r="APH17" s="83"/>
      <c r="API17" s="83"/>
      <c r="APJ17" s="83"/>
      <c r="APK17" s="83"/>
      <c r="APL17" s="83"/>
      <c r="APM17" s="83"/>
      <c r="APN17" s="83"/>
      <c r="APO17" s="83"/>
      <c r="APP17" s="83"/>
      <c r="APQ17" s="83"/>
      <c r="APR17" s="83"/>
      <c r="APS17" s="83"/>
      <c r="APT17" s="83"/>
      <c r="APU17" s="83"/>
      <c r="APV17" s="83"/>
      <c r="APW17" s="83"/>
      <c r="APX17" s="83"/>
      <c r="APY17" s="83"/>
      <c r="APZ17" s="83"/>
      <c r="AQA17" s="83"/>
      <c r="AQB17" s="83"/>
      <c r="AQC17" s="83"/>
      <c r="AQD17" s="83"/>
      <c r="AQE17" s="83"/>
      <c r="AQF17" s="83"/>
      <c r="AQG17" s="83"/>
      <c r="AQH17" s="83"/>
      <c r="AQI17" s="83"/>
      <c r="AQJ17" s="83"/>
      <c r="AQK17" s="83"/>
      <c r="AQL17" s="83"/>
      <c r="AQM17" s="83"/>
      <c r="AQN17" s="83"/>
      <c r="AQO17" s="83"/>
      <c r="AQP17" s="83"/>
      <c r="AQQ17" s="83"/>
      <c r="AQR17" s="83"/>
      <c r="AQS17" s="83"/>
      <c r="AQT17" s="83"/>
      <c r="AQU17" s="83"/>
      <c r="AQV17" s="83"/>
      <c r="AQW17" s="83"/>
      <c r="AQX17" s="83"/>
      <c r="AQY17" s="83"/>
      <c r="AQZ17" s="83"/>
      <c r="ARA17" s="83"/>
      <c r="ARB17" s="83"/>
      <c r="ARC17" s="83"/>
      <c r="ARD17" s="83"/>
      <c r="ARE17" s="83"/>
      <c r="ARF17" s="83"/>
      <c r="ARG17" s="83"/>
      <c r="ARH17" s="83"/>
      <c r="ARI17" s="83"/>
      <c r="ARJ17" s="83"/>
      <c r="ARK17" s="83"/>
      <c r="ARL17" s="83"/>
      <c r="ARM17" s="83"/>
      <c r="ARN17" s="83"/>
      <c r="ARO17" s="83"/>
      <c r="ARP17" s="83"/>
      <c r="ARQ17" s="83"/>
      <c r="ARR17" s="83"/>
      <c r="ARS17" s="83"/>
      <c r="ART17" s="83"/>
      <c r="ARU17" s="83"/>
      <c r="ARV17" s="83"/>
      <c r="ARW17" s="83"/>
      <c r="ARX17" s="83"/>
      <c r="ARY17" s="83"/>
      <c r="ARZ17" s="83"/>
      <c r="ASA17" s="83"/>
      <c r="ASB17" s="83"/>
      <c r="ASC17" s="83"/>
      <c r="ASD17" s="83"/>
      <c r="ASE17" s="83"/>
      <c r="ASF17" s="83"/>
      <c r="ASG17" s="83"/>
      <c r="ASH17" s="83"/>
      <c r="ASI17" s="83"/>
      <c r="ASJ17" s="83"/>
      <c r="ASK17" s="83"/>
      <c r="ASL17" s="83"/>
      <c r="ASM17" s="83"/>
      <c r="ASN17" s="83"/>
      <c r="ASO17" s="83"/>
      <c r="ASP17" s="83"/>
      <c r="ASQ17" s="83"/>
      <c r="ASR17" s="83"/>
      <c r="ASS17" s="83"/>
      <c r="AST17" s="83"/>
      <c r="ASU17" s="83"/>
      <c r="ASV17" s="83"/>
      <c r="ASW17" s="83"/>
      <c r="ASX17" s="83"/>
      <c r="ASY17" s="83"/>
      <c r="ASZ17" s="83"/>
      <c r="ATA17" s="83"/>
      <c r="ATB17" s="83"/>
      <c r="ATC17" s="83"/>
      <c r="ATD17" s="83"/>
      <c r="ATE17" s="83"/>
      <c r="ATF17" s="83"/>
      <c r="ATG17" s="83"/>
      <c r="ATH17" s="83"/>
      <c r="ATI17" s="83"/>
      <c r="ATJ17" s="83"/>
      <c r="ATK17" s="83"/>
      <c r="ATL17" s="83"/>
      <c r="ATM17" s="83"/>
      <c r="ATN17" s="83"/>
      <c r="ATO17" s="83"/>
      <c r="ATP17" s="83"/>
      <c r="ATQ17" s="83"/>
      <c r="ATR17" s="83"/>
      <c r="ATS17" s="83"/>
      <c r="ATT17" s="83"/>
      <c r="ATU17" s="83"/>
      <c r="ATV17" s="83"/>
      <c r="ATW17" s="83"/>
      <c r="ATX17" s="83"/>
      <c r="ATY17" s="83"/>
      <c r="ATZ17" s="83"/>
      <c r="AUA17" s="83"/>
      <c r="AUB17" s="83"/>
      <c r="AUC17" s="83"/>
      <c r="AUD17" s="83"/>
      <c r="AUE17" s="83"/>
      <c r="AUF17" s="83"/>
      <c r="AUG17" s="83"/>
      <c r="AUH17" s="83"/>
      <c r="AUI17" s="83"/>
      <c r="AUJ17" s="83"/>
      <c r="AUK17" s="83"/>
      <c r="AUL17" s="83"/>
      <c r="AUM17" s="83"/>
      <c r="AUN17" s="83"/>
      <c r="AUO17" s="83"/>
      <c r="AUP17" s="83"/>
      <c r="AUQ17" s="83"/>
      <c r="AUR17" s="83"/>
      <c r="AUS17" s="83"/>
      <c r="AUT17" s="83"/>
      <c r="AUU17" s="83"/>
      <c r="AUV17" s="83"/>
      <c r="AUW17" s="83"/>
      <c r="AUX17" s="83"/>
      <c r="AUY17" s="83"/>
      <c r="AUZ17" s="83"/>
      <c r="AVA17" s="83"/>
      <c r="AVB17" s="83"/>
      <c r="AVC17" s="83"/>
      <c r="AVD17" s="83"/>
      <c r="AVE17" s="83"/>
      <c r="AVF17" s="83"/>
    </row>
    <row r="18" spans="1:1254">
      <c r="A18" s="84">
        <v>45657</v>
      </c>
      <c r="B18" s="81">
        <v>51949</v>
      </c>
      <c r="C18" s="82" t="s">
        <v>1951</v>
      </c>
      <c r="D18" s="38">
        <v>84020</v>
      </c>
      <c r="E18" s="38">
        <v>0</v>
      </c>
      <c r="F18" s="38">
        <v>551</v>
      </c>
      <c r="G18" s="38">
        <v>-30094</v>
      </c>
      <c r="H18" s="38">
        <v>0</v>
      </c>
      <c r="I18" s="38">
        <v>-1974</v>
      </c>
      <c r="J18" s="38">
        <v>-75110</v>
      </c>
      <c r="K18" s="38">
        <v>-4627</v>
      </c>
      <c r="L18" s="38">
        <v>-3314</v>
      </c>
      <c r="M18" s="38">
        <v>0</v>
      </c>
      <c r="N18" s="38">
        <v>83393</v>
      </c>
      <c r="O18" s="38">
        <v>0</v>
      </c>
      <c r="P18" s="38">
        <v>0</v>
      </c>
      <c r="Q18" s="38">
        <v>-12989</v>
      </c>
      <c r="R18" s="38">
        <v>0</v>
      </c>
      <c r="S18" s="38">
        <v>-751</v>
      </c>
      <c r="T18" s="38">
        <v>24194</v>
      </c>
      <c r="U18" s="38">
        <v>38286</v>
      </c>
      <c r="V18" s="38"/>
      <c r="W18" s="38">
        <v>-14092</v>
      </c>
      <c r="X18" s="38">
        <v>-7521</v>
      </c>
      <c r="Y18" s="38">
        <v>-12148</v>
      </c>
      <c r="Z18" s="38">
        <v>0</v>
      </c>
      <c r="AA18" s="38">
        <v>0</v>
      </c>
      <c r="AB18" s="38">
        <v>0</v>
      </c>
      <c r="AC18" s="38">
        <v>-43042</v>
      </c>
      <c r="AD18" s="38">
        <v>-125</v>
      </c>
      <c r="AE18" s="38">
        <v>74</v>
      </c>
      <c r="AF18" s="38">
        <v>-3158</v>
      </c>
      <c r="AG18" s="38">
        <v>17898</v>
      </c>
      <c r="AH18" s="38">
        <v>-12989</v>
      </c>
      <c r="AI18" s="38">
        <v>25068</v>
      </c>
      <c r="AJ18" s="38">
        <v>50</v>
      </c>
      <c r="AK18" s="38">
        <v>-731</v>
      </c>
      <c r="AL18" s="38">
        <v>13949</v>
      </c>
      <c r="AM18" s="38">
        <v>21056</v>
      </c>
      <c r="AN18" s="38">
        <v>0</v>
      </c>
      <c r="AO18" s="38">
        <v>301</v>
      </c>
      <c r="AP18" s="38">
        <v>0</v>
      </c>
      <c r="AQ18" s="38">
        <v>0</v>
      </c>
      <c r="AR18" s="38">
        <v>421</v>
      </c>
      <c r="AS18" s="38">
        <v>659318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659318</v>
      </c>
      <c r="BA18" s="38">
        <v>0</v>
      </c>
      <c r="BB18" s="38">
        <v>153884</v>
      </c>
      <c r="BC18" s="38">
        <v>0</v>
      </c>
      <c r="BD18" s="38">
        <v>0</v>
      </c>
      <c r="BE18" s="38">
        <v>3</v>
      </c>
      <c r="BF18" s="38">
        <v>0</v>
      </c>
      <c r="BG18" s="38">
        <v>688747</v>
      </c>
      <c r="BH18" s="38">
        <v>0</v>
      </c>
      <c r="BI18" s="38">
        <v>6218</v>
      </c>
      <c r="BJ18" s="38">
        <v>421</v>
      </c>
      <c r="BK18" s="38">
        <v>0</v>
      </c>
      <c r="BL18" s="38">
        <v>427857</v>
      </c>
      <c r="BM18" s="38">
        <v>3839</v>
      </c>
      <c r="BN18" s="38">
        <v>0</v>
      </c>
      <c r="BO18" s="38">
        <v>0</v>
      </c>
      <c r="BP18" s="38">
        <v>16087</v>
      </c>
      <c r="BQ18" s="38">
        <v>0</v>
      </c>
      <c r="BR18" s="38">
        <v>16087</v>
      </c>
      <c r="BS18" s="38">
        <v>262</v>
      </c>
      <c r="BT18" s="38">
        <v>3246</v>
      </c>
      <c r="BU18" s="38">
        <v>16349</v>
      </c>
      <c r="BV18" s="38">
        <v>0</v>
      </c>
      <c r="BW18" s="38">
        <v>0</v>
      </c>
      <c r="BX18" s="38">
        <v>0</v>
      </c>
      <c r="BY18" s="38">
        <v>6</v>
      </c>
      <c r="BZ18" s="38">
        <v>0</v>
      </c>
      <c r="CA18" s="38">
        <v>77574</v>
      </c>
      <c r="CB18" s="38">
        <v>0</v>
      </c>
      <c r="CC18" s="38">
        <v>593</v>
      </c>
      <c r="CD18" s="38">
        <v>8820</v>
      </c>
      <c r="CE18" s="38">
        <v>0</v>
      </c>
      <c r="CF18" s="38">
        <v>4200</v>
      </c>
      <c r="CG18" s="38">
        <v>1550</v>
      </c>
      <c r="CH18" s="38">
        <v>0</v>
      </c>
      <c r="CI18" s="38">
        <v>269634</v>
      </c>
      <c r="CJ18" s="38">
        <v>303445</v>
      </c>
      <c r="CK18" s="38">
        <v>0</v>
      </c>
      <c r="CL18" s="38">
        <v>0</v>
      </c>
      <c r="CM18" s="38">
        <v>0</v>
      </c>
      <c r="CN18" s="38">
        <v>4627</v>
      </c>
      <c r="CO18" s="38">
        <v>0</v>
      </c>
      <c r="CP18" s="38">
        <v>85</v>
      </c>
      <c r="CQ18" s="38">
        <v>0</v>
      </c>
      <c r="CR18" s="38">
        <v>74250</v>
      </c>
      <c r="CS18" s="38">
        <v>0</v>
      </c>
      <c r="CT18" s="38">
        <v>0</v>
      </c>
      <c r="CU18" s="38">
        <v>343313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265434</v>
      </c>
      <c r="DB18" s="38">
        <v>0</v>
      </c>
      <c r="DC18" s="38">
        <v>0</v>
      </c>
      <c r="DD18" s="38">
        <v>0</v>
      </c>
      <c r="DE18" s="38">
        <v>0</v>
      </c>
      <c r="DF18" s="38">
        <v>17987</v>
      </c>
      <c r="DG18" s="38">
        <v>0</v>
      </c>
      <c r="DH18" s="38">
        <v>21881</v>
      </c>
      <c r="DI18" s="38">
        <v>0</v>
      </c>
      <c r="DJ18" s="38">
        <v>688747</v>
      </c>
      <c r="DK18" s="38">
        <v>0</v>
      </c>
      <c r="DL18" s="38">
        <v>0</v>
      </c>
      <c r="DM18" s="38">
        <v>0</v>
      </c>
      <c r="DN18" s="38">
        <v>1550</v>
      </c>
      <c r="DO18" s="38">
        <v>69538</v>
      </c>
      <c r="DP18" s="38">
        <v>0</v>
      </c>
      <c r="DQ18" s="38">
        <v>0</v>
      </c>
      <c r="DR18" s="38">
        <v>0</v>
      </c>
      <c r="DS18" s="38">
        <v>2596</v>
      </c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>
        <v>-140</v>
      </c>
      <c r="EH18" s="38"/>
      <c r="EI18" s="38">
        <v>-2850</v>
      </c>
      <c r="EJ18" s="38">
        <v>-12148</v>
      </c>
      <c r="EK18" s="38">
        <v>538</v>
      </c>
      <c r="EL18" s="38"/>
      <c r="EM18" s="38">
        <v>-333</v>
      </c>
      <c r="EN18" s="38">
        <v>538</v>
      </c>
      <c r="EO18" s="38">
        <v>-4627</v>
      </c>
      <c r="EP18" s="38"/>
      <c r="EQ18" s="38"/>
      <c r="ER18" s="38">
        <v>-4198</v>
      </c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3"/>
      <c r="OP18" s="83"/>
      <c r="OQ18" s="83"/>
      <c r="OR18" s="83"/>
      <c r="OS18" s="83"/>
      <c r="OT18" s="83"/>
      <c r="OU18" s="83"/>
      <c r="OV18" s="83"/>
      <c r="OW18" s="83"/>
      <c r="OX18" s="83"/>
      <c r="OY18" s="83"/>
      <c r="OZ18" s="83"/>
      <c r="PA18" s="83"/>
      <c r="PB18" s="83"/>
      <c r="PC18" s="83"/>
      <c r="PD18" s="83"/>
      <c r="PE18" s="83"/>
      <c r="PF18" s="83"/>
      <c r="PG18" s="83"/>
      <c r="PH18" s="83"/>
      <c r="PI18" s="83"/>
      <c r="PJ18" s="83"/>
      <c r="PK18" s="83"/>
      <c r="PL18" s="83"/>
      <c r="PM18" s="83"/>
      <c r="PN18" s="83"/>
      <c r="PO18" s="83"/>
      <c r="PP18" s="83"/>
      <c r="PQ18" s="83"/>
      <c r="PR18" s="83"/>
      <c r="PS18" s="83"/>
      <c r="PT18" s="83"/>
      <c r="PU18" s="83"/>
      <c r="PV18" s="83"/>
      <c r="PW18" s="83"/>
      <c r="PX18" s="83"/>
      <c r="PY18" s="83"/>
      <c r="PZ18" s="83"/>
      <c r="QA18" s="83"/>
      <c r="QB18" s="83"/>
      <c r="QC18" s="83"/>
      <c r="QD18" s="83"/>
      <c r="QE18" s="83"/>
      <c r="QF18" s="83"/>
      <c r="QG18" s="83"/>
      <c r="QH18" s="83"/>
      <c r="QI18" s="83"/>
      <c r="QJ18" s="83"/>
      <c r="QK18" s="83"/>
      <c r="QL18" s="83"/>
      <c r="QM18" s="83"/>
      <c r="QN18" s="83"/>
      <c r="QO18" s="83"/>
      <c r="QP18" s="83"/>
      <c r="QQ18" s="83"/>
      <c r="QR18" s="83"/>
      <c r="QS18" s="83"/>
      <c r="QT18" s="83"/>
      <c r="QU18" s="83"/>
      <c r="QV18" s="83"/>
      <c r="QW18" s="83"/>
      <c r="QX18" s="83"/>
      <c r="QY18" s="83"/>
      <c r="QZ18" s="83"/>
      <c r="RA18" s="83"/>
      <c r="RB18" s="83"/>
      <c r="RC18" s="83"/>
      <c r="RD18" s="83"/>
      <c r="RE18" s="83"/>
      <c r="RF18" s="83"/>
      <c r="RG18" s="83"/>
      <c r="RH18" s="83"/>
      <c r="RI18" s="83"/>
      <c r="RJ18" s="83"/>
      <c r="RK18" s="83"/>
      <c r="RL18" s="83"/>
      <c r="RM18" s="83"/>
      <c r="RN18" s="83"/>
      <c r="RO18" s="83"/>
      <c r="RP18" s="83"/>
      <c r="RQ18" s="83"/>
      <c r="RR18" s="83"/>
      <c r="RS18" s="83"/>
      <c r="RT18" s="83"/>
      <c r="RU18" s="83"/>
      <c r="RV18" s="83"/>
      <c r="RW18" s="83"/>
      <c r="RX18" s="83"/>
      <c r="RY18" s="83"/>
      <c r="RZ18" s="83"/>
      <c r="SA18" s="83"/>
      <c r="SB18" s="83"/>
      <c r="SC18" s="83"/>
      <c r="SD18" s="83"/>
      <c r="SE18" s="83"/>
      <c r="SF18" s="83"/>
      <c r="SG18" s="83"/>
      <c r="SH18" s="83"/>
      <c r="SI18" s="83"/>
      <c r="SJ18" s="83"/>
      <c r="SK18" s="83"/>
      <c r="SL18" s="83"/>
      <c r="SM18" s="83"/>
      <c r="SN18" s="83"/>
      <c r="SO18" s="83"/>
      <c r="SP18" s="83"/>
      <c r="SQ18" s="83"/>
      <c r="SR18" s="83"/>
      <c r="SS18" s="83"/>
      <c r="ST18" s="83"/>
      <c r="SU18" s="83"/>
      <c r="SV18" s="83"/>
      <c r="SW18" s="83"/>
      <c r="SX18" s="83"/>
      <c r="SY18" s="83"/>
      <c r="SZ18" s="83"/>
      <c r="TA18" s="83"/>
      <c r="TB18" s="83"/>
      <c r="TC18" s="83"/>
      <c r="TD18" s="83"/>
      <c r="TE18" s="83"/>
      <c r="TF18" s="83"/>
      <c r="TG18" s="83"/>
      <c r="TH18" s="83"/>
      <c r="TI18" s="83"/>
      <c r="TJ18" s="83"/>
      <c r="TK18" s="83"/>
      <c r="TL18" s="83"/>
      <c r="TM18" s="83"/>
      <c r="TN18" s="83"/>
      <c r="TO18" s="83"/>
      <c r="TP18" s="83"/>
      <c r="TQ18" s="83"/>
      <c r="TR18" s="83"/>
      <c r="TS18" s="83"/>
      <c r="TT18" s="83"/>
      <c r="TU18" s="83"/>
      <c r="TV18" s="83"/>
      <c r="TW18" s="83"/>
      <c r="TX18" s="83"/>
      <c r="TY18" s="83"/>
      <c r="TZ18" s="83"/>
      <c r="UA18" s="83"/>
      <c r="UB18" s="83"/>
      <c r="UC18" s="83"/>
      <c r="UD18" s="83"/>
      <c r="UE18" s="83"/>
      <c r="UF18" s="83"/>
      <c r="UG18" s="83"/>
      <c r="UH18" s="83"/>
      <c r="UI18" s="83"/>
      <c r="UJ18" s="83"/>
      <c r="UK18" s="83"/>
      <c r="UL18" s="83"/>
      <c r="UM18" s="83"/>
      <c r="UN18" s="83"/>
      <c r="UO18" s="83"/>
      <c r="UP18" s="83"/>
      <c r="UQ18" s="83"/>
      <c r="UR18" s="83"/>
      <c r="US18" s="83"/>
      <c r="UT18" s="83"/>
      <c r="UU18" s="83"/>
      <c r="UV18" s="83"/>
      <c r="UW18" s="83"/>
      <c r="UX18" s="83"/>
      <c r="UY18" s="83"/>
      <c r="UZ18" s="83"/>
      <c r="VA18" s="83"/>
      <c r="VB18" s="83"/>
      <c r="VC18" s="83"/>
      <c r="VD18" s="83"/>
      <c r="VE18" s="83"/>
      <c r="VF18" s="83"/>
      <c r="VG18" s="83"/>
      <c r="VH18" s="83"/>
      <c r="VI18" s="83"/>
      <c r="VJ18" s="83"/>
      <c r="VK18" s="83"/>
      <c r="VL18" s="83"/>
      <c r="VM18" s="83"/>
      <c r="VN18" s="83"/>
      <c r="VO18" s="83"/>
      <c r="VP18" s="83"/>
      <c r="VQ18" s="83"/>
      <c r="VR18" s="83"/>
      <c r="VS18" s="83"/>
      <c r="VT18" s="83"/>
      <c r="VU18" s="83"/>
      <c r="VV18" s="83"/>
      <c r="VW18" s="83"/>
      <c r="VX18" s="83"/>
      <c r="VY18" s="83"/>
      <c r="VZ18" s="83"/>
      <c r="WA18" s="83"/>
      <c r="WB18" s="83"/>
      <c r="WC18" s="83"/>
      <c r="WD18" s="83"/>
      <c r="WE18" s="83"/>
      <c r="WF18" s="83"/>
      <c r="WG18" s="83"/>
      <c r="WH18" s="83"/>
      <c r="WI18" s="83"/>
      <c r="WJ18" s="83"/>
      <c r="WK18" s="83"/>
      <c r="WL18" s="83"/>
      <c r="WM18" s="83"/>
      <c r="WN18" s="83"/>
      <c r="WO18" s="83"/>
      <c r="WP18" s="83"/>
      <c r="WQ18" s="83"/>
      <c r="WR18" s="83"/>
      <c r="WS18" s="83"/>
      <c r="WT18" s="83"/>
      <c r="WU18" s="83"/>
      <c r="WV18" s="83"/>
      <c r="WW18" s="83"/>
      <c r="WX18" s="83"/>
      <c r="WY18" s="83"/>
      <c r="WZ18" s="83"/>
      <c r="XA18" s="83"/>
      <c r="XB18" s="83"/>
      <c r="XC18" s="83"/>
      <c r="XD18" s="83"/>
      <c r="XE18" s="83"/>
      <c r="XF18" s="83"/>
      <c r="XG18" s="83"/>
      <c r="XH18" s="83"/>
      <c r="XI18" s="83"/>
      <c r="XJ18" s="83"/>
      <c r="XK18" s="83"/>
      <c r="XL18" s="83"/>
      <c r="XM18" s="83"/>
      <c r="XN18" s="83"/>
      <c r="XO18" s="83"/>
      <c r="XP18" s="83"/>
      <c r="XQ18" s="83"/>
      <c r="XR18" s="83"/>
      <c r="XS18" s="83"/>
      <c r="XT18" s="83"/>
      <c r="XU18" s="83"/>
      <c r="XV18" s="83"/>
      <c r="XW18" s="83"/>
      <c r="XX18" s="83"/>
      <c r="XY18" s="83"/>
      <c r="XZ18" s="83"/>
      <c r="YA18" s="83"/>
      <c r="YB18" s="83"/>
      <c r="YC18" s="83"/>
      <c r="YD18" s="83"/>
      <c r="YE18" s="83"/>
      <c r="YF18" s="83"/>
      <c r="YG18" s="83"/>
      <c r="YH18" s="83"/>
      <c r="YI18" s="83"/>
      <c r="YJ18" s="83"/>
      <c r="YK18" s="83"/>
      <c r="YL18" s="83"/>
      <c r="YM18" s="83"/>
      <c r="YN18" s="83"/>
      <c r="YO18" s="83"/>
      <c r="YP18" s="83"/>
      <c r="YQ18" s="83"/>
      <c r="YR18" s="83"/>
      <c r="YS18" s="83"/>
      <c r="YT18" s="83"/>
      <c r="YU18" s="83"/>
      <c r="YV18" s="83"/>
      <c r="YW18" s="83"/>
      <c r="YX18" s="83"/>
      <c r="YY18" s="83"/>
      <c r="YZ18" s="83"/>
      <c r="ZA18" s="83"/>
      <c r="ZB18" s="83"/>
      <c r="ZC18" s="83"/>
      <c r="ZD18" s="83"/>
      <c r="ZE18" s="83"/>
      <c r="ZF18" s="83"/>
      <c r="ZG18" s="83"/>
      <c r="ZH18" s="83"/>
      <c r="ZI18" s="83"/>
      <c r="ZJ18" s="83"/>
      <c r="ZK18" s="83"/>
      <c r="ZL18" s="83"/>
      <c r="ZM18" s="83"/>
      <c r="ZN18" s="83"/>
      <c r="ZO18" s="83"/>
      <c r="ZP18" s="83"/>
      <c r="ZQ18" s="83"/>
      <c r="ZR18" s="83"/>
      <c r="ZS18" s="83"/>
      <c r="ZT18" s="83"/>
      <c r="ZU18" s="83"/>
      <c r="ZV18" s="83"/>
      <c r="ZW18" s="83"/>
      <c r="ZX18" s="83"/>
      <c r="ZY18" s="83"/>
      <c r="ZZ18" s="83"/>
      <c r="AAA18" s="83"/>
      <c r="AAB18" s="83"/>
      <c r="AAC18" s="83"/>
      <c r="AAD18" s="83"/>
      <c r="AAE18" s="83"/>
      <c r="AAF18" s="83"/>
      <c r="AAG18" s="83"/>
      <c r="AAH18" s="83"/>
      <c r="AAI18" s="83"/>
      <c r="AAJ18" s="83"/>
      <c r="AAK18" s="83"/>
      <c r="AAL18" s="83"/>
      <c r="AAM18" s="83"/>
      <c r="AAN18" s="83"/>
      <c r="AAO18" s="83"/>
      <c r="AAP18" s="83"/>
      <c r="AAQ18" s="83"/>
      <c r="AAR18" s="83"/>
      <c r="AAS18" s="83"/>
      <c r="AAT18" s="83"/>
      <c r="AAU18" s="83"/>
      <c r="AAV18" s="83"/>
      <c r="AAW18" s="83"/>
      <c r="AAX18" s="83"/>
      <c r="AAY18" s="83"/>
      <c r="AAZ18" s="83"/>
      <c r="ABA18" s="83"/>
      <c r="ABB18" s="83"/>
      <c r="ABC18" s="83"/>
      <c r="ABD18" s="83"/>
      <c r="ABE18" s="83"/>
      <c r="ABF18" s="83"/>
      <c r="ABG18" s="83"/>
      <c r="ABH18" s="83"/>
      <c r="ABI18" s="83"/>
      <c r="ABJ18" s="83"/>
      <c r="ABK18" s="83"/>
      <c r="ABL18" s="83"/>
      <c r="ABM18" s="83"/>
      <c r="ABN18" s="83"/>
      <c r="ABO18" s="83"/>
      <c r="ABP18" s="83"/>
      <c r="ABQ18" s="83"/>
      <c r="ABR18" s="83"/>
      <c r="ABS18" s="83"/>
      <c r="ABT18" s="83"/>
      <c r="ABU18" s="83"/>
      <c r="ABV18" s="83"/>
      <c r="ABW18" s="83"/>
      <c r="ABX18" s="83"/>
      <c r="ABY18" s="83"/>
      <c r="ABZ18" s="83"/>
      <c r="ACA18" s="83"/>
      <c r="ACB18" s="83"/>
      <c r="ACC18" s="83"/>
      <c r="ACD18" s="83"/>
      <c r="ACE18" s="83"/>
      <c r="ACF18" s="83"/>
      <c r="ACG18" s="83"/>
      <c r="ACH18" s="83"/>
      <c r="ACI18" s="83"/>
      <c r="ACJ18" s="83"/>
      <c r="ACK18" s="83"/>
      <c r="ACL18" s="83"/>
      <c r="ACM18" s="83"/>
      <c r="ACN18" s="83"/>
      <c r="ACO18" s="83"/>
      <c r="ACP18" s="83"/>
      <c r="ACQ18" s="83"/>
      <c r="ACR18" s="83"/>
      <c r="ACS18" s="83"/>
      <c r="ACT18" s="83"/>
      <c r="ACU18" s="83"/>
      <c r="ACV18" s="83"/>
      <c r="ACW18" s="83"/>
      <c r="ACX18" s="83"/>
      <c r="ACY18" s="83"/>
      <c r="ACZ18" s="83"/>
      <c r="ADA18" s="83"/>
      <c r="ADB18" s="83"/>
      <c r="ADC18" s="83"/>
      <c r="ADD18" s="83"/>
      <c r="ADE18" s="83"/>
      <c r="ADF18" s="83"/>
      <c r="ADG18" s="83"/>
      <c r="ADH18" s="83"/>
      <c r="ADI18" s="83"/>
      <c r="ADJ18" s="83"/>
      <c r="ADK18" s="83"/>
      <c r="ADL18" s="83"/>
      <c r="ADM18" s="83"/>
      <c r="ADN18" s="83"/>
      <c r="ADO18" s="83"/>
      <c r="ADP18" s="83"/>
      <c r="ADQ18" s="83"/>
      <c r="ADR18" s="83"/>
      <c r="ADS18" s="83"/>
      <c r="ADT18" s="83"/>
      <c r="ADU18" s="83"/>
      <c r="ADV18" s="83"/>
      <c r="ADW18" s="83"/>
      <c r="ADX18" s="83"/>
      <c r="ADY18" s="83"/>
      <c r="ADZ18" s="83"/>
      <c r="AEA18" s="83"/>
      <c r="AEB18" s="83"/>
      <c r="AEC18" s="83"/>
      <c r="AED18" s="83"/>
      <c r="AEE18" s="83"/>
      <c r="AEF18" s="83"/>
      <c r="AEG18" s="83"/>
      <c r="AEH18" s="83"/>
      <c r="AEI18" s="83"/>
      <c r="AEJ18" s="83"/>
      <c r="AEK18" s="83"/>
      <c r="AEL18" s="83"/>
      <c r="AEM18" s="83"/>
      <c r="AEN18" s="83"/>
      <c r="AEO18" s="83"/>
      <c r="AEP18" s="83"/>
      <c r="AEQ18" s="83"/>
      <c r="AER18" s="83"/>
      <c r="AES18" s="83"/>
      <c r="AET18" s="83"/>
      <c r="AEU18" s="83"/>
      <c r="AEV18" s="83"/>
      <c r="AEW18" s="83"/>
      <c r="AEX18" s="83"/>
      <c r="AEY18" s="83"/>
      <c r="AEZ18" s="83"/>
      <c r="AFA18" s="83"/>
      <c r="AFB18" s="83"/>
      <c r="AFC18" s="83"/>
      <c r="AFD18" s="83"/>
      <c r="AFE18" s="83"/>
      <c r="AFF18" s="83"/>
      <c r="AFG18" s="83"/>
      <c r="AFH18" s="83"/>
      <c r="AFI18" s="83"/>
      <c r="AFJ18" s="83"/>
      <c r="AFK18" s="83"/>
      <c r="AFL18" s="83"/>
      <c r="AFM18" s="83"/>
      <c r="AFN18" s="83"/>
      <c r="AFO18" s="83"/>
      <c r="AFP18" s="83"/>
      <c r="AFQ18" s="83"/>
      <c r="AFR18" s="83"/>
      <c r="AFS18" s="83"/>
      <c r="AFT18" s="83"/>
      <c r="AFU18" s="83"/>
      <c r="AFV18" s="83"/>
      <c r="AFW18" s="83"/>
      <c r="AFX18" s="83"/>
      <c r="AFY18" s="83"/>
      <c r="AFZ18" s="83"/>
      <c r="AGA18" s="83"/>
      <c r="AGB18" s="83"/>
      <c r="AGC18" s="83"/>
      <c r="AGD18" s="83"/>
      <c r="AGE18" s="83"/>
      <c r="AGF18" s="83"/>
      <c r="AGG18" s="83"/>
      <c r="AGH18" s="83"/>
      <c r="AGI18" s="83"/>
      <c r="AGJ18" s="83"/>
      <c r="AGK18" s="83"/>
      <c r="AGL18" s="83"/>
      <c r="AGM18" s="83"/>
      <c r="AGN18" s="83"/>
      <c r="AGO18" s="83"/>
      <c r="AGP18" s="83"/>
      <c r="AGQ18" s="83"/>
      <c r="AGR18" s="83"/>
      <c r="AGS18" s="83"/>
      <c r="AGT18" s="83"/>
      <c r="AGU18" s="83"/>
      <c r="AGV18" s="83"/>
      <c r="AGW18" s="83"/>
      <c r="AGX18" s="83"/>
      <c r="AGY18" s="83"/>
      <c r="AGZ18" s="83"/>
      <c r="AHA18" s="83"/>
      <c r="AHB18" s="83"/>
      <c r="AHC18" s="83"/>
      <c r="AHD18" s="83"/>
      <c r="AHE18" s="83"/>
      <c r="AHF18" s="83"/>
      <c r="AHG18" s="83"/>
      <c r="AHH18" s="83"/>
      <c r="AHI18" s="83"/>
      <c r="AHJ18" s="83"/>
      <c r="AHK18" s="83"/>
      <c r="AHL18" s="83"/>
      <c r="AHM18" s="83"/>
      <c r="AHN18" s="83"/>
      <c r="AHO18" s="83"/>
      <c r="AHP18" s="83"/>
      <c r="AHQ18" s="83"/>
      <c r="AHR18" s="83"/>
      <c r="AHS18" s="83"/>
      <c r="AHT18" s="83"/>
      <c r="AHU18" s="83"/>
      <c r="AHV18" s="83"/>
      <c r="AHW18" s="83"/>
      <c r="AHX18" s="83"/>
      <c r="AHY18" s="83"/>
      <c r="AHZ18" s="83"/>
      <c r="AIA18" s="83"/>
      <c r="AIB18" s="83"/>
      <c r="AIC18" s="83"/>
      <c r="AID18" s="83"/>
      <c r="AIE18" s="83"/>
      <c r="AIF18" s="83"/>
      <c r="AIG18" s="83"/>
      <c r="AIH18" s="83"/>
      <c r="AII18" s="83"/>
      <c r="AIJ18" s="83"/>
      <c r="AIK18" s="83"/>
      <c r="AIL18" s="83"/>
      <c r="AIM18" s="83"/>
      <c r="AIN18" s="83"/>
      <c r="AIO18" s="83"/>
      <c r="AIP18" s="83"/>
      <c r="AIQ18" s="83"/>
      <c r="AIR18" s="83"/>
      <c r="AIS18" s="83"/>
      <c r="AIT18" s="83"/>
      <c r="AIU18" s="83"/>
      <c r="AIV18" s="83"/>
      <c r="AIW18" s="83"/>
      <c r="AIX18" s="83"/>
      <c r="AIY18" s="83"/>
      <c r="AIZ18" s="83"/>
      <c r="AJA18" s="83"/>
      <c r="AJB18" s="83"/>
      <c r="AJC18" s="83"/>
      <c r="AJD18" s="83"/>
      <c r="AJE18" s="83"/>
      <c r="AJF18" s="83"/>
      <c r="AJG18" s="83"/>
      <c r="AJH18" s="83"/>
      <c r="AJI18" s="83"/>
      <c r="AJJ18" s="83"/>
      <c r="AJK18" s="83"/>
      <c r="AJL18" s="83"/>
      <c r="AJM18" s="83"/>
      <c r="AJN18" s="83"/>
      <c r="AJO18" s="83"/>
      <c r="AJP18" s="83"/>
      <c r="AJQ18" s="83"/>
      <c r="AJR18" s="83"/>
      <c r="AJS18" s="83"/>
      <c r="AJT18" s="83"/>
      <c r="AJU18" s="83"/>
      <c r="AJV18" s="83"/>
      <c r="AJW18" s="83"/>
      <c r="AJX18" s="83"/>
      <c r="AJY18" s="83"/>
      <c r="AJZ18" s="83"/>
      <c r="AKA18" s="83"/>
      <c r="AKB18" s="83"/>
      <c r="AKC18" s="83"/>
      <c r="AKD18" s="83"/>
      <c r="AKE18" s="83"/>
      <c r="AKF18" s="83"/>
      <c r="AKG18" s="83"/>
      <c r="AKH18" s="83"/>
      <c r="AKI18" s="83"/>
      <c r="AKJ18" s="83"/>
      <c r="AKK18" s="83"/>
      <c r="AKL18" s="83"/>
      <c r="AKM18" s="83"/>
      <c r="AKN18" s="83"/>
      <c r="AKO18" s="83"/>
      <c r="AKP18" s="83"/>
      <c r="AKQ18" s="83"/>
      <c r="AKR18" s="83"/>
      <c r="AKS18" s="83"/>
      <c r="AKT18" s="83"/>
      <c r="AKU18" s="83"/>
      <c r="AKV18" s="83"/>
      <c r="AKW18" s="83"/>
      <c r="AKX18" s="83"/>
      <c r="AKY18" s="83"/>
      <c r="AKZ18" s="83"/>
      <c r="ALA18" s="83"/>
      <c r="ALB18" s="83"/>
      <c r="ALC18" s="83"/>
      <c r="ALD18" s="83"/>
      <c r="ALE18" s="83"/>
      <c r="ALF18" s="83"/>
      <c r="ALG18" s="83"/>
      <c r="ALH18" s="83"/>
      <c r="ALI18" s="83"/>
      <c r="ALJ18" s="83"/>
      <c r="ALK18" s="83"/>
      <c r="ALL18" s="83"/>
      <c r="ALM18" s="83"/>
      <c r="ALN18" s="83"/>
      <c r="ALO18" s="83"/>
      <c r="ALP18" s="83"/>
      <c r="ALQ18" s="83"/>
      <c r="ALR18" s="83"/>
      <c r="ALS18" s="83"/>
      <c r="ALT18" s="83"/>
      <c r="ALU18" s="83"/>
      <c r="ALV18" s="83"/>
      <c r="ALW18" s="83"/>
      <c r="ALX18" s="83"/>
      <c r="ALY18" s="83"/>
      <c r="ALZ18" s="83"/>
      <c r="AMA18" s="83"/>
      <c r="AMB18" s="83"/>
      <c r="AMC18" s="83"/>
      <c r="AMD18" s="83"/>
      <c r="AME18" s="83"/>
      <c r="AMF18" s="83"/>
      <c r="AMG18" s="83"/>
      <c r="AMH18" s="83"/>
      <c r="AMI18" s="83"/>
      <c r="AMJ18" s="83"/>
      <c r="AMK18" s="83"/>
      <c r="AML18" s="83"/>
      <c r="AMM18" s="83"/>
      <c r="AMN18" s="83"/>
      <c r="AMO18" s="83"/>
      <c r="AMP18" s="83"/>
      <c r="AMQ18" s="83"/>
      <c r="AMR18" s="83"/>
      <c r="AMS18" s="83"/>
      <c r="AMT18" s="83"/>
      <c r="AMU18" s="83"/>
      <c r="AMV18" s="83"/>
      <c r="AMW18" s="83"/>
      <c r="AMX18" s="83"/>
      <c r="AMY18" s="83"/>
      <c r="AMZ18" s="83"/>
      <c r="ANA18" s="83"/>
      <c r="ANB18" s="83"/>
      <c r="ANC18" s="83"/>
      <c r="AND18" s="83"/>
      <c r="ANE18" s="83"/>
      <c r="ANF18" s="83"/>
      <c r="ANG18" s="83"/>
      <c r="ANH18" s="83"/>
      <c r="ANI18" s="83"/>
      <c r="ANJ18" s="83"/>
      <c r="ANK18" s="83"/>
      <c r="ANL18" s="83"/>
      <c r="ANM18" s="83"/>
      <c r="ANN18" s="83"/>
      <c r="ANO18" s="83"/>
      <c r="ANP18" s="83"/>
      <c r="ANQ18" s="83"/>
      <c r="ANR18" s="83"/>
      <c r="ANS18" s="83"/>
      <c r="ANT18" s="83"/>
      <c r="ANU18" s="83"/>
      <c r="ANV18" s="83"/>
      <c r="ANW18" s="83"/>
      <c r="ANX18" s="83"/>
      <c r="ANY18" s="83"/>
      <c r="ANZ18" s="83"/>
      <c r="AOA18" s="83"/>
      <c r="AOB18" s="83"/>
      <c r="AOC18" s="83"/>
      <c r="AOD18" s="83"/>
      <c r="AOE18" s="83"/>
      <c r="AOF18" s="83"/>
      <c r="AOG18" s="83"/>
      <c r="AOH18" s="83"/>
      <c r="AOI18" s="83"/>
      <c r="AOJ18" s="83"/>
      <c r="AOK18" s="83"/>
      <c r="AOL18" s="83"/>
      <c r="AOM18" s="83"/>
      <c r="AON18" s="83"/>
      <c r="AOO18" s="83"/>
      <c r="AOP18" s="83"/>
      <c r="AOQ18" s="83"/>
      <c r="AOR18" s="83"/>
      <c r="AOS18" s="83"/>
      <c r="AOT18" s="83"/>
      <c r="AOU18" s="83"/>
      <c r="AOV18" s="83"/>
      <c r="AOW18" s="83"/>
      <c r="AOX18" s="83"/>
      <c r="AOY18" s="83"/>
      <c r="AOZ18" s="83"/>
      <c r="APA18" s="83"/>
      <c r="APB18" s="83"/>
      <c r="APC18" s="83"/>
      <c r="APD18" s="83"/>
      <c r="APE18" s="83"/>
      <c r="APF18" s="83"/>
      <c r="APG18" s="83"/>
      <c r="APH18" s="83"/>
      <c r="API18" s="83"/>
      <c r="APJ18" s="83"/>
      <c r="APK18" s="83"/>
      <c r="APL18" s="83"/>
      <c r="APM18" s="83"/>
      <c r="APN18" s="83"/>
      <c r="APO18" s="83"/>
      <c r="APP18" s="83"/>
      <c r="APQ18" s="83"/>
      <c r="APR18" s="83"/>
      <c r="APS18" s="83"/>
      <c r="APT18" s="83"/>
      <c r="APU18" s="83"/>
      <c r="APV18" s="83"/>
      <c r="APW18" s="83"/>
      <c r="APX18" s="83"/>
      <c r="APY18" s="83"/>
      <c r="APZ18" s="83"/>
      <c r="AQA18" s="83"/>
      <c r="AQB18" s="83"/>
      <c r="AQC18" s="83"/>
      <c r="AQD18" s="83"/>
      <c r="AQE18" s="83"/>
      <c r="AQF18" s="83"/>
      <c r="AQG18" s="83"/>
      <c r="AQH18" s="83"/>
      <c r="AQI18" s="83"/>
      <c r="AQJ18" s="83"/>
      <c r="AQK18" s="83"/>
      <c r="AQL18" s="83"/>
      <c r="AQM18" s="83"/>
      <c r="AQN18" s="83"/>
      <c r="AQO18" s="83"/>
      <c r="AQP18" s="83"/>
      <c r="AQQ18" s="83"/>
      <c r="AQR18" s="83"/>
      <c r="AQS18" s="83"/>
      <c r="AQT18" s="83"/>
      <c r="AQU18" s="83"/>
      <c r="AQV18" s="83"/>
      <c r="AQW18" s="83"/>
      <c r="AQX18" s="83"/>
      <c r="AQY18" s="83"/>
      <c r="AQZ18" s="83"/>
      <c r="ARA18" s="83"/>
      <c r="ARB18" s="83"/>
      <c r="ARC18" s="83"/>
      <c r="ARD18" s="83"/>
      <c r="ARE18" s="83"/>
      <c r="ARF18" s="83"/>
      <c r="ARG18" s="83"/>
      <c r="ARH18" s="83"/>
      <c r="ARI18" s="83"/>
      <c r="ARJ18" s="83"/>
      <c r="ARK18" s="83"/>
      <c r="ARL18" s="83"/>
      <c r="ARM18" s="83"/>
      <c r="ARN18" s="83"/>
      <c r="ARO18" s="83"/>
      <c r="ARP18" s="83"/>
      <c r="ARQ18" s="83"/>
      <c r="ARR18" s="83"/>
      <c r="ARS18" s="83"/>
      <c r="ART18" s="83"/>
      <c r="ARU18" s="83"/>
      <c r="ARV18" s="83"/>
      <c r="ARW18" s="83"/>
      <c r="ARX18" s="83"/>
      <c r="ARY18" s="83"/>
      <c r="ARZ18" s="83"/>
      <c r="ASA18" s="83"/>
      <c r="ASB18" s="83"/>
      <c r="ASC18" s="83"/>
      <c r="ASD18" s="83"/>
      <c r="ASE18" s="83"/>
      <c r="ASF18" s="83"/>
      <c r="ASG18" s="83"/>
      <c r="ASH18" s="83"/>
      <c r="ASI18" s="83"/>
      <c r="ASJ18" s="83"/>
      <c r="ASK18" s="83"/>
      <c r="ASL18" s="83"/>
      <c r="ASM18" s="83"/>
      <c r="ASN18" s="83"/>
      <c r="ASO18" s="83"/>
      <c r="ASP18" s="83"/>
      <c r="ASQ18" s="83"/>
      <c r="ASR18" s="83"/>
      <c r="ASS18" s="83"/>
      <c r="AST18" s="83"/>
      <c r="ASU18" s="83"/>
      <c r="ASV18" s="83"/>
      <c r="ASW18" s="83"/>
      <c r="ASX18" s="83"/>
      <c r="ASY18" s="83"/>
      <c r="ASZ18" s="83"/>
      <c r="ATA18" s="83"/>
      <c r="ATB18" s="83"/>
      <c r="ATC18" s="83"/>
      <c r="ATD18" s="83"/>
      <c r="ATE18" s="83"/>
      <c r="ATF18" s="83"/>
      <c r="ATG18" s="83"/>
      <c r="ATH18" s="83"/>
      <c r="ATI18" s="83"/>
      <c r="ATJ18" s="83"/>
      <c r="ATK18" s="83"/>
      <c r="ATL18" s="83"/>
      <c r="ATM18" s="83"/>
      <c r="ATN18" s="83"/>
      <c r="ATO18" s="83"/>
      <c r="ATP18" s="83"/>
      <c r="ATQ18" s="83"/>
      <c r="ATR18" s="83"/>
      <c r="ATS18" s="83"/>
      <c r="ATT18" s="83"/>
      <c r="ATU18" s="83"/>
      <c r="ATV18" s="83"/>
      <c r="ATW18" s="83"/>
      <c r="ATX18" s="83"/>
      <c r="ATY18" s="83"/>
      <c r="ATZ18" s="83"/>
      <c r="AUA18" s="83"/>
      <c r="AUB18" s="83"/>
      <c r="AUC18" s="83"/>
      <c r="AUD18" s="83"/>
      <c r="AUE18" s="83"/>
      <c r="AUF18" s="83"/>
      <c r="AUG18" s="83"/>
      <c r="AUH18" s="83"/>
      <c r="AUI18" s="83"/>
      <c r="AUJ18" s="83"/>
      <c r="AUK18" s="83"/>
      <c r="AUL18" s="83"/>
      <c r="AUM18" s="83"/>
      <c r="AUN18" s="83"/>
      <c r="AUO18" s="83"/>
      <c r="AUP18" s="83"/>
      <c r="AUQ18" s="83"/>
      <c r="AUR18" s="83"/>
      <c r="AUS18" s="83"/>
      <c r="AUT18" s="83"/>
      <c r="AUU18" s="83"/>
      <c r="AUV18" s="83"/>
      <c r="AUW18" s="83"/>
      <c r="AUX18" s="83"/>
      <c r="AUY18" s="83"/>
      <c r="AUZ18" s="83"/>
      <c r="AVA18" s="83"/>
      <c r="AVB18" s="83"/>
      <c r="AVC18" s="83"/>
      <c r="AVD18" s="83"/>
      <c r="AVE18" s="83"/>
      <c r="AVF18" s="83"/>
    </row>
    <row r="19" spans="1:1254">
      <c r="A19" s="84">
        <v>45657</v>
      </c>
      <c r="B19" s="81">
        <v>53074</v>
      </c>
      <c r="C19" s="82" t="s">
        <v>1952</v>
      </c>
      <c r="D19" s="38">
        <v>1479268</v>
      </c>
      <c r="E19" s="38">
        <v>246</v>
      </c>
      <c r="F19" s="38">
        <v>0</v>
      </c>
      <c r="G19" s="38">
        <v>-834268</v>
      </c>
      <c r="H19" s="38">
        <v>0</v>
      </c>
      <c r="I19" s="38">
        <v>-3254</v>
      </c>
      <c r="J19" s="38">
        <v>-899378</v>
      </c>
      <c r="K19" s="38">
        <v>-334557</v>
      </c>
      <c r="L19" s="38">
        <v>137232</v>
      </c>
      <c r="M19" s="38">
        <v>0</v>
      </c>
      <c r="N19" s="38">
        <v>1423526</v>
      </c>
      <c r="O19" s="38">
        <v>0</v>
      </c>
      <c r="P19" s="38"/>
      <c r="Q19" s="38">
        <v>25690</v>
      </c>
      <c r="R19" s="38">
        <v>754</v>
      </c>
      <c r="S19" s="38">
        <v>-24483</v>
      </c>
      <c r="T19" s="38">
        <v>29980</v>
      </c>
      <c r="U19" s="38">
        <v>49113</v>
      </c>
      <c r="V19" s="38"/>
      <c r="W19" s="38">
        <v>-19133</v>
      </c>
      <c r="X19" s="38">
        <v>-52359</v>
      </c>
      <c r="Y19" s="38">
        <v>-386916</v>
      </c>
      <c r="Z19" s="38"/>
      <c r="AA19" s="38">
        <v>0</v>
      </c>
      <c r="AB19" s="38">
        <v>-3467</v>
      </c>
      <c r="AC19" s="38">
        <v>-62610</v>
      </c>
      <c r="AD19" s="38">
        <v>-31680</v>
      </c>
      <c r="AE19" s="38">
        <v>-26794</v>
      </c>
      <c r="AF19" s="38">
        <v>-32243</v>
      </c>
      <c r="AG19" s="38">
        <v>103289</v>
      </c>
      <c r="AH19" s="38">
        <v>25713</v>
      </c>
      <c r="AI19" s="38">
        <v>52076</v>
      </c>
      <c r="AJ19" s="38">
        <v>-4711</v>
      </c>
      <c r="AK19" s="38">
        <v>-3418</v>
      </c>
      <c r="AL19" s="38">
        <v>3922</v>
      </c>
      <c r="AM19" s="38">
        <v>135532</v>
      </c>
      <c r="AN19" s="38">
        <v>0</v>
      </c>
      <c r="AO19" s="38">
        <v>0</v>
      </c>
      <c r="AP19" s="38">
        <v>0</v>
      </c>
      <c r="AQ19" s="38"/>
      <c r="AR19" s="38">
        <v>0</v>
      </c>
      <c r="AS19" s="38">
        <v>1378945</v>
      </c>
      <c r="AT19" s="38"/>
      <c r="AU19" s="38">
        <v>1662</v>
      </c>
      <c r="AV19" s="38">
        <v>1227</v>
      </c>
      <c r="AW19" s="38">
        <v>2889</v>
      </c>
      <c r="AX19" s="38"/>
      <c r="AY19" s="38">
        <v>0</v>
      </c>
      <c r="AZ19" s="38">
        <v>1378945</v>
      </c>
      <c r="BA19" s="38">
        <v>0</v>
      </c>
      <c r="BB19" s="38">
        <v>1264815</v>
      </c>
      <c r="BC19" s="38">
        <v>0</v>
      </c>
      <c r="BD19" s="38">
        <v>0</v>
      </c>
      <c r="BE19" s="38">
        <v>0</v>
      </c>
      <c r="BF19" s="38"/>
      <c r="BG19" s="38">
        <v>1538186</v>
      </c>
      <c r="BH19" s="38">
        <v>0</v>
      </c>
      <c r="BI19" s="38">
        <v>21695</v>
      </c>
      <c r="BJ19" s="38">
        <v>0</v>
      </c>
      <c r="BK19" s="38"/>
      <c r="BL19" s="38">
        <v>114130</v>
      </c>
      <c r="BM19" s="38">
        <v>961</v>
      </c>
      <c r="BN19" s="38">
        <v>0</v>
      </c>
      <c r="BO19" s="38"/>
      <c r="BP19" s="38">
        <v>74370</v>
      </c>
      <c r="BQ19" s="38">
        <v>724</v>
      </c>
      <c r="BR19" s="38">
        <v>73646</v>
      </c>
      <c r="BS19" s="38">
        <v>0</v>
      </c>
      <c r="BT19" s="38">
        <v>930</v>
      </c>
      <c r="BU19" s="38">
        <v>119330</v>
      </c>
      <c r="BV19" s="38">
        <v>0</v>
      </c>
      <c r="BW19" s="38">
        <v>42071</v>
      </c>
      <c r="BX19" s="38"/>
      <c r="BY19" s="38">
        <v>182</v>
      </c>
      <c r="BZ19" s="38">
        <v>0</v>
      </c>
      <c r="CA19" s="38">
        <v>0</v>
      </c>
      <c r="CB19" s="38">
        <v>17073</v>
      </c>
      <c r="CC19" s="38">
        <v>31</v>
      </c>
      <c r="CD19" s="38">
        <v>38950</v>
      </c>
      <c r="CE19" s="38"/>
      <c r="CF19" s="38">
        <v>1000</v>
      </c>
      <c r="CG19" s="38">
        <v>0</v>
      </c>
      <c r="CH19" s="38">
        <v>35222</v>
      </c>
      <c r="CI19" s="38">
        <v>424285</v>
      </c>
      <c r="CJ19" s="38">
        <v>565031</v>
      </c>
      <c r="CK19" s="38">
        <v>196697</v>
      </c>
      <c r="CL19" s="38">
        <v>0</v>
      </c>
      <c r="CM19" s="38"/>
      <c r="CN19" s="38">
        <v>76460</v>
      </c>
      <c r="CO19" s="38">
        <v>28</v>
      </c>
      <c r="CP19" s="38">
        <v>1915</v>
      </c>
      <c r="CQ19" s="38">
        <v>0</v>
      </c>
      <c r="CR19" s="38">
        <v>438966</v>
      </c>
      <c r="CS19" s="38">
        <v>301349</v>
      </c>
      <c r="CT19" s="38"/>
      <c r="CU19" s="38">
        <v>672367</v>
      </c>
      <c r="CV19" s="38">
        <v>0</v>
      </c>
      <c r="CW19" s="38"/>
      <c r="CX19" s="38"/>
      <c r="CY19" s="38"/>
      <c r="CZ19" s="38">
        <v>0</v>
      </c>
      <c r="DA19" s="38">
        <v>423285</v>
      </c>
      <c r="DB19" s="38"/>
      <c r="DC19" s="38"/>
      <c r="DD19" s="38">
        <v>2540</v>
      </c>
      <c r="DE19" s="38"/>
      <c r="DF19" s="38">
        <v>-155605</v>
      </c>
      <c r="DG19" s="38">
        <v>0</v>
      </c>
      <c r="DH19" s="38">
        <v>66244</v>
      </c>
      <c r="DI19" s="38">
        <v>0</v>
      </c>
      <c r="DJ19" s="38">
        <v>1538186</v>
      </c>
      <c r="DK19" s="38"/>
      <c r="DL19" s="38"/>
      <c r="DM19" s="38"/>
      <c r="DN19" s="38">
        <v>0</v>
      </c>
      <c r="DO19" s="38">
        <v>24020</v>
      </c>
      <c r="DP19" s="38"/>
      <c r="DQ19" s="38">
        <v>0</v>
      </c>
      <c r="DR19" s="38"/>
      <c r="DS19" s="38">
        <v>0</v>
      </c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>
        <v>-384761</v>
      </c>
      <c r="EJ19" s="38">
        <v>-386916</v>
      </c>
      <c r="EK19" s="38"/>
      <c r="EL19" s="38"/>
      <c r="EM19" s="38"/>
      <c r="EN19" s="38"/>
      <c r="EO19" s="38"/>
      <c r="EP19" s="38"/>
      <c r="EQ19" s="38">
        <v>-2155</v>
      </c>
      <c r="ER19" s="38"/>
      <c r="ES19" s="38"/>
      <c r="ET19" s="38"/>
      <c r="EU19" s="38">
        <v>-140427</v>
      </c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  <c r="NY19" s="83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83"/>
      <c r="OK19" s="83"/>
      <c r="OL19" s="83"/>
      <c r="OM19" s="83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83"/>
      <c r="OY19" s="83"/>
      <c r="OZ19" s="83"/>
      <c r="PA19" s="83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83"/>
      <c r="PM19" s="83"/>
      <c r="PN19" s="83"/>
      <c r="PO19" s="83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83"/>
      <c r="QA19" s="83"/>
      <c r="QB19" s="83"/>
      <c r="QC19" s="83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83"/>
      <c r="QO19" s="83"/>
      <c r="QP19" s="83"/>
      <c r="QQ19" s="83"/>
      <c r="QR19" s="83"/>
      <c r="QS19" s="83"/>
      <c r="QT19" s="83"/>
      <c r="QU19" s="83"/>
      <c r="QV19" s="83"/>
      <c r="QW19" s="83"/>
      <c r="QX19" s="83"/>
      <c r="QY19" s="83"/>
      <c r="QZ19" s="83"/>
      <c r="RA19" s="83"/>
      <c r="RB19" s="83"/>
      <c r="RC19" s="83"/>
      <c r="RD19" s="83"/>
      <c r="RE19" s="83"/>
      <c r="RF19" s="83"/>
      <c r="RG19" s="83"/>
      <c r="RH19" s="83"/>
      <c r="RI19" s="83"/>
      <c r="RJ19" s="83"/>
      <c r="RK19" s="83"/>
      <c r="RL19" s="83"/>
      <c r="RM19" s="83"/>
      <c r="RN19" s="83"/>
      <c r="RO19" s="83"/>
      <c r="RP19" s="83"/>
      <c r="RQ19" s="83"/>
      <c r="RR19" s="83"/>
      <c r="RS19" s="83"/>
      <c r="RT19" s="83"/>
      <c r="RU19" s="83"/>
      <c r="RV19" s="83"/>
      <c r="RW19" s="83"/>
      <c r="RX19" s="83"/>
      <c r="RY19" s="83"/>
      <c r="RZ19" s="83"/>
      <c r="SA19" s="83"/>
      <c r="SB19" s="83"/>
      <c r="SC19" s="83"/>
      <c r="SD19" s="83"/>
      <c r="SE19" s="83"/>
      <c r="SF19" s="83"/>
      <c r="SG19" s="83"/>
      <c r="SH19" s="83"/>
      <c r="SI19" s="83"/>
      <c r="SJ19" s="83"/>
      <c r="SK19" s="83"/>
      <c r="SL19" s="83"/>
      <c r="SM19" s="83"/>
      <c r="SN19" s="83"/>
      <c r="SO19" s="83"/>
      <c r="SP19" s="83"/>
      <c r="SQ19" s="83"/>
      <c r="SR19" s="83"/>
      <c r="SS19" s="83"/>
      <c r="ST19" s="83"/>
      <c r="SU19" s="83"/>
      <c r="SV19" s="83"/>
      <c r="SW19" s="83"/>
      <c r="SX19" s="83"/>
      <c r="SY19" s="83"/>
      <c r="SZ19" s="83"/>
      <c r="TA19" s="83"/>
      <c r="TB19" s="83"/>
      <c r="TC19" s="83"/>
      <c r="TD19" s="83"/>
      <c r="TE19" s="83"/>
      <c r="TF19" s="83"/>
      <c r="TG19" s="83"/>
      <c r="TH19" s="83"/>
      <c r="TI19" s="83"/>
      <c r="TJ19" s="83"/>
      <c r="TK19" s="83"/>
      <c r="TL19" s="83"/>
      <c r="TM19" s="83"/>
      <c r="TN19" s="83"/>
      <c r="TO19" s="83"/>
      <c r="TP19" s="83"/>
      <c r="TQ19" s="83"/>
      <c r="TR19" s="83"/>
      <c r="TS19" s="83"/>
      <c r="TT19" s="83"/>
      <c r="TU19" s="83"/>
      <c r="TV19" s="83"/>
      <c r="TW19" s="83"/>
      <c r="TX19" s="83"/>
      <c r="TY19" s="83"/>
      <c r="TZ19" s="83"/>
      <c r="UA19" s="83"/>
      <c r="UB19" s="83"/>
      <c r="UC19" s="83"/>
      <c r="UD19" s="83"/>
      <c r="UE19" s="83"/>
      <c r="UF19" s="83"/>
      <c r="UG19" s="83"/>
      <c r="UH19" s="83"/>
      <c r="UI19" s="83"/>
      <c r="UJ19" s="83"/>
      <c r="UK19" s="83"/>
      <c r="UL19" s="83"/>
      <c r="UM19" s="83"/>
      <c r="UN19" s="83"/>
      <c r="UO19" s="83"/>
      <c r="UP19" s="83"/>
      <c r="UQ19" s="83"/>
      <c r="UR19" s="83"/>
      <c r="US19" s="83"/>
      <c r="UT19" s="83"/>
      <c r="UU19" s="83"/>
      <c r="UV19" s="83"/>
      <c r="UW19" s="83"/>
      <c r="UX19" s="83"/>
      <c r="UY19" s="83"/>
      <c r="UZ19" s="83"/>
      <c r="VA19" s="83"/>
      <c r="VB19" s="83"/>
      <c r="VC19" s="83"/>
      <c r="VD19" s="83"/>
      <c r="VE19" s="83"/>
      <c r="VF19" s="83"/>
      <c r="VG19" s="83"/>
      <c r="VH19" s="83"/>
      <c r="VI19" s="83"/>
      <c r="VJ19" s="83"/>
      <c r="VK19" s="83"/>
      <c r="VL19" s="83"/>
      <c r="VM19" s="83"/>
      <c r="VN19" s="83"/>
      <c r="VO19" s="83"/>
      <c r="VP19" s="83"/>
      <c r="VQ19" s="83"/>
      <c r="VR19" s="83"/>
      <c r="VS19" s="83"/>
      <c r="VT19" s="83"/>
      <c r="VU19" s="83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  <c r="XS19" s="83"/>
      <c r="XT19" s="83"/>
      <c r="XU19" s="83"/>
      <c r="XV19" s="83"/>
      <c r="XW19" s="83"/>
      <c r="XX19" s="83"/>
      <c r="XY19" s="83"/>
      <c r="XZ19" s="83"/>
      <c r="YA19" s="83"/>
      <c r="YB19" s="83"/>
      <c r="YC19" s="83"/>
      <c r="YD19" s="83"/>
      <c r="YE19" s="83"/>
      <c r="YF19" s="83"/>
      <c r="YG19" s="83"/>
      <c r="YH19" s="83"/>
      <c r="YI19" s="83"/>
      <c r="YJ19" s="83"/>
      <c r="YK19" s="83"/>
      <c r="YL19" s="83"/>
      <c r="YM19" s="83"/>
      <c r="YN19" s="83"/>
      <c r="YO19" s="83"/>
      <c r="YP19" s="83"/>
      <c r="YQ19" s="83"/>
      <c r="YR19" s="83"/>
      <c r="YS19" s="83"/>
      <c r="YT19" s="83"/>
      <c r="YU19" s="83"/>
      <c r="YV19" s="83"/>
      <c r="YW19" s="83"/>
      <c r="YX19" s="83"/>
      <c r="YY19" s="83"/>
      <c r="YZ19" s="83"/>
      <c r="ZA19" s="83"/>
      <c r="ZB19" s="83"/>
      <c r="ZC19" s="83"/>
      <c r="ZD19" s="83"/>
      <c r="ZE19" s="83"/>
      <c r="ZF19" s="83"/>
      <c r="ZG19" s="83"/>
      <c r="ZH19" s="83"/>
      <c r="ZI19" s="83"/>
      <c r="ZJ19" s="83"/>
      <c r="ZK19" s="83"/>
      <c r="ZL19" s="83"/>
      <c r="ZM19" s="83"/>
      <c r="ZN19" s="83"/>
      <c r="ZO19" s="83"/>
      <c r="ZP19" s="83"/>
      <c r="ZQ19" s="83"/>
      <c r="ZR19" s="83"/>
      <c r="ZS19" s="83"/>
      <c r="ZT19" s="83"/>
      <c r="ZU19" s="83"/>
      <c r="ZV19" s="83"/>
      <c r="ZW19" s="83"/>
      <c r="ZX19" s="83"/>
      <c r="ZY19" s="83"/>
      <c r="ZZ19" s="83"/>
      <c r="AAA19" s="83"/>
      <c r="AAB19" s="83"/>
      <c r="AAC19" s="83"/>
      <c r="AAD19" s="83"/>
      <c r="AAE19" s="83"/>
      <c r="AAF19" s="83"/>
      <c r="AAG19" s="83"/>
      <c r="AAH19" s="83"/>
      <c r="AAI19" s="83"/>
      <c r="AAJ19" s="83"/>
      <c r="AAK19" s="83"/>
      <c r="AAL19" s="83"/>
      <c r="AAM19" s="83"/>
      <c r="AAN19" s="83"/>
      <c r="AAO19" s="83"/>
      <c r="AAP19" s="83"/>
      <c r="AAQ19" s="83"/>
      <c r="AAR19" s="83"/>
      <c r="AAS19" s="83"/>
      <c r="AAT19" s="83"/>
      <c r="AAU19" s="83"/>
      <c r="AAV19" s="83"/>
      <c r="AAW19" s="83"/>
      <c r="AAX19" s="83"/>
      <c r="AAY19" s="83"/>
      <c r="AAZ19" s="83"/>
      <c r="ABA19" s="83"/>
      <c r="ABB19" s="83"/>
      <c r="ABC19" s="83"/>
      <c r="ABD19" s="83"/>
      <c r="ABE19" s="83"/>
      <c r="ABF19" s="83"/>
      <c r="ABG19" s="83"/>
      <c r="ABH19" s="83"/>
      <c r="ABI19" s="83"/>
      <c r="ABJ19" s="83"/>
      <c r="ABK19" s="83"/>
      <c r="ABL19" s="83"/>
      <c r="ABM19" s="83"/>
      <c r="ABN19" s="83"/>
      <c r="ABO19" s="83"/>
      <c r="ABP19" s="83"/>
      <c r="ABQ19" s="83"/>
      <c r="ABR19" s="83"/>
      <c r="ABS19" s="83"/>
      <c r="ABT19" s="83"/>
      <c r="ABU19" s="83"/>
      <c r="ABV19" s="83"/>
      <c r="ABW19" s="83"/>
      <c r="ABX19" s="83"/>
      <c r="ABY19" s="83"/>
      <c r="ABZ19" s="83"/>
      <c r="ACA19" s="83"/>
      <c r="ACB19" s="83"/>
      <c r="ACC19" s="83"/>
      <c r="ACD19" s="83"/>
      <c r="ACE19" s="83"/>
      <c r="ACF19" s="83"/>
      <c r="ACG19" s="83"/>
      <c r="ACH19" s="83"/>
      <c r="ACI19" s="83"/>
      <c r="ACJ19" s="83"/>
      <c r="ACK19" s="83"/>
      <c r="ACL19" s="83"/>
      <c r="ACM19" s="83"/>
      <c r="ACN19" s="83"/>
      <c r="ACO19" s="83"/>
      <c r="ACP19" s="83"/>
      <c r="ACQ19" s="83"/>
      <c r="ACR19" s="83"/>
      <c r="ACS19" s="83"/>
      <c r="ACT19" s="83"/>
      <c r="ACU19" s="83"/>
      <c r="ACV19" s="83"/>
      <c r="ACW19" s="83"/>
      <c r="ACX19" s="83"/>
      <c r="ACY19" s="83"/>
      <c r="ACZ19" s="83"/>
      <c r="ADA19" s="83"/>
      <c r="ADB19" s="83"/>
      <c r="ADC19" s="83"/>
      <c r="ADD19" s="83"/>
      <c r="ADE19" s="83"/>
      <c r="ADF19" s="83"/>
      <c r="ADG19" s="83"/>
      <c r="ADH19" s="83"/>
      <c r="ADI19" s="83"/>
      <c r="ADJ19" s="83"/>
      <c r="ADK19" s="83"/>
      <c r="ADL19" s="83"/>
      <c r="ADM19" s="83"/>
      <c r="ADN19" s="83"/>
      <c r="ADO19" s="83"/>
      <c r="ADP19" s="83"/>
      <c r="ADQ19" s="83"/>
      <c r="ADR19" s="83"/>
      <c r="ADS19" s="83"/>
      <c r="ADT19" s="83"/>
      <c r="ADU19" s="83"/>
      <c r="ADV19" s="83"/>
      <c r="ADW19" s="83"/>
      <c r="ADX19" s="83"/>
      <c r="ADY19" s="83"/>
      <c r="ADZ19" s="83"/>
      <c r="AEA19" s="83"/>
      <c r="AEB19" s="83"/>
      <c r="AEC19" s="83"/>
      <c r="AED19" s="83"/>
      <c r="AEE19" s="83"/>
      <c r="AEF19" s="83"/>
      <c r="AEG19" s="83"/>
      <c r="AEH19" s="83"/>
      <c r="AEI19" s="83"/>
      <c r="AEJ19" s="83"/>
      <c r="AEK19" s="83"/>
      <c r="AEL19" s="83"/>
      <c r="AEM19" s="83"/>
      <c r="AEN19" s="83"/>
      <c r="AEO19" s="83"/>
      <c r="AEP19" s="83"/>
      <c r="AEQ19" s="83"/>
      <c r="AER19" s="83"/>
      <c r="AES19" s="83"/>
      <c r="AET19" s="83"/>
      <c r="AEU19" s="83"/>
      <c r="AEV19" s="83"/>
      <c r="AEW19" s="83"/>
      <c r="AEX19" s="83"/>
      <c r="AEY19" s="83"/>
      <c r="AEZ19" s="83"/>
      <c r="AFA19" s="83"/>
      <c r="AFB19" s="83"/>
      <c r="AFC19" s="83"/>
      <c r="AFD19" s="83"/>
      <c r="AFE19" s="83"/>
      <c r="AFF19" s="83"/>
      <c r="AFG19" s="83"/>
      <c r="AFH19" s="83"/>
      <c r="AFI19" s="83"/>
      <c r="AFJ19" s="83"/>
      <c r="AFK19" s="83"/>
      <c r="AFL19" s="83"/>
      <c r="AFM19" s="83"/>
      <c r="AFN19" s="83"/>
      <c r="AFO19" s="83"/>
      <c r="AFP19" s="83"/>
      <c r="AFQ19" s="83"/>
      <c r="AFR19" s="83"/>
      <c r="AFS19" s="83"/>
      <c r="AFT19" s="83"/>
      <c r="AFU19" s="83"/>
      <c r="AFV19" s="83"/>
      <c r="AFW19" s="83"/>
      <c r="AFX19" s="83"/>
      <c r="AFY19" s="83"/>
      <c r="AFZ19" s="83"/>
      <c r="AGA19" s="83"/>
      <c r="AGB19" s="83"/>
      <c r="AGC19" s="83"/>
      <c r="AGD19" s="83"/>
      <c r="AGE19" s="83"/>
      <c r="AGF19" s="83"/>
      <c r="AGG19" s="83"/>
      <c r="AGH19" s="83"/>
      <c r="AGI19" s="83"/>
      <c r="AGJ19" s="83"/>
      <c r="AGK19" s="83"/>
      <c r="AGL19" s="83"/>
      <c r="AGM19" s="83"/>
      <c r="AGN19" s="83"/>
      <c r="AGO19" s="83"/>
      <c r="AGP19" s="83"/>
      <c r="AGQ19" s="83"/>
      <c r="AGR19" s="83"/>
      <c r="AGS19" s="83"/>
      <c r="AGT19" s="83"/>
      <c r="AGU19" s="83"/>
      <c r="AGV19" s="83"/>
      <c r="AGW19" s="83"/>
      <c r="AGX19" s="83"/>
      <c r="AGY19" s="83"/>
      <c r="AGZ19" s="83"/>
      <c r="AHA19" s="83"/>
      <c r="AHB19" s="83"/>
      <c r="AHC19" s="83"/>
      <c r="AHD19" s="83"/>
      <c r="AHE19" s="83"/>
      <c r="AHF19" s="83"/>
      <c r="AHG19" s="83"/>
      <c r="AHH19" s="83"/>
      <c r="AHI19" s="83"/>
      <c r="AHJ19" s="83"/>
      <c r="AHK19" s="83"/>
      <c r="AHL19" s="83"/>
      <c r="AHM19" s="83"/>
      <c r="AHN19" s="83"/>
      <c r="AHO19" s="83"/>
      <c r="AHP19" s="83"/>
      <c r="AHQ19" s="83"/>
      <c r="AHR19" s="83"/>
      <c r="AHS19" s="83"/>
      <c r="AHT19" s="83"/>
      <c r="AHU19" s="83"/>
      <c r="AHV19" s="83"/>
      <c r="AHW19" s="83"/>
      <c r="AHX19" s="83"/>
      <c r="AHY19" s="83"/>
      <c r="AHZ19" s="83"/>
      <c r="AIA19" s="83"/>
      <c r="AIB19" s="83"/>
      <c r="AIC19" s="83"/>
      <c r="AID19" s="83"/>
      <c r="AIE19" s="83"/>
      <c r="AIF19" s="83"/>
      <c r="AIG19" s="83"/>
      <c r="AIH19" s="83"/>
      <c r="AII19" s="83"/>
      <c r="AIJ19" s="83"/>
      <c r="AIK19" s="83"/>
      <c r="AIL19" s="83"/>
      <c r="AIM19" s="83"/>
      <c r="AIN19" s="83"/>
      <c r="AIO19" s="83"/>
      <c r="AIP19" s="83"/>
      <c r="AIQ19" s="83"/>
      <c r="AIR19" s="83"/>
      <c r="AIS19" s="83"/>
      <c r="AIT19" s="83"/>
      <c r="AIU19" s="83"/>
      <c r="AIV19" s="83"/>
      <c r="AIW19" s="83"/>
      <c r="AIX19" s="83"/>
      <c r="AIY19" s="83"/>
      <c r="AIZ19" s="83"/>
      <c r="AJA19" s="83"/>
      <c r="AJB19" s="83"/>
      <c r="AJC19" s="83"/>
      <c r="AJD19" s="83"/>
      <c r="AJE19" s="83"/>
      <c r="AJF19" s="83"/>
      <c r="AJG19" s="83"/>
      <c r="AJH19" s="83"/>
      <c r="AJI19" s="83"/>
      <c r="AJJ19" s="83"/>
      <c r="AJK19" s="83"/>
      <c r="AJL19" s="83"/>
      <c r="AJM19" s="83"/>
      <c r="AJN19" s="83"/>
      <c r="AJO19" s="83"/>
      <c r="AJP19" s="83"/>
      <c r="AJQ19" s="83"/>
      <c r="AJR19" s="83"/>
      <c r="AJS19" s="83"/>
      <c r="AJT19" s="83"/>
      <c r="AJU19" s="83"/>
      <c r="AJV19" s="83"/>
      <c r="AJW19" s="83"/>
      <c r="AJX19" s="83"/>
      <c r="AJY19" s="83"/>
      <c r="AJZ19" s="83"/>
      <c r="AKA19" s="83"/>
      <c r="AKB19" s="83"/>
      <c r="AKC19" s="83"/>
      <c r="AKD19" s="83"/>
      <c r="AKE19" s="83"/>
      <c r="AKF19" s="83"/>
      <c r="AKG19" s="83"/>
      <c r="AKH19" s="83"/>
      <c r="AKI19" s="83"/>
      <c r="AKJ19" s="83"/>
      <c r="AKK19" s="83"/>
      <c r="AKL19" s="83"/>
      <c r="AKM19" s="83"/>
      <c r="AKN19" s="83"/>
      <c r="AKO19" s="83"/>
      <c r="AKP19" s="83"/>
      <c r="AKQ19" s="83"/>
      <c r="AKR19" s="83"/>
      <c r="AKS19" s="83"/>
      <c r="AKT19" s="83"/>
      <c r="AKU19" s="83"/>
      <c r="AKV19" s="83"/>
      <c r="AKW19" s="83"/>
      <c r="AKX19" s="83"/>
      <c r="AKY19" s="83"/>
      <c r="AKZ19" s="83"/>
      <c r="ALA19" s="83"/>
      <c r="ALB19" s="83"/>
      <c r="ALC19" s="83"/>
      <c r="ALD19" s="83"/>
      <c r="ALE19" s="83"/>
      <c r="ALF19" s="83"/>
      <c r="ALG19" s="83"/>
      <c r="ALH19" s="83"/>
      <c r="ALI19" s="83"/>
      <c r="ALJ19" s="83"/>
      <c r="ALK19" s="83"/>
      <c r="ALL19" s="83"/>
      <c r="ALM19" s="83"/>
      <c r="ALN19" s="83"/>
      <c r="ALO19" s="83"/>
      <c r="ALP19" s="83"/>
      <c r="ALQ19" s="83"/>
      <c r="ALR19" s="83"/>
      <c r="ALS19" s="83"/>
      <c r="ALT19" s="83"/>
      <c r="ALU19" s="83"/>
      <c r="ALV19" s="83"/>
      <c r="ALW19" s="83"/>
      <c r="ALX19" s="83"/>
      <c r="ALY19" s="83"/>
      <c r="ALZ19" s="83"/>
      <c r="AMA19" s="83"/>
      <c r="AMB19" s="83"/>
      <c r="AMC19" s="83"/>
      <c r="AMD19" s="83"/>
      <c r="AME19" s="83"/>
      <c r="AMF19" s="83"/>
      <c r="AMG19" s="83"/>
      <c r="AMH19" s="83"/>
      <c r="AMI19" s="83"/>
      <c r="AMJ19" s="83"/>
      <c r="AMK19" s="83"/>
      <c r="AML19" s="83"/>
      <c r="AMM19" s="83"/>
      <c r="AMN19" s="83"/>
      <c r="AMO19" s="83"/>
      <c r="AMP19" s="83"/>
      <c r="AMQ19" s="83"/>
      <c r="AMR19" s="83"/>
      <c r="AMS19" s="83"/>
      <c r="AMT19" s="83"/>
      <c r="AMU19" s="83"/>
      <c r="AMV19" s="83"/>
      <c r="AMW19" s="83"/>
      <c r="AMX19" s="83"/>
      <c r="AMY19" s="83"/>
      <c r="AMZ19" s="83"/>
      <c r="ANA19" s="83"/>
      <c r="ANB19" s="83"/>
      <c r="ANC19" s="83"/>
      <c r="AND19" s="83"/>
      <c r="ANE19" s="83"/>
      <c r="ANF19" s="83"/>
      <c r="ANG19" s="83"/>
      <c r="ANH19" s="83"/>
      <c r="ANI19" s="83"/>
      <c r="ANJ19" s="83"/>
      <c r="ANK19" s="83"/>
      <c r="ANL19" s="83"/>
      <c r="ANM19" s="83"/>
      <c r="ANN19" s="83"/>
      <c r="ANO19" s="83"/>
      <c r="ANP19" s="83"/>
      <c r="ANQ19" s="83"/>
      <c r="ANR19" s="83"/>
      <c r="ANS19" s="83"/>
      <c r="ANT19" s="83"/>
      <c r="ANU19" s="83"/>
      <c r="ANV19" s="83"/>
      <c r="ANW19" s="83"/>
      <c r="ANX19" s="83"/>
      <c r="ANY19" s="83"/>
      <c r="ANZ19" s="83"/>
      <c r="AOA19" s="83"/>
      <c r="AOB19" s="83"/>
      <c r="AOC19" s="83"/>
      <c r="AOD19" s="83"/>
      <c r="AOE19" s="83"/>
      <c r="AOF19" s="83"/>
      <c r="AOG19" s="83"/>
      <c r="AOH19" s="83"/>
      <c r="AOI19" s="83"/>
      <c r="AOJ19" s="83"/>
      <c r="AOK19" s="83"/>
      <c r="AOL19" s="83"/>
      <c r="AOM19" s="83"/>
      <c r="AON19" s="83"/>
      <c r="AOO19" s="83"/>
      <c r="AOP19" s="83"/>
      <c r="AOQ19" s="83"/>
      <c r="AOR19" s="83"/>
      <c r="AOS19" s="83"/>
      <c r="AOT19" s="83"/>
      <c r="AOU19" s="83"/>
      <c r="AOV19" s="83"/>
      <c r="AOW19" s="83"/>
      <c r="AOX19" s="83"/>
      <c r="AOY19" s="83"/>
      <c r="AOZ19" s="83"/>
      <c r="APA19" s="83"/>
      <c r="APB19" s="83"/>
      <c r="APC19" s="83"/>
      <c r="APD19" s="83"/>
      <c r="APE19" s="83"/>
      <c r="APF19" s="83"/>
      <c r="APG19" s="83"/>
      <c r="APH19" s="83"/>
      <c r="API19" s="83"/>
      <c r="APJ19" s="83"/>
      <c r="APK19" s="83"/>
      <c r="APL19" s="83"/>
      <c r="APM19" s="83"/>
      <c r="APN19" s="83"/>
      <c r="APO19" s="83"/>
      <c r="APP19" s="83"/>
      <c r="APQ19" s="83"/>
      <c r="APR19" s="83"/>
      <c r="APS19" s="83"/>
      <c r="APT19" s="83"/>
      <c r="APU19" s="83"/>
      <c r="APV19" s="83"/>
      <c r="APW19" s="83"/>
      <c r="APX19" s="83"/>
      <c r="APY19" s="83"/>
      <c r="APZ19" s="83"/>
      <c r="AQA19" s="83"/>
      <c r="AQB19" s="83"/>
      <c r="AQC19" s="83"/>
      <c r="AQD19" s="83"/>
      <c r="AQE19" s="83"/>
      <c r="AQF19" s="83"/>
      <c r="AQG19" s="83"/>
      <c r="AQH19" s="83"/>
      <c r="AQI19" s="83"/>
      <c r="AQJ19" s="83"/>
      <c r="AQK19" s="83"/>
      <c r="AQL19" s="83"/>
      <c r="AQM19" s="83"/>
      <c r="AQN19" s="83"/>
      <c r="AQO19" s="83"/>
      <c r="AQP19" s="83"/>
      <c r="AQQ19" s="83"/>
      <c r="AQR19" s="83"/>
      <c r="AQS19" s="83"/>
      <c r="AQT19" s="83"/>
      <c r="AQU19" s="83"/>
      <c r="AQV19" s="83"/>
      <c r="AQW19" s="83"/>
      <c r="AQX19" s="83"/>
      <c r="AQY19" s="83"/>
      <c r="AQZ19" s="83"/>
      <c r="ARA19" s="83"/>
      <c r="ARB19" s="83"/>
      <c r="ARC19" s="83"/>
      <c r="ARD19" s="83"/>
      <c r="ARE19" s="83"/>
      <c r="ARF19" s="83"/>
      <c r="ARG19" s="83"/>
      <c r="ARH19" s="83"/>
      <c r="ARI19" s="83"/>
      <c r="ARJ19" s="83"/>
      <c r="ARK19" s="83"/>
      <c r="ARL19" s="83"/>
      <c r="ARM19" s="83"/>
      <c r="ARN19" s="83"/>
      <c r="ARO19" s="83"/>
      <c r="ARP19" s="83"/>
      <c r="ARQ19" s="83"/>
      <c r="ARR19" s="83"/>
      <c r="ARS19" s="83"/>
      <c r="ART19" s="83"/>
      <c r="ARU19" s="83"/>
      <c r="ARV19" s="83"/>
      <c r="ARW19" s="83"/>
      <c r="ARX19" s="83"/>
      <c r="ARY19" s="83"/>
      <c r="ARZ19" s="83"/>
      <c r="ASA19" s="83"/>
      <c r="ASB19" s="83"/>
      <c r="ASC19" s="83"/>
      <c r="ASD19" s="83"/>
      <c r="ASE19" s="83"/>
      <c r="ASF19" s="83"/>
      <c r="ASG19" s="83"/>
      <c r="ASH19" s="83"/>
      <c r="ASI19" s="83"/>
      <c r="ASJ19" s="83"/>
      <c r="ASK19" s="83"/>
      <c r="ASL19" s="83"/>
      <c r="ASM19" s="83"/>
      <c r="ASN19" s="83"/>
      <c r="ASO19" s="83"/>
      <c r="ASP19" s="83"/>
      <c r="ASQ19" s="83"/>
      <c r="ASR19" s="83"/>
      <c r="ASS19" s="83"/>
      <c r="AST19" s="83"/>
      <c r="ASU19" s="83"/>
      <c r="ASV19" s="83"/>
      <c r="ASW19" s="83"/>
      <c r="ASX19" s="83"/>
      <c r="ASY19" s="83"/>
      <c r="ASZ19" s="83"/>
      <c r="ATA19" s="83"/>
      <c r="ATB19" s="83"/>
      <c r="ATC19" s="83"/>
      <c r="ATD19" s="83"/>
      <c r="ATE19" s="83"/>
      <c r="ATF19" s="83"/>
      <c r="ATG19" s="83"/>
      <c r="ATH19" s="83"/>
      <c r="ATI19" s="83"/>
      <c r="ATJ19" s="83"/>
      <c r="ATK19" s="83"/>
      <c r="ATL19" s="83"/>
      <c r="ATM19" s="83"/>
      <c r="ATN19" s="83"/>
      <c r="ATO19" s="83"/>
      <c r="ATP19" s="83"/>
      <c r="ATQ19" s="83"/>
      <c r="ATR19" s="83"/>
      <c r="ATS19" s="83"/>
      <c r="ATT19" s="83"/>
      <c r="ATU19" s="83"/>
      <c r="ATV19" s="83"/>
      <c r="ATW19" s="83"/>
      <c r="ATX19" s="83"/>
      <c r="ATY19" s="83"/>
      <c r="ATZ19" s="83"/>
      <c r="AUA19" s="83"/>
      <c r="AUB19" s="83"/>
      <c r="AUC19" s="83"/>
      <c r="AUD19" s="83"/>
      <c r="AUE19" s="83"/>
      <c r="AUF19" s="83"/>
      <c r="AUG19" s="83"/>
      <c r="AUH19" s="83"/>
      <c r="AUI19" s="83"/>
      <c r="AUJ19" s="83"/>
      <c r="AUK19" s="83"/>
      <c r="AUL19" s="83"/>
      <c r="AUM19" s="83"/>
      <c r="AUN19" s="83"/>
      <c r="AUO19" s="83"/>
      <c r="AUP19" s="83"/>
      <c r="AUQ19" s="83"/>
      <c r="AUR19" s="83"/>
      <c r="AUS19" s="83"/>
      <c r="AUT19" s="83"/>
      <c r="AUU19" s="83"/>
      <c r="AUV19" s="83"/>
      <c r="AUW19" s="83"/>
      <c r="AUX19" s="83"/>
      <c r="AUY19" s="83"/>
      <c r="AUZ19" s="83"/>
      <c r="AVA19" s="83"/>
      <c r="AVB19" s="83"/>
      <c r="AVC19" s="83"/>
      <c r="AVD19" s="83"/>
      <c r="AVE19" s="83"/>
      <c r="AVF19" s="83"/>
    </row>
    <row r="20" spans="1:1254">
      <c r="A20" s="84">
        <v>45657</v>
      </c>
      <c r="B20" s="81">
        <v>50230</v>
      </c>
      <c r="C20" s="82" t="s">
        <v>1953</v>
      </c>
      <c r="D20" s="38">
        <v>158880</v>
      </c>
      <c r="E20" s="38">
        <v>0</v>
      </c>
      <c r="F20" s="38">
        <v>1901</v>
      </c>
      <c r="G20" s="38">
        <v>-99305</v>
      </c>
      <c r="H20" s="38">
        <v>1709</v>
      </c>
      <c r="I20" s="38">
        <v>-357</v>
      </c>
      <c r="J20" s="38">
        <v>-98127</v>
      </c>
      <c r="K20" s="38">
        <v>-18829</v>
      </c>
      <c r="L20" s="38">
        <v>7595</v>
      </c>
      <c r="M20" s="38">
        <v>0</v>
      </c>
      <c r="N20" s="38">
        <v>147171</v>
      </c>
      <c r="O20" s="38">
        <v>0</v>
      </c>
      <c r="P20" s="38">
        <v>0</v>
      </c>
      <c r="Q20" s="38">
        <v>2255</v>
      </c>
      <c r="R20" s="38">
        <v>-651</v>
      </c>
      <c r="S20" s="38">
        <v>-11175</v>
      </c>
      <c r="T20" s="38">
        <v>12302</v>
      </c>
      <c r="U20" s="38">
        <v>15857</v>
      </c>
      <c r="V20" s="38"/>
      <c r="W20" s="38">
        <v>-3555</v>
      </c>
      <c r="X20" s="38">
        <v>-24521</v>
      </c>
      <c r="Y20" s="38">
        <v>-43350</v>
      </c>
      <c r="Z20" s="38">
        <v>0</v>
      </c>
      <c r="AA20" s="38">
        <v>0</v>
      </c>
      <c r="AB20" s="38">
        <v>0</v>
      </c>
      <c r="AC20" s="38">
        <v>478</v>
      </c>
      <c r="AD20" s="38">
        <v>0</v>
      </c>
      <c r="AE20" s="38"/>
      <c r="AF20" s="38">
        <v>0</v>
      </c>
      <c r="AG20" s="38">
        <v>20513</v>
      </c>
      <c r="AH20" s="38">
        <v>1804</v>
      </c>
      <c r="AI20" s="38">
        <v>12895</v>
      </c>
      <c r="AJ20" s="38">
        <v>-535</v>
      </c>
      <c r="AK20" s="38">
        <v>-1776</v>
      </c>
      <c r="AL20" s="38">
        <v>4738</v>
      </c>
      <c r="AM20" s="38">
        <v>20513</v>
      </c>
      <c r="AN20" s="38">
        <v>0</v>
      </c>
      <c r="AO20" s="38">
        <v>617</v>
      </c>
      <c r="AP20" s="38">
        <v>0</v>
      </c>
      <c r="AQ20" s="38">
        <v>17800</v>
      </c>
      <c r="AR20" s="38">
        <v>1070</v>
      </c>
      <c r="AS20" s="38">
        <v>211054</v>
      </c>
      <c r="AT20" s="38">
        <v>0</v>
      </c>
      <c r="AU20" s="38">
        <v>4095</v>
      </c>
      <c r="AV20" s="38">
        <v>0</v>
      </c>
      <c r="AW20" s="38">
        <v>4095</v>
      </c>
      <c r="AX20" s="38">
        <v>0</v>
      </c>
      <c r="AY20" s="38">
        <v>3721</v>
      </c>
      <c r="AZ20" s="38">
        <v>211054</v>
      </c>
      <c r="BA20" s="38">
        <v>0</v>
      </c>
      <c r="BB20" s="38">
        <v>86634</v>
      </c>
      <c r="BC20" s="38">
        <v>0</v>
      </c>
      <c r="BD20" s="38">
        <v>0</v>
      </c>
      <c r="BE20" s="38">
        <v>16488</v>
      </c>
      <c r="BF20" s="38">
        <v>0</v>
      </c>
      <c r="BG20" s="38">
        <v>266158</v>
      </c>
      <c r="BH20" s="38">
        <v>0</v>
      </c>
      <c r="BI20" s="38">
        <v>17883</v>
      </c>
      <c r="BJ20" s="38">
        <v>18870</v>
      </c>
      <c r="BK20" s="38">
        <v>0</v>
      </c>
      <c r="BL20" s="38">
        <v>107860</v>
      </c>
      <c r="BM20" s="38">
        <v>3146</v>
      </c>
      <c r="BN20" s="38">
        <v>0</v>
      </c>
      <c r="BO20" s="38">
        <v>0</v>
      </c>
      <c r="BP20" s="38">
        <v>4232</v>
      </c>
      <c r="BQ20" s="38">
        <v>0</v>
      </c>
      <c r="BR20" s="38">
        <v>4232</v>
      </c>
      <c r="BS20" s="38">
        <v>258</v>
      </c>
      <c r="BT20" s="38">
        <v>824</v>
      </c>
      <c r="BU20" s="38">
        <v>8592</v>
      </c>
      <c r="BV20" s="38">
        <v>8</v>
      </c>
      <c r="BW20" s="38">
        <v>0</v>
      </c>
      <c r="BX20" s="38">
        <v>0</v>
      </c>
      <c r="BY20" s="38">
        <v>2880</v>
      </c>
      <c r="BZ20" s="38">
        <v>0</v>
      </c>
      <c r="CA20" s="38">
        <v>0</v>
      </c>
      <c r="CB20" s="38">
        <v>0</v>
      </c>
      <c r="CC20" s="38">
        <v>2322</v>
      </c>
      <c r="CD20" s="38">
        <v>20773</v>
      </c>
      <c r="CE20" s="38">
        <v>72</v>
      </c>
      <c r="CF20" s="38">
        <v>20000</v>
      </c>
      <c r="CG20" s="38">
        <v>0</v>
      </c>
      <c r="CH20" s="38">
        <v>0</v>
      </c>
      <c r="CI20" s="38">
        <v>196376</v>
      </c>
      <c r="CJ20" s="38">
        <v>51607</v>
      </c>
      <c r="CK20" s="38">
        <v>0</v>
      </c>
      <c r="CL20" s="38">
        <v>0</v>
      </c>
      <c r="CM20" s="38">
        <v>0</v>
      </c>
      <c r="CN20" s="38">
        <v>2851</v>
      </c>
      <c r="CO20" s="38">
        <v>0</v>
      </c>
      <c r="CP20" s="38">
        <v>1842</v>
      </c>
      <c r="CQ20" s="38">
        <v>0</v>
      </c>
      <c r="CR20" s="38">
        <v>11923</v>
      </c>
      <c r="CS20" s="38">
        <v>0</v>
      </c>
      <c r="CT20" s="38">
        <v>0</v>
      </c>
      <c r="CU20" s="38">
        <v>57859</v>
      </c>
      <c r="CV20" s="38">
        <v>0</v>
      </c>
      <c r="CW20" s="38">
        <v>0</v>
      </c>
      <c r="CX20" s="38">
        <v>0</v>
      </c>
      <c r="CY20" s="38">
        <v>0</v>
      </c>
      <c r="CZ20" s="38">
        <v>0</v>
      </c>
      <c r="DA20" s="38">
        <v>176226</v>
      </c>
      <c r="DB20" s="38">
        <v>150</v>
      </c>
      <c r="DC20" s="38">
        <v>0</v>
      </c>
      <c r="DD20" s="38">
        <v>0</v>
      </c>
      <c r="DE20" s="38">
        <v>0</v>
      </c>
      <c r="DF20" s="38">
        <v>1857</v>
      </c>
      <c r="DG20" s="38">
        <v>0</v>
      </c>
      <c r="DH20" s="38">
        <v>4395</v>
      </c>
      <c r="DI20" s="38">
        <v>0</v>
      </c>
      <c r="DJ20" s="38">
        <v>266158</v>
      </c>
      <c r="DK20" s="38">
        <v>0</v>
      </c>
      <c r="DL20" s="38">
        <v>0</v>
      </c>
      <c r="DM20" s="38">
        <v>0</v>
      </c>
      <c r="DN20" s="38">
        <v>0</v>
      </c>
      <c r="DO20" s="38">
        <v>7229</v>
      </c>
      <c r="DP20" s="38">
        <v>0</v>
      </c>
      <c r="DQ20" s="38">
        <v>0</v>
      </c>
      <c r="DR20" s="38">
        <v>0</v>
      </c>
      <c r="DS20" s="38">
        <v>10</v>
      </c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>
        <v>0</v>
      </c>
      <c r="EG20" s="38">
        <v>-1906</v>
      </c>
      <c r="EH20" s="38">
        <v>-915</v>
      </c>
      <c r="EI20" s="38">
        <v>-5613</v>
      </c>
      <c r="EJ20" s="38">
        <v>-43349</v>
      </c>
      <c r="EK20" s="38">
        <v>1901</v>
      </c>
      <c r="EL20" s="38">
        <v>0</v>
      </c>
      <c r="EM20" s="38">
        <v>0</v>
      </c>
      <c r="EN20" s="38">
        <v>1901</v>
      </c>
      <c r="EO20" s="38">
        <v>0</v>
      </c>
      <c r="EP20" s="38">
        <v>0</v>
      </c>
      <c r="EQ20" s="38">
        <v>-11204</v>
      </c>
      <c r="ER20" s="38">
        <v>-23711</v>
      </c>
      <c r="ES20" s="38">
        <v>0</v>
      </c>
      <c r="ET20" s="38">
        <v>0</v>
      </c>
      <c r="EU20" s="38">
        <v>-7500</v>
      </c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  <c r="QU20" s="83"/>
      <c r="QV20" s="83"/>
      <c r="QW20" s="83"/>
      <c r="QX20" s="83"/>
      <c r="QY20" s="83"/>
      <c r="QZ20" s="83"/>
      <c r="RA20" s="83"/>
      <c r="RB20" s="83"/>
      <c r="RC20" s="83"/>
      <c r="RD20" s="83"/>
      <c r="RE20" s="83"/>
      <c r="RF20" s="83"/>
      <c r="RG20" s="83"/>
      <c r="RH20" s="83"/>
      <c r="RI20" s="83"/>
      <c r="RJ20" s="83"/>
      <c r="RK20" s="83"/>
      <c r="RL20" s="83"/>
      <c r="RM20" s="83"/>
      <c r="RN20" s="83"/>
      <c r="RO20" s="83"/>
      <c r="RP20" s="83"/>
      <c r="RQ20" s="83"/>
      <c r="RR20" s="83"/>
      <c r="RS20" s="83"/>
      <c r="RT20" s="83"/>
      <c r="RU20" s="83"/>
      <c r="RV20" s="83"/>
      <c r="RW20" s="83"/>
      <c r="RX20" s="83"/>
      <c r="RY20" s="83"/>
      <c r="RZ20" s="83"/>
      <c r="SA20" s="83"/>
      <c r="SB20" s="83"/>
      <c r="SC20" s="83"/>
      <c r="SD20" s="83"/>
      <c r="SE20" s="83"/>
      <c r="SF20" s="83"/>
      <c r="SG20" s="83"/>
      <c r="SH20" s="83"/>
      <c r="SI20" s="83"/>
      <c r="SJ20" s="83"/>
      <c r="SK20" s="83"/>
      <c r="SL20" s="83"/>
      <c r="SM20" s="83"/>
      <c r="SN20" s="83"/>
      <c r="SO20" s="83"/>
      <c r="SP20" s="83"/>
      <c r="SQ20" s="83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  <c r="ZI20" s="83"/>
      <c r="ZJ20" s="83"/>
      <c r="ZK20" s="83"/>
      <c r="ZL20" s="83"/>
      <c r="ZM20" s="83"/>
      <c r="ZN20" s="83"/>
      <c r="ZO20" s="83"/>
      <c r="ZP20" s="83"/>
      <c r="ZQ20" s="83"/>
      <c r="ZR20" s="83"/>
      <c r="ZS20" s="83"/>
      <c r="ZT20" s="83"/>
      <c r="ZU20" s="83"/>
      <c r="ZV20" s="83"/>
      <c r="ZW20" s="83"/>
      <c r="ZX20" s="83"/>
      <c r="ZY20" s="83"/>
      <c r="ZZ20" s="83"/>
      <c r="AAA20" s="83"/>
      <c r="AAB20" s="83"/>
      <c r="AAC20" s="83"/>
      <c r="AAD20" s="83"/>
      <c r="AAE20" s="83"/>
      <c r="AAF20" s="83"/>
      <c r="AAG20" s="83"/>
      <c r="AAH20" s="83"/>
      <c r="AAI20" s="83"/>
      <c r="AAJ20" s="83"/>
      <c r="AAK20" s="83"/>
      <c r="AAL20" s="83"/>
      <c r="AAM20" s="83"/>
      <c r="AAN20" s="83"/>
      <c r="AAO20" s="83"/>
      <c r="AAP20" s="83"/>
      <c r="AAQ20" s="83"/>
      <c r="AAR20" s="83"/>
      <c r="AAS20" s="83"/>
      <c r="AAT20" s="83"/>
      <c r="AAU20" s="83"/>
      <c r="AAV20" s="83"/>
      <c r="AAW20" s="83"/>
      <c r="AAX20" s="83"/>
      <c r="AAY20" s="83"/>
      <c r="AAZ20" s="83"/>
      <c r="ABA20" s="83"/>
      <c r="ABB20" s="83"/>
      <c r="ABC20" s="83"/>
      <c r="ABD20" s="83"/>
      <c r="ABE20" s="83"/>
      <c r="ABF20" s="83"/>
      <c r="ABG20" s="83"/>
      <c r="ABH20" s="83"/>
      <c r="ABI20" s="83"/>
      <c r="ABJ20" s="83"/>
      <c r="ABK20" s="83"/>
      <c r="ABL20" s="83"/>
      <c r="ABM20" s="83"/>
      <c r="ABN20" s="83"/>
      <c r="ABO20" s="83"/>
      <c r="ABP20" s="83"/>
      <c r="ABQ20" s="83"/>
      <c r="ABR20" s="83"/>
      <c r="ABS20" s="83"/>
      <c r="ABT20" s="83"/>
      <c r="ABU20" s="83"/>
      <c r="ABV20" s="83"/>
      <c r="ABW20" s="83"/>
      <c r="ABX20" s="83"/>
      <c r="ABY20" s="83"/>
      <c r="ABZ20" s="83"/>
      <c r="ACA20" s="83"/>
      <c r="ACB20" s="83"/>
      <c r="ACC20" s="83"/>
      <c r="ACD20" s="83"/>
      <c r="ACE20" s="83"/>
      <c r="ACF20" s="83"/>
      <c r="ACG20" s="83"/>
      <c r="ACH20" s="83"/>
      <c r="ACI20" s="83"/>
      <c r="ACJ20" s="83"/>
      <c r="ACK20" s="83"/>
      <c r="ACL20" s="83"/>
      <c r="ACM20" s="83"/>
      <c r="ACN20" s="83"/>
      <c r="ACO20" s="83"/>
      <c r="ACP20" s="83"/>
      <c r="ACQ20" s="83"/>
      <c r="ACR20" s="83"/>
      <c r="ACS20" s="83"/>
      <c r="ACT20" s="83"/>
      <c r="ACU20" s="83"/>
      <c r="ACV20" s="83"/>
      <c r="ACW20" s="83"/>
      <c r="ACX20" s="83"/>
      <c r="ACY20" s="83"/>
      <c r="ACZ20" s="83"/>
      <c r="ADA20" s="83"/>
      <c r="ADB20" s="83"/>
      <c r="ADC20" s="83"/>
      <c r="ADD20" s="83"/>
      <c r="ADE20" s="83"/>
      <c r="ADF20" s="83"/>
      <c r="ADG20" s="83"/>
      <c r="ADH20" s="83"/>
      <c r="ADI20" s="83"/>
      <c r="ADJ20" s="83"/>
      <c r="ADK20" s="83"/>
      <c r="ADL20" s="83"/>
      <c r="ADM20" s="83"/>
      <c r="ADN20" s="83"/>
      <c r="ADO20" s="83"/>
      <c r="ADP20" s="83"/>
      <c r="ADQ20" s="83"/>
      <c r="ADR20" s="83"/>
      <c r="ADS20" s="83"/>
      <c r="ADT20" s="83"/>
      <c r="ADU20" s="83"/>
      <c r="ADV20" s="83"/>
      <c r="ADW20" s="83"/>
      <c r="ADX20" s="83"/>
      <c r="ADY20" s="83"/>
      <c r="ADZ20" s="83"/>
      <c r="AEA20" s="83"/>
      <c r="AEB20" s="83"/>
      <c r="AEC20" s="83"/>
      <c r="AED20" s="83"/>
      <c r="AEE20" s="83"/>
      <c r="AEF20" s="83"/>
      <c r="AEG20" s="83"/>
      <c r="AEH20" s="83"/>
      <c r="AEI20" s="83"/>
      <c r="AEJ20" s="83"/>
      <c r="AEK20" s="83"/>
      <c r="AEL20" s="83"/>
      <c r="AEM20" s="83"/>
      <c r="AEN20" s="83"/>
      <c r="AEO20" s="83"/>
      <c r="AEP20" s="83"/>
      <c r="AEQ20" s="83"/>
      <c r="AER20" s="83"/>
      <c r="AES20" s="83"/>
      <c r="AET20" s="83"/>
      <c r="AEU20" s="83"/>
      <c r="AEV20" s="83"/>
      <c r="AEW20" s="83"/>
      <c r="AEX20" s="83"/>
      <c r="AEY20" s="83"/>
      <c r="AEZ20" s="83"/>
      <c r="AFA20" s="83"/>
      <c r="AFB20" s="83"/>
      <c r="AFC20" s="83"/>
      <c r="AFD20" s="83"/>
      <c r="AFE20" s="83"/>
      <c r="AFF20" s="83"/>
      <c r="AFG20" s="83"/>
      <c r="AFH20" s="83"/>
      <c r="AFI20" s="83"/>
      <c r="AFJ20" s="83"/>
      <c r="AFK20" s="83"/>
      <c r="AFL20" s="83"/>
      <c r="AFM20" s="83"/>
      <c r="AFN20" s="83"/>
      <c r="AFO20" s="83"/>
      <c r="AFP20" s="83"/>
      <c r="AFQ20" s="83"/>
      <c r="AFR20" s="83"/>
      <c r="AFS20" s="83"/>
      <c r="AFT20" s="83"/>
      <c r="AFU20" s="83"/>
      <c r="AFV20" s="83"/>
      <c r="AFW20" s="83"/>
      <c r="AFX20" s="83"/>
      <c r="AFY20" s="83"/>
      <c r="AFZ20" s="83"/>
      <c r="AGA20" s="83"/>
      <c r="AGB20" s="83"/>
      <c r="AGC20" s="83"/>
      <c r="AGD20" s="83"/>
      <c r="AGE20" s="83"/>
      <c r="AGF20" s="83"/>
      <c r="AGG20" s="83"/>
      <c r="AGH20" s="83"/>
      <c r="AGI20" s="83"/>
      <c r="AGJ20" s="83"/>
      <c r="AGK20" s="83"/>
      <c r="AGL20" s="83"/>
      <c r="AGM20" s="83"/>
      <c r="AGN20" s="83"/>
      <c r="AGO20" s="83"/>
      <c r="AGP20" s="83"/>
      <c r="AGQ20" s="83"/>
      <c r="AGR20" s="83"/>
      <c r="AGS20" s="83"/>
      <c r="AGT20" s="83"/>
      <c r="AGU20" s="83"/>
      <c r="AGV20" s="83"/>
      <c r="AGW20" s="83"/>
      <c r="AGX20" s="83"/>
      <c r="AGY20" s="83"/>
      <c r="AGZ20" s="83"/>
      <c r="AHA20" s="83"/>
      <c r="AHB20" s="83"/>
      <c r="AHC20" s="83"/>
      <c r="AHD20" s="83"/>
      <c r="AHE20" s="83"/>
      <c r="AHF20" s="83"/>
      <c r="AHG20" s="83"/>
      <c r="AHH20" s="83"/>
      <c r="AHI20" s="83"/>
      <c r="AHJ20" s="83"/>
      <c r="AHK20" s="83"/>
      <c r="AHL20" s="83"/>
      <c r="AHM20" s="83"/>
      <c r="AHN20" s="83"/>
      <c r="AHO20" s="83"/>
      <c r="AHP20" s="83"/>
      <c r="AHQ20" s="83"/>
      <c r="AHR20" s="83"/>
      <c r="AHS20" s="83"/>
      <c r="AHT20" s="83"/>
      <c r="AHU20" s="83"/>
      <c r="AHV20" s="83"/>
      <c r="AHW20" s="83"/>
      <c r="AHX20" s="83"/>
      <c r="AHY20" s="83"/>
      <c r="AHZ20" s="83"/>
      <c r="AIA20" s="83"/>
      <c r="AIB20" s="83"/>
      <c r="AIC20" s="83"/>
      <c r="AID20" s="83"/>
      <c r="AIE20" s="83"/>
      <c r="AIF20" s="83"/>
      <c r="AIG20" s="83"/>
      <c r="AIH20" s="83"/>
      <c r="AII20" s="83"/>
      <c r="AIJ20" s="83"/>
      <c r="AIK20" s="83"/>
      <c r="AIL20" s="83"/>
      <c r="AIM20" s="83"/>
      <c r="AIN20" s="83"/>
      <c r="AIO20" s="83"/>
      <c r="AIP20" s="83"/>
      <c r="AIQ20" s="83"/>
      <c r="AIR20" s="83"/>
      <c r="AIS20" s="83"/>
      <c r="AIT20" s="83"/>
      <c r="AIU20" s="83"/>
      <c r="AIV20" s="83"/>
      <c r="AIW20" s="83"/>
      <c r="AIX20" s="83"/>
      <c r="AIY20" s="83"/>
      <c r="AIZ20" s="83"/>
      <c r="AJA20" s="83"/>
      <c r="AJB20" s="83"/>
      <c r="AJC20" s="83"/>
      <c r="AJD20" s="83"/>
      <c r="AJE20" s="83"/>
      <c r="AJF20" s="83"/>
      <c r="AJG20" s="83"/>
      <c r="AJH20" s="83"/>
      <c r="AJI20" s="83"/>
      <c r="AJJ20" s="83"/>
      <c r="AJK20" s="83"/>
      <c r="AJL20" s="83"/>
      <c r="AJM20" s="83"/>
      <c r="AJN20" s="83"/>
      <c r="AJO20" s="83"/>
      <c r="AJP20" s="83"/>
      <c r="AJQ20" s="83"/>
      <c r="AJR20" s="83"/>
      <c r="AJS20" s="83"/>
      <c r="AJT20" s="83"/>
      <c r="AJU20" s="83"/>
      <c r="AJV20" s="83"/>
      <c r="AJW20" s="83"/>
      <c r="AJX20" s="83"/>
      <c r="AJY20" s="83"/>
      <c r="AJZ20" s="83"/>
      <c r="AKA20" s="83"/>
      <c r="AKB20" s="83"/>
      <c r="AKC20" s="83"/>
      <c r="AKD20" s="83"/>
      <c r="AKE20" s="83"/>
      <c r="AKF20" s="83"/>
      <c r="AKG20" s="83"/>
      <c r="AKH20" s="83"/>
      <c r="AKI20" s="83"/>
      <c r="AKJ20" s="83"/>
      <c r="AKK20" s="83"/>
      <c r="AKL20" s="83"/>
      <c r="AKM20" s="83"/>
      <c r="AKN20" s="83"/>
      <c r="AKO20" s="83"/>
      <c r="AKP20" s="83"/>
      <c r="AKQ20" s="83"/>
      <c r="AKR20" s="83"/>
      <c r="AKS20" s="83"/>
      <c r="AKT20" s="83"/>
      <c r="AKU20" s="83"/>
      <c r="AKV20" s="83"/>
      <c r="AKW20" s="83"/>
      <c r="AKX20" s="83"/>
      <c r="AKY20" s="83"/>
      <c r="AKZ20" s="83"/>
      <c r="ALA20" s="83"/>
      <c r="ALB20" s="83"/>
      <c r="ALC20" s="83"/>
      <c r="ALD20" s="83"/>
      <c r="ALE20" s="83"/>
      <c r="ALF20" s="83"/>
      <c r="ALG20" s="83"/>
      <c r="ALH20" s="83"/>
      <c r="ALI20" s="83"/>
      <c r="ALJ20" s="83"/>
      <c r="ALK20" s="83"/>
      <c r="ALL20" s="83"/>
      <c r="ALM20" s="83"/>
      <c r="ALN20" s="83"/>
      <c r="ALO20" s="83"/>
      <c r="ALP20" s="83"/>
      <c r="ALQ20" s="83"/>
      <c r="ALR20" s="83"/>
      <c r="ALS20" s="83"/>
      <c r="ALT20" s="83"/>
      <c r="ALU20" s="83"/>
      <c r="ALV20" s="83"/>
      <c r="ALW20" s="83"/>
      <c r="ALX20" s="83"/>
      <c r="ALY20" s="83"/>
      <c r="ALZ20" s="83"/>
      <c r="AMA20" s="83"/>
      <c r="AMB20" s="83"/>
      <c r="AMC20" s="83"/>
      <c r="AMD20" s="83"/>
      <c r="AME20" s="83"/>
      <c r="AMF20" s="83"/>
      <c r="AMG20" s="83"/>
      <c r="AMH20" s="83"/>
      <c r="AMI20" s="83"/>
      <c r="AMJ20" s="83"/>
      <c r="AMK20" s="83"/>
      <c r="AML20" s="83"/>
      <c r="AMM20" s="83"/>
      <c r="AMN20" s="83"/>
      <c r="AMO20" s="83"/>
      <c r="AMP20" s="83"/>
      <c r="AMQ20" s="83"/>
      <c r="AMR20" s="83"/>
      <c r="AMS20" s="83"/>
      <c r="AMT20" s="83"/>
      <c r="AMU20" s="83"/>
      <c r="AMV20" s="83"/>
      <c r="AMW20" s="83"/>
      <c r="AMX20" s="83"/>
      <c r="AMY20" s="83"/>
      <c r="AMZ20" s="83"/>
      <c r="ANA20" s="83"/>
      <c r="ANB20" s="83"/>
      <c r="ANC20" s="83"/>
      <c r="AND20" s="83"/>
      <c r="ANE20" s="83"/>
      <c r="ANF20" s="83"/>
      <c r="ANG20" s="83"/>
      <c r="ANH20" s="83"/>
      <c r="ANI20" s="83"/>
      <c r="ANJ20" s="83"/>
      <c r="ANK20" s="83"/>
      <c r="ANL20" s="83"/>
      <c r="ANM20" s="83"/>
      <c r="ANN20" s="83"/>
      <c r="ANO20" s="83"/>
      <c r="ANP20" s="83"/>
      <c r="ANQ20" s="83"/>
      <c r="ANR20" s="83"/>
      <c r="ANS20" s="83"/>
      <c r="ANT20" s="83"/>
      <c r="ANU20" s="83"/>
      <c r="ANV20" s="83"/>
      <c r="ANW20" s="83"/>
      <c r="ANX20" s="83"/>
      <c r="ANY20" s="83"/>
      <c r="ANZ20" s="83"/>
      <c r="AOA20" s="83"/>
      <c r="AOB20" s="83"/>
      <c r="AOC20" s="83"/>
      <c r="AOD20" s="83"/>
      <c r="AOE20" s="83"/>
      <c r="AOF20" s="83"/>
      <c r="AOG20" s="83"/>
      <c r="AOH20" s="83"/>
      <c r="AOI20" s="83"/>
      <c r="AOJ20" s="83"/>
      <c r="AOK20" s="83"/>
      <c r="AOL20" s="83"/>
      <c r="AOM20" s="83"/>
      <c r="AON20" s="83"/>
      <c r="AOO20" s="83"/>
      <c r="AOP20" s="83"/>
      <c r="AOQ20" s="83"/>
      <c r="AOR20" s="83"/>
      <c r="AOS20" s="83"/>
      <c r="AOT20" s="83"/>
      <c r="AOU20" s="83"/>
      <c r="AOV20" s="83"/>
      <c r="AOW20" s="83"/>
      <c r="AOX20" s="83"/>
      <c r="AOY20" s="83"/>
      <c r="AOZ20" s="83"/>
      <c r="APA20" s="83"/>
      <c r="APB20" s="83"/>
      <c r="APC20" s="83"/>
      <c r="APD20" s="83"/>
      <c r="APE20" s="83"/>
      <c r="APF20" s="83"/>
      <c r="APG20" s="83"/>
      <c r="APH20" s="83"/>
      <c r="API20" s="83"/>
      <c r="APJ20" s="83"/>
      <c r="APK20" s="83"/>
      <c r="APL20" s="83"/>
      <c r="APM20" s="83"/>
      <c r="APN20" s="83"/>
      <c r="APO20" s="83"/>
      <c r="APP20" s="83"/>
      <c r="APQ20" s="83"/>
      <c r="APR20" s="83"/>
      <c r="APS20" s="83"/>
      <c r="APT20" s="83"/>
      <c r="APU20" s="83"/>
      <c r="APV20" s="83"/>
      <c r="APW20" s="83"/>
      <c r="APX20" s="83"/>
      <c r="APY20" s="83"/>
      <c r="APZ20" s="83"/>
      <c r="AQA20" s="83"/>
      <c r="AQB20" s="83"/>
      <c r="AQC20" s="83"/>
      <c r="AQD20" s="83"/>
      <c r="AQE20" s="83"/>
      <c r="AQF20" s="83"/>
      <c r="AQG20" s="83"/>
      <c r="AQH20" s="83"/>
      <c r="AQI20" s="83"/>
      <c r="AQJ20" s="83"/>
      <c r="AQK20" s="83"/>
      <c r="AQL20" s="83"/>
      <c r="AQM20" s="83"/>
      <c r="AQN20" s="83"/>
      <c r="AQO20" s="83"/>
      <c r="AQP20" s="83"/>
      <c r="AQQ20" s="83"/>
      <c r="AQR20" s="83"/>
      <c r="AQS20" s="83"/>
      <c r="AQT20" s="83"/>
      <c r="AQU20" s="83"/>
      <c r="AQV20" s="83"/>
      <c r="AQW20" s="83"/>
      <c r="AQX20" s="83"/>
      <c r="AQY20" s="83"/>
      <c r="AQZ20" s="83"/>
      <c r="ARA20" s="83"/>
      <c r="ARB20" s="83"/>
      <c r="ARC20" s="83"/>
      <c r="ARD20" s="83"/>
      <c r="ARE20" s="83"/>
      <c r="ARF20" s="83"/>
      <c r="ARG20" s="83"/>
      <c r="ARH20" s="83"/>
      <c r="ARI20" s="83"/>
      <c r="ARJ20" s="83"/>
      <c r="ARK20" s="83"/>
      <c r="ARL20" s="83"/>
      <c r="ARM20" s="83"/>
      <c r="ARN20" s="83"/>
      <c r="ARO20" s="83"/>
      <c r="ARP20" s="83"/>
      <c r="ARQ20" s="83"/>
      <c r="ARR20" s="83"/>
      <c r="ARS20" s="83"/>
      <c r="ART20" s="83"/>
      <c r="ARU20" s="83"/>
      <c r="ARV20" s="83"/>
      <c r="ARW20" s="83"/>
      <c r="ARX20" s="83"/>
      <c r="ARY20" s="83"/>
      <c r="ARZ20" s="83"/>
      <c r="ASA20" s="83"/>
      <c r="ASB20" s="83"/>
      <c r="ASC20" s="83"/>
      <c r="ASD20" s="83"/>
      <c r="ASE20" s="83"/>
      <c r="ASF20" s="83"/>
      <c r="ASG20" s="83"/>
      <c r="ASH20" s="83"/>
      <c r="ASI20" s="83"/>
      <c r="ASJ20" s="83"/>
      <c r="ASK20" s="83"/>
      <c r="ASL20" s="83"/>
      <c r="ASM20" s="83"/>
      <c r="ASN20" s="83"/>
      <c r="ASO20" s="83"/>
      <c r="ASP20" s="83"/>
      <c r="ASQ20" s="83"/>
      <c r="ASR20" s="83"/>
      <c r="ASS20" s="83"/>
      <c r="AST20" s="83"/>
      <c r="ASU20" s="83"/>
      <c r="ASV20" s="83"/>
      <c r="ASW20" s="83"/>
      <c r="ASX20" s="83"/>
      <c r="ASY20" s="83"/>
      <c r="ASZ20" s="83"/>
      <c r="ATA20" s="83"/>
      <c r="ATB20" s="83"/>
      <c r="ATC20" s="83"/>
      <c r="ATD20" s="83"/>
      <c r="ATE20" s="83"/>
      <c r="ATF20" s="83"/>
      <c r="ATG20" s="83"/>
      <c r="ATH20" s="83"/>
      <c r="ATI20" s="83"/>
      <c r="ATJ20" s="83"/>
      <c r="ATK20" s="83"/>
      <c r="ATL20" s="83"/>
      <c r="ATM20" s="83"/>
      <c r="ATN20" s="83"/>
      <c r="ATO20" s="83"/>
      <c r="ATP20" s="83"/>
      <c r="ATQ20" s="83"/>
      <c r="ATR20" s="83"/>
      <c r="ATS20" s="83"/>
      <c r="ATT20" s="83"/>
      <c r="ATU20" s="83"/>
      <c r="ATV20" s="83"/>
      <c r="ATW20" s="83"/>
      <c r="ATX20" s="83"/>
      <c r="ATY20" s="83"/>
      <c r="ATZ20" s="83"/>
      <c r="AUA20" s="83"/>
      <c r="AUB20" s="83"/>
      <c r="AUC20" s="83"/>
      <c r="AUD20" s="83"/>
      <c r="AUE20" s="83"/>
      <c r="AUF20" s="83"/>
      <c r="AUG20" s="83"/>
      <c r="AUH20" s="83"/>
      <c r="AUI20" s="83"/>
      <c r="AUJ20" s="83"/>
      <c r="AUK20" s="83"/>
      <c r="AUL20" s="83"/>
      <c r="AUM20" s="83"/>
      <c r="AUN20" s="83"/>
      <c r="AUO20" s="83"/>
      <c r="AUP20" s="83"/>
      <c r="AUQ20" s="83"/>
      <c r="AUR20" s="83"/>
      <c r="AUS20" s="83"/>
      <c r="AUT20" s="83"/>
      <c r="AUU20" s="83"/>
      <c r="AUV20" s="83"/>
      <c r="AUW20" s="83"/>
      <c r="AUX20" s="83"/>
      <c r="AUY20" s="83"/>
      <c r="AUZ20" s="83"/>
      <c r="AVA20" s="83"/>
      <c r="AVB20" s="83"/>
      <c r="AVC20" s="83"/>
      <c r="AVD20" s="83"/>
      <c r="AVE20" s="83"/>
      <c r="AVF20" s="83"/>
    </row>
    <row r="21" spans="1:1254">
      <c r="A21" s="84">
        <v>45657</v>
      </c>
      <c r="B21" s="81">
        <v>53106</v>
      </c>
      <c r="C21" s="82" t="s">
        <v>1954</v>
      </c>
      <c r="D21" s="38">
        <v>70704</v>
      </c>
      <c r="E21" s="38"/>
      <c r="F21" s="38">
        <v>415</v>
      </c>
      <c r="G21" s="38">
        <v>-43055</v>
      </c>
      <c r="H21" s="38">
        <v>772</v>
      </c>
      <c r="I21" s="38">
        <v>228</v>
      </c>
      <c r="J21" s="38">
        <v>-39548</v>
      </c>
      <c r="K21" s="38">
        <v>-6271</v>
      </c>
      <c r="L21" s="38">
        <v>9488</v>
      </c>
      <c r="M21" s="38"/>
      <c r="N21" s="38">
        <v>64002</v>
      </c>
      <c r="O21" s="38">
        <v>-3</v>
      </c>
      <c r="P21" s="38"/>
      <c r="Q21" s="38">
        <v>-581</v>
      </c>
      <c r="R21" s="38">
        <v>-1521</v>
      </c>
      <c r="S21" s="38">
        <v>-5521</v>
      </c>
      <c r="T21" s="38">
        <v>13717</v>
      </c>
      <c r="U21" s="38">
        <v>15011</v>
      </c>
      <c r="V21" s="38"/>
      <c r="W21" s="38">
        <v>-1294</v>
      </c>
      <c r="X21" s="38">
        <v>-9107</v>
      </c>
      <c r="Y21" s="38">
        <v>-15381</v>
      </c>
      <c r="Z21" s="38"/>
      <c r="AA21" s="38"/>
      <c r="AB21" s="38">
        <v>-41</v>
      </c>
      <c r="AC21" s="38">
        <v>4028</v>
      </c>
      <c r="AD21" s="38"/>
      <c r="AE21" s="38"/>
      <c r="AF21" s="38">
        <v>-5889</v>
      </c>
      <c r="AG21" s="38">
        <v>17316</v>
      </c>
      <c r="AH21" s="38">
        <v>168</v>
      </c>
      <c r="AI21" s="38">
        <v>9753</v>
      </c>
      <c r="AJ21" s="38">
        <v>-1181</v>
      </c>
      <c r="AK21" s="38">
        <v>-304</v>
      </c>
      <c r="AL21" s="38">
        <v>5603</v>
      </c>
      <c r="AM21" s="38">
        <v>23205</v>
      </c>
      <c r="AN21" s="38"/>
      <c r="AO21" s="38"/>
      <c r="AP21" s="38"/>
      <c r="AQ21" s="38">
        <v>14632</v>
      </c>
      <c r="AR21" s="38">
        <v>810</v>
      </c>
      <c r="AS21" s="38">
        <v>248432</v>
      </c>
      <c r="AT21" s="38"/>
      <c r="AU21" s="38">
        <v>2372</v>
      </c>
      <c r="AV21" s="38"/>
      <c r="AW21" s="38">
        <v>2372</v>
      </c>
      <c r="AX21" s="38"/>
      <c r="AY21" s="38">
        <v>5000</v>
      </c>
      <c r="AZ21" s="38">
        <v>248432</v>
      </c>
      <c r="BA21" s="38"/>
      <c r="BB21" s="38">
        <v>172124</v>
      </c>
      <c r="BC21" s="38">
        <v>34455</v>
      </c>
      <c r="BD21" s="38"/>
      <c r="BE21" s="38">
        <v>31436</v>
      </c>
      <c r="BF21" s="38"/>
      <c r="BG21" s="38">
        <v>276493</v>
      </c>
      <c r="BH21" s="38"/>
      <c r="BI21" s="38">
        <v>4</v>
      </c>
      <c r="BJ21" s="38">
        <v>15442</v>
      </c>
      <c r="BK21" s="38"/>
      <c r="BL21" s="38">
        <v>10417</v>
      </c>
      <c r="BM21" s="38">
        <v>237</v>
      </c>
      <c r="BN21" s="38"/>
      <c r="BO21" s="38"/>
      <c r="BP21" s="38">
        <v>919</v>
      </c>
      <c r="BQ21" s="38"/>
      <c r="BR21" s="38">
        <v>919</v>
      </c>
      <c r="BS21" s="38">
        <v>129</v>
      </c>
      <c r="BT21" s="38">
        <v>156</v>
      </c>
      <c r="BU21" s="38">
        <v>7024</v>
      </c>
      <c r="BV21" s="38"/>
      <c r="BW21" s="38">
        <v>3604</v>
      </c>
      <c r="BX21" s="38"/>
      <c r="BY21" s="38"/>
      <c r="BZ21" s="38"/>
      <c r="CA21" s="38"/>
      <c r="CB21" s="38"/>
      <c r="CC21" s="38">
        <v>81</v>
      </c>
      <c r="CD21" s="38">
        <v>358</v>
      </c>
      <c r="CE21" s="38"/>
      <c r="CF21" s="38">
        <v>47000</v>
      </c>
      <c r="CG21" s="38"/>
      <c r="CH21" s="38"/>
      <c r="CI21" s="38">
        <v>228742</v>
      </c>
      <c r="CJ21" s="38">
        <v>27806</v>
      </c>
      <c r="CK21" s="38"/>
      <c r="CL21" s="38">
        <v>15584</v>
      </c>
      <c r="CM21" s="38"/>
      <c r="CN21" s="38">
        <v>52</v>
      </c>
      <c r="CO21" s="38"/>
      <c r="CP21" s="38">
        <v>516</v>
      </c>
      <c r="CQ21" s="38"/>
      <c r="CR21" s="38">
        <v>3398</v>
      </c>
      <c r="CS21" s="38"/>
      <c r="CT21" s="38"/>
      <c r="CU21" s="38">
        <v>44323</v>
      </c>
      <c r="CV21" s="38">
        <v>11</v>
      </c>
      <c r="CW21" s="38"/>
      <c r="CX21" s="38"/>
      <c r="CY21" s="38"/>
      <c r="CZ21" s="38"/>
      <c r="DA21" s="38">
        <v>181742</v>
      </c>
      <c r="DB21" s="38"/>
      <c r="DC21" s="38"/>
      <c r="DD21" s="38">
        <v>19</v>
      </c>
      <c r="DE21" s="38"/>
      <c r="DF21" s="38">
        <v>14346</v>
      </c>
      <c r="DG21" s="38"/>
      <c r="DH21" s="38">
        <v>2171</v>
      </c>
      <c r="DI21" s="38"/>
      <c r="DJ21" s="38">
        <v>276493</v>
      </c>
      <c r="DK21" s="38"/>
      <c r="DL21" s="38">
        <v>11</v>
      </c>
      <c r="DM21" s="38"/>
      <c r="DN21" s="38"/>
      <c r="DO21" s="38">
        <v>2830</v>
      </c>
      <c r="DP21" s="38"/>
      <c r="DQ21" s="38"/>
      <c r="DR21" s="38"/>
      <c r="DS21" s="38">
        <v>354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>
        <v>-1708</v>
      </c>
      <c r="EH21" s="38">
        <v>-331</v>
      </c>
      <c r="EI21" s="38">
        <v>575</v>
      </c>
      <c r="EJ21" s="38">
        <v>-15382</v>
      </c>
      <c r="EK21" s="38">
        <v>415</v>
      </c>
      <c r="EL21" s="38"/>
      <c r="EM21" s="38"/>
      <c r="EN21" s="38">
        <v>415</v>
      </c>
      <c r="EO21" s="38"/>
      <c r="EP21" s="38">
        <v>-3</v>
      </c>
      <c r="EQ21" s="38">
        <v>-2668</v>
      </c>
      <c r="ER21" s="38">
        <v>-11247</v>
      </c>
      <c r="ES21" s="38"/>
      <c r="ET21" s="38"/>
      <c r="EU21" s="38">
        <v>-5892</v>
      </c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3"/>
      <c r="OP21" s="83"/>
      <c r="OQ21" s="83"/>
      <c r="OR21" s="83"/>
      <c r="OS21" s="83"/>
      <c r="OT21" s="83"/>
      <c r="OU21" s="83"/>
      <c r="OV21" s="83"/>
      <c r="OW21" s="83"/>
      <c r="OX21" s="83"/>
      <c r="OY21" s="83"/>
      <c r="OZ21" s="83"/>
      <c r="PA21" s="83"/>
      <c r="PB21" s="83"/>
      <c r="PC21" s="83"/>
      <c r="PD21" s="83"/>
      <c r="PE21" s="83"/>
      <c r="PF21" s="83"/>
      <c r="PG21" s="83"/>
      <c r="PH21" s="83"/>
      <c r="PI21" s="83"/>
      <c r="PJ21" s="83"/>
      <c r="PK21" s="83"/>
      <c r="PL21" s="83"/>
      <c r="PM21" s="83"/>
      <c r="PN21" s="83"/>
      <c r="PO21" s="83"/>
      <c r="PP21" s="83"/>
      <c r="PQ21" s="83"/>
      <c r="PR21" s="83"/>
      <c r="PS21" s="83"/>
      <c r="PT21" s="83"/>
      <c r="PU21" s="83"/>
      <c r="PV21" s="83"/>
      <c r="PW21" s="83"/>
      <c r="PX21" s="83"/>
      <c r="PY21" s="83"/>
      <c r="PZ21" s="83"/>
      <c r="QA21" s="83"/>
      <c r="QB21" s="83"/>
      <c r="QC21" s="83"/>
      <c r="QD21" s="83"/>
      <c r="QE21" s="83"/>
      <c r="QF21" s="83"/>
      <c r="QG21" s="83"/>
      <c r="QH21" s="83"/>
      <c r="QI21" s="83"/>
      <c r="QJ21" s="83"/>
      <c r="QK21" s="83"/>
      <c r="QL21" s="83"/>
      <c r="QM21" s="83"/>
      <c r="QN21" s="83"/>
      <c r="QO21" s="83"/>
      <c r="QP21" s="83"/>
      <c r="QQ21" s="83"/>
      <c r="QR21" s="83"/>
      <c r="QS21" s="83"/>
      <c r="QT21" s="83"/>
      <c r="QU21" s="83"/>
      <c r="QV21" s="83"/>
      <c r="QW21" s="83"/>
      <c r="QX21" s="83"/>
      <c r="QY21" s="83"/>
      <c r="QZ21" s="83"/>
      <c r="RA21" s="83"/>
      <c r="RB21" s="83"/>
      <c r="RC21" s="83"/>
      <c r="RD21" s="83"/>
      <c r="RE21" s="83"/>
      <c r="RF21" s="83"/>
      <c r="RG21" s="83"/>
      <c r="RH21" s="83"/>
      <c r="RI21" s="83"/>
      <c r="RJ21" s="83"/>
      <c r="RK21" s="83"/>
      <c r="RL21" s="83"/>
      <c r="RM21" s="83"/>
      <c r="RN21" s="83"/>
      <c r="RO21" s="83"/>
      <c r="RP21" s="83"/>
      <c r="RQ21" s="83"/>
      <c r="RR21" s="83"/>
      <c r="RS21" s="83"/>
      <c r="RT21" s="83"/>
      <c r="RU21" s="83"/>
      <c r="RV21" s="83"/>
      <c r="RW21" s="83"/>
      <c r="RX21" s="83"/>
      <c r="RY21" s="83"/>
      <c r="RZ21" s="83"/>
      <c r="SA21" s="83"/>
      <c r="SB21" s="83"/>
      <c r="SC21" s="83"/>
      <c r="SD21" s="83"/>
      <c r="SE21" s="83"/>
      <c r="SF21" s="83"/>
      <c r="SG21" s="83"/>
      <c r="SH21" s="83"/>
      <c r="SI21" s="83"/>
      <c r="SJ21" s="83"/>
      <c r="SK21" s="83"/>
      <c r="SL21" s="83"/>
      <c r="SM21" s="83"/>
      <c r="SN21" s="83"/>
      <c r="SO21" s="83"/>
      <c r="SP21" s="83"/>
      <c r="SQ21" s="83"/>
      <c r="SR21" s="83"/>
      <c r="SS21" s="83"/>
      <c r="ST21" s="83"/>
      <c r="SU21" s="83"/>
      <c r="SV21" s="83"/>
      <c r="SW21" s="83"/>
      <c r="SX21" s="83"/>
      <c r="SY21" s="83"/>
      <c r="SZ21" s="83"/>
      <c r="TA21" s="83"/>
      <c r="TB21" s="83"/>
      <c r="TC21" s="83"/>
      <c r="TD21" s="83"/>
      <c r="TE21" s="83"/>
      <c r="TF21" s="83"/>
      <c r="TG21" s="83"/>
      <c r="TH21" s="83"/>
      <c r="TI21" s="83"/>
      <c r="TJ21" s="83"/>
      <c r="TK21" s="83"/>
      <c r="TL21" s="83"/>
      <c r="TM21" s="83"/>
      <c r="TN21" s="83"/>
      <c r="TO21" s="83"/>
      <c r="TP21" s="83"/>
      <c r="TQ21" s="83"/>
      <c r="TR21" s="83"/>
      <c r="TS21" s="83"/>
      <c r="TT21" s="83"/>
      <c r="TU21" s="83"/>
      <c r="TV21" s="83"/>
      <c r="TW21" s="83"/>
      <c r="TX21" s="83"/>
      <c r="TY21" s="83"/>
      <c r="TZ21" s="83"/>
      <c r="UA21" s="83"/>
      <c r="UB21" s="83"/>
      <c r="UC21" s="83"/>
      <c r="UD21" s="83"/>
      <c r="UE21" s="83"/>
      <c r="UF21" s="83"/>
      <c r="UG21" s="83"/>
      <c r="UH21" s="83"/>
      <c r="UI21" s="83"/>
      <c r="UJ21" s="83"/>
      <c r="UK21" s="83"/>
      <c r="UL21" s="83"/>
      <c r="UM21" s="83"/>
      <c r="UN21" s="83"/>
      <c r="UO21" s="83"/>
      <c r="UP21" s="83"/>
      <c r="UQ21" s="83"/>
      <c r="UR21" s="83"/>
      <c r="US21" s="83"/>
      <c r="UT21" s="83"/>
      <c r="UU21" s="83"/>
      <c r="UV21" s="83"/>
      <c r="UW21" s="83"/>
      <c r="UX21" s="83"/>
      <c r="UY21" s="83"/>
      <c r="UZ21" s="83"/>
      <c r="VA21" s="83"/>
      <c r="VB21" s="83"/>
      <c r="VC21" s="83"/>
      <c r="VD21" s="83"/>
      <c r="VE21" s="83"/>
      <c r="VF21" s="83"/>
      <c r="VG21" s="83"/>
      <c r="VH21" s="83"/>
      <c r="VI21" s="83"/>
      <c r="VJ21" s="83"/>
      <c r="VK21" s="83"/>
      <c r="VL21" s="83"/>
      <c r="VM21" s="83"/>
      <c r="VN21" s="83"/>
      <c r="VO21" s="83"/>
      <c r="VP21" s="83"/>
      <c r="VQ21" s="83"/>
      <c r="VR21" s="83"/>
      <c r="VS21" s="83"/>
      <c r="VT21" s="83"/>
      <c r="VU21" s="83"/>
      <c r="VV21" s="83"/>
      <c r="VW21" s="83"/>
      <c r="VX21" s="83"/>
      <c r="VY21" s="83"/>
      <c r="VZ21" s="83"/>
      <c r="WA21" s="83"/>
      <c r="WB21" s="83"/>
      <c r="WC21" s="83"/>
      <c r="WD21" s="83"/>
      <c r="WE21" s="83"/>
      <c r="WF21" s="83"/>
      <c r="WG21" s="83"/>
      <c r="WH21" s="83"/>
      <c r="WI21" s="83"/>
      <c r="WJ21" s="83"/>
      <c r="WK21" s="83"/>
      <c r="WL21" s="83"/>
      <c r="WM21" s="83"/>
      <c r="WN21" s="83"/>
      <c r="WO21" s="83"/>
      <c r="WP21" s="83"/>
      <c r="WQ21" s="83"/>
      <c r="WR21" s="83"/>
      <c r="WS21" s="83"/>
      <c r="WT21" s="83"/>
      <c r="WU21" s="83"/>
      <c r="WV21" s="83"/>
      <c r="WW21" s="83"/>
      <c r="WX21" s="83"/>
      <c r="WY21" s="83"/>
      <c r="WZ21" s="83"/>
      <c r="XA21" s="83"/>
      <c r="XB21" s="83"/>
      <c r="XC21" s="83"/>
      <c r="XD21" s="83"/>
      <c r="XE21" s="83"/>
      <c r="XF21" s="83"/>
      <c r="XG21" s="83"/>
      <c r="XH21" s="83"/>
      <c r="XI21" s="83"/>
      <c r="XJ21" s="83"/>
      <c r="XK21" s="83"/>
      <c r="XL21" s="83"/>
      <c r="XM21" s="83"/>
      <c r="XN21" s="83"/>
      <c r="XO21" s="83"/>
      <c r="XP21" s="83"/>
      <c r="XQ21" s="83"/>
      <c r="XR21" s="83"/>
      <c r="XS21" s="83"/>
      <c r="XT21" s="83"/>
      <c r="XU21" s="83"/>
      <c r="XV21" s="83"/>
      <c r="XW21" s="83"/>
      <c r="XX21" s="83"/>
      <c r="XY21" s="83"/>
      <c r="XZ21" s="83"/>
      <c r="YA21" s="83"/>
      <c r="YB21" s="83"/>
      <c r="YC21" s="83"/>
      <c r="YD21" s="83"/>
      <c r="YE21" s="83"/>
      <c r="YF21" s="83"/>
      <c r="YG21" s="83"/>
      <c r="YH21" s="83"/>
      <c r="YI21" s="83"/>
      <c r="YJ21" s="83"/>
      <c r="YK21" s="83"/>
      <c r="YL21" s="83"/>
      <c r="YM21" s="83"/>
      <c r="YN21" s="83"/>
      <c r="YO21" s="83"/>
      <c r="YP21" s="83"/>
      <c r="YQ21" s="83"/>
      <c r="YR21" s="83"/>
      <c r="YS21" s="83"/>
      <c r="YT21" s="83"/>
      <c r="YU21" s="83"/>
      <c r="YV21" s="83"/>
      <c r="YW21" s="83"/>
      <c r="YX21" s="83"/>
      <c r="YY21" s="83"/>
      <c r="YZ21" s="83"/>
      <c r="ZA21" s="83"/>
      <c r="ZB21" s="83"/>
      <c r="ZC21" s="83"/>
      <c r="ZD21" s="83"/>
      <c r="ZE21" s="83"/>
      <c r="ZF21" s="83"/>
      <c r="ZG21" s="83"/>
      <c r="ZH21" s="83"/>
      <c r="ZI21" s="83"/>
      <c r="ZJ21" s="83"/>
      <c r="ZK21" s="83"/>
      <c r="ZL21" s="83"/>
      <c r="ZM21" s="83"/>
      <c r="ZN21" s="83"/>
      <c r="ZO21" s="83"/>
      <c r="ZP21" s="83"/>
      <c r="ZQ21" s="83"/>
      <c r="ZR21" s="83"/>
      <c r="ZS21" s="83"/>
      <c r="ZT21" s="83"/>
      <c r="ZU21" s="83"/>
      <c r="ZV21" s="83"/>
      <c r="ZW21" s="83"/>
      <c r="ZX21" s="83"/>
      <c r="ZY21" s="83"/>
      <c r="ZZ21" s="83"/>
      <c r="AAA21" s="83"/>
      <c r="AAB21" s="83"/>
      <c r="AAC21" s="83"/>
      <c r="AAD21" s="83"/>
      <c r="AAE21" s="83"/>
      <c r="AAF21" s="83"/>
      <c r="AAG21" s="83"/>
      <c r="AAH21" s="83"/>
      <c r="AAI21" s="83"/>
      <c r="AAJ21" s="83"/>
      <c r="AAK21" s="83"/>
      <c r="AAL21" s="83"/>
      <c r="AAM21" s="83"/>
      <c r="AAN21" s="83"/>
      <c r="AAO21" s="83"/>
      <c r="AAP21" s="83"/>
      <c r="AAQ21" s="83"/>
      <c r="AAR21" s="83"/>
      <c r="AAS21" s="83"/>
      <c r="AAT21" s="83"/>
      <c r="AAU21" s="83"/>
      <c r="AAV21" s="83"/>
      <c r="AAW21" s="83"/>
      <c r="AAX21" s="83"/>
      <c r="AAY21" s="83"/>
      <c r="AAZ21" s="83"/>
      <c r="ABA21" s="83"/>
      <c r="ABB21" s="83"/>
      <c r="ABC21" s="83"/>
      <c r="ABD21" s="83"/>
      <c r="ABE21" s="83"/>
      <c r="ABF21" s="83"/>
      <c r="ABG21" s="83"/>
      <c r="ABH21" s="83"/>
      <c r="ABI21" s="83"/>
      <c r="ABJ21" s="83"/>
      <c r="ABK21" s="83"/>
      <c r="ABL21" s="83"/>
      <c r="ABM21" s="83"/>
      <c r="ABN21" s="83"/>
      <c r="ABO21" s="83"/>
      <c r="ABP21" s="83"/>
      <c r="ABQ21" s="83"/>
      <c r="ABR21" s="83"/>
      <c r="ABS21" s="83"/>
      <c r="ABT21" s="83"/>
      <c r="ABU21" s="83"/>
      <c r="ABV21" s="83"/>
      <c r="ABW21" s="83"/>
      <c r="ABX21" s="83"/>
      <c r="ABY21" s="83"/>
      <c r="ABZ21" s="83"/>
      <c r="ACA21" s="83"/>
      <c r="ACB21" s="83"/>
      <c r="ACC21" s="83"/>
      <c r="ACD21" s="83"/>
      <c r="ACE21" s="83"/>
      <c r="ACF21" s="83"/>
      <c r="ACG21" s="83"/>
      <c r="ACH21" s="83"/>
      <c r="ACI21" s="83"/>
      <c r="ACJ21" s="83"/>
      <c r="ACK21" s="83"/>
      <c r="ACL21" s="83"/>
      <c r="ACM21" s="83"/>
      <c r="ACN21" s="83"/>
      <c r="ACO21" s="83"/>
      <c r="ACP21" s="83"/>
      <c r="ACQ21" s="83"/>
      <c r="ACR21" s="83"/>
      <c r="ACS21" s="83"/>
      <c r="ACT21" s="83"/>
      <c r="ACU21" s="83"/>
      <c r="ACV21" s="83"/>
      <c r="ACW21" s="83"/>
      <c r="ACX21" s="83"/>
      <c r="ACY21" s="83"/>
      <c r="ACZ21" s="83"/>
      <c r="ADA21" s="83"/>
      <c r="ADB21" s="83"/>
      <c r="ADC21" s="83"/>
      <c r="ADD21" s="83"/>
      <c r="ADE21" s="83"/>
      <c r="ADF21" s="83"/>
      <c r="ADG21" s="83"/>
      <c r="ADH21" s="83"/>
      <c r="ADI21" s="83"/>
      <c r="ADJ21" s="83"/>
      <c r="ADK21" s="83"/>
      <c r="ADL21" s="83"/>
      <c r="ADM21" s="83"/>
      <c r="ADN21" s="83"/>
      <c r="ADO21" s="83"/>
      <c r="ADP21" s="83"/>
      <c r="ADQ21" s="83"/>
      <c r="ADR21" s="83"/>
      <c r="ADS21" s="83"/>
      <c r="ADT21" s="83"/>
      <c r="ADU21" s="83"/>
      <c r="ADV21" s="83"/>
      <c r="ADW21" s="83"/>
      <c r="ADX21" s="83"/>
      <c r="ADY21" s="83"/>
      <c r="ADZ21" s="83"/>
      <c r="AEA21" s="83"/>
      <c r="AEB21" s="83"/>
      <c r="AEC21" s="83"/>
      <c r="AED21" s="83"/>
      <c r="AEE21" s="83"/>
      <c r="AEF21" s="83"/>
      <c r="AEG21" s="83"/>
      <c r="AEH21" s="83"/>
      <c r="AEI21" s="83"/>
      <c r="AEJ21" s="83"/>
      <c r="AEK21" s="83"/>
      <c r="AEL21" s="83"/>
      <c r="AEM21" s="83"/>
      <c r="AEN21" s="83"/>
      <c r="AEO21" s="83"/>
      <c r="AEP21" s="83"/>
      <c r="AEQ21" s="83"/>
      <c r="AER21" s="83"/>
      <c r="AES21" s="83"/>
      <c r="AET21" s="83"/>
      <c r="AEU21" s="83"/>
      <c r="AEV21" s="83"/>
      <c r="AEW21" s="83"/>
      <c r="AEX21" s="83"/>
      <c r="AEY21" s="83"/>
      <c r="AEZ21" s="83"/>
      <c r="AFA21" s="83"/>
      <c r="AFB21" s="83"/>
      <c r="AFC21" s="83"/>
      <c r="AFD21" s="83"/>
      <c r="AFE21" s="83"/>
      <c r="AFF21" s="83"/>
      <c r="AFG21" s="83"/>
      <c r="AFH21" s="83"/>
      <c r="AFI21" s="83"/>
      <c r="AFJ21" s="83"/>
      <c r="AFK21" s="83"/>
      <c r="AFL21" s="83"/>
      <c r="AFM21" s="83"/>
      <c r="AFN21" s="83"/>
      <c r="AFO21" s="83"/>
      <c r="AFP21" s="83"/>
      <c r="AFQ21" s="83"/>
      <c r="AFR21" s="83"/>
      <c r="AFS21" s="83"/>
      <c r="AFT21" s="83"/>
      <c r="AFU21" s="83"/>
      <c r="AFV21" s="83"/>
      <c r="AFW21" s="83"/>
      <c r="AFX21" s="83"/>
      <c r="AFY21" s="83"/>
      <c r="AFZ21" s="83"/>
      <c r="AGA21" s="83"/>
      <c r="AGB21" s="83"/>
      <c r="AGC21" s="83"/>
      <c r="AGD21" s="83"/>
      <c r="AGE21" s="83"/>
      <c r="AGF21" s="83"/>
      <c r="AGG21" s="83"/>
      <c r="AGH21" s="83"/>
      <c r="AGI21" s="83"/>
      <c r="AGJ21" s="83"/>
      <c r="AGK21" s="83"/>
      <c r="AGL21" s="83"/>
      <c r="AGM21" s="83"/>
      <c r="AGN21" s="83"/>
      <c r="AGO21" s="83"/>
      <c r="AGP21" s="83"/>
      <c r="AGQ21" s="83"/>
      <c r="AGR21" s="83"/>
      <c r="AGS21" s="83"/>
      <c r="AGT21" s="83"/>
      <c r="AGU21" s="83"/>
      <c r="AGV21" s="83"/>
      <c r="AGW21" s="83"/>
      <c r="AGX21" s="83"/>
      <c r="AGY21" s="83"/>
      <c r="AGZ21" s="83"/>
      <c r="AHA21" s="83"/>
      <c r="AHB21" s="83"/>
      <c r="AHC21" s="83"/>
      <c r="AHD21" s="83"/>
      <c r="AHE21" s="83"/>
      <c r="AHF21" s="83"/>
      <c r="AHG21" s="83"/>
      <c r="AHH21" s="83"/>
      <c r="AHI21" s="83"/>
      <c r="AHJ21" s="83"/>
      <c r="AHK21" s="83"/>
      <c r="AHL21" s="83"/>
      <c r="AHM21" s="83"/>
      <c r="AHN21" s="83"/>
      <c r="AHO21" s="83"/>
      <c r="AHP21" s="83"/>
      <c r="AHQ21" s="83"/>
      <c r="AHR21" s="83"/>
      <c r="AHS21" s="83"/>
      <c r="AHT21" s="83"/>
      <c r="AHU21" s="83"/>
      <c r="AHV21" s="83"/>
      <c r="AHW21" s="83"/>
      <c r="AHX21" s="83"/>
      <c r="AHY21" s="83"/>
      <c r="AHZ21" s="83"/>
      <c r="AIA21" s="83"/>
      <c r="AIB21" s="83"/>
      <c r="AIC21" s="83"/>
      <c r="AID21" s="83"/>
      <c r="AIE21" s="83"/>
      <c r="AIF21" s="83"/>
      <c r="AIG21" s="83"/>
      <c r="AIH21" s="83"/>
      <c r="AII21" s="83"/>
      <c r="AIJ21" s="83"/>
      <c r="AIK21" s="83"/>
      <c r="AIL21" s="83"/>
      <c r="AIM21" s="83"/>
      <c r="AIN21" s="83"/>
      <c r="AIO21" s="83"/>
      <c r="AIP21" s="83"/>
      <c r="AIQ21" s="83"/>
      <c r="AIR21" s="83"/>
      <c r="AIS21" s="83"/>
      <c r="AIT21" s="83"/>
      <c r="AIU21" s="83"/>
      <c r="AIV21" s="83"/>
      <c r="AIW21" s="83"/>
      <c r="AIX21" s="83"/>
      <c r="AIY21" s="83"/>
      <c r="AIZ21" s="83"/>
      <c r="AJA21" s="83"/>
      <c r="AJB21" s="83"/>
      <c r="AJC21" s="83"/>
      <c r="AJD21" s="83"/>
      <c r="AJE21" s="83"/>
      <c r="AJF21" s="83"/>
      <c r="AJG21" s="83"/>
      <c r="AJH21" s="83"/>
      <c r="AJI21" s="83"/>
      <c r="AJJ21" s="83"/>
      <c r="AJK21" s="83"/>
      <c r="AJL21" s="83"/>
      <c r="AJM21" s="83"/>
      <c r="AJN21" s="83"/>
      <c r="AJO21" s="83"/>
      <c r="AJP21" s="83"/>
      <c r="AJQ21" s="83"/>
      <c r="AJR21" s="83"/>
      <c r="AJS21" s="83"/>
      <c r="AJT21" s="83"/>
      <c r="AJU21" s="83"/>
      <c r="AJV21" s="83"/>
      <c r="AJW21" s="83"/>
      <c r="AJX21" s="83"/>
      <c r="AJY21" s="83"/>
      <c r="AJZ21" s="83"/>
      <c r="AKA21" s="83"/>
      <c r="AKB21" s="83"/>
      <c r="AKC21" s="83"/>
      <c r="AKD21" s="83"/>
      <c r="AKE21" s="83"/>
      <c r="AKF21" s="83"/>
      <c r="AKG21" s="83"/>
      <c r="AKH21" s="83"/>
      <c r="AKI21" s="83"/>
      <c r="AKJ21" s="83"/>
      <c r="AKK21" s="83"/>
      <c r="AKL21" s="83"/>
      <c r="AKM21" s="83"/>
      <c r="AKN21" s="83"/>
      <c r="AKO21" s="83"/>
      <c r="AKP21" s="83"/>
      <c r="AKQ21" s="83"/>
      <c r="AKR21" s="83"/>
      <c r="AKS21" s="83"/>
      <c r="AKT21" s="83"/>
      <c r="AKU21" s="83"/>
      <c r="AKV21" s="83"/>
      <c r="AKW21" s="83"/>
      <c r="AKX21" s="83"/>
      <c r="AKY21" s="83"/>
      <c r="AKZ21" s="83"/>
      <c r="ALA21" s="83"/>
      <c r="ALB21" s="83"/>
      <c r="ALC21" s="83"/>
      <c r="ALD21" s="83"/>
      <c r="ALE21" s="83"/>
      <c r="ALF21" s="83"/>
      <c r="ALG21" s="83"/>
      <c r="ALH21" s="83"/>
      <c r="ALI21" s="83"/>
      <c r="ALJ21" s="83"/>
      <c r="ALK21" s="83"/>
      <c r="ALL21" s="83"/>
      <c r="ALM21" s="83"/>
      <c r="ALN21" s="83"/>
      <c r="ALO21" s="83"/>
      <c r="ALP21" s="83"/>
      <c r="ALQ21" s="83"/>
      <c r="ALR21" s="83"/>
      <c r="ALS21" s="83"/>
      <c r="ALT21" s="83"/>
      <c r="ALU21" s="83"/>
      <c r="ALV21" s="83"/>
      <c r="ALW21" s="83"/>
      <c r="ALX21" s="83"/>
      <c r="ALY21" s="83"/>
      <c r="ALZ21" s="83"/>
      <c r="AMA21" s="83"/>
      <c r="AMB21" s="83"/>
      <c r="AMC21" s="83"/>
      <c r="AMD21" s="83"/>
      <c r="AME21" s="83"/>
      <c r="AMF21" s="83"/>
      <c r="AMG21" s="83"/>
      <c r="AMH21" s="83"/>
      <c r="AMI21" s="83"/>
      <c r="AMJ21" s="83"/>
      <c r="AMK21" s="83"/>
      <c r="AML21" s="83"/>
      <c r="AMM21" s="83"/>
      <c r="AMN21" s="83"/>
      <c r="AMO21" s="83"/>
      <c r="AMP21" s="83"/>
      <c r="AMQ21" s="83"/>
      <c r="AMR21" s="83"/>
      <c r="AMS21" s="83"/>
      <c r="AMT21" s="83"/>
      <c r="AMU21" s="83"/>
      <c r="AMV21" s="83"/>
      <c r="AMW21" s="83"/>
      <c r="AMX21" s="83"/>
      <c r="AMY21" s="83"/>
      <c r="AMZ21" s="83"/>
      <c r="ANA21" s="83"/>
      <c r="ANB21" s="83"/>
      <c r="ANC21" s="83"/>
      <c r="AND21" s="83"/>
      <c r="ANE21" s="83"/>
      <c r="ANF21" s="83"/>
      <c r="ANG21" s="83"/>
      <c r="ANH21" s="83"/>
      <c r="ANI21" s="83"/>
      <c r="ANJ21" s="83"/>
      <c r="ANK21" s="83"/>
      <c r="ANL21" s="83"/>
      <c r="ANM21" s="83"/>
      <c r="ANN21" s="83"/>
      <c r="ANO21" s="83"/>
      <c r="ANP21" s="83"/>
      <c r="ANQ21" s="83"/>
      <c r="ANR21" s="83"/>
      <c r="ANS21" s="83"/>
      <c r="ANT21" s="83"/>
      <c r="ANU21" s="83"/>
      <c r="ANV21" s="83"/>
      <c r="ANW21" s="83"/>
      <c r="ANX21" s="83"/>
      <c r="ANY21" s="83"/>
      <c r="ANZ21" s="83"/>
      <c r="AOA21" s="83"/>
      <c r="AOB21" s="83"/>
      <c r="AOC21" s="83"/>
      <c r="AOD21" s="83"/>
      <c r="AOE21" s="83"/>
      <c r="AOF21" s="83"/>
      <c r="AOG21" s="83"/>
      <c r="AOH21" s="83"/>
      <c r="AOI21" s="83"/>
      <c r="AOJ21" s="83"/>
      <c r="AOK21" s="83"/>
      <c r="AOL21" s="83"/>
      <c r="AOM21" s="83"/>
      <c r="AON21" s="83"/>
      <c r="AOO21" s="83"/>
      <c r="AOP21" s="83"/>
      <c r="AOQ21" s="83"/>
      <c r="AOR21" s="83"/>
      <c r="AOS21" s="83"/>
      <c r="AOT21" s="83"/>
      <c r="AOU21" s="83"/>
      <c r="AOV21" s="83"/>
      <c r="AOW21" s="83"/>
      <c r="AOX21" s="83"/>
      <c r="AOY21" s="83"/>
      <c r="AOZ21" s="83"/>
      <c r="APA21" s="83"/>
      <c r="APB21" s="83"/>
      <c r="APC21" s="83"/>
      <c r="APD21" s="83"/>
      <c r="APE21" s="83"/>
      <c r="APF21" s="83"/>
      <c r="APG21" s="83"/>
      <c r="APH21" s="83"/>
      <c r="API21" s="83"/>
      <c r="APJ21" s="83"/>
      <c r="APK21" s="83"/>
      <c r="APL21" s="83"/>
      <c r="APM21" s="83"/>
      <c r="APN21" s="83"/>
      <c r="APO21" s="83"/>
      <c r="APP21" s="83"/>
      <c r="APQ21" s="83"/>
      <c r="APR21" s="83"/>
      <c r="APS21" s="83"/>
      <c r="APT21" s="83"/>
      <c r="APU21" s="83"/>
      <c r="APV21" s="83"/>
      <c r="APW21" s="83"/>
      <c r="APX21" s="83"/>
      <c r="APY21" s="83"/>
      <c r="APZ21" s="83"/>
      <c r="AQA21" s="83"/>
      <c r="AQB21" s="83"/>
      <c r="AQC21" s="83"/>
      <c r="AQD21" s="83"/>
      <c r="AQE21" s="83"/>
      <c r="AQF21" s="83"/>
      <c r="AQG21" s="83"/>
      <c r="AQH21" s="83"/>
      <c r="AQI21" s="83"/>
      <c r="AQJ21" s="83"/>
      <c r="AQK21" s="83"/>
      <c r="AQL21" s="83"/>
      <c r="AQM21" s="83"/>
      <c r="AQN21" s="83"/>
      <c r="AQO21" s="83"/>
      <c r="AQP21" s="83"/>
      <c r="AQQ21" s="83"/>
      <c r="AQR21" s="83"/>
      <c r="AQS21" s="83"/>
      <c r="AQT21" s="83"/>
      <c r="AQU21" s="83"/>
      <c r="AQV21" s="83"/>
      <c r="AQW21" s="83"/>
      <c r="AQX21" s="83"/>
      <c r="AQY21" s="83"/>
      <c r="AQZ21" s="83"/>
      <c r="ARA21" s="83"/>
      <c r="ARB21" s="83"/>
      <c r="ARC21" s="83"/>
      <c r="ARD21" s="83"/>
      <c r="ARE21" s="83"/>
      <c r="ARF21" s="83"/>
      <c r="ARG21" s="83"/>
      <c r="ARH21" s="83"/>
      <c r="ARI21" s="83"/>
      <c r="ARJ21" s="83"/>
      <c r="ARK21" s="83"/>
      <c r="ARL21" s="83"/>
      <c r="ARM21" s="83"/>
      <c r="ARN21" s="83"/>
      <c r="ARO21" s="83"/>
      <c r="ARP21" s="83"/>
      <c r="ARQ21" s="83"/>
      <c r="ARR21" s="83"/>
      <c r="ARS21" s="83"/>
      <c r="ART21" s="83"/>
      <c r="ARU21" s="83"/>
      <c r="ARV21" s="83"/>
      <c r="ARW21" s="83"/>
      <c r="ARX21" s="83"/>
      <c r="ARY21" s="83"/>
      <c r="ARZ21" s="83"/>
      <c r="ASA21" s="83"/>
      <c r="ASB21" s="83"/>
      <c r="ASC21" s="83"/>
      <c r="ASD21" s="83"/>
      <c r="ASE21" s="83"/>
      <c r="ASF21" s="83"/>
      <c r="ASG21" s="83"/>
      <c r="ASH21" s="83"/>
      <c r="ASI21" s="83"/>
      <c r="ASJ21" s="83"/>
      <c r="ASK21" s="83"/>
      <c r="ASL21" s="83"/>
      <c r="ASM21" s="83"/>
      <c r="ASN21" s="83"/>
      <c r="ASO21" s="83"/>
      <c r="ASP21" s="83"/>
      <c r="ASQ21" s="83"/>
      <c r="ASR21" s="83"/>
      <c r="ASS21" s="83"/>
      <c r="AST21" s="83"/>
      <c r="ASU21" s="83"/>
      <c r="ASV21" s="83"/>
      <c r="ASW21" s="83"/>
      <c r="ASX21" s="83"/>
      <c r="ASY21" s="83"/>
      <c r="ASZ21" s="83"/>
      <c r="ATA21" s="83"/>
      <c r="ATB21" s="83"/>
      <c r="ATC21" s="83"/>
      <c r="ATD21" s="83"/>
      <c r="ATE21" s="83"/>
      <c r="ATF21" s="83"/>
      <c r="ATG21" s="83"/>
      <c r="ATH21" s="83"/>
      <c r="ATI21" s="83"/>
      <c r="ATJ21" s="83"/>
      <c r="ATK21" s="83"/>
      <c r="ATL21" s="83"/>
      <c r="ATM21" s="83"/>
      <c r="ATN21" s="83"/>
      <c r="ATO21" s="83"/>
      <c r="ATP21" s="83"/>
      <c r="ATQ21" s="83"/>
      <c r="ATR21" s="83"/>
      <c r="ATS21" s="83"/>
      <c r="ATT21" s="83"/>
      <c r="ATU21" s="83"/>
      <c r="ATV21" s="83"/>
      <c r="ATW21" s="83"/>
      <c r="ATX21" s="83"/>
      <c r="ATY21" s="83"/>
      <c r="ATZ21" s="83"/>
      <c r="AUA21" s="83"/>
      <c r="AUB21" s="83"/>
      <c r="AUC21" s="83"/>
      <c r="AUD21" s="83"/>
      <c r="AUE21" s="83"/>
      <c r="AUF21" s="83"/>
      <c r="AUG21" s="83"/>
      <c r="AUH21" s="83"/>
      <c r="AUI21" s="83"/>
      <c r="AUJ21" s="83"/>
      <c r="AUK21" s="83"/>
      <c r="AUL21" s="83"/>
      <c r="AUM21" s="83"/>
      <c r="AUN21" s="83"/>
      <c r="AUO21" s="83"/>
      <c r="AUP21" s="83"/>
      <c r="AUQ21" s="83"/>
      <c r="AUR21" s="83"/>
      <c r="AUS21" s="83"/>
      <c r="AUT21" s="83"/>
      <c r="AUU21" s="83"/>
      <c r="AUV21" s="83"/>
      <c r="AUW21" s="83"/>
      <c r="AUX21" s="83"/>
      <c r="AUY21" s="83"/>
      <c r="AUZ21" s="83"/>
      <c r="AVA21" s="83"/>
      <c r="AVB21" s="83"/>
      <c r="AVC21" s="83"/>
      <c r="AVD21" s="83"/>
      <c r="AVE21" s="83"/>
      <c r="AVF21" s="83"/>
    </row>
    <row r="22" spans="1:1254">
      <c r="A22" s="84">
        <v>45657</v>
      </c>
      <c r="B22" s="81">
        <v>53111</v>
      </c>
      <c r="C22" s="82" t="s">
        <v>1955</v>
      </c>
      <c r="D22" s="38">
        <v>61555</v>
      </c>
      <c r="E22" s="38">
        <v>0</v>
      </c>
      <c r="F22" s="38">
        <v>0</v>
      </c>
      <c r="G22" s="38">
        <v>-42072</v>
      </c>
      <c r="H22" s="38">
        <v>3803</v>
      </c>
      <c r="I22" s="38">
        <v>-590</v>
      </c>
      <c r="J22" s="38">
        <v>-48690</v>
      </c>
      <c r="K22" s="38">
        <v>-5446</v>
      </c>
      <c r="L22" s="38">
        <v>-2350</v>
      </c>
      <c r="M22" s="38">
        <v>0</v>
      </c>
      <c r="N22" s="38">
        <v>61045</v>
      </c>
      <c r="O22" s="38">
        <v>0</v>
      </c>
      <c r="P22" s="38">
        <v>0</v>
      </c>
      <c r="Q22" s="38">
        <v>238</v>
      </c>
      <c r="R22" s="38">
        <v>-3762</v>
      </c>
      <c r="S22" s="38">
        <v>-510</v>
      </c>
      <c r="T22" s="38">
        <v>6285</v>
      </c>
      <c r="U22" s="38">
        <v>6285</v>
      </c>
      <c r="V22" s="38"/>
      <c r="W22" s="38">
        <v>0</v>
      </c>
      <c r="X22" s="38">
        <v>-9258</v>
      </c>
      <c r="Y22" s="38">
        <v>-14704</v>
      </c>
      <c r="Z22" s="38">
        <v>0</v>
      </c>
      <c r="AA22" s="38">
        <v>0</v>
      </c>
      <c r="AB22" s="38">
        <v>-521</v>
      </c>
      <c r="AC22" s="38">
        <v>-6069</v>
      </c>
      <c r="AD22" s="38">
        <v>0</v>
      </c>
      <c r="AE22" s="38">
        <v>0</v>
      </c>
      <c r="AF22" s="38">
        <v>-1023</v>
      </c>
      <c r="AG22" s="38">
        <v>2912</v>
      </c>
      <c r="AH22" s="38">
        <v>285</v>
      </c>
      <c r="AI22" s="38">
        <v>6818</v>
      </c>
      <c r="AJ22" s="38">
        <v>0</v>
      </c>
      <c r="AK22" s="38">
        <v>-98</v>
      </c>
      <c r="AL22" s="38">
        <v>86</v>
      </c>
      <c r="AM22" s="38">
        <v>3935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141548</v>
      </c>
      <c r="AT22" s="38">
        <v>0</v>
      </c>
      <c r="AU22" s="38">
        <v>898</v>
      </c>
      <c r="AV22" s="38">
        <v>0</v>
      </c>
      <c r="AW22" s="38">
        <v>1515</v>
      </c>
      <c r="AX22" s="38">
        <v>617</v>
      </c>
      <c r="AY22" s="38">
        <v>5178</v>
      </c>
      <c r="AZ22" s="38">
        <v>141548</v>
      </c>
      <c r="BA22" s="38">
        <v>0</v>
      </c>
      <c r="BB22" s="38">
        <v>141548</v>
      </c>
      <c r="BC22" s="38">
        <v>0</v>
      </c>
      <c r="BD22" s="38">
        <v>0</v>
      </c>
      <c r="BE22" s="38">
        <v>0</v>
      </c>
      <c r="BF22" s="38">
        <v>0</v>
      </c>
      <c r="BG22" s="38">
        <v>152425</v>
      </c>
      <c r="BH22" s="38">
        <v>0</v>
      </c>
      <c r="BI22" s="38">
        <v>2735</v>
      </c>
      <c r="BJ22" s="38">
        <v>0</v>
      </c>
      <c r="BK22" s="38">
        <v>0</v>
      </c>
      <c r="BL22" s="38">
        <v>0</v>
      </c>
      <c r="BM22" s="38">
        <v>1055</v>
      </c>
      <c r="BN22" s="38">
        <v>0</v>
      </c>
      <c r="BO22" s="38">
        <v>0</v>
      </c>
      <c r="BP22" s="38">
        <v>389</v>
      </c>
      <c r="BQ22" s="38">
        <v>0</v>
      </c>
      <c r="BR22" s="38">
        <v>389</v>
      </c>
      <c r="BS22" s="38">
        <v>0</v>
      </c>
      <c r="BT22" s="38">
        <v>0</v>
      </c>
      <c r="BU22" s="38">
        <v>1909</v>
      </c>
      <c r="BV22" s="38">
        <v>0</v>
      </c>
      <c r="BW22" s="38">
        <v>5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1055</v>
      </c>
      <c r="CD22" s="38">
        <v>2735</v>
      </c>
      <c r="CE22" s="38">
        <v>0</v>
      </c>
      <c r="CF22" s="38">
        <v>21000</v>
      </c>
      <c r="CG22" s="38">
        <v>10000</v>
      </c>
      <c r="CH22" s="38">
        <v>1154</v>
      </c>
      <c r="CI22" s="38">
        <v>96586</v>
      </c>
      <c r="CJ22" s="38">
        <v>35691</v>
      </c>
      <c r="CK22" s="38">
        <v>1055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3568</v>
      </c>
      <c r="CS22" s="38">
        <v>0</v>
      </c>
      <c r="CT22" s="38">
        <v>0</v>
      </c>
      <c r="CU22" s="38">
        <v>39644</v>
      </c>
      <c r="CV22" s="38">
        <v>2627</v>
      </c>
      <c r="CW22" s="38">
        <v>0</v>
      </c>
      <c r="CX22" s="38">
        <v>0</v>
      </c>
      <c r="CY22" s="38">
        <v>0</v>
      </c>
      <c r="CZ22" s="38">
        <v>0</v>
      </c>
      <c r="DA22" s="38">
        <v>75586</v>
      </c>
      <c r="DB22" s="38">
        <v>0</v>
      </c>
      <c r="DC22" s="38">
        <v>0</v>
      </c>
      <c r="DD22" s="38">
        <v>0</v>
      </c>
      <c r="DE22" s="38">
        <v>1855</v>
      </c>
      <c r="DF22" s="38">
        <v>0</v>
      </c>
      <c r="DG22" s="38">
        <v>0</v>
      </c>
      <c r="DH22" s="38">
        <v>2898</v>
      </c>
      <c r="DI22" s="38">
        <v>0</v>
      </c>
      <c r="DJ22" s="38">
        <v>152425</v>
      </c>
      <c r="DK22" s="38">
        <v>0</v>
      </c>
      <c r="DL22" s="38">
        <v>772</v>
      </c>
      <c r="DM22" s="38">
        <v>0</v>
      </c>
      <c r="DN22" s="38">
        <v>10000</v>
      </c>
      <c r="DO22" s="38">
        <v>2414</v>
      </c>
      <c r="DP22" s="38">
        <v>0</v>
      </c>
      <c r="DQ22" s="38">
        <v>0</v>
      </c>
      <c r="DR22" s="38">
        <v>0</v>
      </c>
      <c r="DS22" s="38">
        <v>0</v>
      </c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>
        <v>5578</v>
      </c>
      <c r="EG22" s="38">
        <v>504</v>
      </c>
      <c r="EH22" s="38"/>
      <c r="EI22" s="38">
        <v>5446</v>
      </c>
      <c r="EJ22" s="38">
        <v>14776</v>
      </c>
      <c r="EK22" s="38"/>
      <c r="EL22" s="38"/>
      <c r="EM22" s="38"/>
      <c r="EN22" s="38"/>
      <c r="EO22" s="38"/>
      <c r="EP22" s="38">
        <v>72</v>
      </c>
      <c r="EQ22" s="38"/>
      <c r="ER22" s="38">
        <v>3176</v>
      </c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83"/>
      <c r="WV22" s="83"/>
      <c r="WW22" s="83"/>
      <c r="WX22" s="83"/>
      <c r="WY22" s="83"/>
      <c r="WZ22" s="83"/>
      <c r="XA22" s="83"/>
      <c r="XB22" s="83"/>
      <c r="XC22" s="83"/>
      <c r="XD22" s="83"/>
      <c r="XE22" s="83"/>
      <c r="XF22" s="83"/>
      <c r="XG22" s="83"/>
      <c r="XH22" s="83"/>
      <c r="XI22" s="83"/>
      <c r="XJ22" s="83"/>
      <c r="XK22" s="83"/>
      <c r="XL22" s="83"/>
      <c r="XM22" s="83"/>
      <c r="XN22" s="83"/>
      <c r="XO22" s="83"/>
      <c r="XP22" s="83"/>
      <c r="XQ22" s="83"/>
      <c r="XR22" s="83"/>
      <c r="XS22" s="83"/>
      <c r="XT22" s="83"/>
      <c r="XU22" s="83"/>
      <c r="XV22" s="83"/>
      <c r="XW22" s="83"/>
      <c r="XX22" s="83"/>
      <c r="XY22" s="83"/>
      <c r="XZ22" s="83"/>
      <c r="YA22" s="83"/>
      <c r="YB22" s="83"/>
      <c r="YC22" s="83"/>
      <c r="YD22" s="83"/>
      <c r="YE22" s="83"/>
      <c r="YF22" s="83"/>
      <c r="YG22" s="83"/>
      <c r="YH22" s="83"/>
      <c r="YI22" s="83"/>
      <c r="YJ22" s="83"/>
      <c r="YK22" s="83"/>
      <c r="YL22" s="83"/>
      <c r="YM22" s="83"/>
      <c r="YN22" s="83"/>
      <c r="YO22" s="83"/>
      <c r="YP22" s="83"/>
      <c r="YQ22" s="83"/>
      <c r="YR22" s="83"/>
      <c r="YS22" s="83"/>
      <c r="YT22" s="83"/>
      <c r="YU22" s="83"/>
      <c r="YV22" s="83"/>
      <c r="YW22" s="83"/>
      <c r="YX22" s="83"/>
      <c r="YY22" s="83"/>
      <c r="YZ22" s="83"/>
      <c r="ZA22" s="83"/>
      <c r="ZB22" s="83"/>
      <c r="ZC22" s="83"/>
      <c r="ZD22" s="83"/>
      <c r="ZE22" s="83"/>
      <c r="ZF22" s="83"/>
      <c r="ZG22" s="83"/>
      <c r="ZH22" s="83"/>
      <c r="ZI22" s="83"/>
      <c r="ZJ22" s="83"/>
      <c r="ZK22" s="83"/>
      <c r="ZL22" s="83"/>
      <c r="ZM22" s="83"/>
      <c r="ZN22" s="83"/>
      <c r="ZO22" s="83"/>
      <c r="ZP22" s="83"/>
      <c r="ZQ22" s="83"/>
      <c r="ZR22" s="83"/>
      <c r="ZS22" s="83"/>
      <c r="ZT22" s="83"/>
      <c r="ZU22" s="83"/>
      <c r="ZV22" s="83"/>
      <c r="ZW22" s="83"/>
      <c r="ZX22" s="83"/>
      <c r="ZY22" s="83"/>
      <c r="ZZ22" s="83"/>
      <c r="AAA22" s="83"/>
      <c r="AAB22" s="83"/>
      <c r="AAC22" s="83"/>
      <c r="AAD22" s="83"/>
      <c r="AAE22" s="83"/>
      <c r="AAF22" s="83"/>
      <c r="AAG22" s="83"/>
      <c r="AAH22" s="83"/>
      <c r="AAI22" s="83"/>
      <c r="AAJ22" s="83"/>
      <c r="AAK22" s="83"/>
      <c r="AAL22" s="83"/>
      <c r="AAM22" s="83"/>
      <c r="AAN22" s="83"/>
      <c r="AAO22" s="83"/>
      <c r="AAP22" s="83"/>
      <c r="AAQ22" s="83"/>
      <c r="AAR22" s="83"/>
      <c r="AAS22" s="83"/>
      <c r="AAT22" s="83"/>
      <c r="AAU22" s="83"/>
      <c r="AAV22" s="83"/>
      <c r="AAW22" s="83"/>
      <c r="AAX22" s="83"/>
      <c r="AAY22" s="83"/>
      <c r="AAZ22" s="83"/>
      <c r="ABA22" s="83"/>
      <c r="ABB22" s="83"/>
      <c r="ABC22" s="83"/>
      <c r="ABD22" s="83"/>
      <c r="ABE22" s="83"/>
      <c r="ABF22" s="83"/>
      <c r="ABG22" s="83"/>
      <c r="ABH22" s="83"/>
      <c r="ABI22" s="83"/>
      <c r="ABJ22" s="83"/>
      <c r="ABK22" s="83"/>
      <c r="ABL22" s="83"/>
      <c r="ABM22" s="83"/>
      <c r="ABN22" s="83"/>
      <c r="ABO22" s="83"/>
      <c r="ABP22" s="83"/>
      <c r="ABQ22" s="83"/>
      <c r="ABR22" s="83"/>
      <c r="ABS22" s="83"/>
      <c r="ABT22" s="83"/>
      <c r="ABU22" s="83"/>
      <c r="ABV22" s="83"/>
      <c r="ABW22" s="83"/>
      <c r="ABX22" s="83"/>
      <c r="ABY22" s="83"/>
      <c r="ABZ22" s="83"/>
      <c r="ACA22" s="83"/>
      <c r="ACB22" s="83"/>
      <c r="ACC22" s="83"/>
      <c r="ACD22" s="83"/>
      <c r="ACE22" s="83"/>
      <c r="ACF22" s="83"/>
      <c r="ACG22" s="83"/>
      <c r="ACH22" s="83"/>
      <c r="ACI22" s="83"/>
      <c r="ACJ22" s="83"/>
      <c r="ACK22" s="83"/>
      <c r="ACL22" s="83"/>
      <c r="ACM22" s="83"/>
      <c r="ACN22" s="83"/>
      <c r="ACO22" s="83"/>
      <c r="ACP22" s="83"/>
      <c r="ACQ22" s="83"/>
      <c r="ACR22" s="83"/>
      <c r="ACS22" s="83"/>
      <c r="ACT22" s="83"/>
      <c r="ACU22" s="83"/>
      <c r="ACV22" s="83"/>
      <c r="ACW22" s="83"/>
      <c r="ACX22" s="83"/>
      <c r="ACY22" s="83"/>
      <c r="ACZ22" s="83"/>
      <c r="ADA22" s="83"/>
      <c r="ADB22" s="83"/>
      <c r="ADC22" s="83"/>
      <c r="ADD22" s="83"/>
      <c r="ADE22" s="83"/>
      <c r="ADF22" s="83"/>
      <c r="ADG22" s="83"/>
      <c r="ADH22" s="83"/>
      <c r="ADI22" s="83"/>
      <c r="ADJ22" s="83"/>
      <c r="ADK22" s="83"/>
      <c r="ADL22" s="83"/>
      <c r="ADM22" s="83"/>
      <c r="ADN22" s="83"/>
      <c r="ADO22" s="83"/>
      <c r="ADP22" s="83"/>
      <c r="ADQ22" s="83"/>
      <c r="ADR22" s="83"/>
      <c r="ADS22" s="83"/>
      <c r="ADT22" s="83"/>
      <c r="ADU22" s="83"/>
      <c r="ADV22" s="83"/>
      <c r="ADW22" s="83"/>
      <c r="ADX22" s="83"/>
      <c r="ADY22" s="83"/>
      <c r="ADZ22" s="83"/>
      <c r="AEA22" s="83"/>
      <c r="AEB22" s="83"/>
      <c r="AEC22" s="83"/>
      <c r="AED22" s="83"/>
      <c r="AEE22" s="83"/>
      <c r="AEF22" s="83"/>
      <c r="AEG22" s="83"/>
      <c r="AEH22" s="83"/>
      <c r="AEI22" s="83"/>
      <c r="AEJ22" s="83"/>
      <c r="AEK22" s="83"/>
      <c r="AEL22" s="83"/>
      <c r="AEM22" s="83"/>
      <c r="AEN22" s="83"/>
      <c r="AEO22" s="83"/>
      <c r="AEP22" s="83"/>
      <c r="AEQ22" s="83"/>
      <c r="AER22" s="83"/>
      <c r="AES22" s="83"/>
      <c r="AET22" s="83"/>
      <c r="AEU22" s="83"/>
      <c r="AEV22" s="83"/>
      <c r="AEW22" s="83"/>
      <c r="AEX22" s="83"/>
      <c r="AEY22" s="83"/>
      <c r="AEZ22" s="83"/>
      <c r="AFA22" s="83"/>
      <c r="AFB22" s="83"/>
      <c r="AFC22" s="83"/>
      <c r="AFD22" s="83"/>
      <c r="AFE22" s="83"/>
      <c r="AFF22" s="83"/>
      <c r="AFG22" s="83"/>
      <c r="AFH22" s="83"/>
      <c r="AFI22" s="83"/>
      <c r="AFJ22" s="83"/>
      <c r="AFK22" s="83"/>
      <c r="AFL22" s="83"/>
      <c r="AFM22" s="83"/>
      <c r="AFN22" s="83"/>
      <c r="AFO22" s="83"/>
      <c r="AFP22" s="83"/>
      <c r="AFQ22" s="83"/>
      <c r="AFR22" s="83"/>
      <c r="AFS22" s="83"/>
      <c r="AFT22" s="83"/>
      <c r="AFU22" s="83"/>
      <c r="AFV22" s="83"/>
      <c r="AFW22" s="83"/>
      <c r="AFX22" s="83"/>
      <c r="AFY22" s="83"/>
      <c r="AFZ22" s="83"/>
      <c r="AGA22" s="83"/>
      <c r="AGB22" s="83"/>
      <c r="AGC22" s="83"/>
      <c r="AGD22" s="83"/>
      <c r="AGE22" s="83"/>
      <c r="AGF22" s="83"/>
      <c r="AGG22" s="83"/>
      <c r="AGH22" s="83"/>
      <c r="AGI22" s="83"/>
      <c r="AGJ22" s="83"/>
      <c r="AGK22" s="83"/>
      <c r="AGL22" s="83"/>
      <c r="AGM22" s="83"/>
      <c r="AGN22" s="83"/>
      <c r="AGO22" s="83"/>
      <c r="AGP22" s="83"/>
      <c r="AGQ22" s="83"/>
      <c r="AGR22" s="83"/>
      <c r="AGS22" s="83"/>
      <c r="AGT22" s="83"/>
      <c r="AGU22" s="83"/>
      <c r="AGV22" s="83"/>
      <c r="AGW22" s="83"/>
      <c r="AGX22" s="83"/>
      <c r="AGY22" s="83"/>
      <c r="AGZ22" s="83"/>
      <c r="AHA22" s="83"/>
      <c r="AHB22" s="83"/>
      <c r="AHC22" s="83"/>
      <c r="AHD22" s="83"/>
      <c r="AHE22" s="83"/>
      <c r="AHF22" s="83"/>
      <c r="AHG22" s="83"/>
      <c r="AHH22" s="83"/>
      <c r="AHI22" s="83"/>
      <c r="AHJ22" s="83"/>
      <c r="AHK22" s="83"/>
      <c r="AHL22" s="83"/>
      <c r="AHM22" s="83"/>
      <c r="AHN22" s="83"/>
      <c r="AHO22" s="83"/>
      <c r="AHP22" s="83"/>
      <c r="AHQ22" s="83"/>
      <c r="AHR22" s="83"/>
      <c r="AHS22" s="83"/>
      <c r="AHT22" s="83"/>
      <c r="AHU22" s="83"/>
      <c r="AHV22" s="83"/>
      <c r="AHW22" s="83"/>
      <c r="AHX22" s="83"/>
      <c r="AHY22" s="83"/>
      <c r="AHZ22" s="83"/>
      <c r="AIA22" s="83"/>
      <c r="AIB22" s="83"/>
      <c r="AIC22" s="83"/>
      <c r="AID22" s="83"/>
      <c r="AIE22" s="83"/>
      <c r="AIF22" s="83"/>
      <c r="AIG22" s="83"/>
      <c r="AIH22" s="83"/>
      <c r="AII22" s="83"/>
      <c r="AIJ22" s="83"/>
      <c r="AIK22" s="83"/>
      <c r="AIL22" s="83"/>
      <c r="AIM22" s="83"/>
      <c r="AIN22" s="83"/>
      <c r="AIO22" s="83"/>
      <c r="AIP22" s="83"/>
      <c r="AIQ22" s="83"/>
      <c r="AIR22" s="83"/>
      <c r="AIS22" s="83"/>
      <c r="AIT22" s="83"/>
      <c r="AIU22" s="83"/>
      <c r="AIV22" s="83"/>
      <c r="AIW22" s="83"/>
      <c r="AIX22" s="83"/>
      <c r="AIY22" s="83"/>
      <c r="AIZ22" s="83"/>
      <c r="AJA22" s="83"/>
      <c r="AJB22" s="83"/>
      <c r="AJC22" s="83"/>
      <c r="AJD22" s="83"/>
      <c r="AJE22" s="83"/>
      <c r="AJF22" s="83"/>
      <c r="AJG22" s="83"/>
      <c r="AJH22" s="83"/>
      <c r="AJI22" s="83"/>
      <c r="AJJ22" s="83"/>
      <c r="AJK22" s="83"/>
      <c r="AJL22" s="83"/>
      <c r="AJM22" s="83"/>
      <c r="AJN22" s="83"/>
      <c r="AJO22" s="83"/>
      <c r="AJP22" s="83"/>
      <c r="AJQ22" s="83"/>
      <c r="AJR22" s="83"/>
      <c r="AJS22" s="83"/>
      <c r="AJT22" s="83"/>
      <c r="AJU22" s="83"/>
      <c r="AJV22" s="83"/>
      <c r="AJW22" s="83"/>
      <c r="AJX22" s="83"/>
      <c r="AJY22" s="83"/>
      <c r="AJZ22" s="83"/>
      <c r="AKA22" s="83"/>
      <c r="AKB22" s="83"/>
      <c r="AKC22" s="83"/>
      <c r="AKD22" s="83"/>
      <c r="AKE22" s="83"/>
      <c r="AKF22" s="83"/>
      <c r="AKG22" s="83"/>
      <c r="AKH22" s="83"/>
      <c r="AKI22" s="83"/>
      <c r="AKJ22" s="83"/>
      <c r="AKK22" s="83"/>
      <c r="AKL22" s="83"/>
      <c r="AKM22" s="83"/>
      <c r="AKN22" s="83"/>
      <c r="AKO22" s="83"/>
      <c r="AKP22" s="83"/>
      <c r="AKQ22" s="83"/>
      <c r="AKR22" s="83"/>
      <c r="AKS22" s="83"/>
      <c r="AKT22" s="83"/>
      <c r="AKU22" s="83"/>
      <c r="AKV22" s="83"/>
      <c r="AKW22" s="83"/>
      <c r="AKX22" s="83"/>
      <c r="AKY22" s="83"/>
      <c r="AKZ22" s="83"/>
      <c r="ALA22" s="83"/>
      <c r="ALB22" s="83"/>
      <c r="ALC22" s="83"/>
      <c r="ALD22" s="83"/>
      <c r="ALE22" s="83"/>
      <c r="ALF22" s="83"/>
      <c r="ALG22" s="83"/>
      <c r="ALH22" s="83"/>
      <c r="ALI22" s="83"/>
      <c r="ALJ22" s="83"/>
      <c r="ALK22" s="83"/>
      <c r="ALL22" s="83"/>
      <c r="ALM22" s="83"/>
      <c r="ALN22" s="83"/>
      <c r="ALO22" s="83"/>
      <c r="ALP22" s="83"/>
      <c r="ALQ22" s="83"/>
      <c r="ALR22" s="83"/>
      <c r="ALS22" s="83"/>
      <c r="ALT22" s="83"/>
      <c r="ALU22" s="83"/>
      <c r="ALV22" s="83"/>
      <c r="ALW22" s="83"/>
      <c r="ALX22" s="83"/>
      <c r="ALY22" s="83"/>
      <c r="ALZ22" s="83"/>
      <c r="AMA22" s="83"/>
      <c r="AMB22" s="83"/>
      <c r="AMC22" s="83"/>
      <c r="AMD22" s="83"/>
      <c r="AME22" s="83"/>
      <c r="AMF22" s="83"/>
      <c r="AMG22" s="83"/>
      <c r="AMH22" s="83"/>
      <c r="AMI22" s="83"/>
      <c r="AMJ22" s="83"/>
      <c r="AMK22" s="83"/>
      <c r="AML22" s="83"/>
      <c r="AMM22" s="83"/>
      <c r="AMN22" s="83"/>
      <c r="AMO22" s="83"/>
      <c r="AMP22" s="83"/>
      <c r="AMQ22" s="83"/>
      <c r="AMR22" s="83"/>
      <c r="AMS22" s="83"/>
      <c r="AMT22" s="83"/>
      <c r="AMU22" s="83"/>
      <c r="AMV22" s="83"/>
      <c r="AMW22" s="83"/>
      <c r="AMX22" s="83"/>
      <c r="AMY22" s="83"/>
      <c r="AMZ22" s="83"/>
      <c r="ANA22" s="83"/>
      <c r="ANB22" s="83"/>
      <c r="ANC22" s="83"/>
      <c r="AND22" s="83"/>
      <c r="ANE22" s="83"/>
      <c r="ANF22" s="83"/>
      <c r="ANG22" s="83"/>
      <c r="ANH22" s="83"/>
      <c r="ANI22" s="83"/>
      <c r="ANJ22" s="83"/>
      <c r="ANK22" s="83"/>
      <c r="ANL22" s="83"/>
      <c r="ANM22" s="83"/>
      <c r="ANN22" s="83"/>
      <c r="ANO22" s="83"/>
      <c r="ANP22" s="83"/>
      <c r="ANQ22" s="83"/>
      <c r="ANR22" s="83"/>
      <c r="ANS22" s="83"/>
      <c r="ANT22" s="83"/>
      <c r="ANU22" s="83"/>
      <c r="ANV22" s="83"/>
      <c r="ANW22" s="83"/>
      <c r="ANX22" s="83"/>
      <c r="ANY22" s="83"/>
      <c r="ANZ22" s="83"/>
      <c r="AOA22" s="83"/>
      <c r="AOB22" s="83"/>
      <c r="AOC22" s="83"/>
      <c r="AOD22" s="83"/>
      <c r="AOE22" s="83"/>
      <c r="AOF22" s="83"/>
      <c r="AOG22" s="83"/>
      <c r="AOH22" s="83"/>
      <c r="AOI22" s="83"/>
      <c r="AOJ22" s="83"/>
      <c r="AOK22" s="83"/>
      <c r="AOL22" s="83"/>
      <c r="AOM22" s="83"/>
      <c r="AON22" s="83"/>
      <c r="AOO22" s="83"/>
      <c r="AOP22" s="83"/>
      <c r="AOQ22" s="83"/>
      <c r="AOR22" s="83"/>
      <c r="AOS22" s="83"/>
      <c r="AOT22" s="83"/>
      <c r="AOU22" s="83"/>
      <c r="AOV22" s="83"/>
      <c r="AOW22" s="83"/>
      <c r="AOX22" s="83"/>
      <c r="AOY22" s="83"/>
      <c r="AOZ22" s="83"/>
      <c r="APA22" s="83"/>
      <c r="APB22" s="83"/>
      <c r="APC22" s="83"/>
      <c r="APD22" s="83"/>
      <c r="APE22" s="83"/>
      <c r="APF22" s="83"/>
      <c r="APG22" s="83"/>
      <c r="APH22" s="83"/>
      <c r="API22" s="83"/>
      <c r="APJ22" s="83"/>
      <c r="APK22" s="83"/>
      <c r="APL22" s="83"/>
      <c r="APM22" s="83"/>
      <c r="APN22" s="83"/>
      <c r="APO22" s="83"/>
      <c r="APP22" s="83"/>
      <c r="APQ22" s="83"/>
      <c r="APR22" s="83"/>
      <c r="APS22" s="83"/>
      <c r="APT22" s="83"/>
      <c r="APU22" s="83"/>
      <c r="APV22" s="83"/>
      <c r="APW22" s="83"/>
      <c r="APX22" s="83"/>
      <c r="APY22" s="83"/>
      <c r="APZ22" s="83"/>
      <c r="AQA22" s="83"/>
      <c r="AQB22" s="83"/>
      <c r="AQC22" s="83"/>
      <c r="AQD22" s="83"/>
      <c r="AQE22" s="83"/>
      <c r="AQF22" s="83"/>
      <c r="AQG22" s="83"/>
      <c r="AQH22" s="83"/>
      <c r="AQI22" s="83"/>
      <c r="AQJ22" s="83"/>
      <c r="AQK22" s="83"/>
      <c r="AQL22" s="83"/>
      <c r="AQM22" s="83"/>
      <c r="AQN22" s="83"/>
      <c r="AQO22" s="83"/>
      <c r="AQP22" s="83"/>
      <c r="AQQ22" s="83"/>
      <c r="AQR22" s="83"/>
      <c r="AQS22" s="83"/>
      <c r="AQT22" s="83"/>
      <c r="AQU22" s="83"/>
      <c r="AQV22" s="83"/>
      <c r="AQW22" s="83"/>
      <c r="AQX22" s="83"/>
      <c r="AQY22" s="83"/>
      <c r="AQZ22" s="83"/>
      <c r="ARA22" s="83"/>
      <c r="ARB22" s="83"/>
      <c r="ARC22" s="83"/>
      <c r="ARD22" s="83"/>
      <c r="ARE22" s="83"/>
      <c r="ARF22" s="83"/>
      <c r="ARG22" s="83"/>
      <c r="ARH22" s="83"/>
      <c r="ARI22" s="83"/>
      <c r="ARJ22" s="83"/>
      <c r="ARK22" s="83"/>
      <c r="ARL22" s="83"/>
      <c r="ARM22" s="83"/>
      <c r="ARN22" s="83"/>
      <c r="ARO22" s="83"/>
      <c r="ARP22" s="83"/>
      <c r="ARQ22" s="83"/>
      <c r="ARR22" s="83"/>
      <c r="ARS22" s="83"/>
      <c r="ART22" s="83"/>
      <c r="ARU22" s="83"/>
      <c r="ARV22" s="83"/>
      <c r="ARW22" s="83"/>
      <c r="ARX22" s="83"/>
      <c r="ARY22" s="83"/>
      <c r="ARZ22" s="83"/>
      <c r="ASA22" s="83"/>
      <c r="ASB22" s="83"/>
      <c r="ASC22" s="83"/>
      <c r="ASD22" s="83"/>
      <c r="ASE22" s="83"/>
      <c r="ASF22" s="83"/>
      <c r="ASG22" s="83"/>
      <c r="ASH22" s="83"/>
      <c r="ASI22" s="83"/>
      <c r="ASJ22" s="83"/>
      <c r="ASK22" s="83"/>
      <c r="ASL22" s="83"/>
      <c r="ASM22" s="83"/>
      <c r="ASN22" s="83"/>
      <c r="ASO22" s="83"/>
      <c r="ASP22" s="83"/>
      <c r="ASQ22" s="83"/>
      <c r="ASR22" s="83"/>
      <c r="ASS22" s="83"/>
      <c r="AST22" s="83"/>
      <c r="ASU22" s="83"/>
      <c r="ASV22" s="83"/>
      <c r="ASW22" s="83"/>
      <c r="ASX22" s="83"/>
      <c r="ASY22" s="83"/>
      <c r="ASZ22" s="83"/>
      <c r="ATA22" s="83"/>
      <c r="ATB22" s="83"/>
      <c r="ATC22" s="83"/>
      <c r="ATD22" s="83"/>
      <c r="ATE22" s="83"/>
      <c r="ATF22" s="83"/>
      <c r="ATG22" s="83"/>
      <c r="ATH22" s="83"/>
      <c r="ATI22" s="83"/>
      <c r="ATJ22" s="83"/>
      <c r="ATK22" s="83"/>
      <c r="ATL22" s="83"/>
      <c r="ATM22" s="83"/>
      <c r="ATN22" s="83"/>
      <c r="ATO22" s="83"/>
      <c r="ATP22" s="83"/>
      <c r="ATQ22" s="83"/>
      <c r="ATR22" s="83"/>
      <c r="ATS22" s="83"/>
      <c r="ATT22" s="83"/>
      <c r="ATU22" s="83"/>
      <c r="ATV22" s="83"/>
      <c r="ATW22" s="83"/>
      <c r="ATX22" s="83"/>
      <c r="ATY22" s="83"/>
      <c r="ATZ22" s="83"/>
      <c r="AUA22" s="83"/>
      <c r="AUB22" s="83"/>
      <c r="AUC22" s="83"/>
      <c r="AUD22" s="83"/>
      <c r="AUE22" s="83"/>
      <c r="AUF22" s="83"/>
      <c r="AUG22" s="83"/>
      <c r="AUH22" s="83"/>
      <c r="AUI22" s="83"/>
      <c r="AUJ22" s="83"/>
      <c r="AUK22" s="83"/>
      <c r="AUL22" s="83"/>
      <c r="AUM22" s="83"/>
      <c r="AUN22" s="83"/>
      <c r="AUO22" s="83"/>
      <c r="AUP22" s="83"/>
      <c r="AUQ22" s="83"/>
      <c r="AUR22" s="83"/>
      <c r="AUS22" s="83"/>
      <c r="AUT22" s="83"/>
      <c r="AUU22" s="83"/>
      <c r="AUV22" s="83"/>
      <c r="AUW22" s="83"/>
      <c r="AUX22" s="83"/>
      <c r="AUY22" s="83"/>
      <c r="AUZ22" s="83"/>
      <c r="AVA22" s="83"/>
      <c r="AVB22" s="83"/>
      <c r="AVC22" s="83"/>
      <c r="AVD22" s="83"/>
      <c r="AVE22" s="83"/>
      <c r="AVF22" s="83"/>
    </row>
    <row r="23" spans="1:1254">
      <c r="A23" s="84">
        <v>45657</v>
      </c>
      <c r="B23" s="81">
        <v>50295</v>
      </c>
      <c r="C23" s="82" t="s">
        <v>1956</v>
      </c>
      <c r="D23" s="38">
        <v>192877</v>
      </c>
      <c r="E23" s="38">
        <v>0</v>
      </c>
      <c r="F23" s="38"/>
      <c r="G23" s="38">
        <v>-126620</v>
      </c>
      <c r="H23" s="38">
        <v>6221</v>
      </c>
      <c r="I23" s="38">
        <v>52</v>
      </c>
      <c r="J23" s="38">
        <v>-110409</v>
      </c>
      <c r="K23" s="38">
        <v>-14955</v>
      </c>
      <c r="L23" s="38">
        <v>9889</v>
      </c>
      <c r="M23" s="38"/>
      <c r="N23" s="38">
        <v>169916</v>
      </c>
      <c r="O23" s="38"/>
      <c r="P23" s="38"/>
      <c r="Q23" s="38">
        <v>8908</v>
      </c>
      <c r="R23" s="38">
        <v>-4359</v>
      </c>
      <c r="S23" s="38">
        <v>-19611</v>
      </c>
      <c r="T23" s="38">
        <v>17301</v>
      </c>
      <c r="U23" s="38">
        <v>19719</v>
      </c>
      <c r="V23" s="38"/>
      <c r="W23" s="38">
        <v>-2418</v>
      </c>
      <c r="X23" s="38">
        <v>-34783</v>
      </c>
      <c r="Y23" s="38">
        <v>-49618</v>
      </c>
      <c r="Z23" s="38"/>
      <c r="AA23" s="38">
        <v>120</v>
      </c>
      <c r="AB23" s="38">
        <v>-609</v>
      </c>
      <c r="AC23" s="38">
        <v>14297</v>
      </c>
      <c r="AD23" s="38"/>
      <c r="AE23" s="38">
        <v>-471</v>
      </c>
      <c r="AF23" s="38">
        <v>-6375</v>
      </c>
      <c r="AG23" s="38">
        <v>20815</v>
      </c>
      <c r="AH23" s="38">
        <v>8103</v>
      </c>
      <c r="AI23" s="38">
        <v>10310</v>
      </c>
      <c r="AJ23" s="38">
        <v>-2879</v>
      </c>
      <c r="AK23" s="38">
        <v>-178</v>
      </c>
      <c r="AL23" s="38">
        <v>8460</v>
      </c>
      <c r="AM23" s="38">
        <v>27190</v>
      </c>
      <c r="AN23" s="38"/>
      <c r="AO23" s="38"/>
      <c r="AP23" s="38">
        <v>1736</v>
      </c>
      <c r="AQ23" s="38"/>
      <c r="AR23" s="38">
        <v>1084</v>
      </c>
      <c r="AS23" s="38">
        <v>299465</v>
      </c>
      <c r="AT23" s="38"/>
      <c r="AU23" s="38">
        <v>8521</v>
      </c>
      <c r="AV23" s="38"/>
      <c r="AW23" s="38">
        <v>8521</v>
      </c>
      <c r="AX23" s="38"/>
      <c r="AY23" s="38">
        <v>0</v>
      </c>
      <c r="AZ23" s="38">
        <v>341537</v>
      </c>
      <c r="BA23" s="38"/>
      <c r="BB23" s="38">
        <v>89783</v>
      </c>
      <c r="BC23" s="38">
        <v>3701</v>
      </c>
      <c r="BD23" s="38">
        <v>42072</v>
      </c>
      <c r="BE23" s="38">
        <v>34</v>
      </c>
      <c r="BF23" s="38"/>
      <c r="BG23" s="38">
        <v>364278</v>
      </c>
      <c r="BH23" s="38">
        <v>42072</v>
      </c>
      <c r="BI23" s="38">
        <v>3528</v>
      </c>
      <c r="BJ23" s="38">
        <v>1084</v>
      </c>
      <c r="BK23" s="38"/>
      <c r="BL23" s="38">
        <v>205947</v>
      </c>
      <c r="BM23" s="38">
        <v>2675</v>
      </c>
      <c r="BN23" s="38"/>
      <c r="BO23" s="38"/>
      <c r="BP23" s="38">
        <v>4393</v>
      </c>
      <c r="BQ23" s="38"/>
      <c r="BR23" s="38">
        <v>4393</v>
      </c>
      <c r="BS23" s="38"/>
      <c r="BT23" s="38">
        <v>1496</v>
      </c>
      <c r="BU23" s="38">
        <v>14165</v>
      </c>
      <c r="BV23" s="38"/>
      <c r="BW23" s="38">
        <v>1251</v>
      </c>
      <c r="BX23" s="38"/>
      <c r="BY23" s="38">
        <v>1289</v>
      </c>
      <c r="BZ23" s="38"/>
      <c r="CA23" s="38"/>
      <c r="CB23" s="38"/>
      <c r="CC23" s="38">
        <v>1179</v>
      </c>
      <c r="CD23" s="38">
        <v>4817</v>
      </c>
      <c r="CE23" s="38"/>
      <c r="CF23" s="38">
        <v>30000</v>
      </c>
      <c r="CG23" s="38"/>
      <c r="CH23" s="38">
        <v>2562</v>
      </c>
      <c r="CI23" s="38">
        <v>155905</v>
      </c>
      <c r="CJ23" s="38">
        <v>113289</v>
      </c>
      <c r="CK23" s="38">
        <v>6918</v>
      </c>
      <c r="CL23" s="38"/>
      <c r="CM23" s="38"/>
      <c r="CN23" s="38">
        <v>2081</v>
      </c>
      <c r="CO23" s="38"/>
      <c r="CP23" s="38"/>
      <c r="CQ23" s="38"/>
      <c r="CR23" s="38">
        <v>28236</v>
      </c>
      <c r="CS23" s="38">
        <v>17880</v>
      </c>
      <c r="CT23" s="38"/>
      <c r="CU23" s="38">
        <v>180137</v>
      </c>
      <c r="CV23" s="38"/>
      <c r="CW23" s="38"/>
      <c r="CX23" s="38"/>
      <c r="CY23" s="38"/>
      <c r="CZ23" s="38"/>
      <c r="DA23" s="38">
        <v>123208</v>
      </c>
      <c r="DB23" s="38"/>
      <c r="DC23" s="38"/>
      <c r="DD23" s="38"/>
      <c r="DE23" s="38"/>
      <c r="DF23" s="38">
        <v>49807</v>
      </c>
      <c r="DG23" s="38">
        <v>2697</v>
      </c>
      <c r="DH23" s="38">
        <v>10123</v>
      </c>
      <c r="DI23" s="38">
        <v>2697</v>
      </c>
      <c r="DJ23" s="38">
        <v>364278</v>
      </c>
      <c r="DK23" s="38"/>
      <c r="DL23" s="38"/>
      <c r="DM23" s="38"/>
      <c r="DN23" s="38"/>
      <c r="DO23" s="38">
        <v>5713</v>
      </c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>
        <v>833</v>
      </c>
      <c r="EH23" s="38"/>
      <c r="EI23" s="38">
        <v>13738</v>
      </c>
      <c r="EJ23" s="38">
        <v>49618</v>
      </c>
      <c r="EK23" s="38"/>
      <c r="EL23" s="38"/>
      <c r="EM23" s="38">
        <v>1314</v>
      </c>
      <c r="EN23" s="38"/>
      <c r="EO23" s="38">
        <v>-135</v>
      </c>
      <c r="EP23" s="38"/>
      <c r="EQ23" s="38">
        <v>15090</v>
      </c>
      <c r="ER23" s="38">
        <v>18898</v>
      </c>
      <c r="ES23" s="38">
        <v>-120</v>
      </c>
      <c r="ET23" s="38"/>
      <c r="EU23" s="38">
        <v>-18252</v>
      </c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  <c r="NY23" s="83"/>
      <c r="NZ23" s="83"/>
      <c r="OA23" s="83"/>
      <c r="OB23" s="83"/>
      <c r="OC23" s="83"/>
      <c r="OD23" s="83"/>
      <c r="OE23" s="83"/>
      <c r="OF23" s="83"/>
      <c r="OG23" s="83"/>
      <c r="OH23" s="83"/>
      <c r="OI23" s="83"/>
      <c r="OJ23" s="83"/>
      <c r="OK23" s="83"/>
      <c r="OL23" s="83"/>
      <c r="OM23" s="83"/>
      <c r="ON23" s="83"/>
      <c r="OO23" s="83"/>
      <c r="OP23" s="83"/>
      <c r="OQ23" s="83"/>
      <c r="OR23" s="83"/>
      <c r="OS23" s="83"/>
      <c r="OT23" s="83"/>
      <c r="OU23" s="83"/>
      <c r="OV23" s="83"/>
      <c r="OW23" s="83"/>
      <c r="OX23" s="83"/>
      <c r="OY23" s="83"/>
      <c r="OZ23" s="83"/>
      <c r="PA23" s="83"/>
      <c r="PB23" s="83"/>
      <c r="PC23" s="83"/>
      <c r="PD23" s="83"/>
      <c r="PE23" s="83"/>
      <c r="PF23" s="83"/>
      <c r="PG23" s="83"/>
      <c r="PH23" s="83"/>
      <c r="PI23" s="83"/>
      <c r="PJ23" s="83"/>
      <c r="PK23" s="83"/>
      <c r="PL23" s="83"/>
      <c r="PM23" s="83"/>
      <c r="PN23" s="83"/>
      <c r="PO23" s="83"/>
      <c r="PP23" s="83"/>
      <c r="PQ23" s="83"/>
      <c r="PR23" s="83"/>
      <c r="PS23" s="83"/>
      <c r="PT23" s="83"/>
      <c r="PU23" s="83"/>
      <c r="PV23" s="83"/>
      <c r="PW23" s="83"/>
      <c r="PX23" s="83"/>
      <c r="PY23" s="83"/>
      <c r="PZ23" s="83"/>
      <c r="QA23" s="83"/>
      <c r="QB23" s="83"/>
      <c r="QC23" s="83"/>
      <c r="QD23" s="83"/>
      <c r="QE23" s="83"/>
      <c r="QF23" s="83"/>
      <c r="QG23" s="83"/>
      <c r="QH23" s="83"/>
      <c r="QI23" s="83"/>
      <c r="QJ23" s="83"/>
      <c r="QK23" s="83"/>
      <c r="QL23" s="83"/>
      <c r="QM23" s="83"/>
      <c r="QN23" s="83"/>
      <c r="QO23" s="83"/>
      <c r="QP23" s="83"/>
      <c r="QQ23" s="83"/>
      <c r="QR23" s="83"/>
      <c r="QS23" s="83"/>
      <c r="QT23" s="83"/>
      <c r="QU23" s="83"/>
      <c r="QV23" s="83"/>
      <c r="QW23" s="83"/>
      <c r="QX23" s="83"/>
      <c r="QY23" s="83"/>
      <c r="QZ23" s="83"/>
      <c r="RA23" s="83"/>
      <c r="RB23" s="83"/>
      <c r="RC23" s="83"/>
      <c r="RD23" s="83"/>
      <c r="RE23" s="83"/>
      <c r="RF23" s="83"/>
      <c r="RG23" s="83"/>
      <c r="RH23" s="83"/>
      <c r="RI23" s="83"/>
      <c r="RJ23" s="83"/>
      <c r="RK23" s="83"/>
      <c r="RL23" s="83"/>
      <c r="RM23" s="83"/>
      <c r="RN23" s="83"/>
      <c r="RO23" s="83"/>
      <c r="RP23" s="83"/>
      <c r="RQ23" s="83"/>
      <c r="RR23" s="83"/>
      <c r="RS23" s="83"/>
      <c r="RT23" s="83"/>
      <c r="RU23" s="83"/>
      <c r="RV23" s="83"/>
      <c r="RW23" s="83"/>
      <c r="RX23" s="83"/>
      <c r="RY23" s="83"/>
      <c r="RZ23" s="83"/>
      <c r="SA23" s="83"/>
      <c r="SB23" s="83"/>
      <c r="SC23" s="83"/>
      <c r="SD23" s="83"/>
      <c r="SE23" s="83"/>
      <c r="SF23" s="83"/>
      <c r="SG23" s="83"/>
      <c r="SH23" s="83"/>
      <c r="SI23" s="83"/>
      <c r="SJ23" s="83"/>
      <c r="SK23" s="83"/>
      <c r="SL23" s="83"/>
      <c r="SM23" s="83"/>
      <c r="SN23" s="83"/>
      <c r="SO23" s="83"/>
      <c r="SP23" s="83"/>
      <c r="SQ23" s="83"/>
      <c r="SR23" s="83"/>
      <c r="SS23" s="83"/>
      <c r="ST23" s="83"/>
      <c r="SU23" s="83"/>
      <c r="SV23" s="83"/>
      <c r="SW23" s="83"/>
      <c r="SX23" s="83"/>
      <c r="SY23" s="83"/>
      <c r="SZ23" s="83"/>
      <c r="TA23" s="83"/>
      <c r="TB23" s="83"/>
      <c r="TC23" s="83"/>
      <c r="TD23" s="83"/>
      <c r="TE23" s="83"/>
      <c r="TF23" s="83"/>
      <c r="TG23" s="83"/>
      <c r="TH23" s="83"/>
      <c r="TI23" s="83"/>
      <c r="TJ23" s="83"/>
      <c r="TK23" s="83"/>
      <c r="TL23" s="83"/>
      <c r="TM23" s="83"/>
      <c r="TN23" s="83"/>
      <c r="TO23" s="83"/>
      <c r="TP23" s="83"/>
      <c r="TQ23" s="83"/>
      <c r="TR23" s="83"/>
      <c r="TS23" s="83"/>
      <c r="TT23" s="83"/>
      <c r="TU23" s="83"/>
      <c r="TV23" s="83"/>
      <c r="TW23" s="83"/>
      <c r="TX23" s="83"/>
      <c r="TY23" s="83"/>
      <c r="TZ23" s="83"/>
      <c r="UA23" s="83"/>
      <c r="UB23" s="83"/>
      <c r="UC23" s="83"/>
      <c r="UD23" s="83"/>
      <c r="UE23" s="83"/>
      <c r="UF23" s="83"/>
      <c r="UG23" s="83"/>
      <c r="UH23" s="83"/>
      <c r="UI23" s="83"/>
      <c r="UJ23" s="83"/>
      <c r="UK23" s="83"/>
      <c r="UL23" s="83"/>
      <c r="UM23" s="83"/>
      <c r="UN23" s="83"/>
      <c r="UO23" s="83"/>
      <c r="UP23" s="83"/>
      <c r="UQ23" s="83"/>
      <c r="UR23" s="83"/>
      <c r="US23" s="83"/>
      <c r="UT23" s="83"/>
      <c r="UU23" s="83"/>
      <c r="UV23" s="83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</row>
    <row r="24" spans="1:1254">
      <c r="A24" s="84">
        <v>45657</v>
      </c>
      <c r="B24" s="81">
        <v>51619</v>
      </c>
      <c r="C24" s="82" t="s">
        <v>1957</v>
      </c>
      <c r="D24" s="38">
        <v>3554894</v>
      </c>
      <c r="E24" s="38">
        <v>0</v>
      </c>
      <c r="F24" s="38">
        <v>10180</v>
      </c>
      <c r="G24" s="38">
        <v>-2207447</v>
      </c>
      <c r="H24" s="38">
        <v>29717</v>
      </c>
      <c r="I24" s="38">
        <v>-7286</v>
      </c>
      <c r="J24" s="38">
        <v>-2278325</v>
      </c>
      <c r="K24" s="38">
        <v>-542296</v>
      </c>
      <c r="L24" s="38">
        <v>179858</v>
      </c>
      <c r="M24" s="38">
        <v>-68</v>
      </c>
      <c r="N24" s="38">
        <v>3367132</v>
      </c>
      <c r="O24" s="38">
        <v>1</v>
      </c>
      <c r="P24" s="38">
        <v>0</v>
      </c>
      <c r="Q24" s="38">
        <v>104079</v>
      </c>
      <c r="R24" s="38">
        <v>-25135</v>
      </c>
      <c r="S24" s="38">
        <v>-78497</v>
      </c>
      <c r="T24" s="38">
        <v>329898</v>
      </c>
      <c r="U24" s="38">
        <v>344624</v>
      </c>
      <c r="V24" s="38"/>
      <c r="W24" s="38">
        <v>-14726</v>
      </c>
      <c r="X24" s="38">
        <v>-193960</v>
      </c>
      <c r="Y24" s="38">
        <v>-736255</v>
      </c>
      <c r="Z24" s="38">
        <v>0</v>
      </c>
      <c r="AA24" s="38">
        <v>0</v>
      </c>
      <c r="AB24" s="38">
        <v>-4779</v>
      </c>
      <c r="AC24" s="38">
        <v>-68174</v>
      </c>
      <c r="AD24" s="38">
        <v>-9525</v>
      </c>
      <c r="AE24" s="38">
        <v>0</v>
      </c>
      <c r="AF24" s="38">
        <v>-131915</v>
      </c>
      <c r="AG24" s="38">
        <v>376813</v>
      </c>
      <c r="AH24" s="38">
        <v>99485</v>
      </c>
      <c r="AI24" s="38">
        <v>167297</v>
      </c>
      <c r="AJ24" s="38">
        <v>-109265</v>
      </c>
      <c r="AK24" s="38">
        <v>-16445</v>
      </c>
      <c r="AL24" s="38">
        <v>197943</v>
      </c>
      <c r="AM24" s="38">
        <v>508728</v>
      </c>
      <c r="AN24" s="38">
        <v>-182874</v>
      </c>
      <c r="AO24" s="38">
        <v>8497</v>
      </c>
      <c r="AP24" s="38">
        <v>676</v>
      </c>
      <c r="AQ24" s="38">
        <v>46542</v>
      </c>
      <c r="AR24" s="38">
        <v>14842</v>
      </c>
      <c r="AS24" s="38">
        <v>6113143</v>
      </c>
      <c r="AT24" s="38">
        <v>0</v>
      </c>
      <c r="AU24" s="38">
        <v>39101</v>
      </c>
      <c r="AV24" s="38">
        <v>0</v>
      </c>
      <c r="AW24" s="38">
        <v>39101</v>
      </c>
      <c r="AX24" s="38">
        <v>0</v>
      </c>
      <c r="AY24" s="38">
        <v>32223</v>
      </c>
      <c r="AZ24" s="38">
        <v>6147094</v>
      </c>
      <c r="BA24" s="38">
        <v>1150</v>
      </c>
      <c r="BB24" s="38">
        <v>1449389</v>
      </c>
      <c r="BC24" s="38">
        <v>54371</v>
      </c>
      <c r="BD24" s="38">
        <v>32801</v>
      </c>
      <c r="BE24" s="38">
        <v>124245</v>
      </c>
      <c r="BF24" s="38">
        <v>0</v>
      </c>
      <c r="BG24" s="38">
        <v>7101856</v>
      </c>
      <c r="BH24" s="38">
        <v>32801</v>
      </c>
      <c r="BI24" s="38">
        <v>8076</v>
      </c>
      <c r="BJ24" s="38">
        <v>61384</v>
      </c>
      <c r="BK24" s="38">
        <v>0</v>
      </c>
      <c r="BL24" s="38">
        <v>4484869</v>
      </c>
      <c r="BM24" s="38">
        <v>64055</v>
      </c>
      <c r="BN24" s="38">
        <v>0</v>
      </c>
      <c r="BO24" s="38">
        <v>39</v>
      </c>
      <c r="BP24" s="38">
        <v>605567</v>
      </c>
      <c r="BQ24" s="38">
        <v>0</v>
      </c>
      <c r="BR24" s="38">
        <v>605567</v>
      </c>
      <c r="BS24" s="38">
        <v>47356</v>
      </c>
      <c r="BT24" s="38">
        <v>44392</v>
      </c>
      <c r="BU24" s="38">
        <v>767225</v>
      </c>
      <c r="BV24" s="38">
        <v>126</v>
      </c>
      <c r="BW24" s="38">
        <v>75036</v>
      </c>
      <c r="BX24" s="38">
        <v>0</v>
      </c>
      <c r="BY24" s="38">
        <v>0</v>
      </c>
      <c r="BZ24" s="38">
        <v>0</v>
      </c>
      <c r="CA24" s="38">
        <v>13</v>
      </c>
      <c r="CB24" s="38">
        <v>0</v>
      </c>
      <c r="CC24" s="38">
        <v>19663</v>
      </c>
      <c r="CD24" s="38">
        <v>29875</v>
      </c>
      <c r="CE24" s="38">
        <v>256</v>
      </c>
      <c r="CF24" s="38">
        <v>40361</v>
      </c>
      <c r="CG24" s="38">
        <v>0</v>
      </c>
      <c r="CH24" s="38">
        <v>0</v>
      </c>
      <c r="CI24" s="38">
        <v>3242448</v>
      </c>
      <c r="CJ24" s="38">
        <v>1836448</v>
      </c>
      <c r="CK24" s="38">
        <v>0</v>
      </c>
      <c r="CL24" s="38">
        <v>20000</v>
      </c>
      <c r="CM24" s="38">
        <v>0</v>
      </c>
      <c r="CN24" s="38">
        <v>26443</v>
      </c>
      <c r="CO24" s="38">
        <v>0</v>
      </c>
      <c r="CP24" s="38">
        <v>15378</v>
      </c>
      <c r="CQ24" s="38">
        <v>210817</v>
      </c>
      <c r="CR24" s="38">
        <v>407852</v>
      </c>
      <c r="CS24" s="38">
        <v>0</v>
      </c>
      <c r="CT24" s="38">
        <v>571623</v>
      </c>
      <c r="CU24" s="38">
        <v>3423564</v>
      </c>
      <c r="CV24" s="38">
        <v>19151</v>
      </c>
      <c r="CW24" s="38">
        <v>0</v>
      </c>
      <c r="CX24" s="38">
        <v>0</v>
      </c>
      <c r="CY24" s="38">
        <v>0</v>
      </c>
      <c r="CZ24" s="38">
        <v>0</v>
      </c>
      <c r="DA24" s="38">
        <v>3063334</v>
      </c>
      <c r="DB24" s="38">
        <v>0</v>
      </c>
      <c r="DC24" s="38">
        <v>0</v>
      </c>
      <c r="DD24" s="38">
        <v>8841</v>
      </c>
      <c r="DE24" s="38">
        <v>0</v>
      </c>
      <c r="DF24" s="38">
        <v>939727</v>
      </c>
      <c r="DG24" s="38">
        <v>138753</v>
      </c>
      <c r="DH24" s="38">
        <v>75766</v>
      </c>
      <c r="DI24" s="38">
        <v>138753</v>
      </c>
      <c r="DJ24" s="38">
        <v>7101856</v>
      </c>
      <c r="DK24" s="38">
        <v>0</v>
      </c>
      <c r="DL24" s="38">
        <v>19151</v>
      </c>
      <c r="DM24" s="38">
        <v>0</v>
      </c>
      <c r="DN24" s="38">
        <v>0</v>
      </c>
      <c r="DO24" s="38">
        <v>155214</v>
      </c>
      <c r="DP24" s="38">
        <v>0</v>
      </c>
      <c r="DQ24" s="38">
        <v>0</v>
      </c>
      <c r="DR24" s="38">
        <v>0</v>
      </c>
      <c r="DS24" s="38">
        <v>21799</v>
      </c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>
        <v>-13948</v>
      </c>
      <c r="EH24" s="38">
        <v>-5304</v>
      </c>
      <c r="EI24" s="38">
        <v>25959</v>
      </c>
      <c r="EJ24" s="38">
        <v>-736255</v>
      </c>
      <c r="EK24" s="38">
        <v>10180</v>
      </c>
      <c r="EL24" s="38">
        <v>0</v>
      </c>
      <c r="EM24" s="38">
        <v>-1204</v>
      </c>
      <c r="EN24" s="38">
        <v>10180</v>
      </c>
      <c r="EO24" s="38">
        <v>-314155</v>
      </c>
      <c r="EP24" s="38">
        <v>1</v>
      </c>
      <c r="EQ24" s="38"/>
      <c r="ER24" s="38">
        <v>-427761</v>
      </c>
      <c r="ES24" s="38">
        <v>157</v>
      </c>
      <c r="ET24" s="38">
        <v>0</v>
      </c>
      <c r="EU24" s="38">
        <v>-294158</v>
      </c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  <c r="NY24" s="83"/>
      <c r="NZ24" s="83"/>
      <c r="OA24" s="83"/>
      <c r="OB24" s="83"/>
      <c r="OC24" s="83"/>
      <c r="OD24" s="83"/>
      <c r="OE24" s="83"/>
      <c r="OF24" s="83"/>
      <c r="OG24" s="83"/>
      <c r="OH24" s="83"/>
      <c r="OI24" s="83"/>
      <c r="OJ24" s="83"/>
      <c r="OK24" s="83"/>
      <c r="OL24" s="83"/>
      <c r="OM24" s="83"/>
      <c r="ON24" s="83"/>
      <c r="OO24" s="83"/>
      <c r="OP24" s="83"/>
      <c r="OQ24" s="83"/>
      <c r="OR24" s="83"/>
      <c r="OS24" s="83"/>
      <c r="OT24" s="83"/>
      <c r="OU24" s="83"/>
      <c r="OV24" s="83"/>
      <c r="OW24" s="83"/>
      <c r="OX24" s="83"/>
      <c r="OY24" s="83"/>
      <c r="OZ24" s="83"/>
      <c r="PA24" s="83"/>
      <c r="PB24" s="83"/>
      <c r="PC24" s="83"/>
      <c r="PD24" s="83"/>
      <c r="PE24" s="83"/>
      <c r="PF24" s="83"/>
      <c r="PG24" s="83"/>
      <c r="PH24" s="83"/>
      <c r="PI24" s="83"/>
      <c r="PJ24" s="83"/>
      <c r="PK24" s="83"/>
      <c r="PL24" s="83"/>
      <c r="PM24" s="83"/>
      <c r="PN24" s="83"/>
      <c r="PO24" s="83"/>
      <c r="PP24" s="83"/>
      <c r="PQ24" s="83"/>
      <c r="PR24" s="83"/>
      <c r="PS24" s="83"/>
      <c r="PT24" s="83"/>
      <c r="PU24" s="83"/>
      <c r="PV24" s="83"/>
      <c r="PW24" s="83"/>
      <c r="PX24" s="83"/>
      <c r="PY24" s="83"/>
      <c r="PZ24" s="83"/>
      <c r="QA24" s="83"/>
      <c r="QB24" s="83"/>
      <c r="QC24" s="83"/>
      <c r="QD24" s="83"/>
      <c r="QE24" s="83"/>
      <c r="QF24" s="83"/>
      <c r="QG24" s="83"/>
      <c r="QH24" s="83"/>
      <c r="QI24" s="83"/>
      <c r="QJ24" s="83"/>
      <c r="QK24" s="83"/>
      <c r="QL24" s="83"/>
      <c r="QM24" s="83"/>
      <c r="QN24" s="83"/>
      <c r="QO24" s="83"/>
      <c r="QP24" s="83"/>
      <c r="QQ24" s="83"/>
      <c r="QR24" s="83"/>
      <c r="QS24" s="83"/>
      <c r="QT24" s="83"/>
      <c r="QU24" s="83"/>
      <c r="QV24" s="83"/>
      <c r="QW24" s="83"/>
      <c r="QX24" s="83"/>
      <c r="QY24" s="83"/>
      <c r="QZ24" s="83"/>
      <c r="RA24" s="83"/>
      <c r="RB24" s="83"/>
      <c r="RC24" s="83"/>
      <c r="RD24" s="83"/>
      <c r="RE24" s="83"/>
      <c r="RF24" s="83"/>
      <c r="RG24" s="83"/>
      <c r="RH24" s="83"/>
      <c r="RI24" s="83"/>
      <c r="RJ24" s="83"/>
      <c r="RK24" s="83"/>
      <c r="RL24" s="83"/>
      <c r="RM24" s="83"/>
      <c r="RN24" s="83"/>
      <c r="RO24" s="83"/>
      <c r="RP24" s="83"/>
      <c r="RQ24" s="83"/>
      <c r="RR24" s="83"/>
      <c r="RS24" s="83"/>
      <c r="RT24" s="83"/>
      <c r="RU24" s="83"/>
      <c r="RV24" s="83"/>
      <c r="RW24" s="83"/>
      <c r="RX24" s="83"/>
      <c r="RY24" s="83"/>
      <c r="RZ24" s="83"/>
      <c r="SA24" s="83"/>
      <c r="SB24" s="83"/>
      <c r="SC24" s="83"/>
      <c r="SD24" s="83"/>
      <c r="SE24" s="83"/>
      <c r="SF24" s="83"/>
      <c r="SG24" s="83"/>
      <c r="SH24" s="83"/>
      <c r="SI24" s="83"/>
      <c r="SJ24" s="83"/>
      <c r="SK24" s="83"/>
      <c r="SL24" s="83"/>
      <c r="SM24" s="83"/>
      <c r="SN24" s="83"/>
      <c r="SO24" s="83"/>
      <c r="SP24" s="83"/>
      <c r="SQ24" s="83"/>
      <c r="SR24" s="83"/>
      <c r="SS24" s="83"/>
      <c r="ST24" s="83"/>
      <c r="SU24" s="83"/>
      <c r="SV24" s="83"/>
      <c r="SW24" s="83"/>
      <c r="SX24" s="83"/>
      <c r="SY24" s="83"/>
      <c r="SZ24" s="83"/>
      <c r="TA24" s="83"/>
      <c r="TB24" s="83"/>
      <c r="TC24" s="83"/>
      <c r="TD24" s="83"/>
      <c r="TE24" s="83"/>
      <c r="TF24" s="83"/>
      <c r="TG24" s="83"/>
      <c r="TH24" s="83"/>
      <c r="TI24" s="83"/>
      <c r="TJ24" s="83"/>
      <c r="TK24" s="83"/>
      <c r="TL24" s="83"/>
      <c r="TM24" s="83"/>
      <c r="TN24" s="83"/>
      <c r="TO24" s="83"/>
      <c r="TP24" s="83"/>
      <c r="TQ24" s="83"/>
      <c r="TR24" s="83"/>
      <c r="TS24" s="83"/>
      <c r="TT24" s="83"/>
      <c r="TU24" s="83"/>
      <c r="TV24" s="83"/>
      <c r="TW24" s="83"/>
      <c r="TX24" s="83"/>
      <c r="TY24" s="83"/>
      <c r="TZ24" s="83"/>
      <c r="UA24" s="83"/>
      <c r="UB24" s="83"/>
      <c r="UC24" s="83"/>
      <c r="UD24" s="83"/>
      <c r="UE24" s="83"/>
      <c r="UF24" s="83"/>
      <c r="UG24" s="83"/>
      <c r="UH24" s="83"/>
      <c r="UI24" s="83"/>
      <c r="UJ24" s="83"/>
      <c r="UK24" s="83"/>
      <c r="UL24" s="83"/>
      <c r="UM24" s="83"/>
      <c r="UN24" s="83"/>
      <c r="UO24" s="83"/>
      <c r="UP24" s="83"/>
      <c r="UQ24" s="83"/>
      <c r="UR24" s="83"/>
      <c r="US24" s="83"/>
      <c r="UT24" s="83"/>
      <c r="UU24" s="83"/>
      <c r="UV24" s="83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</row>
    <row r="25" spans="1:1254">
      <c r="A25" s="84">
        <v>45657</v>
      </c>
      <c r="B25" s="81">
        <v>50140</v>
      </c>
      <c r="C25" s="82" t="s">
        <v>1958</v>
      </c>
      <c r="D25" s="38">
        <v>53760</v>
      </c>
      <c r="E25" s="38"/>
      <c r="F25" s="38">
        <v>546</v>
      </c>
      <c r="G25" s="38">
        <v>-28249</v>
      </c>
      <c r="H25" s="38">
        <v>883</v>
      </c>
      <c r="I25" s="38">
        <v>241</v>
      </c>
      <c r="J25" s="38">
        <v>-28709</v>
      </c>
      <c r="K25" s="38">
        <v>-7443</v>
      </c>
      <c r="L25" s="38">
        <v>-2510</v>
      </c>
      <c r="M25" s="38">
        <v>1073</v>
      </c>
      <c r="N25" s="38">
        <v>43779</v>
      </c>
      <c r="O25" s="38">
        <v>1521</v>
      </c>
      <c r="P25" s="38"/>
      <c r="Q25" s="38">
        <v>1590</v>
      </c>
      <c r="R25" s="38">
        <v>1357</v>
      </c>
      <c r="S25" s="38">
        <v>-8584</v>
      </c>
      <c r="T25" s="38">
        <v>8716</v>
      </c>
      <c r="U25" s="38">
        <v>9262</v>
      </c>
      <c r="V25" s="38"/>
      <c r="W25" s="38">
        <v>-546</v>
      </c>
      <c r="X25" s="38">
        <v>-12204</v>
      </c>
      <c r="Y25" s="38">
        <v>-18126</v>
      </c>
      <c r="Z25" s="38"/>
      <c r="AA25" s="38"/>
      <c r="AB25" s="38">
        <v>-7</v>
      </c>
      <c r="AC25" s="38">
        <v>-2941</v>
      </c>
      <c r="AD25" s="38">
        <v>-68</v>
      </c>
      <c r="AE25" s="38"/>
      <c r="AF25" s="38">
        <v>0</v>
      </c>
      <c r="AG25" s="38">
        <v>6565</v>
      </c>
      <c r="AH25" s="38">
        <v>915</v>
      </c>
      <c r="AI25" s="38">
        <v>6582</v>
      </c>
      <c r="AJ25" s="38">
        <v>-1397</v>
      </c>
      <c r="AK25" s="38">
        <v>-840</v>
      </c>
      <c r="AL25" s="38">
        <v>2454</v>
      </c>
      <c r="AM25" s="38">
        <v>6565</v>
      </c>
      <c r="AN25" s="38"/>
      <c r="AO25" s="38">
        <v>427</v>
      </c>
      <c r="AP25" s="38">
        <v>0</v>
      </c>
      <c r="AQ25" s="38">
        <v>6650</v>
      </c>
      <c r="AR25" s="38">
        <v>0</v>
      </c>
      <c r="AS25" s="38">
        <v>115641</v>
      </c>
      <c r="AT25" s="38"/>
      <c r="AU25" s="38">
        <v>2632</v>
      </c>
      <c r="AV25" s="38"/>
      <c r="AW25" s="38">
        <v>2632</v>
      </c>
      <c r="AX25" s="38"/>
      <c r="AY25" s="38">
        <v>483</v>
      </c>
      <c r="AZ25" s="38">
        <v>138391</v>
      </c>
      <c r="BA25" s="38">
        <v>22750</v>
      </c>
      <c r="BB25" s="38">
        <v>30597</v>
      </c>
      <c r="BC25" s="38">
        <v>890</v>
      </c>
      <c r="BD25" s="38">
        <v>0</v>
      </c>
      <c r="BE25" s="38">
        <v>18113</v>
      </c>
      <c r="BF25" s="38"/>
      <c r="BG25" s="38">
        <v>151832</v>
      </c>
      <c r="BH25" s="38">
        <v>0</v>
      </c>
      <c r="BI25" s="38"/>
      <c r="BJ25" s="38">
        <v>6650</v>
      </c>
      <c r="BK25" s="38"/>
      <c r="BL25" s="38">
        <v>65978</v>
      </c>
      <c r="BM25" s="38">
        <v>375</v>
      </c>
      <c r="BN25" s="38"/>
      <c r="BO25" s="38"/>
      <c r="BP25" s="38">
        <v>2548</v>
      </c>
      <c r="BQ25" s="38"/>
      <c r="BR25" s="38">
        <v>2548</v>
      </c>
      <c r="BS25" s="38">
        <v>298</v>
      </c>
      <c r="BT25" s="38"/>
      <c r="BU25" s="38">
        <v>5567</v>
      </c>
      <c r="BV25" s="38"/>
      <c r="BW25" s="38">
        <v>89</v>
      </c>
      <c r="BX25" s="38"/>
      <c r="BY25" s="38"/>
      <c r="BZ25" s="38"/>
      <c r="CA25" s="38"/>
      <c r="CB25" s="38"/>
      <c r="CC25" s="38">
        <v>375</v>
      </c>
      <c r="CD25" s="38">
        <v>366</v>
      </c>
      <c r="CE25" s="38">
        <v>63</v>
      </c>
      <c r="CF25" s="38">
        <v>7500</v>
      </c>
      <c r="CG25" s="38"/>
      <c r="CH25" s="38">
        <v>0</v>
      </c>
      <c r="CI25" s="38">
        <v>105609</v>
      </c>
      <c r="CJ25" s="38">
        <v>20293</v>
      </c>
      <c r="CK25" s="38"/>
      <c r="CL25" s="38"/>
      <c r="CM25" s="38"/>
      <c r="CN25" s="38"/>
      <c r="CO25" s="38"/>
      <c r="CP25" s="38">
        <v>845</v>
      </c>
      <c r="CQ25" s="38">
        <v>150</v>
      </c>
      <c r="CR25" s="38">
        <v>3321</v>
      </c>
      <c r="CS25" s="38">
        <v>0</v>
      </c>
      <c r="CT25" s="38"/>
      <c r="CU25" s="38">
        <v>41505</v>
      </c>
      <c r="CV25" s="38">
        <v>1397</v>
      </c>
      <c r="CW25" s="38"/>
      <c r="CX25" s="38"/>
      <c r="CY25" s="38"/>
      <c r="CZ25" s="38"/>
      <c r="DA25" s="38">
        <v>96078</v>
      </c>
      <c r="DB25" s="38">
        <v>2031</v>
      </c>
      <c r="DC25" s="38"/>
      <c r="DD25" s="38"/>
      <c r="DE25" s="38"/>
      <c r="DF25" s="38">
        <v>19727</v>
      </c>
      <c r="DG25" s="38"/>
      <c r="DH25" s="38">
        <v>1485</v>
      </c>
      <c r="DI25" s="38"/>
      <c r="DJ25" s="38">
        <v>151832</v>
      </c>
      <c r="DK25" s="38"/>
      <c r="DL25" s="38">
        <v>1204</v>
      </c>
      <c r="DM25" s="38"/>
      <c r="DN25" s="38"/>
      <c r="DO25" s="38">
        <v>2326</v>
      </c>
      <c r="DP25" s="38"/>
      <c r="DQ25" s="38">
        <v>193</v>
      </c>
      <c r="DR25" s="38"/>
      <c r="DS25" s="38">
        <v>366</v>
      </c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>
        <v>-274</v>
      </c>
      <c r="EH25" s="38">
        <v>-362</v>
      </c>
      <c r="EI25" s="38">
        <v>-1458</v>
      </c>
      <c r="EJ25" s="38">
        <v>-18125</v>
      </c>
      <c r="EK25" s="38">
        <v>546</v>
      </c>
      <c r="EL25" s="38">
        <v>0</v>
      </c>
      <c r="EM25" s="38"/>
      <c r="EN25" s="38">
        <v>546</v>
      </c>
      <c r="EO25" s="38"/>
      <c r="EP25" s="38">
        <v>1521</v>
      </c>
      <c r="EQ25" s="38">
        <v>-1815</v>
      </c>
      <c r="ER25" s="38">
        <v>-15737</v>
      </c>
      <c r="ES25" s="38"/>
      <c r="ET25" s="38"/>
      <c r="EU25" s="38">
        <v>-28249</v>
      </c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3"/>
      <c r="OP25" s="83"/>
      <c r="OQ25" s="83"/>
      <c r="OR25" s="83"/>
      <c r="OS25" s="83"/>
      <c r="OT25" s="83"/>
      <c r="OU25" s="83"/>
      <c r="OV25" s="83"/>
      <c r="OW25" s="83"/>
      <c r="OX25" s="83"/>
      <c r="OY25" s="83"/>
      <c r="OZ25" s="83"/>
      <c r="PA25" s="83"/>
      <c r="PB25" s="83"/>
      <c r="PC25" s="83"/>
      <c r="PD25" s="83"/>
      <c r="PE25" s="83"/>
      <c r="PF25" s="83"/>
      <c r="PG25" s="83"/>
      <c r="PH25" s="83"/>
      <c r="PI25" s="83"/>
      <c r="PJ25" s="83"/>
      <c r="PK25" s="83"/>
      <c r="PL25" s="83"/>
      <c r="PM25" s="83"/>
      <c r="PN25" s="83"/>
      <c r="PO25" s="83"/>
      <c r="PP25" s="83"/>
      <c r="PQ25" s="83"/>
      <c r="PR25" s="83"/>
      <c r="PS25" s="83"/>
      <c r="PT25" s="83"/>
      <c r="PU25" s="83"/>
      <c r="PV25" s="83"/>
      <c r="PW25" s="83"/>
      <c r="PX25" s="83"/>
      <c r="PY25" s="83"/>
      <c r="PZ25" s="83"/>
      <c r="QA25" s="83"/>
      <c r="QB25" s="83"/>
      <c r="QC25" s="83"/>
      <c r="QD25" s="83"/>
      <c r="QE25" s="83"/>
      <c r="QF25" s="83"/>
      <c r="QG25" s="83"/>
      <c r="QH25" s="83"/>
      <c r="QI25" s="83"/>
      <c r="QJ25" s="83"/>
      <c r="QK25" s="83"/>
      <c r="QL25" s="83"/>
      <c r="QM25" s="83"/>
      <c r="QN25" s="83"/>
      <c r="QO25" s="83"/>
      <c r="QP25" s="83"/>
      <c r="QQ25" s="83"/>
      <c r="QR25" s="83"/>
      <c r="QS25" s="83"/>
      <c r="QT25" s="83"/>
      <c r="QU25" s="83"/>
      <c r="QV25" s="83"/>
      <c r="QW25" s="83"/>
      <c r="QX25" s="83"/>
      <c r="QY25" s="83"/>
      <c r="QZ25" s="83"/>
      <c r="RA25" s="83"/>
      <c r="RB25" s="83"/>
      <c r="RC25" s="83"/>
      <c r="RD25" s="83"/>
      <c r="RE25" s="83"/>
      <c r="RF25" s="83"/>
      <c r="RG25" s="83"/>
      <c r="RH25" s="83"/>
      <c r="RI25" s="83"/>
      <c r="RJ25" s="83"/>
      <c r="RK25" s="83"/>
      <c r="RL25" s="83"/>
      <c r="RM25" s="83"/>
      <c r="RN25" s="83"/>
      <c r="RO25" s="83"/>
      <c r="RP25" s="83"/>
      <c r="RQ25" s="83"/>
      <c r="RR25" s="83"/>
      <c r="RS25" s="83"/>
      <c r="RT25" s="83"/>
      <c r="RU25" s="83"/>
      <c r="RV25" s="83"/>
      <c r="RW25" s="83"/>
      <c r="RX25" s="83"/>
      <c r="RY25" s="83"/>
      <c r="RZ25" s="83"/>
      <c r="SA25" s="83"/>
      <c r="SB25" s="83"/>
      <c r="SC25" s="83"/>
      <c r="SD25" s="83"/>
      <c r="SE25" s="83"/>
      <c r="SF25" s="83"/>
      <c r="SG25" s="83"/>
      <c r="SH25" s="83"/>
      <c r="SI25" s="83"/>
      <c r="SJ25" s="83"/>
      <c r="SK25" s="83"/>
      <c r="SL25" s="83"/>
      <c r="SM25" s="83"/>
      <c r="SN25" s="83"/>
      <c r="SO25" s="83"/>
      <c r="SP25" s="83"/>
      <c r="SQ25" s="83"/>
      <c r="SR25" s="83"/>
      <c r="SS25" s="83"/>
      <c r="ST25" s="83"/>
      <c r="SU25" s="83"/>
      <c r="SV25" s="83"/>
      <c r="SW25" s="83"/>
      <c r="SX25" s="83"/>
      <c r="SY25" s="83"/>
      <c r="SZ25" s="83"/>
      <c r="TA25" s="83"/>
      <c r="TB25" s="83"/>
      <c r="TC25" s="83"/>
      <c r="TD25" s="83"/>
      <c r="TE25" s="83"/>
      <c r="TF25" s="83"/>
      <c r="TG25" s="83"/>
      <c r="TH25" s="83"/>
      <c r="TI25" s="83"/>
      <c r="TJ25" s="83"/>
      <c r="TK25" s="83"/>
      <c r="TL25" s="83"/>
      <c r="TM25" s="83"/>
      <c r="TN25" s="83"/>
      <c r="TO25" s="83"/>
      <c r="TP25" s="83"/>
      <c r="TQ25" s="83"/>
      <c r="TR25" s="83"/>
      <c r="TS25" s="83"/>
      <c r="TT25" s="83"/>
      <c r="TU25" s="83"/>
      <c r="TV25" s="83"/>
      <c r="TW25" s="83"/>
      <c r="TX25" s="83"/>
      <c r="TY25" s="83"/>
      <c r="TZ25" s="83"/>
      <c r="UA25" s="83"/>
      <c r="UB25" s="83"/>
      <c r="UC25" s="83"/>
      <c r="UD25" s="83"/>
      <c r="UE25" s="83"/>
      <c r="UF25" s="83"/>
      <c r="UG25" s="83"/>
      <c r="UH25" s="83"/>
      <c r="UI25" s="83"/>
      <c r="UJ25" s="83"/>
      <c r="UK25" s="83"/>
      <c r="UL25" s="83"/>
      <c r="UM25" s="83"/>
      <c r="UN25" s="83"/>
      <c r="UO25" s="83"/>
      <c r="UP25" s="83"/>
      <c r="UQ25" s="83"/>
      <c r="UR25" s="83"/>
      <c r="US25" s="83"/>
      <c r="UT25" s="83"/>
      <c r="UU25" s="83"/>
      <c r="UV25" s="83"/>
      <c r="UW25" s="83"/>
      <c r="UX25" s="83"/>
      <c r="UY25" s="83"/>
      <c r="UZ25" s="83"/>
      <c r="VA25" s="83"/>
      <c r="VB25" s="83"/>
      <c r="VC25" s="83"/>
      <c r="VD25" s="83"/>
      <c r="VE25" s="83"/>
      <c r="VF25" s="83"/>
      <c r="VG25" s="83"/>
      <c r="VH25" s="83"/>
      <c r="VI25" s="83"/>
      <c r="VJ25" s="83"/>
      <c r="VK25" s="83"/>
      <c r="VL25" s="83"/>
      <c r="VM25" s="83"/>
      <c r="VN25" s="83"/>
      <c r="VO25" s="83"/>
      <c r="VP25" s="83"/>
      <c r="VQ25" s="83"/>
      <c r="VR25" s="83"/>
      <c r="VS25" s="83"/>
      <c r="VT25" s="83"/>
      <c r="VU25" s="83"/>
      <c r="VV25" s="83"/>
      <c r="VW25" s="83"/>
      <c r="VX25" s="83"/>
      <c r="VY25" s="83"/>
      <c r="VZ25" s="83"/>
      <c r="WA25" s="83"/>
      <c r="WB25" s="83"/>
      <c r="WC25" s="83"/>
      <c r="WD25" s="83"/>
      <c r="WE25" s="83"/>
      <c r="WF25" s="83"/>
      <c r="WG25" s="83"/>
      <c r="WH25" s="83"/>
      <c r="WI25" s="83"/>
      <c r="WJ25" s="83"/>
      <c r="WK25" s="83"/>
      <c r="WL25" s="83"/>
      <c r="WM25" s="83"/>
      <c r="WN25" s="83"/>
      <c r="WO25" s="83"/>
      <c r="WP25" s="83"/>
      <c r="WQ25" s="83"/>
      <c r="WR25" s="83"/>
      <c r="WS25" s="83"/>
      <c r="WT25" s="83"/>
      <c r="WU25" s="83"/>
      <c r="WV25" s="83"/>
      <c r="WW25" s="83"/>
      <c r="WX25" s="83"/>
      <c r="WY25" s="83"/>
      <c r="WZ25" s="83"/>
      <c r="XA25" s="83"/>
      <c r="XB25" s="83"/>
      <c r="XC25" s="83"/>
      <c r="XD25" s="83"/>
      <c r="XE25" s="83"/>
      <c r="XF25" s="83"/>
      <c r="XG25" s="83"/>
      <c r="XH25" s="83"/>
      <c r="XI25" s="83"/>
      <c r="XJ25" s="83"/>
      <c r="XK25" s="83"/>
      <c r="XL25" s="83"/>
      <c r="XM25" s="83"/>
      <c r="XN25" s="83"/>
      <c r="XO25" s="83"/>
      <c r="XP25" s="83"/>
      <c r="XQ25" s="83"/>
      <c r="XR25" s="83"/>
      <c r="XS25" s="83"/>
      <c r="XT25" s="83"/>
      <c r="XU25" s="83"/>
      <c r="XV25" s="83"/>
      <c r="XW25" s="83"/>
      <c r="XX25" s="83"/>
      <c r="XY25" s="83"/>
      <c r="XZ25" s="83"/>
      <c r="YA25" s="83"/>
      <c r="YB25" s="83"/>
      <c r="YC25" s="83"/>
      <c r="YD25" s="83"/>
      <c r="YE25" s="83"/>
      <c r="YF25" s="83"/>
      <c r="YG25" s="83"/>
      <c r="YH25" s="83"/>
      <c r="YI25" s="83"/>
      <c r="YJ25" s="83"/>
      <c r="YK25" s="83"/>
      <c r="YL25" s="83"/>
      <c r="YM25" s="83"/>
      <c r="YN25" s="83"/>
      <c r="YO25" s="83"/>
      <c r="YP25" s="83"/>
      <c r="YQ25" s="83"/>
      <c r="YR25" s="83"/>
      <c r="YS25" s="83"/>
      <c r="YT25" s="83"/>
      <c r="YU25" s="83"/>
      <c r="YV25" s="83"/>
      <c r="YW25" s="83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3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3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83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83"/>
      <c r="AAV25" s="83"/>
      <c r="AAW25" s="83"/>
      <c r="AAX25" s="83"/>
      <c r="AAY25" s="83"/>
      <c r="AAZ25" s="83"/>
      <c r="ABA25" s="83"/>
      <c r="ABB25" s="83"/>
      <c r="ABC25" s="83"/>
      <c r="ABD25" s="83"/>
      <c r="ABE25" s="83"/>
      <c r="ABF25" s="83"/>
      <c r="ABG25" s="83"/>
      <c r="ABH25" s="83"/>
      <c r="ABI25" s="83"/>
      <c r="ABJ25" s="83"/>
      <c r="ABK25" s="83"/>
      <c r="ABL25" s="83"/>
      <c r="ABM25" s="83"/>
      <c r="ABN25" s="83"/>
      <c r="ABO25" s="83"/>
      <c r="ABP25" s="83"/>
      <c r="ABQ25" s="83"/>
      <c r="ABR25" s="83"/>
      <c r="ABS25" s="83"/>
      <c r="ABT25" s="83"/>
      <c r="ABU25" s="83"/>
      <c r="ABV25" s="83"/>
      <c r="ABW25" s="83"/>
      <c r="ABX25" s="83"/>
      <c r="ABY25" s="83"/>
      <c r="ABZ25" s="83"/>
      <c r="ACA25" s="83"/>
      <c r="ACB25" s="83"/>
      <c r="ACC25" s="83"/>
      <c r="ACD25" s="83"/>
      <c r="ACE25" s="83"/>
      <c r="ACF25" s="83"/>
      <c r="ACG25" s="83"/>
      <c r="ACH25" s="83"/>
      <c r="ACI25" s="83"/>
      <c r="ACJ25" s="83"/>
      <c r="ACK25" s="83"/>
      <c r="ACL25" s="83"/>
      <c r="ACM25" s="83"/>
      <c r="ACN25" s="83"/>
      <c r="ACO25" s="83"/>
      <c r="ACP25" s="83"/>
      <c r="ACQ25" s="83"/>
      <c r="ACR25" s="83"/>
      <c r="ACS25" s="83"/>
      <c r="ACT25" s="83"/>
      <c r="ACU25" s="83"/>
      <c r="ACV25" s="83"/>
      <c r="ACW25" s="83"/>
      <c r="ACX25" s="83"/>
      <c r="ACY25" s="83"/>
      <c r="ACZ25" s="83"/>
      <c r="ADA25" s="83"/>
      <c r="ADB25" s="83"/>
      <c r="ADC25" s="83"/>
      <c r="ADD25" s="83"/>
      <c r="ADE25" s="83"/>
      <c r="ADF25" s="83"/>
      <c r="ADG25" s="83"/>
      <c r="ADH25" s="83"/>
      <c r="ADI25" s="83"/>
      <c r="ADJ25" s="83"/>
      <c r="ADK25" s="83"/>
      <c r="ADL25" s="83"/>
      <c r="ADM25" s="83"/>
      <c r="ADN25" s="83"/>
      <c r="ADO25" s="83"/>
      <c r="ADP25" s="83"/>
      <c r="ADQ25" s="83"/>
      <c r="ADR25" s="83"/>
      <c r="ADS25" s="83"/>
      <c r="ADT25" s="83"/>
      <c r="ADU25" s="83"/>
      <c r="ADV25" s="83"/>
      <c r="ADW25" s="83"/>
      <c r="ADX25" s="83"/>
      <c r="ADY25" s="83"/>
      <c r="ADZ25" s="83"/>
      <c r="AEA25" s="83"/>
      <c r="AEB25" s="83"/>
      <c r="AEC25" s="83"/>
      <c r="AED25" s="83"/>
      <c r="AEE25" s="83"/>
      <c r="AEF25" s="83"/>
      <c r="AEG25" s="83"/>
      <c r="AEH25" s="83"/>
      <c r="AEI25" s="83"/>
      <c r="AEJ25" s="83"/>
      <c r="AEK25" s="83"/>
      <c r="AEL25" s="83"/>
      <c r="AEM25" s="83"/>
      <c r="AEN25" s="83"/>
      <c r="AEO25" s="83"/>
      <c r="AEP25" s="83"/>
      <c r="AEQ25" s="83"/>
      <c r="AER25" s="83"/>
      <c r="AES25" s="83"/>
      <c r="AET25" s="83"/>
      <c r="AEU25" s="83"/>
      <c r="AEV25" s="83"/>
      <c r="AEW25" s="83"/>
      <c r="AEX25" s="83"/>
      <c r="AEY25" s="83"/>
      <c r="AEZ25" s="83"/>
      <c r="AFA25" s="83"/>
      <c r="AFB25" s="83"/>
      <c r="AFC25" s="83"/>
      <c r="AFD25" s="83"/>
      <c r="AFE25" s="83"/>
      <c r="AFF25" s="83"/>
      <c r="AFG25" s="83"/>
      <c r="AFH25" s="83"/>
      <c r="AFI25" s="83"/>
      <c r="AFJ25" s="83"/>
      <c r="AFK25" s="83"/>
      <c r="AFL25" s="83"/>
      <c r="AFM25" s="83"/>
      <c r="AFN25" s="83"/>
      <c r="AFO25" s="83"/>
      <c r="AFP25" s="83"/>
      <c r="AFQ25" s="83"/>
      <c r="AFR25" s="83"/>
      <c r="AFS25" s="83"/>
      <c r="AFT25" s="83"/>
      <c r="AFU25" s="83"/>
      <c r="AFV25" s="83"/>
      <c r="AFW25" s="83"/>
      <c r="AFX25" s="83"/>
      <c r="AFY25" s="83"/>
      <c r="AFZ25" s="83"/>
      <c r="AGA25" s="83"/>
      <c r="AGB25" s="83"/>
      <c r="AGC25" s="83"/>
      <c r="AGD25" s="83"/>
      <c r="AGE25" s="83"/>
      <c r="AGF25" s="83"/>
      <c r="AGG25" s="83"/>
      <c r="AGH25" s="83"/>
      <c r="AGI25" s="83"/>
      <c r="AGJ25" s="83"/>
      <c r="AGK25" s="83"/>
      <c r="AGL25" s="83"/>
      <c r="AGM25" s="83"/>
      <c r="AGN25" s="83"/>
      <c r="AGO25" s="83"/>
      <c r="AGP25" s="83"/>
      <c r="AGQ25" s="83"/>
      <c r="AGR25" s="83"/>
      <c r="AGS25" s="83"/>
      <c r="AGT25" s="83"/>
      <c r="AGU25" s="83"/>
      <c r="AGV25" s="83"/>
      <c r="AGW25" s="83"/>
      <c r="AGX25" s="83"/>
      <c r="AGY25" s="83"/>
      <c r="AGZ25" s="83"/>
      <c r="AHA25" s="83"/>
      <c r="AHB25" s="83"/>
      <c r="AHC25" s="83"/>
      <c r="AHD25" s="83"/>
      <c r="AHE25" s="83"/>
      <c r="AHF25" s="83"/>
      <c r="AHG25" s="83"/>
      <c r="AHH25" s="83"/>
      <c r="AHI25" s="83"/>
      <c r="AHJ25" s="83"/>
      <c r="AHK25" s="83"/>
      <c r="AHL25" s="83"/>
      <c r="AHM25" s="83"/>
      <c r="AHN25" s="83"/>
      <c r="AHO25" s="83"/>
      <c r="AHP25" s="83"/>
      <c r="AHQ25" s="83"/>
      <c r="AHR25" s="83"/>
      <c r="AHS25" s="83"/>
      <c r="AHT25" s="83"/>
      <c r="AHU25" s="83"/>
      <c r="AHV25" s="83"/>
      <c r="AHW25" s="83"/>
      <c r="AHX25" s="83"/>
      <c r="AHY25" s="83"/>
      <c r="AHZ25" s="83"/>
      <c r="AIA25" s="83"/>
      <c r="AIB25" s="83"/>
      <c r="AIC25" s="83"/>
      <c r="AID25" s="83"/>
      <c r="AIE25" s="83"/>
      <c r="AIF25" s="83"/>
      <c r="AIG25" s="83"/>
      <c r="AIH25" s="83"/>
      <c r="AII25" s="83"/>
      <c r="AIJ25" s="83"/>
      <c r="AIK25" s="83"/>
      <c r="AIL25" s="83"/>
      <c r="AIM25" s="83"/>
      <c r="AIN25" s="83"/>
      <c r="AIO25" s="83"/>
      <c r="AIP25" s="83"/>
      <c r="AIQ25" s="83"/>
      <c r="AIR25" s="83"/>
      <c r="AIS25" s="83"/>
      <c r="AIT25" s="83"/>
      <c r="AIU25" s="83"/>
      <c r="AIV25" s="83"/>
      <c r="AIW25" s="83"/>
      <c r="AIX25" s="83"/>
      <c r="AIY25" s="83"/>
      <c r="AIZ25" s="83"/>
      <c r="AJA25" s="83"/>
      <c r="AJB25" s="83"/>
      <c r="AJC25" s="83"/>
      <c r="AJD25" s="83"/>
      <c r="AJE25" s="83"/>
      <c r="AJF25" s="83"/>
      <c r="AJG25" s="83"/>
      <c r="AJH25" s="83"/>
      <c r="AJI25" s="83"/>
      <c r="AJJ25" s="83"/>
      <c r="AJK25" s="83"/>
      <c r="AJL25" s="83"/>
      <c r="AJM25" s="83"/>
      <c r="AJN25" s="83"/>
      <c r="AJO25" s="83"/>
      <c r="AJP25" s="83"/>
      <c r="AJQ25" s="83"/>
      <c r="AJR25" s="83"/>
      <c r="AJS25" s="83"/>
      <c r="AJT25" s="83"/>
      <c r="AJU25" s="83"/>
      <c r="AJV25" s="83"/>
      <c r="AJW25" s="83"/>
      <c r="AJX25" s="83"/>
      <c r="AJY25" s="83"/>
      <c r="AJZ25" s="83"/>
      <c r="AKA25" s="83"/>
      <c r="AKB25" s="83"/>
      <c r="AKC25" s="83"/>
      <c r="AKD25" s="83"/>
      <c r="AKE25" s="83"/>
      <c r="AKF25" s="83"/>
      <c r="AKG25" s="83"/>
      <c r="AKH25" s="83"/>
      <c r="AKI25" s="83"/>
      <c r="AKJ25" s="83"/>
      <c r="AKK25" s="83"/>
      <c r="AKL25" s="83"/>
      <c r="AKM25" s="83"/>
      <c r="AKN25" s="83"/>
      <c r="AKO25" s="83"/>
      <c r="AKP25" s="83"/>
      <c r="AKQ25" s="83"/>
      <c r="AKR25" s="83"/>
      <c r="AKS25" s="83"/>
      <c r="AKT25" s="83"/>
      <c r="AKU25" s="83"/>
      <c r="AKV25" s="83"/>
      <c r="AKW25" s="83"/>
      <c r="AKX25" s="83"/>
      <c r="AKY25" s="83"/>
      <c r="AKZ25" s="83"/>
      <c r="ALA25" s="83"/>
      <c r="ALB25" s="83"/>
      <c r="ALC25" s="83"/>
      <c r="ALD25" s="83"/>
      <c r="ALE25" s="83"/>
      <c r="ALF25" s="83"/>
      <c r="ALG25" s="83"/>
      <c r="ALH25" s="83"/>
      <c r="ALI25" s="83"/>
      <c r="ALJ25" s="83"/>
      <c r="ALK25" s="83"/>
      <c r="ALL25" s="83"/>
      <c r="ALM25" s="83"/>
      <c r="ALN25" s="83"/>
      <c r="ALO25" s="83"/>
      <c r="ALP25" s="83"/>
      <c r="ALQ25" s="83"/>
      <c r="ALR25" s="83"/>
      <c r="ALS25" s="83"/>
      <c r="ALT25" s="83"/>
      <c r="ALU25" s="83"/>
      <c r="ALV25" s="83"/>
      <c r="ALW25" s="83"/>
      <c r="ALX25" s="83"/>
      <c r="ALY25" s="83"/>
      <c r="ALZ25" s="83"/>
      <c r="AMA25" s="83"/>
      <c r="AMB25" s="83"/>
      <c r="AMC25" s="83"/>
      <c r="AMD25" s="83"/>
      <c r="AME25" s="83"/>
      <c r="AMF25" s="83"/>
      <c r="AMG25" s="83"/>
      <c r="AMH25" s="83"/>
      <c r="AMI25" s="83"/>
      <c r="AMJ25" s="83"/>
      <c r="AMK25" s="83"/>
      <c r="AML25" s="83"/>
      <c r="AMM25" s="83"/>
      <c r="AMN25" s="83"/>
      <c r="AMO25" s="83"/>
      <c r="AMP25" s="83"/>
      <c r="AMQ25" s="83"/>
      <c r="AMR25" s="83"/>
      <c r="AMS25" s="83"/>
      <c r="AMT25" s="83"/>
      <c r="AMU25" s="83"/>
      <c r="AMV25" s="83"/>
      <c r="AMW25" s="83"/>
      <c r="AMX25" s="83"/>
      <c r="AMY25" s="83"/>
      <c r="AMZ25" s="83"/>
      <c r="ANA25" s="83"/>
      <c r="ANB25" s="83"/>
      <c r="ANC25" s="83"/>
      <c r="AND25" s="83"/>
      <c r="ANE25" s="83"/>
      <c r="ANF25" s="83"/>
      <c r="ANG25" s="83"/>
      <c r="ANH25" s="83"/>
      <c r="ANI25" s="83"/>
      <c r="ANJ25" s="83"/>
      <c r="ANK25" s="83"/>
      <c r="ANL25" s="83"/>
      <c r="ANM25" s="83"/>
      <c r="ANN25" s="83"/>
      <c r="ANO25" s="83"/>
      <c r="ANP25" s="83"/>
      <c r="ANQ25" s="83"/>
      <c r="ANR25" s="83"/>
      <c r="ANS25" s="83"/>
      <c r="ANT25" s="83"/>
      <c r="ANU25" s="83"/>
      <c r="ANV25" s="83"/>
      <c r="ANW25" s="83"/>
      <c r="ANX25" s="83"/>
      <c r="ANY25" s="83"/>
      <c r="ANZ25" s="83"/>
      <c r="AOA25" s="83"/>
      <c r="AOB25" s="83"/>
      <c r="AOC25" s="83"/>
      <c r="AOD25" s="83"/>
      <c r="AOE25" s="83"/>
      <c r="AOF25" s="83"/>
      <c r="AOG25" s="83"/>
      <c r="AOH25" s="83"/>
      <c r="AOI25" s="83"/>
      <c r="AOJ25" s="83"/>
      <c r="AOK25" s="83"/>
      <c r="AOL25" s="83"/>
      <c r="AOM25" s="83"/>
      <c r="AON25" s="83"/>
      <c r="AOO25" s="83"/>
      <c r="AOP25" s="83"/>
      <c r="AOQ25" s="83"/>
      <c r="AOR25" s="83"/>
      <c r="AOS25" s="83"/>
      <c r="AOT25" s="83"/>
      <c r="AOU25" s="83"/>
      <c r="AOV25" s="83"/>
      <c r="AOW25" s="83"/>
      <c r="AOX25" s="83"/>
      <c r="AOY25" s="83"/>
      <c r="AOZ25" s="83"/>
      <c r="APA25" s="83"/>
      <c r="APB25" s="83"/>
      <c r="APC25" s="83"/>
      <c r="APD25" s="83"/>
      <c r="APE25" s="83"/>
      <c r="APF25" s="83"/>
      <c r="APG25" s="83"/>
      <c r="APH25" s="83"/>
      <c r="API25" s="83"/>
      <c r="APJ25" s="83"/>
      <c r="APK25" s="83"/>
      <c r="APL25" s="83"/>
      <c r="APM25" s="83"/>
      <c r="APN25" s="83"/>
      <c r="APO25" s="83"/>
      <c r="APP25" s="83"/>
      <c r="APQ25" s="83"/>
      <c r="APR25" s="83"/>
      <c r="APS25" s="83"/>
      <c r="APT25" s="83"/>
      <c r="APU25" s="83"/>
      <c r="APV25" s="83"/>
      <c r="APW25" s="83"/>
      <c r="APX25" s="83"/>
      <c r="APY25" s="83"/>
      <c r="APZ25" s="83"/>
      <c r="AQA25" s="83"/>
      <c r="AQB25" s="83"/>
      <c r="AQC25" s="83"/>
      <c r="AQD25" s="83"/>
      <c r="AQE25" s="83"/>
      <c r="AQF25" s="83"/>
      <c r="AQG25" s="83"/>
      <c r="AQH25" s="83"/>
      <c r="AQI25" s="83"/>
      <c r="AQJ25" s="83"/>
      <c r="AQK25" s="83"/>
      <c r="AQL25" s="83"/>
      <c r="AQM25" s="83"/>
      <c r="AQN25" s="83"/>
      <c r="AQO25" s="83"/>
      <c r="AQP25" s="83"/>
      <c r="AQQ25" s="83"/>
      <c r="AQR25" s="83"/>
      <c r="AQS25" s="83"/>
      <c r="AQT25" s="83"/>
      <c r="AQU25" s="83"/>
      <c r="AQV25" s="83"/>
      <c r="AQW25" s="83"/>
      <c r="AQX25" s="83"/>
      <c r="AQY25" s="83"/>
      <c r="AQZ25" s="83"/>
      <c r="ARA25" s="83"/>
      <c r="ARB25" s="83"/>
      <c r="ARC25" s="83"/>
      <c r="ARD25" s="83"/>
      <c r="ARE25" s="83"/>
      <c r="ARF25" s="83"/>
      <c r="ARG25" s="83"/>
      <c r="ARH25" s="83"/>
      <c r="ARI25" s="83"/>
      <c r="ARJ25" s="83"/>
      <c r="ARK25" s="83"/>
      <c r="ARL25" s="83"/>
      <c r="ARM25" s="83"/>
      <c r="ARN25" s="83"/>
      <c r="ARO25" s="83"/>
      <c r="ARP25" s="83"/>
      <c r="ARQ25" s="83"/>
      <c r="ARR25" s="83"/>
      <c r="ARS25" s="83"/>
      <c r="ART25" s="83"/>
      <c r="ARU25" s="83"/>
      <c r="ARV25" s="83"/>
      <c r="ARW25" s="83"/>
      <c r="ARX25" s="83"/>
      <c r="ARY25" s="83"/>
      <c r="ARZ25" s="83"/>
      <c r="ASA25" s="83"/>
      <c r="ASB25" s="83"/>
      <c r="ASC25" s="83"/>
      <c r="ASD25" s="83"/>
      <c r="ASE25" s="83"/>
      <c r="ASF25" s="83"/>
      <c r="ASG25" s="83"/>
      <c r="ASH25" s="83"/>
      <c r="ASI25" s="83"/>
      <c r="ASJ25" s="83"/>
      <c r="ASK25" s="83"/>
      <c r="ASL25" s="83"/>
      <c r="ASM25" s="83"/>
      <c r="ASN25" s="83"/>
      <c r="ASO25" s="83"/>
      <c r="ASP25" s="83"/>
      <c r="ASQ25" s="83"/>
      <c r="ASR25" s="83"/>
      <c r="ASS25" s="83"/>
      <c r="AST25" s="83"/>
      <c r="ASU25" s="83"/>
      <c r="ASV25" s="83"/>
      <c r="ASW25" s="83"/>
      <c r="ASX25" s="83"/>
      <c r="ASY25" s="83"/>
      <c r="ASZ25" s="83"/>
      <c r="ATA25" s="83"/>
      <c r="ATB25" s="83"/>
      <c r="ATC25" s="83"/>
      <c r="ATD25" s="83"/>
      <c r="ATE25" s="83"/>
      <c r="ATF25" s="83"/>
      <c r="ATG25" s="83"/>
      <c r="ATH25" s="83"/>
      <c r="ATI25" s="83"/>
      <c r="ATJ25" s="83"/>
      <c r="ATK25" s="83"/>
      <c r="ATL25" s="83"/>
      <c r="ATM25" s="83"/>
      <c r="ATN25" s="83"/>
      <c r="ATO25" s="83"/>
      <c r="ATP25" s="83"/>
      <c r="ATQ25" s="83"/>
      <c r="ATR25" s="83"/>
      <c r="ATS25" s="83"/>
      <c r="ATT25" s="83"/>
      <c r="ATU25" s="83"/>
      <c r="ATV25" s="83"/>
      <c r="ATW25" s="83"/>
      <c r="ATX25" s="83"/>
      <c r="ATY25" s="83"/>
      <c r="ATZ25" s="83"/>
      <c r="AUA25" s="83"/>
      <c r="AUB25" s="83"/>
      <c r="AUC25" s="83"/>
      <c r="AUD25" s="83"/>
      <c r="AUE25" s="83"/>
      <c r="AUF25" s="83"/>
      <c r="AUG25" s="83"/>
      <c r="AUH25" s="83"/>
      <c r="AUI25" s="83"/>
      <c r="AUJ25" s="83"/>
      <c r="AUK25" s="83"/>
      <c r="AUL25" s="83"/>
      <c r="AUM25" s="83"/>
      <c r="AUN25" s="83"/>
      <c r="AUO25" s="83"/>
      <c r="AUP25" s="83"/>
      <c r="AUQ25" s="83"/>
      <c r="AUR25" s="83"/>
      <c r="AUS25" s="83"/>
      <c r="AUT25" s="83"/>
      <c r="AUU25" s="83"/>
      <c r="AUV25" s="83"/>
      <c r="AUW25" s="83"/>
      <c r="AUX25" s="83"/>
      <c r="AUY25" s="83"/>
      <c r="AUZ25" s="83"/>
      <c r="AVA25" s="83"/>
      <c r="AVB25" s="83"/>
      <c r="AVC25" s="83"/>
      <c r="AVD25" s="83"/>
      <c r="AVE25" s="83"/>
      <c r="AVF25" s="83"/>
    </row>
    <row r="26" spans="1:1254">
      <c r="A26" s="84">
        <v>45657</v>
      </c>
      <c r="B26" s="81">
        <v>51778</v>
      </c>
      <c r="C26" s="82" t="s">
        <v>1959</v>
      </c>
      <c r="D26" s="38">
        <v>1492113</v>
      </c>
      <c r="E26" s="38">
        <v>-574</v>
      </c>
      <c r="F26" s="38">
        <v>8789</v>
      </c>
      <c r="G26" s="38">
        <v>-1290396</v>
      </c>
      <c r="H26" s="38">
        <v>148648</v>
      </c>
      <c r="I26" s="38">
        <v>-17424</v>
      </c>
      <c r="J26" s="38">
        <v>-1084228</v>
      </c>
      <c r="K26" s="38">
        <v>-199600</v>
      </c>
      <c r="L26" s="38">
        <v>-3834</v>
      </c>
      <c r="M26" s="38">
        <v>0</v>
      </c>
      <c r="N26" s="38">
        <v>1385814</v>
      </c>
      <c r="O26" s="38">
        <v>175</v>
      </c>
      <c r="P26" s="38">
        <v>0</v>
      </c>
      <c r="Q26" s="38">
        <v>5786</v>
      </c>
      <c r="R26" s="38">
        <v>-143737</v>
      </c>
      <c r="S26" s="38">
        <v>-99243</v>
      </c>
      <c r="T26" s="38">
        <v>224598</v>
      </c>
      <c r="U26" s="38">
        <v>272899</v>
      </c>
      <c r="V26" s="38"/>
      <c r="W26" s="38">
        <v>-48301</v>
      </c>
      <c r="X26" s="38">
        <v>-119521</v>
      </c>
      <c r="Y26" s="38">
        <v>-314209</v>
      </c>
      <c r="Z26" s="38">
        <v>0</v>
      </c>
      <c r="AA26" s="38">
        <v>4737</v>
      </c>
      <c r="AB26" s="38">
        <v>-615</v>
      </c>
      <c r="AC26" s="38">
        <v>218681</v>
      </c>
      <c r="AD26" s="38">
        <v>0</v>
      </c>
      <c r="AE26" s="38">
        <v>0</v>
      </c>
      <c r="AF26" s="38">
        <v>-56253</v>
      </c>
      <c r="AG26" s="38">
        <v>164511</v>
      </c>
      <c r="AH26" s="38">
        <v>-1822</v>
      </c>
      <c r="AI26" s="38">
        <v>239887</v>
      </c>
      <c r="AJ26" s="38">
        <v>-6482</v>
      </c>
      <c r="AK26" s="38">
        <v>-37357</v>
      </c>
      <c r="AL26" s="38">
        <v>76676</v>
      </c>
      <c r="AM26" s="38">
        <v>220764</v>
      </c>
      <c r="AN26" s="38">
        <v>0</v>
      </c>
      <c r="AO26" s="38">
        <v>0</v>
      </c>
      <c r="AP26" s="38">
        <v>-5692</v>
      </c>
      <c r="AQ26" s="38">
        <v>0</v>
      </c>
      <c r="AR26" s="38">
        <v>14087</v>
      </c>
      <c r="AS26" s="38">
        <v>2834873</v>
      </c>
      <c r="AT26" s="38">
        <v>0</v>
      </c>
      <c r="AU26" s="38">
        <v>348649</v>
      </c>
      <c r="AV26" s="38">
        <v>455</v>
      </c>
      <c r="AW26" s="38">
        <v>349104</v>
      </c>
      <c r="AX26" s="38">
        <v>0</v>
      </c>
      <c r="AY26" s="38">
        <v>35463</v>
      </c>
      <c r="AZ26" s="38">
        <v>3029626</v>
      </c>
      <c r="BA26" s="38">
        <v>0</v>
      </c>
      <c r="BB26" s="38">
        <v>920623</v>
      </c>
      <c r="BC26" s="38"/>
      <c r="BD26" s="38">
        <v>194753</v>
      </c>
      <c r="BE26" s="38">
        <v>653989</v>
      </c>
      <c r="BF26" s="38">
        <v>0</v>
      </c>
      <c r="BG26" s="38">
        <v>3759340</v>
      </c>
      <c r="BH26" s="38">
        <v>194753</v>
      </c>
      <c r="BI26" s="38">
        <v>129465</v>
      </c>
      <c r="BJ26" s="38">
        <v>14087</v>
      </c>
      <c r="BK26" s="38">
        <v>0</v>
      </c>
      <c r="BL26" s="38">
        <v>1260261</v>
      </c>
      <c r="BM26" s="38">
        <v>29933</v>
      </c>
      <c r="BN26" s="38">
        <v>0</v>
      </c>
      <c r="BO26" s="38">
        <v>0</v>
      </c>
      <c r="BP26" s="38">
        <v>95349</v>
      </c>
      <c r="BQ26" s="38">
        <v>0</v>
      </c>
      <c r="BR26" s="38">
        <v>95349</v>
      </c>
      <c r="BS26" s="38">
        <v>14237</v>
      </c>
      <c r="BT26" s="38">
        <v>10380</v>
      </c>
      <c r="BU26" s="38">
        <v>475648</v>
      </c>
      <c r="BV26" s="38">
        <v>0</v>
      </c>
      <c r="BW26" s="38">
        <v>16958</v>
      </c>
      <c r="BX26" s="38">
        <v>0</v>
      </c>
      <c r="BY26" s="38">
        <v>37869</v>
      </c>
      <c r="BZ26" s="38">
        <v>0</v>
      </c>
      <c r="CA26" s="38">
        <v>0</v>
      </c>
      <c r="CB26" s="38">
        <v>0</v>
      </c>
      <c r="CC26" s="38">
        <v>19553</v>
      </c>
      <c r="CD26" s="38">
        <v>174583</v>
      </c>
      <c r="CE26" s="38">
        <v>0</v>
      </c>
      <c r="CF26" s="38">
        <v>50000</v>
      </c>
      <c r="CG26" s="38">
        <v>0</v>
      </c>
      <c r="CH26" s="38">
        <v>51897</v>
      </c>
      <c r="CI26" s="38">
        <v>1710159</v>
      </c>
      <c r="CJ26" s="38">
        <v>1476317</v>
      </c>
      <c r="CK26" s="38"/>
      <c r="CL26" s="38"/>
      <c r="CM26" s="38">
        <v>0</v>
      </c>
      <c r="CN26" s="38"/>
      <c r="CO26" s="38"/>
      <c r="CP26" s="38">
        <v>15338</v>
      </c>
      <c r="CQ26" s="38">
        <v>0</v>
      </c>
      <c r="CR26" s="38">
        <v>153045</v>
      </c>
      <c r="CS26" s="38">
        <v>0</v>
      </c>
      <c r="CT26" s="38"/>
      <c r="CU26" s="38">
        <v>1892411</v>
      </c>
      <c r="CV26" s="38">
        <v>0</v>
      </c>
      <c r="CW26" s="38"/>
      <c r="CX26" s="38"/>
      <c r="CY26" s="38"/>
      <c r="CZ26" s="38"/>
      <c r="DA26" s="38">
        <v>1210159</v>
      </c>
      <c r="DB26" s="38">
        <v>0</v>
      </c>
      <c r="DC26" s="38"/>
      <c r="DD26" s="38">
        <v>3725</v>
      </c>
      <c r="DE26" s="38"/>
      <c r="DF26" s="38">
        <v>370994</v>
      </c>
      <c r="DG26" s="38">
        <v>450000</v>
      </c>
      <c r="DH26" s="38">
        <v>45100</v>
      </c>
      <c r="DI26" s="38"/>
      <c r="DJ26" s="38">
        <v>3759340</v>
      </c>
      <c r="DK26" s="38"/>
      <c r="DL26" s="38">
        <v>0</v>
      </c>
      <c r="DM26" s="38"/>
      <c r="DN26" s="38"/>
      <c r="DO26" s="38">
        <v>85810</v>
      </c>
      <c r="DP26" s="38">
        <v>450000</v>
      </c>
      <c r="DQ26" s="38"/>
      <c r="DR26" s="38"/>
      <c r="DS26" s="38">
        <v>7249</v>
      </c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>
        <v>0</v>
      </c>
      <c r="EG26" s="38">
        <v>-9934</v>
      </c>
      <c r="EH26" s="38">
        <v>-4941</v>
      </c>
      <c r="EI26" s="38">
        <v>-25090</v>
      </c>
      <c r="EJ26" s="38">
        <v>-314209</v>
      </c>
      <c r="EK26" s="38">
        <v>8789</v>
      </c>
      <c r="EL26" s="38">
        <v>0</v>
      </c>
      <c r="EM26" s="38">
        <v>-6451</v>
      </c>
      <c r="EN26" s="38">
        <v>8789</v>
      </c>
      <c r="EO26" s="38">
        <v>-98</v>
      </c>
      <c r="EP26" s="38">
        <v>4737</v>
      </c>
      <c r="EQ26" s="38">
        <v>-79975</v>
      </c>
      <c r="ER26" s="38">
        <v>-192632</v>
      </c>
      <c r="ES26" s="38">
        <v>175</v>
      </c>
      <c r="ET26" s="38">
        <v>0</v>
      </c>
      <c r="EU26" s="38">
        <v>0</v>
      </c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83"/>
      <c r="LP26" s="83"/>
      <c r="LQ26" s="83"/>
      <c r="LR26" s="83"/>
      <c r="LS26" s="83"/>
      <c r="LT26" s="83"/>
      <c r="LU26" s="83"/>
      <c r="LV26" s="83"/>
      <c r="LW26" s="83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83"/>
      <c r="NE26" s="83"/>
      <c r="NF26" s="83"/>
      <c r="NG26" s="83"/>
      <c r="NH26" s="83"/>
      <c r="NI26" s="83"/>
      <c r="NJ26" s="83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83"/>
      <c r="NY26" s="83"/>
      <c r="NZ26" s="83"/>
      <c r="OA26" s="83"/>
      <c r="OB26" s="83"/>
      <c r="OC26" s="83"/>
      <c r="OD26" s="83"/>
      <c r="OE26" s="83"/>
      <c r="OF26" s="83"/>
      <c r="OG26" s="83"/>
      <c r="OH26" s="83"/>
      <c r="OI26" s="83"/>
      <c r="OJ26" s="83"/>
      <c r="OK26" s="83"/>
      <c r="OL26" s="83"/>
      <c r="OM26" s="83"/>
      <c r="ON26" s="83"/>
      <c r="OO26" s="83"/>
      <c r="OP26" s="83"/>
      <c r="OQ26" s="83"/>
      <c r="OR26" s="83"/>
      <c r="OS26" s="83"/>
      <c r="OT26" s="83"/>
      <c r="OU26" s="83"/>
      <c r="OV26" s="83"/>
      <c r="OW26" s="83"/>
      <c r="OX26" s="83"/>
      <c r="OY26" s="83"/>
      <c r="OZ26" s="83"/>
      <c r="PA26" s="83"/>
      <c r="PB26" s="83"/>
      <c r="PC26" s="83"/>
      <c r="PD26" s="83"/>
      <c r="PE26" s="83"/>
      <c r="PF26" s="83"/>
      <c r="PG26" s="83"/>
      <c r="PH26" s="83"/>
      <c r="PI26" s="83"/>
      <c r="PJ26" s="83"/>
      <c r="PK26" s="83"/>
      <c r="PL26" s="83"/>
      <c r="PM26" s="83"/>
      <c r="PN26" s="83"/>
      <c r="PO26" s="83"/>
      <c r="PP26" s="83"/>
      <c r="PQ26" s="83"/>
      <c r="PR26" s="83"/>
      <c r="PS26" s="83"/>
      <c r="PT26" s="83"/>
      <c r="PU26" s="83"/>
      <c r="PV26" s="83"/>
      <c r="PW26" s="83"/>
      <c r="PX26" s="83"/>
      <c r="PY26" s="83"/>
      <c r="PZ26" s="83"/>
      <c r="QA26" s="83"/>
      <c r="QB26" s="83"/>
      <c r="QC26" s="83"/>
      <c r="QD26" s="83"/>
      <c r="QE26" s="83"/>
      <c r="QF26" s="83"/>
      <c r="QG26" s="83"/>
      <c r="QH26" s="83"/>
      <c r="QI26" s="83"/>
      <c r="QJ26" s="83"/>
      <c r="QK26" s="83"/>
      <c r="QL26" s="83"/>
      <c r="QM26" s="83"/>
      <c r="QN26" s="83"/>
      <c r="QO26" s="83"/>
      <c r="QP26" s="83"/>
      <c r="QQ26" s="83"/>
      <c r="QR26" s="83"/>
      <c r="QS26" s="83"/>
      <c r="QT26" s="83"/>
      <c r="QU26" s="83"/>
      <c r="QV26" s="83"/>
      <c r="QW26" s="83"/>
      <c r="QX26" s="83"/>
      <c r="QY26" s="83"/>
      <c r="QZ26" s="83"/>
      <c r="RA26" s="83"/>
      <c r="RB26" s="83"/>
      <c r="RC26" s="83"/>
      <c r="RD26" s="83"/>
      <c r="RE26" s="83"/>
      <c r="RF26" s="83"/>
      <c r="RG26" s="83"/>
      <c r="RH26" s="83"/>
      <c r="RI26" s="83"/>
      <c r="RJ26" s="83"/>
      <c r="RK26" s="83"/>
      <c r="RL26" s="83"/>
      <c r="RM26" s="83"/>
      <c r="RN26" s="83"/>
      <c r="RO26" s="83"/>
      <c r="RP26" s="83"/>
      <c r="RQ26" s="83"/>
      <c r="RR26" s="83"/>
      <c r="RS26" s="83"/>
      <c r="RT26" s="83"/>
      <c r="RU26" s="83"/>
      <c r="RV26" s="83"/>
      <c r="RW26" s="83"/>
      <c r="RX26" s="83"/>
      <c r="RY26" s="83"/>
      <c r="RZ26" s="83"/>
      <c r="SA26" s="83"/>
      <c r="SB26" s="83"/>
      <c r="SC26" s="83"/>
      <c r="SD26" s="83"/>
      <c r="SE26" s="83"/>
      <c r="SF26" s="83"/>
      <c r="SG26" s="83"/>
      <c r="SH26" s="83"/>
      <c r="SI26" s="83"/>
      <c r="SJ26" s="83"/>
      <c r="SK26" s="83"/>
      <c r="SL26" s="83"/>
      <c r="SM26" s="83"/>
      <c r="SN26" s="83"/>
      <c r="SO26" s="83"/>
      <c r="SP26" s="83"/>
      <c r="SQ26" s="83"/>
      <c r="SR26" s="83"/>
      <c r="SS26" s="83"/>
      <c r="ST26" s="83"/>
      <c r="SU26" s="83"/>
      <c r="SV26" s="83"/>
      <c r="SW26" s="83"/>
      <c r="SX26" s="83"/>
      <c r="SY26" s="83"/>
      <c r="SZ26" s="83"/>
      <c r="TA26" s="83"/>
      <c r="TB26" s="83"/>
      <c r="TC26" s="83"/>
      <c r="TD26" s="83"/>
      <c r="TE26" s="83"/>
      <c r="TF26" s="83"/>
      <c r="TG26" s="83"/>
      <c r="TH26" s="83"/>
      <c r="TI26" s="83"/>
      <c r="TJ26" s="83"/>
      <c r="TK26" s="83"/>
      <c r="TL26" s="83"/>
      <c r="TM26" s="83"/>
      <c r="TN26" s="83"/>
      <c r="TO26" s="83"/>
      <c r="TP26" s="83"/>
      <c r="TQ26" s="83"/>
      <c r="TR26" s="83"/>
      <c r="TS26" s="83"/>
      <c r="TT26" s="83"/>
      <c r="TU26" s="83"/>
      <c r="TV26" s="83"/>
      <c r="TW26" s="83"/>
      <c r="TX26" s="83"/>
      <c r="TY26" s="83"/>
      <c r="TZ26" s="83"/>
      <c r="UA26" s="83"/>
      <c r="UB26" s="83"/>
      <c r="UC26" s="83"/>
      <c r="UD26" s="83"/>
      <c r="UE26" s="83"/>
      <c r="UF26" s="83"/>
      <c r="UG26" s="83"/>
      <c r="UH26" s="83"/>
      <c r="UI26" s="83"/>
      <c r="UJ26" s="83"/>
      <c r="UK26" s="83"/>
      <c r="UL26" s="83"/>
      <c r="UM26" s="83"/>
      <c r="UN26" s="83"/>
      <c r="UO26" s="83"/>
      <c r="UP26" s="83"/>
      <c r="UQ26" s="83"/>
      <c r="UR26" s="83"/>
      <c r="US26" s="83"/>
      <c r="UT26" s="83"/>
      <c r="UU26" s="83"/>
      <c r="UV26" s="83"/>
      <c r="UW26" s="83"/>
      <c r="UX26" s="83"/>
      <c r="UY26" s="83"/>
      <c r="UZ26" s="83"/>
      <c r="VA26" s="83"/>
      <c r="VB26" s="83"/>
      <c r="VC26" s="83"/>
      <c r="VD26" s="83"/>
      <c r="VE26" s="83"/>
      <c r="VF26" s="83"/>
      <c r="VG26" s="83"/>
      <c r="VH26" s="83"/>
      <c r="VI26" s="83"/>
      <c r="VJ26" s="83"/>
      <c r="VK26" s="83"/>
      <c r="VL26" s="83"/>
      <c r="VM26" s="83"/>
      <c r="VN26" s="83"/>
      <c r="VO26" s="83"/>
      <c r="VP26" s="83"/>
      <c r="VQ26" s="83"/>
      <c r="VR26" s="83"/>
      <c r="VS26" s="83"/>
      <c r="VT26" s="83"/>
      <c r="VU26" s="83"/>
      <c r="VV26" s="83"/>
      <c r="VW26" s="83"/>
      <c r="VX26" s="83"/>
      <c r="VY26" s="83"/>
      <c r="VZ26" s="83"/>
      <c r="WA26" s="83"/>
      <c r="WB26" s="83"/>
      <c r="WC26" s="83"/>
      <c r="WD26" s="83"/>
      <c r="WE26" s="83"/>
      <c r="WF26" s="83"/>
      <c r="WG26" s="83"/>
      <c r="WH26" s="83"/>
      <c r="WI26" s="83"/>
      <c r="WJ26" s="83"/>
      <c r="WK26" s="83"/>
      <c r="WL26" s="83"/>
      <c r="WM26" s="83"/>
      <c r="WN26" s="83"/>
      <c r="WO26" s="83"/>
      <c r="WP26" s="83"/>
      <c r="WQ26" s="83"/>
      <c r="WR26" s="83"/>
      <c r="WS26" s="83"/>
      <c r="WT26" s="83"/>
      <c r="WU26" s="83"/>
      <c r="WV26" s="83"/>
      <c r="WW26" s="83"/>
      <c r="WX26" s="83"/>
      <c r="WY26" s="83"/>
      <c r="WZ26" s="83"/>
      <c r="XA26" s="83"/>
      <c r="XB26" s="83"/>
      <c r="XC26" s="83"/>
      <c r="XD26" s="83"/>
      <c r="XE26" s="83"/>
      <c r="XF26" s="83"/>
      <c r="XG26" s="83"/>
      <c r="XH26" s="83"/>
      <c r="XI26" s="83"/>
      <c r="XJ26" s="83"/>
      <c r="XK26" s="83"/>
      <c r="XL26" s="83"/>
      <c r="XM26" s="83"/>
      <c r="XN26" s="83"/>
      <c r="XO26" s="83"/>
      <c r="XP26" s="83"/>
      <c r="XQ26" s="83"/>
      <c r="XR26" s="83"/>
      <c r="XS26" s="83"/>
      <c r="XT26" s="83"/>
      <c r="XU26" s="83"/>
      <c r="XV26" s="83"/>
      <c r="XW26" s="83"/>
      <c r="XX26" s="83"/>
      <c r="XY26" s="83"/>
      <c r="XZ26" s="83"/>
      <c r="YA26" s="83"/>
      <c r="YB26" s="83"/>
      <c r="YC26" s="83"/>
      <c r="YD26" s="83"/>
      <c r="YE26" s="83"/>
      <c r="YF26" s="83"/>
      <c r="YG26" s="83"/>
      <c r="YH26" s="83"/>
      <c r="YI26" s="83"/>
      <c r="YJ26" s="83"/>
      <c r="YK26" s="83"/>
      <c r="YL26" s="83"/>
      <c r="YM26" s="83"/>
      <c r="YN26" s="83"/>
      <c r="YO26" s="83"/>
      <c r="YP26" s="83"/>
      <c r="YQ26" s="83"/>
      <c r="YR26" s="83"/>
      <c r="YS26" s="83"/>
      <c r="YT26" s="83"/>
      <c r="YU26" s="83"/>
      <c r="YV26" s="83"/>
      <c r="YW26" s="83"/>
      <c r="YX26" s="83"/>
      <c r="YY26" s="83"/>
      <c r="YZ26" s="83"/>
      <c r="ZA26" s="83"/>
      <c r="ZB26" s="83"/>
      <c r="ZC26" s="83"/>
      <c r="ZD26" s="83"/>
      <c r="ZE26" s="83"/>
      <c r="ZF26" s="83"/>
      <c r="ZG26" s="83"/>
      <c r="ZH26" s="83"/>
      <c r="ZI26" s="83"/>
      <c r="ZJ26" s="83"/>
      <c r="ZK26" s="83"/>
      <c r="ZL26" s="83"/>
      <c r="ZM26" s="83"/>
      <c r="ZN26" s="83"/>
      <c r="ZO26" s="83"/>
      <c r="ZP26" s="83"/>
      <c r="ZQ26" s="83"/>
      <c r="ZR26" s="83"/>
      <c r="ZS26" s="83"/>
      <c r="ZT26" s="83"/>
      <c r="ZU26" s="83"/>
      <c r="ZV26" s="83"/>
      <c r="ZW26" s="83"/>
      <c r="ZX26" s="83"/>
      <c r="ZY26" s="83"/>
      <c r="ZZ26" s="83"/>
      <c r="AAA26" s="83"/>
      <c r="AAB26" s="83"/>
      <c r="AAC26" s="83"/>
      <c r="AAD26" s="83"/>
      <c r="AAE26" s="83"/>
      <c r="AAF26" s="83"/>
      <c r="AAG26" s="83"/>
      <c r="AAH26" s="83"/>
      <c r="AAI26" s="83"/>
      <c r="AAJ26" s="83"/>
      <c r="AAK26" s="83"/>
      <c r="AAL26" s="83"/>
      <c r="AAM26" s="83"/>
      <c r="AAN26" s="83"/>
      <c r="AAO26" s="83"/>
      <c r="AAP26" s="83"/>
      <c r="AAQ26" s="83"/>
      <c r="AAR26" s="83"/>
      <c r="AAS26" s="83"/>
      <c r="AAT26" s="83"/>
      <c r="AAU26" s="83"/>
      <c r="AAV26" s="83"/>
      <c r="AAW26" s="83"/>
      <c r="AAX26" s="83"/>
      <c r="AAY26" s="83"/>
      <c r="AAZ26" s="83"/>
      <c r="ABA26" s="83"/>
      <c r="ABB26" s="83"/>
      <c r="ABC26" s="83"/>
      <c r="ABD26" s="83"/>
      <c r="ABE26" s="83"/>
      <c r="ABF26" s="83"/>
      <c r="ABG26" s="83"/>
      <c r="ABH26" s="83"/>
      <c r="ABI26" s="83"/>
      <c r="ABJ26" s="83"/>
      <c r="ABK26" s="83"/>
      <c r="ABL26" s="83"/>
      <c r="ABM26" s="83"/>
      <c r="ABN26" s="83"/>
      <c r="ABO26" s="83"/>
      <c r="ABP26" s="83"/>
      <c r="ABQ26" s="83"/>
      <c r="ABR26" s="83"/>
      <c r="ABS26" s="83"/>
      <c r="ABT26" s="83"/>
      <c r="ABU26" s="83"/>
      <c r="ABV26" s="83"/>
      <c r="ABW26" s="83"/>
      <c r="ABX26" s="83"/>
      <c r="ABY26" s="83"/>
      <c r="ABZ26" s="83"/>
      <c r="ACA26" s="83"/>
      <c r="ACB26" s="83"/>
      <c r="ACC26" s="83"/>
      <c r="ACD26" s="83"/>
      <c r="ACE26" s="83"/>
      <c r="ACF26" s="83"/>
      <c r="ACG26" s="83"/>
      <c r="ACH26" s="83"/>
      <c r="ACI26" s="83"/>
      <c r="ACJ26" s="83"/>
      <c r="ACK26" s="83"/>
      <c r="ACL26" s="83"/>
      <c r="ACM26" s="83"/>
      <c r="ACN26" s="83"/>
      <c r="ACO26" s="83"/>
      <c r="ACP26" s="83"/>
      <c r="ACQ26" s="83"/>
      <c r="ACR26" s="83"/>
      <c r="ACS26" s="83"/>
      <c r="ACT26" s="83"/>
      <c r="ACU26" s="83"/>
      <c r="ACV26" s="83"/>
      <c r="ACW26" s="83"/>
      <c r="ACX26" s="83"/>
      <c r="ACY26" s="83"/>
      <c r="ACZ26" s="83"/>
      <c r="ADA26" s="83"/>
      <c r="ADB26" s="83"/>
      <c r="ADC26" s="83"/>
      <c r="ADD26" s="83"/>
      <c r="ADE26" s="83"/>
      <c r="ADF26" s="83"/>
      <c r="ADG26" s="83"/>
      <c r="ADH26" s="83"/>
      <c r="ADI26" s="83"/>
      <c r="ADJ26" s="83"/>
      <c r="ADK26" s="83"/>
      <c r="ADL26" s="83"/>
      <c r="ADM26" s="83"/>
      <c r="ADN26" s="83"/>
      <c r="ADO26" s="83"/>
      <c r="ADP26" s="83"/>
      <c r="ADQ26" s="83"/>
      <c r="ADR26" s="83"/>
      <c r="ADS26" s="83"/>
      <c r="ADT26" s="83"/>
      <c r="ADU26" s="83"/>
      <c r="ADV26" s="83"/>
      <c r="ADW26" s="83"/>
      <c r="ADX26" s="83"/>
      <c r="ADY26" s="83"/>
      <c r="ADZ26" s="83"/>
      <c r="AEA26" s="83"/>
      <c r="AEB26" s="83"/>
      <c r="AEC26" s="83"/>
      <c r="AED26" s="83"/>
      <c r="AEE26" s="83"/>
      <c r="AEF26" s="83"/>
      <c r="AEG26" s="83"/>
      <c r="AEH26" s="83"/>
      <c r="AEI26" s="83"/>
      <c r="AEJ26" s="83"/>
      <c r="AEK26" s="83"/>
      <c r="AEL26" s="83"/>
      <c r="AEM26" s="83"/>
      <c r="AEN26" s="83"/>
      <c r="AEO26" s="83"/>
      <c r="AEP26" s="83"/>
      <c r="AEQ26" s="83"/>
      <c r="AER26" s="83"/>
      <c r="AES26" s="83"/>
      <c r="AET26" s="83"/>
      <c r="AEU26" s="83"/>
      <c r="AEV26" s="83"/>
      <c r="AEW26" s="83"/>
      <c r="AEX26" s="83"/>
      <c r="AEY26" s="83"/>
      <c r="AEZ26" s="83"/>
      <c r="AFA26" s="83"/>
      <c r="AFB26" s="83"/>
      <c r="AFC26" s="83"/>
      <c r="AFD26" s="83"/>
      <c r="AFE26" s="83"/>
      <c r="AFF26" s="83"/>
      <c r="AFG26" s="83"/>
      <c r="AFH26" s="83"/>
      <c r="AFI26" s="83"/>
      <c r="AFJ26" s="83"/>
      <c r="AFK26" s="83"/>
      <c r="AFL26" s="83"/>
      <c r="AFM26" s="83"/>
      <c r="AFN26" s="83"/>
      <c r="AFO26" s="83"/>
      <c r="AFP26" s="83"/>
      <c r="AFQ26" s="83"/>
      <c r="AFR26" s="83"/>
      <c r="AFS26" s="83"/>
      <c r="AFT26" s="83"/>
      <c r="AFU26" s="83"/>
      <c r="AFV26" s="83"/>
      <c r="AFW26" s="83"/>
      <c r="AFX26" s="83"/>
      <c r="AFY26" s="83"/>
      <c r="AFZ26" s="83"/>
      <c r="AGA26" s="83"/>
      <c r="AGB26" s="83"/>
      <c r="AGC26" s="83"/>
      <c r="AGD26" s="83"/>
      <c r="AGE26" s="83"/>
      <c r="AGF26" s="83"/>
      <c r="AGG26" s="83"/>
      <c r="AGH26" s="83"/>
      <c r="AGI26" s="83"/>
      <c r="AGJ26" s="83"/>
      <c r="AGK26" s="83"/>
      <c r="AGL26" s="83"/>
      <c r="AGM26" s="83"/>
      <c r="AGN26" s="83"/>
      <c r="AGO26" s="83"/>
      <c r="AGP26" s="83"/>
      <c r="AGQ26" s="83"/>
      <c r="AGR26" s="83"/>
      <c r="AGS26" s="83"/>
      <c r="AGT26" s="83"/>
      <c r="AGU26" s="83"/>
      <c r="AGV26" s="83"/>
      <c r="AGW26" s="83"/>
      <c r="AGX26" s="83"/>
      <c r="AGY26" s="83"/>
      <c r="AGZ26" s="83"/>
      <c r="AHA26" s="83"/>
      <c r="AHB26" s="83"/>
      <c r="AHC26" s="83"/>
      <c r="AHD26" s="83"/>
      <c r="AHE26" s="83"/>
      <c r="AHF26" s="83"/>
      <c r="AHG26" s="83"/>
      <c r="AHH26" s="83"/>
      <c r="AHI26" s="83"/>
      <c r="AHJ26" s="83"/>
      <c r="AHK26" s="83"/>
      <c r="AHL26" s="83"/>
      <c r="AHM26" s="83"/>
      <c r="AHN26" s="83"/>
      <c r="AHO26" s="83"/>
      <c r="AHP26" s="83"/>
      <c r="AHQ26" s="83"/>
      <c r="AHR26" s="83"/>
      <c r="AHS26" s="83"/>
      <c r="AHT26" s="83"/>
      <c r="AHU26" s="83"/>
      <c r="AHV26" s="83"/>
      <c r="AHW26" s="83"/>
      <c r="AHX26" s="83"/>
      <c r="AHY26" s="83"/>
      <c r="AHZ26" s="83"/>
      <c r="AIA26" s="83"/>
      <c r="AIB26" s="83"/>
      <c r="AIC26" s="83"/>
      <c r="AID26" s="83"/>
      <c r="AIE26" s="83"/>
      <c r="AIF26" s="83"/>
      <c r="AIG26" s="83"/>
      <c r="AIH26" s="83"/>
      <c r="AII26" s="83"/>
      <c r="AIJ26" s="83"/>
      <c r="AIK26" s="83"/>
      <c r="AIL26" s="83"/>
      <c r="AIM26" s="83"/>
      <c r="AIN26" s="83"/>
      <c r="AIO26" s="83"/>
      <c r="AIP26" s="83"/>
      <c r="AIQ26" s="83"/>
      <c r="AIR26" s="83"/>
      <c r="AIS26" s="83"/>
      <c r="AIT26" s="83"/>
      <c r="AIU26" s="83"/>
      <c r="AIV26" s="83"/>
      <c r="AIW26" s="83"/>
      <c r="AIX26" s="83"/>
      <c r="AIY26" s="83"/>
      <c r="AIZ26" s="83"/>
      <c r="AJA26" s="83"/>
      <c r="AJB26" s="83"/>
      <c r="AJC26" s="83"/>
      <c r="AJD26" s="83"/>
      <c r="AJE26" s="83"/>
      <c r="AJF26" s="83"/>
      <c r="AJG26" s="83"/>
      <c r="AJH26" s="83"/>
      <c r="AJI26" s="83"/>
      <c r="AJJ26" s="83"/>
      <c r="AJK26" s="83"/>
      <c r="AJL26" s="83"/>
      <c r="AJM26" s="83"/>
      <c r="AJN26" s="83"/>
      <c r="AJO26" s="83"/>
      <c r="AJP26" s="83"/>
      <c r="AJQ26" s="83"/>
      <c r="AJR26" s="83"/>
      <c r="AJS26" s="83"/>
      <c r="AJT26" s="83"/>
      <c r="AJU26" s="83"/>
      <c r="AJV26" s="83"/>
      <c r="AJW26" s="83"/>
      <c r="AJX26" s="83"/>
      <c r="AJY26" s="83"/>
      <c r="AJZ26" s="83"/>
      <c r="AKA26" s="83"/>
      <c r="AKB26" s="83"/>
      <c r="AKC26" s="83"/>
      <c r="AKD26" s="83"/>
      <c r="AKE26" s="83"/>
      <c r="AKF26" s="83"/>
      <c r="AKG26" s="83"/>
      <c r="AKH26" s="83"/>
      <c r="AKI26" s="83"/>
      <c r="AKJ26" s="83"/>
      <c r="AKK26" s="83"/>
      <c r="AKL26" s="83"/>
      <c r="AKM26" s="83"/>
      <c r="AKN26" s="83"/>
      <c r="AKO26" s="83"/>
      <c r="AKP26" s="83"/>
      <c r="AKQ26" s="83"/>
      <c r="AKR26" s="83"/>
      <c r="AKS26" s="83"/>
      <c r="AKT26" s="83"/>
      <c r="AKU26" s="83"/>
      <c r="AKV26" s="83"/>
      <c r="AKW26" s="83"/>
      <c r="AKX26" s="83"/>
      <c r="AKY26" s="83"/>
      <c r="AKZ26" s="83"/>
      <c r="ALA26" s="83"/>
      <c r="ALB26" s="83"/>
      <c r="ALC26" s="83"/>
      <c r="ALD26" s="83"/>
      <c r="ALE26" s="83"/>
      <c r="ALF26" s="83"/>
      <c r="ALG26" s="83"/>
      <c r="ALH26" s="83"/>
      <c r="ALI26" s="83"/>
      <c r="ALJ26" s="83"/>
      <c r="ALK26" s="83"/>
      <c r="ALL26" s="83"/>
      <c r="ALM26" s="83"/>
      <c r="ALN26" s="83"/>
      <c r="ALO26" s="83"/>
      <c r="ALP26" s="83"/>
      <c r="ALQ26" s="83"/>
      <c r="ALR26" s="83"/>
      <c r="ALS26" s="83"/>
      <c r="ALT26" s="83"/>
      <c r="ALU26" s="83"/>
      <c r="ALV26" s="83"/>
      <c r="ALW26" s="83"/>
      <c r="ALX26" s="83"/>
      <c r="ALY26" s="83"/>
      <c r="ALZ26" s="83"/>
      <c r="AMA26" s="83"/>
      <c r="AMB26" s="83"/>
      <c r="AMC26" s="83"/>
      <c r="AMD26" s="83"/>
      <c r="AME26" s="83"/>
      <c r="AMF26" s="83"/>
      <c r="AMG26" s="83"/>
      <c r="AMH26" s="83"/>
      <c r="AMI26" s="83"/>
      <c r="AMJ26" s="83"/>
      <c r="AMK26" s="83"/>
      <c r="AML26" s="83"/>
      <c r="AMM26" s="83"/>
      <c r="AMN26" s="83"/>
      <c r="AMO26" s="83"/>
      <c r="AMP26" s="83"/>
      <c r="AMQ26" s="83"/>
      <c r="AMR26" s="83"/>
      <c r="AMS26" s="83"/>
      <c r="AMT26" s="83"/>
      <c r="AMU26" s="83"/>
      <c r="AMV26" s="83"/>
      <c r="AMW26" s="83"/>
      <c r="AMX26" s="83"/>
      <c r="AMY26" s="83"/>
      <c r="AMZ26" s="83"/>
      <c r="ANA26" s="83"/>
      <c r="ANB26" s="83"/>
      <c r="ANC26" s="83"/>
      <c r="AND26" s="83"/>
      <c r="ANE26" s="83"/>
      <c r="ANF26" s="83"/>
      <c r="ANG26" s="83"/>
      <c r="ANH26" s="83"/>
      <c r="ANI26" s="83"/>
      <c r="ANJ26" s="83"/>
      <c r="ANK26" s="83"/>
      <c r="ANL26" s="83"/>
      <c r="ANM26" s="83"/>
      <c r="ANN26" s="83"/>
      <c r="ANO26" s="83"/>
      <c r="ANP26" s="83"/>
      <c r="ANQ26" s="83"/>
      <c r="ANR26" s="83"/>
      <c r="ANS26" s="83"/>
      <c r="ANT26" s="83"/>
      <c r="ANU26" s="83"/>
      <c r="ANV26" s="83"/>
      <c r="ANW26" s="83"/>
      <c r="ANX26" s="83"/>
      <c r="ANY26" s="83"/>
      <c r="ANZ26" s="83"/>
      <c r="AOA26" s="83"/>
      <c r="AOB26" s="83"/>
      <c r="AOC26" s="83"/>
      <c r="AOD26" s="83"/>
      <c r="AOE26" s="83"/>
      <c r="AOF26" s="83"/>
      <c r="AOG26" s="83"/>
      <c r="AOH26" s="83"/>
      <c r="AOI26" s="83"/>
      <c r="AOJ26" s="83"/>
      <c r="AOK26" s="83"/>
      <c r="AOL26" s="83"/>
      <c r="AOM26" s="83"/>
      <c r="AON26" s="83"/>
      <c r="AOO26" s="83"/>
      <c r="AOP26" s="83"/>
      <c r="AOQ26" s="83"/>
      <c r="AOR26" s="83"/>
      <c r="AOS26" s="83"/>
      <c r="AOT26" s="83"/>
      <c r="AOU26" s="83"/>
      <c r="AOV26" s="83"/>
      <c r="AOW26" s="83"/>
      <c r="AOX26" s="83"/>
      <c r="AOY26" s="83"/>
      <c r="AOZ26" s="83"/>
      <c r="APA26" s="83"/>
      <c r="APB26" s="83"/>
      <c r="APC26" s="83"/>
      <c r="APD26" s="83"/>
      <c r="APE26" s="83"/>
      <c r="APF26" s="83"/>
      <c r="APG26" s="83"/>
      <c r="APH26" s="83"/>
      <c r="API26" s="83"/>
      <c r="APJ26" s="83"/>
      <c r="APK26" s="83"/>
      <c r="APL26" s="83"/>
      <c r="APM26" s="83"/>
      <c r="APN26" s="83"/>
      <c r="APO26" s="83"/>
      <c r="APP26" s="83"/>
      <c r="APQ26" s="83"/>
      <c r="APR26" s="83"/>
      <c r="APS26" s="83"/>
      <c r="APT26" s="83"/>
      <c r="APU26" s="83"/>
      <c r="APV26" s="83"/>
      <c r="APW26" s="83"/>
      <c r="APX26" s="83"/>
      <c r="APY26" s="83"/>
      <c r="APZ26" s="83"/>
      <c r="AQA26" s="83"/>
      <c r="AQB26" s="83"/>
      <c r="AQC26" s="83"/>
      <c r="AQD26" s="83"/>
      <c r="AQE26" s="83"/>
      <c r="AQF26" s="83"/>
      <c r="AQG26" s="83"/>
      <c r="AQH26" s="83"/>
      <c r="AQI26" s="83"/>
      <c r="AQJ26" s="83"/>
      <c r="AQK26" s="83"/>
      <c r="AQL26" s="83"/>
      <c r="AQM26" s="83"/>
      <c r="AQN26" s="83"/>
      <c r="AQO26" s="83"/>
      <c r="AQP26" s="83"/>
      <c r="AQQ26" s="83"/>
      <c r="AQR26" s="83"/>
      <c r="AQS26" s="83"/>
      <c r="AQT26" s="83"/>
      <c r="AQU26" s="83"/>
      <c r="AQV26" s="83"/>
      <c r="AQW26" s="83"/>
      <c r="AQX26" s="83"/>
      <c r="AQY26" s="83"/>
      <c r="AQZ26" s="83"/>
      <c r="ARA26" s="83"/>
      <c r="ARB26" s="83"/>
      <c r="ARC26" s="83"/>
      <c r="ARD26" s="83"/>
      <c r="ARE26" s="83"/>
      <c r="ARF26" s="83"/>
      <c r="ARG26" s="83"/>
      <c r="ARH26" s="83"/>
      <c r="ARI26" s="83"/>
      <c r="ARJ26" s="83"/>
      <c r="ARK26" s="83"/>
      <c r="ARL26" s="83"/>
      <c r="ARM26" s="83"/>
      <c r="ARN26" s="83"/>
      <c r="ARO26" s="83"/>
      <c r="ARP26" s="83"/>
      <c r="ARQ26" s="83"/>
      <c r="ARR26" s="83"/>
      <c r="ARS26" s="83"/>
      <c r="ART26" s="83"/>
      <c r="ARU26" s="83"/>
      <c r="ARV26" s="83"/>
      <c r="ARW26" s="83"/>
      <c r="ARX26" s="83"/>
      <c r="ARY26" s="83"/>
      <c r="ARZ26" s="83"/>
      <c r="ASA26" s="83"/>
      <c r="ASB26" s="83"/>
      <c r="ASC26" s="83"/>
      <c r="ASD26" s="83"/>
      <c r="ASE26" s="83"/>
      <c r="ASF26" s="83"/>
      <c r="ASG26" s="83"/>
      <c r="ASH26" s="83"/>
      <c r="ASI26" s="83"/>
      <c r="ASJ26" s="83"/>
      <c r="ASK26" s="83"/>
      <c r="ASL26" s="83"/>
      <c r="ASM26" s="83"/>
      <c r="ASN26" s="83"/>
      <c r="ASO26" s="83"/>
      <c r="ASP26" s="83"/>
      <c r="ASQ26" s="83"/>
      <c r="ASR26" s="83"/>
      <c r="ASS26" s="83"/>
      <c r="AST26" s="83"/>
      <c r="ASU26" s="83"/>
      <c r="ASV26" s="83"/>
      <c r="ASW26" s="83"/>
      <c r="ASX26" s="83"/>
      <c r="ASY26" s="83"/>
      <c r="ASZ26" s="83"/>
      <c r="ATA26" s="83"/>
      <c r="ATB26" s="83"/>
      <c r="ATC26" s="83"/>
      <c r="ATD26" s="83"/>
      <c r="ATE26" s="83"/>
      <c r="ATF26" s="83"/>
      <c r="ATG26" s="83"/>
      <c r="ATH26" s="83"/>
      <c r="ATI26" s="83"/>
      <c r="ATJ26" s="83"/>
      <c r="ATK26" s="83"/>
      <c r="ATL26" s="83"/>
      <c r="ATM26" s="83"/>
      <c r="ATN26" s="83"/>
      <c r="ATO26" s="83"/>
      <c r="ATP26" s="83"/>
      <c r="ATQ26" s="83"/>
      <c r="ATR26" s="83"/>
      <c r="ATS26" s="83"/>
      <c r="ATT26" s="83"/>
      <c r="ATU26" s="83"/>
      <c r="ATV26" s="83"/>
      <c r="ATW26" s="83"/>
      <c r="ATX26" s="83"/>
      <c r="ATY26" s="83"/>
      <c r="ATZ26" s="83"/>
      <c r="AUA26" s="83"/>
      <c r="AUB26" s="83"/>
      <c r="AUC26" s="83"/>
      <c r="AUD26" s="83"/>
      <c r="AUE26" s="83"/>
      <c r="AUF26" s="83"/>
      <c r="AUG26" s="83"/>
      <c r="AUH26" s="83"/>
      <c r="AUI26" s="83"/>
      <c r="AUJ26" s="83"/>
      <c r="AUK26" s="83"/>
      <c r="AUL26" s="83"/>
      <c r="AUM26" s="83"/>
      <c r="AUN26" s="83"/>
      <c r="AUO26" s="83"/>
      <c r="AUP26" s="83"/>
      <c r="AUQ26" s="83"/>
      <c r="AUR26" s="83"/>
      <c r="AUS26" s="83"/>
      <c r="AUT26" s="83"/>
      <c r="AUU26" s="83"/>
      <c r="AUV26" s="83"/>
      <c r="AUW26" s="83"/>
      <c r="AUX26" s="83"/>
      <c r="AUY26" s="83"/>
      <c r="AUZ26" s="83"/>
      <c r="AVA26" s="83"/>
      <c r="AVB26" s="83"/>
      <c r="AVC26" s="83"/>
      <c r="AVD26" s="83"/>
      <c r="AVE26" s="83"/>
      <c r="AVF26" s="83"/>
    </row>
    <row r="27" spans="1:1254">
      <c r="A27" s="84">
        <v>45657</v>
      </c>
      <c r="B27" s="81">
        <v>53040</v>
      </c>
      <c r="C27" s="82" t="s">
        <v>1960</v>
      </c>
      <c r="D27" s="38">
        <v>3848149</v>
      </c>
      <c r="E27" s="38">
        <v>0</v>
      </c>
      <c r="F27" s="38">
        <v>61259</v>
      </c>
      <c r="G27" s="38">
        <v>-3092577</v>
      </c>
      <c r="H27" s="38">
        <v>11244</v>
      </c>
      <c r="I27" s="38">
        <v>-17958</v>
      </c>
      <c r="J27" s="38">
        <v>-3256248</v>
      </c>
      <c r="K27" s="38">
        <v>-270850</v>
      </c>
      <c r="L27" s="38">
        <v>-319099</v>
      </c>
      <c r="M27" s="38">
        <v>76</v>
      </c>
      <c r="N27" s="38">
        <v>3569569</v>
      </c>
      <c r="O27" s="38">
        <v>0</v>
      </c>
      <c r="P27" s="38">
        <v>0</v>
      </c>
      <c r="Q27" s="38">
        <v>-130785</v>
      </c>
      <c r="R27" s="38">
        <v>-11130</v>
      </c>
      <c r="S27" s="38">
        <v>-67533</v>
      </c>
      <c r="T27" s="38">
        <v>455895</v>
      </c>
      <c r="U27" s="38">
        <v>586275</v>
      </c>
      <c r="V27" s="38"/>
      <c r="W27" s="38">
        <v>-130380</v>
      </c>
      <c r="X27" s="38">
        <v>-422829</v>
      </c>
      <c r="Y27" s="38">
        <v>-693679</v>
      </c>
      <c r="Z27" s="38">
        <v>687</v>
      </c>
      <c r="AA27" s="38">
        <v>0</v>
      </c>
      <c r="AB27" s="38">
        <v>-6842</v>
      </c>
      <c r="AC27" s="38">
        <v>-145827</v>
      </c>
      <c r="AD27" s="38">
        <v>-22692</v>
      </c>
      <c r="AE27" s="38">
        <v>0</v>
      </c>
      <c r="AF27" s="38">
        <v>4974</v>
      </c>
      <c r="AG27" s="38">
        <v>131957</v>
      </c>
      <c r="AH27" s="38">
        <v>-130899</v>
      </c>
      <c r="AI27" s="38">
        <v>93515</v>
      </c>
      <c r="AJ27" s="38">
        <v>-211047</v>
      </c>
      <c r="AK27" s="38">
        <v>-25869</v>
      </c>
      <c r="AL27" s="38">
        <v>320476</v>
      </c>
      <c r="AM27" s="38">
        <v>126983</v>
      </c>
      <c r="AN27" s="38">
        <v>0</v>
      </c>
      <c r="AO27" s="38">
        <v>12879</v>
      </c>
      <c r="AP27" s="38">
        <v>204232</v>
      </c>
      <c r="AQ27" s="38">
        <v>322625</v>
      </c>
      <c r="AR27" s="38">
        <v>21560</v>
      </c>
      <c r="AS27" s="38">
        <v>8761168</v>
      </c>
      <c r="AT27" s="38">
        <v>0</v>
      </c>
      <c r="AU27" s="38">
        <v>5243</v>
      </c>
      <c r="AV27" s="38">
        <v>0</v>
      </c>
      <c r="AW27" s="38">
        <v>5243</v>
      </c>
      <c r="AX27" s="38">
        <v>0</v>
      </c>
      <c r="AY27" s="38">
        <v>3768</v>
      </c>
      <c r="AZ27" s="38">
        <v>9918952</v>
      </c>
      <c r="BA27" s="38">
        <v>40931</v>
      </c>
      <c r="BB27" s="38">
        <v>7515534</v>
      </c>
      <c r="BC27" s="38">
        <v>94006</v>
      </c>
      <c r="BD27" s="38">
        <v>1116853</v>
      </c>
      <c r="BE27" s="38">
        <v>933152</v>
      </c>
      <c r="BF27" s="38">
        <v>339419</v>
      </c>
      <c r="BG27" s="38">
        <v>11046264</v>
      </c>
      <c r="BH27" s="38">
        <v>777434</v>
      </c>
      <c r="BI27" s="38">
        <v>45280</v>
      </c>
      <c r="BJ27" s="38">
        <v>344185</v>
      </c>
      <c r="BK27" s="38">
        <v>0</v>
      </c>
      <c r="BL27" s="38">
        <v>217617</v>
      </c>
      <c r="BM27" s="38">
        <v>73583</v>
      </c>
      <c r="BN27" s="38">
        <v>0</v>
      </c>
      <c r="BO27" s="38">
        <v>0</v>
      </c>
      <c r="BP27" s="38">
        <v>350610</v>
      </c>
      <c r="BQ27" s="38">
        <v>0</v>
      </c>
      <c r="BR27" s="38">
        <v>350610</v>
      </c>
      <c r="BS27" s="38">
        <v>75471</v>
      </c>
      <c r="BT27" s="38">
        <v>2084</v>
      </c>
      <c r="BU27" s="38">
        <v>475271</v>
      </c>
      <c r="BV27" s="38">
        <v>0</v>
      </c>
      <c r="BW27" s="38">
        <v>43947</v>
      </c>
      <c r="BX27" s="38">
        <v>0</v>
      </c>
      <c r="BY27" s="38">
        <v>141745</v>
      </c>
      <c r="BZ27" s="38">
        <v>0</v>
      </c>
      <c r="CA27" s="38">
        <v>609</v>
      </c>
      <c r="CB27" s="38">
        <v>3</v>
      </c>
      <c r="CC27" s="38">
        <v>71499</v>
      </c>
      <c r="CD27" s="38">
        <v>230505</v>
      </c>
      <c r="CE27" s="38">
        <v>250</v>
      </c>
      <c r="CF27" s="38">
        <v>213990</v>
      </c>
      <c r="CG27" s="38">
        <v>0</v>
      </c>
      <c r="CH27" s="38">
        <v>0</v>
      </c>
      <c r="CI27" s="38">
        <v>6132242</v>
      </c>
      <c r="CJ27" s="38">
        <v>2149925</v>
      </c>
      <c r="CK27" s="38">
        <v>0</v>
      </c>
      <c r="CL27" s="38">
        <v>35810</v>
      </c>
      <c r="CM27" s="38">
        <v>0</v>
      </c>
      <c r="CN27" s="38">
        <v>26100</v>
      </c>
      <c r="CO27" s="38">
        <v>0</v>
      </c>
      <c r="CP27" s="38">
        <v>6465</v>
      </c>
      <c r="CQ27" s="38">
        <v>0</v>
      </c>
      <c r="CR27" s="38">
        <v>644294</v>
      </c>
      <c r="CS27" s="38">
        <v>42300</v>
      </c>
      <c r="CT27" s="38">
        <v>0</v>
      </c>
      <c r="CU27" s="38">
        <v>4258696</v>
      </c>
      <c r="CV27" s="38">
        <v>2641</v>
      </c>
      <c r="CW27" s="38">
        <v>0</v>
      </c>
      <c r="CX27" s="38">
        <v>0</v>
      </c>
      <c r="CY27" s="38">
        <v>0</v>
      </c>
      <c r="CZ27" s="38">
        <v>0</v>
      </c>
      <c r="DA27" s="38">
        <v>5884247</v>
      </c>
      <c r="DB27" s="38">
        <v>0</v>
      </c>
      <c r="DC27" s="38">
        <v>0</v>
      </c>
      <c r="DD27" s="38">
        <v>8391</v>
      </c>
      <c r="DE27" s="38">
        <v>2641</v>
      </c>
      <c r="DF27" s="38">
        <v>2029418</v>
      </c>
      <c r="DG27" s="38">
        <v>34005</v>
      </c>
      <c r="DH27" s="38">
        <v>79353</v>
      </c>
      <c r="DI27" s="38">
        <v>16226</v>
      </c>
      <c r="DJ27" s="38">
        <v>11046264</v>
      </c>
      <c r="DK27" s="38">
        <v>0</v>
      </c>
      <c r="DL27" s="38">
        <v>0</v>
      </c>
      <c r="DM27" s="38">
        <v>0</v>
      </c>
      <c r="DN27" s="38">
        <v>0</v>
      </c>
      <c r="DO27" s="38">
        <v>569429</v>
      </c>
      <c r="DP27" s="38">
        <v>17779</v>
      </c>
      <c r="DQ27" s="38">
        <v>0</v>
      </c>
      <c r="DR27" s="38">
        <v>0</v>
      </c>
      <c r="DS27" s="38">
        <v>43477</v>
      </c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>
        <v>-36652</v>
      </c>
      <c r="EH27" s="38">
        <v>-9856</v>
      </c>
      <c r="EI27" s="38">
        <v>-275768</v>
      </c>
      <c r="EJ27" s="38">
        <v>-693679</v>
      </c>
      <c r="EK27" s="38">
        <v>61259</v>
      </c>
      <c r="EL27" s="38">
        <v>-69121</v>
      </c>
      <c r="EM27" s="38">
        <v>-967</v>
      </c>
      <c r="EN27" s="38">
        <v>130380</v>
      </c>
      <c r="EO27" s="38"/>
      <c r="EP27" s="38"/>
      <c r="EQ27" s="38"/>
      <c r="ER27" s="38">
        <v>-370436</v>
      </c>
      <c r="ES27" s="38"/>
      <c r="ET27" s="38">
        <v>0</v>
      </c>
      <c r="EU27" s="38">
        <v>-423393</v>
      </c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83"/>
      <c r="OP27" s="83"/>
      <c r="OQ27" s="83"/>
      <c r="OR27" s="83"/>
      <c r="OS27" s="83"/>
      <c r="OT27" s="83"/>
      <c r="OU27" s="83"/>
      <c r="OV27" s="83"/>
      <c r="OW27" s="83"/>
      <c r="OX27" s="83"/>
      <c r="OY27" s="83"/>
      <c r="OZ27" s="83"/>
      <c r="PA27" s="83"/>
      <c r="PB27" s="83"/>
      <c r="PC27" s="83"/>
      <c r="PD27" s="83"/>
      <c r="PE27" s="83"/>
      <c r="PF27" s="83"/>
      <c r="PG27" s="83"/>
      <c r="PH27" s="83"/>
      <c r="PI27" s="83"/>
      <c r="PJ27" s="83"/>
      <c r="PK27" s="83"/>
      <c r="PL27" s="83"/>
      <c r="PM27" s="83"/>
      <c r="PN27" s="83"/>
      <c r="PO27" s="83"/>
      <c r="PP27" s="83"/>
      <c r="PQ27" s="83"/>
      <c r="PR27" s="83"/>
      <c r="PS27" s="83"/>
      <c r="PT27" s="83"/>
      <c r="PU27" s="83"/>
      <c r="PV27" s="83"/>
      <c r="PW27" s="83"/>
      <c r="PX27" s="83"/>
      <c r="PY27" s="83"/>
      <c r="PZ27" s="83"/>
      <c r="QA27" s="83"/>
      <c r="QB27" s="83"/>
      <c r="QC27" s="83"/>
      <c r="QD27" s="83"/>
      <c r="QE27" s="83"/>
      <c r="QF27" s="83"/>
      <c r="QG27" s="83"/>
      <c r="QH27" s="83"/>
      <c r="QI27" s="83"/>
      <c r="QJ27" s="83"/>
      <c r="QK27" s="83"/>
      <c r="QL27" s="83"/>
      <c r="QM27" s="83"/>
      <c r="QN27" s="83"/>
      <c r="QO27" s="83"/>
      <c r="QP27" s="83"/>
      <c r="QQ27" s="83"/>
      <c r="QR27" s="83"/>
      <c r="QS27" s="83"/>
      <c r="QT27" s="83"/>
      <c r="QU27" s="83"/>
      <c r="QV27" s="83"/>
      <c r="QW27" s="83"/>
      <c r="QX27" s="83"/>
      <c r="QY27" s="83"/>
      <c r="QZ27" s="83"/>
      <c r="RA27" s="83"/>
      <c r="RB27" s="83"/>
      <c r="RC27" s="83"/>
      <c r="RD27" s="83"/>
      <c r="RE27" s="83"/>
      <c r="RF27" s="83"/>
      <c r="RG27" s="83"/>
      <c r="RH27" s="83"/>
      <c r="RI27" s="83"/>
      <c r="RJ27" s="83"/>
      <c r="RK27" s="83"/>
      <c r="RL27" s="83"/>
      <c r="RM27" s="83"/>
      <c r="RN27" s="83"/>
      <c r="RO27" s="83"/>
      <c r="RP27" s="83"/>
      <c r="RQ27" s="83"/>
      <c r="RR27" s="83"/>
      <c r="RS27" s="83"/>
      <c r="RT27" s="83"/>
      <c r="RU27" s="83"/>
      <c r="RV27" s="83"/>
      <c r="RW27" s="83"/>
      <c r="RX27" s="83"/>
      <c r="RY27" s="83"/>
      <c r="RZ27" s="83"/>
      <c r="SA27" s="83"/>
      <c r="SB27" s="83"/>
      <c r="SC27" s="83"/>
      <c r="SD27" s="83"/>
      <c r="SE27" s="83"/>
      <c r="SF27" s="83"/>
      <c r="SG27" s="83"/>
      <c r="SH27" s="83"/>
      <c r="SI27" s="83"/>
      <c r="SJ27" s="83"/>
      <c r="SK27" s="83"/>
      <c r="SL27" s="83"/>
      <c r="SM27" s="83"/>
      <c r="SN27" s="83"/>
      <c r="SO27" s="83"/>
      <c r="SP27" s="83"/>
      <c r="SQ27" s="83"/>
      <c r="SR27" s="83"/>
      <c r="SS27" s="83"/>
      <c r="ST27" s="83"/>
      <c r="SU27" s="83"/>
      <c r="SV27" s="83"/>
      <c r="SW27" s="83"/>
      <c r="SX27" s="83"/>
      <c r="SY27" s="83"/>
      <c r="SZ27" s="83"/>
      <c r="TA27" s="83"/>
      <c r="TB27" s="83"/>
      <c r="TC27" s="83"/>
      <c r="TD27" s="83"/>
      <c r="TE27" s="83"/>
      <c r="TF27" s="83"/>
      <c r="TG27" s="83"/>
      <c r="TH27" s="83"/>
      <c r="TI27" s="83"/>
      <c r="TJ27" s="83"/>
      <c r="TK27" s="83"/>
      <c r="TL27" s="83"/>
      <c r="TM27" s="83"/>
      <c r="TN27" s="83"/>
      <c r="TO27" s="83"/>
      <c r="TP27" s="83"/>
      <c r="TQ27" s="83"/>
      <c r="TR27" s="83"/>
      <c r="TS27" s="83"/>
      <c r="TT27" s="83"/>
      <c r="TU27" s="83"/>
      <c r="TV27" s="83"/>
      <c r="TW27" s="83"/>
      <c r="TX27" s="83"/>
      <c r="TY27" s="83"/>
      <c r="TZ27" s="83"/>
      <c r="UA27" s="83"/>
      <c r="UB27" s="83"/>
      <c r="UC27" s="83"/>
      <c r="UD27" s="83"/>
      <c r="UE27" s="83"/>
      <c r="UF27" s="83"/>
      <c r="UG27" s="83"/>
      <c r="UH27" s="83"/>
      <c r="UI27" s="83"/>
      <c r="UJ27" s="83"/>
      <c r="UK27" s="83"/>
      <c r="UL27" s="83"/>
      <c r="UM27" s="83"/>
      <c r="UN27" s="83"/>
      <c r="UO27" s="83"/>
      <c r="UP27" s="83"/>
      <c r="UQ27" s="83"/>
      <c r="UR27" s="83"/>
      <c r="US27" s="83"/>
      <c r="UT27" s="83"/>
      <c r="UU27" s="83"/>
      <c r="UV27" s="83"/>
      <c r="UW27" s="83"/>
      <c r="UX27" s="83"/>
      <c r="UY27" s="83"/>
      <c r="UZ27" s="83"/>
      <c r="VA27" s="83"/>
      <c r="VB27" s="83"/>
      <c r="VC27" s="83"/>
      <c r="VD27" s="83"/>
      <c r="VE27" s="83"/>
      <c r="VF27" s="83"/>
      <c r="VG27" s="83"/>
      <c r="VH27" s="83"/>
      <c r="VI27" s="83"/>
      <c r="VJ27" s="83"/>
      <c r="VK27" s="83"/>
      <c r="VL27" s="83"/>
      <c r="VM27" s="83"/>
      <c r="VN27" s="83"/>
      <c r="VO27" s="83"/>
      <c r="VP27" s="83"/>
      <c r="VQ27" s="83"/>
      <c r="VR27" s="83"/>
      <c r="VS27" s="83"/>
      <c r="VT27" s="83"/>
      <c r="VU27" s="83"/>
      <c r="VV27" s="83"/>
      <c r="VW27" s="83"/>
      <c r="VX27" s="83"/>
      <c r="VY27" s="83"/>
      <c r="VZ27" s="83"/>
      <c r="WA27" s="83"/>
      <c r="WB27" s="83"/>
      <c r="WC27" s="83"/>
      <c r="WD27" s="83"/>
      <c r="WE27" s="83"/>
      <c r="WF27" s="83"/>
      <c r="WG27" s="83"/>
      <c r="WH27" s="83"/>
      <c r="WI27" s="83"/>
      <c r="WJ27" s="83"/>
      <c r="WK27" s="83"/>
      <c r="WL27" s="83"/>
      <c r="WM27" s="83"/>
      <c r="WN27" s="83"/>
      <c r="WO27" s="83"/>
      <c r="WP27" s="83"/>
      <c r="WQ27" s="83"/>
      <c r="WR27" s="83"/>
      <c r="WS27" s="83"/>
      <c r="WT27" s="83"/>
      <c r="WU27" s="83"/>
      <c r="WV27" s="83"/>
      <c r="WW27" s="83"/>
      <c r="WX27" s="83"/>
      <c r="WY27" s="83"/>
      <c r="WZ27" s="83"/>
      <c r="XA27" s="83"/>
      <c r="XB27" s="83"/>
      <c r="XC27" s="83"/>
      <c r="XD27" s="83"/>
      <c r="XE27" s="83"/>
      <c r="XF27" s="83"/>
      <c r="XG27" s="83"/>
      <c r="XH27" s="83"/>
      <c r="XI27" s="83"/>
      <c r="XJ27" s="83"/>
      <c r="XK27" s="83"/>
      <c r="XL27" s="83"/>
      <c r="XM27" s="83"/>
      <c r="XN27" s="83"/>
      <c r="XO27" s="83"/>
      <c r="XP27" s="83"/>
      <c r="XQ27" s="83"/>
      <c r="XR27" s="83"/>
      <c r="XS27" s="83"/>
      <c r="XT27" s="83"/>
      <c r="XU27" s="83"/>
      <c r="XV27" s="83"/>
      <c r="XW27" s="83"/>
      <c r="XX27" s="83"/>
      <c r="XY27" s="83"/>
      <c r="XZ27" s="83"/>
      <c r="YA27" s="83"/>
      <c r="YB27" s="83"/>
      <c r="YC27" s="83"/>
      <c r="YD27" s="83"/>
      <c r="YE27" s="83"/>
      <c r="YF27" s="83"/>
      <c r="YG27" s="83"/>
      <c r="YH27" s="83"/>
      <c r="YI27" s="83"/>
      <c r="YJ27" s="83"/>
      <c r="YK27" s="83"/>
      <c r="YL27" s="83"/>
      <c r="YM27" s="83"/>
      <c r="YN27" s="83"/>
      <c r="YO27" s="83"/>
      <c r="YP27" s="83"/>
      <c r="YQ27" s="83"/>
      <c r="YR27" s="83"/>
      <c r="YS27" s="83"/>
      <c r="YT27" s="83"/>
      <c r="YU27" s="83"/>
      <c r="YV27" s="83"/>
      <c r="YW27" s="83"/>
      <c r="YX27" s="83"/>
      <c r="YY27" s="83"/>
      <c r="YZ27" s="83"/>
      <c r="ZA27" s="83"/>
      <c r="ZB27" s="83"/>
      <c r="ZC27" s="83"/>
      <c r="ZD27" s="83"/>
      <c r="ZE27" s="83"/>
      <c r="ZF27" s="83"/>
      <c r="ZG27" s="83"/>
      <c r="ZH27" s="83"/>
      <c r="ZI27" s="83"/>
      <c r="ZJ27" s="83"/>
      <c r="ZK27" s="83"/>
      <c r="ZL27" s="83"/>
      <c r="ZM27" s="83"/>
      <c r="ZN27" s="83"/>
      <c r="ZO27" s="83"/>
      <c r="ZP27" s="83"/>
      <c r="ZQ27" s="83"/>
      <c r="ZR27" s="83"/>
      <c r="ZS27" s="83"/>
      <c r="ZT27" s="83"/>
      <c r="ZU27" s="83"/>
      <c r="ZV27" s="83"/>
      <c r="ZW27" s="83"/>
      <c r="ZX27" s="83"/>
      <c r="ZY27" s="83"/>
      <c r="ZZ27" s="83"/>
      <c r="AAA27" s="83"/>
      <c r="AAB27" s="83"/>
      <c r="AAC27" s="83"/>
      <c r="AAD27" s="83"/>
      <c r="AAE27" s="83"/>
      <c r="AAF27" s="83"/>
      <c r="AAG27" s="83"/>
      <c r="AAH27" s="83"/>
      <c r="AAI27" s="83"/>
      <c r="AAJ27" s="83"/>
      <c r="AAK27" s="83"/>
      <c r="AAL27" s="83"/>
      <c r="AAM27" s="83"/>
      <c r="AAN27" s="83"/>
      <c r="AAO27" s="83"/>
      <c r="AAP27" s="83"/>
      <c r="AAQ27" s="83"/>
      <c r="AAR27" s="83"/>
      <c r="AAS27" s="83"/>
      <c r="AAT27" s="83"/>
      <c r="AAU27" s="83"/>
      <c r="AAV27" s="83"/>
      <c r="AAW27" s="83"/>
      <c r="AAX27" s="83"/>
      <c r="AAY27" s="83"/>
      <c r="AAZ27" s="83"/>
      <c r="ABA27" s="83"/>
      <c r="ABB27" s="83"/>
      <c r="ABC27" s="83"/>
      <c r="ABD27" s="83"/>
      <c r="ABE27" s="83"/>
      <c r="ABF27" s="83"/>
      <c r="ABG27" s="83"/>
      <c r="ABH27" s="83"/>
      <c r="ABI27" s="83"/>
      <c r="ABJ27" s="83"/>
      <c r="ABK27" s="83"/>
      <c r="ABL27" s="83"/>
      <c r="ABM27" s="83"/>
      <c r="ABN27" s="83"/>
      <c r="ABO27" s="83"/>
      <c r="ABP27" s="83"/>
      <c r="ABQ27" s="83"/>
      <c r="ABR27" s="83"/>
      <c r="ABS27" s="83"/>
      <c r="ABT27" s="83"/>
      <c r="ABU27" s="83"/>
      <c r="ABV27" s="83"/>
      <c r="ABW27" s="83"/>
      <c r="ABX27" s="83"/>
      <c r="ABY27" s="83"/>
      <c r="ABZ27" s="83"/>
      <c r="ACA27" s="83"/>
      <c r="ACB27" s="83"/>
      <c r="ACC27" s="83"/>
      <c r="ACD27" s="83"/>
      <c r="ACE27" s="83"/>
      <c r="ACF27" s="83"/>
      <c r="ACG27" s="83"/>
      <c r="ACH27" s="83"/>
      <c r="ACI27" s="83"/>
      <c r="ACJ27" s="83"/>
      <c r="ACK27" s="83"/>
      <c r="ACL27" s="83"/>
      <c r="ACM27" s="83"/>
      <c r="ACN27" s="83"/>
      <c r="ACO27" s="83"/>
      <c r="ACP27" s="83"/>
      <c r="ACQ27" s="83"/>
      <c r="ACR27" s="83"/>
      <c r="ACS27" s="83"/>
      <c r="ACT27" s="83"/>
      <c r="ACU27" s="83"/>
      <c r="ACV27" s="83"/>
      <c r="ACW27" s="83"/>
      <c r="ACX27" s="83"/>
      <c r="ACY27" s="83"/>
      <c r="ACZ27" s="83"/>
      <c r="ADA27" s="83"/>
      <c r="ADB27" s="83"/>
      <c r="ADC27" s="83"/>
      <c r="ADD27" s="83"/>
      <c r="ADE27" s="83"/>
      <c r="ADF27" s="83"/>
      <c r="ADG27" s="83"/>
      <c r="ADH27" s="83"/>
      <c r="ADI27" s="83"/>
      <c r="ADJ27" s="83"/>
      <c r="ADK27" s="83"/>
      <c r="ADL27" s="83"/>
      <c r="ADM27" s="83"/>
      <c r="ADN27" s="83"/>
      <c r="ADO27" s="83"/>
      <c r="ADP27" s="83"/>
      <c r="ADQ27" s="83"/>
      <c r="ADR27" s="83"/>
      <c r="ADS27" s="83"/>
      <c r="ADT27" s="83"/>
      <c r="ADU27" s="83"/>
      <c r="ADV27" s="83"/>
      <c r="ADW27" s="83"/>
      <c r="ADX27" s="83"/>
      <c r="ADY27" s="83"/>
      <c r="ADZ27" s="83"/>
      <c r="AEA27" s="83"/>
      <c r="AEB27" s="83"/>
      <c r="AEC27" s="83"/>
      <c r="AED27" s="83"/>
      <c r="AEE27" s="83"/>
      <c r="AEF27" s="83"/>
      <c r="AEG27" s="83"/>
      <c r="AEH27" s="83"/>
      <c r="AEI27" s="83"/>
      <c r="AEJ27" s="83"/>
      <c r="AEK27" s="83"/>
      <c r="AEL27" s="83"/>
      <c r="AEM27" s="83"/>
      <c r="AEN27" s="83"/>
      <c r="AEO27" s="83"/>
      <c r="AEP27" s="83"/>
      <c r="AEQ27" s="83"/>
      <c r="AER27" s="83"/>
      <c r="AES27" s="83"/>
      <c r="AET27" s="83"/>
      <c r="AEU27" s="83"/>
      <c r="AEV27" s="83"/>
      <c r="AEW27" s="83"/>
      <c r="AEX27" s="83"/>
      <c r="AEY27" s="83"/>
      <c r="AEZ27" s="83"/>
      <c r="AFA27" s="83"/>
      <c r="AFB27" s="83"/>
      <c r="AFC27" s="83"/>
      <c r="AFD27" s="83"/>
      <c r="AFE27" s="83"/>
      <c r="AFF27" s="83"/>
      <c r="AFG27" s="83"/>
      <c r="AFH27" s="83"/>
      <c r="AFI27" s="83"/>
      <c r="AFJ27" s="83"/>
      <c r="AFK27" s="83"/>
      <c r="AFL27" s="83"/>
      <c r="AFM27" s="83"/>
      <c r="AFN27" s="83"/>
      <c r="AFO27" s="83"/>
      <c r="AFP27" s="83"/>
      <c r="AFQ27" s="83"/>
      <c r="AFR27" s="83"/>
      <c r="AFS27" s="83"/>
      <c r="AFT27" s="83"/>
      <c r="AFU27" s="83"/>
      <c r="AFV27" s="83"/>
      <c r="AFW27" s="83"/>
      <c r="AFX27" s="83"/>
      <c r="AFY27" s="83"/>
      <c r="AFZ27" s="83"/>
      <c r="AGA27" s="83"/>
      <c r="AGB27" s="83"/>
      <c r="AGC27" s="83"/>
      <c r="AGD27" s="83"/>
      <c r="AGE27" s="83"/>
      <c r="AGF27" s="83"/>
      <c r="AGG27" s="83"/>
      <c r="AGH27" s="83"/>
      <c r="AGI27" s="83"/>
      <c r="AGJ27" s="83"/>
      <c r="AGK27" s="83"/>
      <c r="AGL27" s="83"/>
      <c r="AGM27" s="83"/>
      <c r="AGN27" s="83"/>
      <c r="AGO27" s="83"/>
      <c r="AGP27" s="83"/>
      <c r="AGQ27" s="83"/>
      <c r="AGR27" s="83"/>
      <c r="AGS27" s="83"/>
      <c r="AGT27" s="83"/>
      <c r="AGU27" s="83"/>
      <c r="AGV27" s="83"/>
      <c r="AGW27" s="83"/>
      <c r="AGX27" s="83"/>
      <c r="AGY27" s="83"/>
      <c r="AGZ27" s="83"/>
      <c r="AHA27" s="83"/>
      <c r="AHB27" s="83"/>
      <c r="AHC27" s="83"/>
      <c r="AHD27" s="83"/>
      <c r="AHE27" s="83"/>
      <c r="AHF27" s="83"/>
      <c r="AHG27" s="83"/>
      <c r="AHH27" s="83"/>
      <c r="AHI27" s="83"/>
      <c r="AHJ27" s="83"/>
      <c r="AHK27" s="83"/>
      <c r="AHL27" s="83"/>
      <c r="AHM27" s="83"/>
      <c r="AHN27" s="83"/>
      <c r="AHO27" s="83"/>
      <c r="AHP27" s="83"/>
      <c r="AHQ27" s="83"/>
      <c r="AHR27" s="83"/>
      <c r="AHS27" s="83"/>
      <c r="AHT27" s="83"/>
      <c r="AHU27" s="83"/>
      <c r="AHV27" s="83"/>
      <c r="AHW27" s="83"/>
      <c r="AHX27" s="83"/>
      <c r="AHY27" s="83"/>
      <c r="AHZ27" s="83"/>
      <c r="AIA27" s="83"/>
      <c r="AIB27" s="83"/>
      <c r="AIC27" s="83"/>
      <c r="AID27" s="83"/>
      <c r="AIE27" s="83"/>
      <c r="AIF27" s="83"/>
      <c r="AIG27" s="83"/>
      <c r="AIH27" s="83"/>
      <c r="AII27" s="83"/>
      <c r="AIJ27" s="83"/>
      <c r="AIK27" s="83"/>
      <c r="AIL27" s="83"/>
      <c r="AIM27" s="83"/>
      <c r="AIN27" s="83"/>
      <c r="AIO27" s="83"/>
      <c r="AIP27" s="83"/>
      <c r="AIQ27" s="83"/>
      <c r="AIR27" s="83"/>
      <c r="AIS27" s="83"/>
      <c r="AIT27" s="83"/>
      <c r="AIU27" s="83"/>
      <c r="AIV27" s="83"/>
      <c r="AIW27" s="83"/>
      <c r="AIX27" s="83"/>
      <c r="AIY27" s="83"/>
      <c r="AIZ27" s="83"/>
      <c r="AJA27" s="83"/>
      <c r="AJB27" s="83"/>
      <c r="AJC27" s="83"/>
      <c r="AJD27" s="83"/>
      <c r="AJE27" s="83"/>
      <c r="AJF27" s="83"/>
      <c r="AJG27" s="83"/>
      <c r="AJH27" s="83"/>
      <c r="AJI27" s="83"/>
      <c r="AJJ27" s="83"/>
      <c r="AJK27" s="83"/>
      <c r="AJL27" s="83"/>
      <c r="AJM27" s="83"/>
      <c r="AJN27" s="83"/>
      <c r="AJO27" s="83"/>
      <c r="AJP27" s="83"/>
      <c r="AJQ27" s="83"/>
      <c r="AJR27" s="83"/>
      <c r="AJS27" s="83"/>
      <c r="AJT27" s="83"/>
      <c r="AJU27" s="83"/>
      <c r="AJV27" s="83"/>
      <c r="AJW27" s="83"/>
      <c r="AJX27" s="83"/>
      <c r="AJY27" s="83"/>
      <c r="AJZ27" s="83"/>
      <c r="AKA27" s="83"/>
      <c r="AKB27" s="83"/>
      <c r="AKC27" s="83"/>
      <c r="AKD27" s="83"/>
      <c r="AKE27" s="83"/>
      <c r="AKF27" s="83"/>
      <c r="AKG27" s="83"/>
      <c r="AKH27" s="83"/>
      <c r="AKI27" s="83"/>
      <c r="AKJ27" s="83"/>
      <c r="AKK27" s="83"/>
      <c r="AKL27" s="83"/>
      <c r="AKM27" s="83"/>
      <c r="AKN27" s="83"/>
      <c r="AKO27" s="83"/>
      <c r="AKP27" s="83"/>
      <c r="AKQ27" s="83"/>
      <c r="AKR27" s="83"/>
      <c r="AKS27" s="83"/>
      <c r="AKT27" s="83"/>
      <c r="AKU27" s="83"/>
      <c r="AKV27" s="83"/>
      <c r="AKW27" s="83"/>
      <c r="AKX27" s="83"/>
      <c r="AKY27" s="83"/>
      <c r="AKZ27" s="83"/>
      <c r="ALA27" s="83"/>
      <c r="ALB27" s="83"/>
      <c r="ALC27" s="83"/>
      <c r="ALD27" s="83"/>
      <c r="ALE27" s="83"/>
      <c r="ALF27" s="83"/>
      <c r="ALG27" s="83"/>
      <c r="ALH27" s="83"/>
      <c r="ALI27" s="83"/>
      <c r="ALJ27" s="83"/>
      <c r="ALK27" s="83"/>
      <c r="ALL27" s="83"/>
      <c r="ALM27" s="83"/>
      <c r="ALN27" s="83"/>
      <c r="ALO27" s="83"/>
      <c r="ALP27" s="83"/>
      <c r="ALQ27" s="83"/>
      <c r="ALR27" s="83"/>
      <c r="ALS27" s="83"/>
      <c r="ALT27" s="83"/>
      <c r="ALU27" s="83"/>
      <c r="ALV27" s="83"/>
      <c r="ALW27" s="83"/>
      <c r="ALX27" s="83"/>
      <c r="ALY27" s="83"/>
      <c r="ALZ27" s="83"/>
      <c r="AMA27" s="83"/>
      <c r="AMB27" s="83"/>
      <c r="AMC27" s="83"/>
      <c r="AMD27" s="83"/>
      <c r="AME27" s="83"/>
      <c r="AMF27" s="83"/>
      <c r="AMG27" s="83"/>
      <c r="AMH27" s="83"/>
      <c r="AMI27" s="83"/>
      <c r="AMJ27" s="83"/>
      <c r="AMK27" s="83"/>
      <c r="AML27" s="83"/>
      <c r="AMM27" s="83"/>
      <c r="AMN27" s="83"/>
      <c r="AMO27" s="83"/>
      <c r="AMP27" s="83"/>
      <c r="AMQ27" s="83"/>
      <c r="AMR27" s="83"/>
      <c r="AMS27" s="83"/>
      <c r="AMT27" s="83"/>
      <c r="AMU27" s="83"/>
      <c r="AMV27" s="83"/>
      <c r="AMW27" s="83"/>
      <c r="AMX27" s="83"/>
      <c r="AMY27" s="83"/>
      <c r="AMZ27" s="83"/>
      <c r="ANA27" s="83"/>
      <c r="ANB27" s="83"/>
      <c r="ANC27" s="83"/>
      <c r="AND27" s="83"/>
      <c r="ANE27" s="83"/>
      <c r="ANF27" s="83"/>
      <c r="ANG27" s="83"/>
      <c r="ANH27" s="83"/>
      <c r="ANI27" s="83"/>
      <c r="ANJ27" s="83"/>
      <c r="ANK27" s="83"/>
      <c r="ANL27" s="83"/>
      <c r="ANM27" s="83"/>
      <c r="ANN27" s="83"/>
      <c r="ANO27" s="83"/>
      <c r="ANP27" s="83"/>
      <c r="ANQ27" s="83"/>
      <c r="ANR27" s="83"/>
      <c r="ANS27" s="83"/>
      <c r="ANT27" s="83"/>
      <c r="ANU27" s="83"/>
      <c r="ANV27" s="83"/>
      <c r="ANW27" s="83"/>
      <c r="ANX27" s="83"/>
      <c r="ANY27" s="83"/>
      <c r="ANZ27" s="83"/>
      <c r="AOA27" s="83"/>
      <c r="AOB27" s="83"/>
      <c r="AOC27" s="83"/>
      <c r="AOD27" s="83"/>
      <c r="AOE27" s="83"/>
      <c r="AOF27" s="83"/>
      <c r="AOG27" s="83"/>
      <c r="AOH27" s="83"/>
      <c r="AOI27" s="83"/>
      <c r="AOJ27" s="83"/>
      <c r="AOK27" s="83"/>
      <c r="AOL27" s="83"/>
      <c r="AOM27" s="83"/>
      <c r="AON27" s="83"/>
      <c r="AOO27" s="83"/>
      <c r="AOP27" s="83"/>
      <c r="AOQ27" s="83"/>
      <c r="AOR27" s="83"/>
      <c r="AOS27" s="83"/>
      <c r="AOT27" s="83"/>
      <c r="AOU27" s="83"/>
      <c r="AOV27" s="83"/>
      <c r="AOW27" s="83"/>
      <c r="AOX27" s="83"/>
      <c r="AOY27" s="83"/>
      <c r="AOZ27" s="83"/>
      <c r="APA27" s="83"/>
      <c r="APB27" s="83"/>
      <c r="APC27" s="83"/>
      <c r="APD27" s="83"/>
      <c r="APE27" s="83"/>
      <c r="APF27" s="83"/>
      <c r="APG27" s="83"/>
      <c r="APH27" s="83"/>
      <c r="API27" s="83"/>
      <c r="APJ27" s="83"/>
      <c r="APK27" s="83"/>
      <c r="APL27" s="83"/>
      <c r="APM27" s="83"/>
      <c r="APN27" s="83"/>
      <c r="APO27" s="83"/>
      <c r="APP27" s="83"/>
      <c r="APQ27" s="83"/>
      <c r="APR27" s="83"/>
      <c r="APS27" s="83"/>
      <c r="APT27" s="83"/>
      <c r="APU27" s="83"/>
      <c r="APV27" s="83"/>
      <c r="APW27" s="83"/>
      <c r="APX27" s="83"/>
      <c r="APY27" s="83"/>
      <c r="APZ27" s="83"/>
      <c r="AQA27" s="83"/>
      <c r="AQB27" s="83"/>
      <c r="AQC27" s="83"/>
      <c r="AQD27" s="83"/>
      <c r="AQE27" s="83"/>
      <c r="AQF27" s="83"/>
      <c r="AQG27" s="83"/>
      <c r="AQH27" s="83"/>
      <c r="AQI27" s="83"/>
      <c r="AQJ27" s="83"/>
      <c r="AQK27" s="83"/>
      <c r="AQL27" s="83"/>
      <c r="AQM27" s="83"/>
      <c r="AQN27" s="83"/>
      <c r="AQO27" s="83"/>
      <c r="AQP27" s="83"/>
      <c r="AQQ27" s="83"/>
      <c r="AQR27" s="83"/>
      <c r="AQS27" s="83"/>
      <c r="AQT27" s="83"/>
      <c r="AQU27" s="83"/>
      <c r="AQV27" s="83"/>
      <c r="AQW27" s="83"/>
      <c r="AQX27" s="83"/>
      <c r="AQY27" s="83"/>
      <c r="AQZ27" s="83"/>
      <c r="ARA27" s="83"/>
      <c r="ARB27" s="83"/>
      <c r="ARC27" s="83"/>
      <c r="ARD27" s="83"/>
      <c r="ARE27" s="83"/>
      <c r="ARF27" s="83"/>
      <c r="ARG27" s="83"/>
      <c r="ARH27" s="83"/>
      <c r="ARI27" s="83"/>
      <c r="ARJ27" s="83"/>
      <c r="ARK27" s="83"/>
      <c r="ARL27" s="83"/>
      <c r="ARM27" s="83"/>
      <c r="ARN27" s="83"/>
      <c r="ARO27" s="83"/>
      <c r="ARP27" s="83"/>
      <c r="ARQ27" s="83"/>
      <c r="ARR27" s="83"/>
      <c r="ARS27" s="83"/>
      <c r="ART27" s="83"/>
      <c r="ARU27" s="83"/>
      <c r="ARV27" s="83"/>
      <c r="ARW27" s="83"/>
      <c r="ARX27" s="83"/>
      <c r="ARY27" s="83"/>
      <c r="ARZ27" s="83"/>
      <c r="ASA27" s="83"/>
      <c r="ASB27" s="83"/>
      <c r="ASC27" s="83"/>
      <c r="ASD27" s="83"/>
      <c r="ASE27" s="83"/>
      <c r="ASF27" s="83"/>
      <c r="ASG27" s="83"/>
      <c r="ASH27" s="83"/>
      <c r="ASI27" s="83"/>
      <c r="ASJ27" s="83"/>
      <c r="ASK27" s="83"/>
      <c r="ASL27" s="83"/>
      <c r="ASM27" s="83"/>
      <c r="ASN27" s="83"/>
      <c r="ASO27" s="83"/>
      <c r="ASP27" s="83"/>
      <c r="ASQ27" s="83"/>
      <c r="ASR27" s="83"/>
      <c r="ASS27" s="83"/>
      <c r="AST27" s="83"/>
      <c r="ASU27" s="83"/>
      <c r="ASV27" s="83"/>
      <c r="ASW27" s="83"/>
      <c r="ASX27" s="83"/>
      <c r="ASY27" s="83"/>
      <c r="ASZ27" s="83"/>
      <c r="ATA27" s="83"/>
      <c r="ATB27" s="83"/>
      <c r="ATC27" s="83"/>
      <c r="ATD27" s="83"/>
      <c r="ATE27" s="83"/>
      <c r="ATF27" s="83"/>
      <c r="ATG27" s="83"/>
      <c r="ATH27" s="83"/>
      <c r="ATI27" s="83"/>
      <c r="ATJ27" s="83"/>
      <c r="ATK27" s="83"/>
      <c r="ATL27" s="83"/>
      <c r="ATM27" s="83"/>
      <c r="ATN27" s="83"/>
      <c r="ATO27" s="83"/>
      <c r="ATP27" s="83"/>
      <c r="ATQ27" s="83"/>
      <c r="ATR27" s="83"/>
      <c r="ATS27" s="83"/>
      <c r="ATT27" s="83"/>
      <c r="ATU27" s="83"/>
      <c r="ATV27" s="83"/>
      <c r="ATW27" s="83"/>
      <c r="ATX27" s="83"/>
      <c r="ATY27" s="83"/>
      <c r="ATZ27" s="83"/>
      <c r="AUA27" s="83"/>
      <c r="AUB27" s="83"/>
      <c r="AUC27" s="83"/>
      <c r="AUD27" s="83"/>
      <c r="AUE27" s="83"/>
      <c r="AUF27" s="83"/>
      <c r="AUG27" s="83"/>
      <c r="AUH27" s="83"/>
      <c r="AUI27" s="83"/>
      <c r="AUJ27" s="83"/>
      <c r="AUK27" s="83"/>
      <c r="AUL27" s="83"/>
      <c r="AUM27" s="83"/>
      <c r="AUN27" s="83"/>
      <c r="AUO27" s="83"/>
      <c r="AUP27" s="83"/>
      <c r="AUQ27" s="83"/>
      <c r="AUR27" s="83"/>
      <c r="AUS27" s="83"/>
      <c r="AUT27" s="83"/>
      <c r="AUU27" s="83"/>
      <c r="AUV27" s="83"/>
      <c r="AUW27" s="83"/>
      <c r="AUX27" s="83"/>
      <c r="AUY27" s="83"/>
      <c r="AUZ27" s="83"/>
      <c r="AVA27" s="83"/>
      <c r="AVB27" s="83"/>
      <c r="AVC27" s="83"/>
      <c r="AVD27" s="83"/>
      <c r="AVE27" s="83"/>
      <c r="AVF27" s="83"/>
    </row>
    <row r="28" spans="1:1254">
      <c r="A28" s="84">
        <v>45657</v>
      </c>
      <c r="B28" s="81">
        <v>50234</v>
      </c>
      <c r="C28" s="82" t="s">
        <v>1961</v>
      </c>
      <c r="D28" s="38">
        <v>8743</v>
      </c>
      <c r="E28" s="38">
        <v>0</v>
      </c>
      <c r="F28" s="38">
        <v>21</v>
      </c>
      <c r="G28" s="38">
        <v>-1620</v>
      </c>
      <c r="H28" s="38">
        <v>0</v>
      </c>
      <c r="I28" s="38">
        <v>-303</v>
      </c>
      <c r="J28" s="38">
        <v>-1079</v>
      </c>
      <c r="K28" s="38">
        <v>0</v>
      </c>
      <c r="L28" s="38">
        <v>3974</v>
      </c>
      <c r="M28" s="38">
        <v>0</v>
      </c>
      <c r="N28" s="38">
        <v>7426</v>
      </c>
      <c r="O28" s="38">
        <v>0</v>
      </c>
      <c r="P28" s="38">
        <v>0</v>
      </c>
      <c r="Q28" s="38"/>
      <c r="R28" s="38">
        <v>245</v>
      </c>
      <c r="S28" s="38">
        <v>-813</v>
      </c>
      <c r="T28" s="38">
        <v>2407</v>
      </c>
      <c r="U28" s="38">
        <v>2428</v>
      </c>
      <c r="V28" s="38"/>
      <c r="W28" s="38">
        <v>-21</v>
      </c>
      <c r="X28" s="38">
        <v>-2395</v>
      </c>
      <c r="Y28" s="38">
        <v>-2395</v>
      </c>
      <c r="Z28" s="38">
        <v>0</v>
      </c>
      <c r="AA28" s="38">
        <v>0</v>
      </c>
      <c r="AB28" s="38">
        <v>-250</v>
      </c>
      <c r="AC28" s="38">
        <v>600</v>
      </c>
      <c r="AD28" s="38">
        <v>0</v>
      </c>
      <c r="AE28" s="38">
        <v>0</v>
      </c>
      <c r="AF28" s="38">
        <v>-1069</v>
      </c>
      <c r="AG28" s="38">
        <v>5311</v>
      </c>
      <c r="AH28" s="38"/>
      <c r="AI28" s="38">
        <v>1279</v>
      </c>
      <c r="AJ28" s="38">
        <v>-504</v>
      </c>
      <c r="AK28" s="38">
        <v>0</v>
      </c>
      <c r="AL28" s="38">
        <v>1399</v>
      </c>
      <c r="AM28" s="38">
        <v>6380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47332</v>
      </c>
      <c r="AT28" s="38">
        <v>0</v>
      </c>
      <c r="AU28" s="38">
        <v>753</v>
      </c>
      <c r="AV28" s="38">
        <v>0</v>
      </c>
      <c r="AW28" s="38">
        <v>753</v>
      </c>
      <c r="AX28" s="38">
        <v>0</v>
      </c>
      <c r="AY28" s="38"/>
      <c r="AZ28" s="38">
        <v>47367</v>
      </c>
      <c r="BA28" s="38">
        <v>35</v>
      </c>
      <c r="BB28" s="38">
        <v>27948</v>
      </c>
      <c r="BC28" s="38">
        <v>0</v>
      </c>
      <c r="BD28" s="38">
        <v>0</v>
      </c>
      <c r="BE28" s="38">
        <v>0</v>
      </c>
      <c r="BF28" s="38">
        <v>0</v>
      </c>
      <c r="BG28" s="38">
        <v>49938</v>
      </c>
      <c r="BH28" s="38">
        <v>0</v>
      </c>
      <c r="BI28" s="38">
        <v>1156</v>
      </c>
      <c r="BJ28" s="38">
        <v>0</v>
      </c>
      <c r="BK28" s="38">
        <v>0</v>
      </c>
      <c r="BL28" s="38">
        <v>19385</v>
      </c>
      <c r="BM28" s="38">
        <v>281</v>
      </c>
      <c r="BN28" s="38">
        <v>0</v>
      </c>
      <c r="BO28" s="38">
        <v>0</v>
      </c>
      <c r="BP28" s="38">
        <v>381</v>
      </c>
      <c r="BQ28" s="38">
        <v>0</v>
      </c>
      <c r="BR28" s="38">
        <v>381</v>
      </c>
      <c r="BS28" s="38">
        <v>0</v>
      </c>
      <c r="BT28" s="38">
        <v>208</v>
      </c>
      <c r="BU28" s="38">
        <v>1134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72</v>
      </c>
      <c r="CD28" s="38">
        <v>1156</v>
      </c>
      <c r="CE28" s="38">
        <v>0</v>
      </c>
      <c r="CF28" s="38">
        <v>0</v>
      </c>
      <c r="CG28" s="38">
        <v>5000</v>
      </c>
      <c r="CH28" s="38">
        <v>183</v>
      </c>
      <c r="CI28" s="38">
        <v>36375</v>
      </c>
      <c r="CJ28" s="38">
        <v>5838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1036</v>
      </c>
      <c r="CS28" s="38">
        <v>0</v>
      </c>
      <c r="CT28" s="38">
        <v>0</v>
      </c>
      <c r="CU28" s="38">
        <v>7528</v>
      </c>
      <c r="CV28" s="38">
        <v>0</v>
      </c>
      <c r="CW28" s="38">
        <v>0</v>
      </c>
      <c r="CX28" s="38">
        <v>0</v>
      </c>
      <c r="CY28" s="38">
        <v>0</v>
      </c>
      <c r="CZ28" s="38">
        <v>0</v>
      </c>
      <c r="DA28" s="38">
        <v>36375</v>
      </c>
      <c r="DB28" s="38">
        <v>0</v>
      </c>
      <c r="DC28" s="38">
        <v>0</v>
      </c>
      <c r="DD28" s="38">
        <v>0</v>
      </c>
      <c r="DE28" s="38">
        <v>0</v>
      </c>
      <c r="DF28" s="38">
        <v>580</v>
      </c>
      <c r="DG28" s="38">
        <v>0</v>
      </c>
      <c r="DH28" s="38">
        <v>1109</v>
      </c>
      <c r="DI28" s="38">
        <v>0</v>
      </c>
      <c r="DJ28" s="38">
        <v>49938</v>
      </c>
      <c r="DK28" s="38">
        <v>0</v>
      </c>
      <c r="DL28" s="38">
        <v>0</v>
      </c>
      <c r="DM28" s="38">
        <v>0</v>
      </c>
      <c r="DN28" s="38">
        <v>5000</v>
      </c>
      <c r="DO28" s="38">
        <v>853</v>
      </c>
      <c r="DP28" s="38">
        <v>0</v>
      </c>
      <c r="DQ28" s="38">
        <v>0</v>
      </c>
      <c r="DR28" s="38">
        <v>0</v>
      </c>
      <c r="DS28" s="38">
        <v>0</v>
      </c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>
        <v>-1098</v>
      </c>
      <c r="EJ28" s="38">
        <v>-2395</v>
      </c>
      <c r="EK28" s="38">
        <v>21</v>
      </c>
      <c r="EL28" s="38"/>
      <c r="EM28" s="38"/>
      <c r="EN28" s="38">
        <v>21</v>
      </c>
      <c r="EO28" s="38"/>
      <c r="EP28" s="38"/>
      <c r="EQ28" s="38"/>
      <c r="ER28" s="38">
        <v>-1296</v>
      </c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  <c r="NY28" s="83"/>
      <c r="NZ28" s="83"/>
      <c r="OA28" s="83"/>
      <c r="OB28" s="83"/>
      <c r="OC28" s="83"/>
      <c r="OD28" s="83"/>
      <c r="OE28" s="83"/>
      <c r="OF28" s="83"/>
      <c r="OG28" s="83"/>
      <c r="OH28" s="83"/>
      <c r="OI28" s="83"/>
      <c r="OJ28" s="83"/>
      <c r="OK28" s="83"/>
      <c r="OL28" s="83"/>
      <c r="OM28" s="83"/>
      <c r="ON28" s="83"/>
      <c r="OO28" s="83"/>
      <c r="OP28" s="83"/>
      <c r="OQ28" s="83"/>
      <c r="OR28" s="83"/>
      <c r="OS28" s="83"/>
      <c r="OT28" s="83"/>
      <c r="OU28" s="83"/>
      <c r="OV28" s="83"/>
      <c r="OW28" s="83"/>
      <c r="OX28" s="83"/>
      <c r="OY28" s="83"/>
      <c r="OZ28" s="83"/>
      <c r="PA28" s="83"/>
      <c r="PB28" s="83"/>
      <c r="PC28" s="83"/>
      <c r="PD28" s="83"/>
      <c r="PE28" s="83"/>
      <c r="PF28" s="83"/>
      <c r="PG28" s="83"/>
      <c r="PH28" s="83"/>
      <c r="PI28" s="83"/>
      <c r="PJ28" s="83"/>
      <c r="PK28" s="83"/>
      <c r="PL28" s="83"/>
      <c r="PM28" s="83"/>
      <c r="PN28" s="83"/>
      <c r="PO28" s="83"/>
      <c r="PP28" s="83"/>
      <c r="PQ28" s="83"/>
      <c r="PR28" s="83"/>
      <c r="PS28" s="83"/>
      <c r="PT28" s="83"/>
      <c r="PU28" s="83"/>
      <c r="PV28" s="83"/>
      <c r="PW28" s="83"/>
      <c r="PX28" s="83"/>
      <c r="PY28" s="83"/>
      <c r="PZ28" s="83"/>
      <c r="QA28" s="83"/>
      <c r="QB28" s="83"/>
      <c r="QC28" s="83"/>
      <c r="QD28" s="83"/>
      <c r="QE28" s="83"/>
      <c r="QF28" s="83"/>
      <c r="QG28" s="83"/>
      <c r="QH28" s="83"/>
      <c r="QI28" s="83"/>
      <c r="QJ28" s="83"/>
      <c r="QK28" s="83"/>
      <c r="QL28" s="83"/>
      <c r="QM28" s="83"/>
      <c r="QN28" s="83"/>
      <c r="QO28" s="83"/>
      <c r="QP28" s="83"/>
      <c r="QQ28" s="83"/>
      <c r="QR28" s="83"/>
      <c r="QS28" s="83"/>
      <c r="QT28" s="83"/>
      <c r="QU28" s="83"/>
      <c r="QV28" s="83"/>
      <c r="QW28" s="83"/>
      <c r="QX28" s="83"/>
      <c r="QY28" s="83"/>
      <c r="QZ28" s="83"/>
      <c r="RA28" s="83"/>
      <c r="RB28" s="83"/>
      <c r="RC28" s="83"/>
      <c r="RD28" s="83"/>
      <c r="RE28" s="83"/>
      <c r="RF28" s="83"/>
      <c r="RG28" s="83"/>
      <c r="RH28" s="83"/>
      <c r="RI28" s="83"/>
      <c r="RJ28" s="83"/>
      <c r="RK28" s="83"/>
      <c r="RL28" s="83"/>
      <c r="RM28" s="83"/>
      <c r="RN28" s="83"/>
      <c r="RO28" s="83"/>
      <c r="RP28" s="83"/>
      <c r="RQ28" s="83"/>
      <c r="RR28" s="83"/>
      <c r="RS28" s="83"/>
      <c r="RT28" s="83"/>
      <c r="RU28" s="83"/>
      <c r="RV28" s="83"/>
      <c r="RW28" s="83"/>
      <c r="RX28" s="83"/>
      <c r="RY28" s="83"/>
      <c r="RZ28" s="83"/>
      <c r="SA28" s="83"/>
      <c r="SB28" s="83"/>
      <c r="SC28" s="83"/>
      <c r="SD28" s="83"/>
      <c r="SE28" s="83"/>
      <c r="SF28" s="83"/>
      <c r="SG28" s="83"/>
      <c r="SH28" s="83"/>
      <c r="SI28" s="83"/>
      <c r="SJ28" s="83"/>
      <c r="SK28" s="83"/>
      <c r="SL28" s="83"/>
      <c r="SM28" s="83"/>
      <c r="SN28" s="83"/>
      <c r="SO28" s="83"/>
      <c r="SP28" s="83"/>
      <c r="SQ28" s="83"/>
      <c r="SR28" s="83"/>
      <c r="SS28" s="83"/>
      <c r="ST28" s="83"/>
      <c r="SU28" s="83"/>
      <c r="SV28" s="83"/>
      <c r="SW28" s="83"/>
      <c r="SX28" s="83"/>
      <c r="SY28" s="83"/>
      <c r="SZ28" s="83"/>
      <c r="TA28" s="83"/>
      <c r="TB28" s="83"/>
      <c r="TC28" s="83"/>
      <c r="TD28" s="83"/>
      <c r="TE28" s="83"/>
      <c r="TF28" s="83"/>
      <c r="TG28" s="83"/>
      <c r="TH28" s="83"/>
      <c r="TI28" s="83"/>
      <c r="TJ28" s="83"/>
      <c r="TK28" s="83"/>
      <c r="TL28" s="83"/>
      <c r="TM28" s="83"/>
      <c r="TN28" s="83"/>
      <c r="TO28" s="83"/>
      <c r="TP28" s="83"/>
      <c r="TQ28" s="83"/>
      <c r="TR28" s="83"/>
      <c r="TS28" s="83"/>
      <c r="TT28" s="83"/>
      <c r="TU28" s="83"/>
      <c r="TV28" s="83"/>
      <c r="TW28" s="83"/>
      <c r="TX28" s="83"/>
      <c r="TY28" s="83"/>
      <c r="TZ28" s="83"/>
      <c r="UA28" s="83"/>
      <c r="UB28" s="83"/>
      <c r="UC28" s="83"/>
      <c r="UD28" s="83"/>
      <c r="UE28" s="83"/>
      <c r="UF28" s="83"/>
      <c r="UG28" s="83"/>
      <c r="UH28" s="83"/>
      <c r="UI28" s="83"/>
      <c r="UJ28" s="83"/>
      <c r="UK28" s="83"/>
      <c r="UL28" s="83"/>
      <c r="UM28" s="83"/>
      <c r="UN28" s="83"/>
      <c r="UO28" s="83"/>
      <c r="UP28" s="83"/>
      <c r="UQ28" s="83"/>
      <c r="UR28" s="83"/>
      <c r="US28" s="83"/>
      <c r="UT28" s="83"/>
      <c r="UU28" s="83"/>
      <c r="UV28" s="83"/>
      <c r="UW28" s="83"/>
      <c r="UX28" s="83"/>
      <c r="UY28" s="83"/>
      <c r="UZ28" s="83"/>
      <c r="VA28" s="83"/>
      <c r="VB28" s="83"/>
      <c r="VC28" s="83"/>
      <c r="VD28" s="83"/>
      <c r="VE28" s="83"/>
      <c r="VF28" s="83"/>
      <c r="VG28" s="83"/>
      <c r="VH28" s="83"/>
      <c r="VI28" s="83"/>
      <c r="VJ28" s="83"/>
      <c r="VK28" s="83"/>
      <c r="VL28" s="83"/>
      <c r="VM28" s="83"/>
      <c r="VN28" s="83"/>
      <c r="VO28" s="83"/>
      <c r="VP28" s="83"/>
      <c r="VQ28" s="83"/>
      <c r="VR28" s="83"/>
      <c r="VS28" s="83"/>
      <c r="VT28" s="83"/>
      <c r="VU28" s="83"/>
      <c r="VV28" s="83"/>
      <c r="VW28" s="83"/>
      <c r="VX28" s="83"/>
      <c r="VY28" s="83"/>
      <c r="VZ28" s="83"/>
      <c r="WA28" s="83"/>
      <c r="WB28" s="83"/>
      <c r="WC28" s="83"/>
      <c r="WD28" s="83"/>
      <c r="WE28" s="83"/>
      <c r="WF28" s="83"/>
      <c r="WG28" s="83"/>
      <c r="WH28" s="83"/>
      <c r="WI28" s="83"/>
      <c r="WJ28" s="83"/>
      <c r="WK28" s="83"/>
      <c r="WL28" s="83"/>
      <c r="WM28" s="83"/>
      <c r="WN28" s="83"/>
      <c r="WO28" s="83"/>
      <c r="WP28" s="83"/>
      <c r="WQ28" s="83"/>
      <c r="WR28" s="83"/>
      <c r="WS28" s="83"/>
      <c r="WT28" s="83"/>
      <c r="WU28" s="83"/>
      <c r="WV28" s="83"/>
      <c r="WW28" s="83"/>
      <c r="WX28" s="83"/>
      <c r="WY28" s="83"/>
      <c r="WZ28" s="83"/>
      <c r="XA28" s="83"/>
      <c r="XB28" s="83"/>
      <c r="XC28" s="83"/>
      <c r="XD28" s="83"/>
      <c r="XE28" s="83"/>
      <c r="XF28" s="83"/>
      <c r="XG28" s="83"/>
      <c r="XH28" s="83"/>
      <c r="XI28" s="83"/>
      <c r="XJ28" s="83"/>
      <c r="XK28" s="83"/>
      <c r="XL28" s="83"/>
      <c r="XM28" s="83"/>
      <c r="XN28" s="83"/>
      <c r="XO28" s="83"/>
      <c r="XP28" s="83"/>
      <c r="XQ28" s="83"/>
      <c r="XR28" s="83"/>
      <c r="XS28" s="83"/>
      <c r="XT28" s="83"/>
      <c r="XU28" s="83"/>
      <c r="XV28" s="83"/>
      <c r="XW28" s="83"/>
      <c r="XX28" s="83"/>
      <c r="XY28" s="83"/>
      <c r="XZ28" s="83"/>
      <c r="YA28" s="83"/>
      <c r="YB28" s="83"/>
      <c r="YC28" s="83"/>
      <c r="YD28" s="83"/>
      <c r="YE28" s="83"/>
      <c r="YF28" s="83"/>
      <c r="YG28" s="83"/>
      <c r="YH28" s="83"/>
      <c r="YI28" s="83"/>
      <c r="YJ28" s="83"/>
      <c r="YK28" s="83"/>
      <c r="YL28" s="83"/>
      <c r="YM28" s="83"/>
      <c r="YN28" s="83"/>
      <c r="YO28" s="83"/>
      <c r="YP28" s="83"/>
      <c r="YQ28" s="83"/>
      <c r="YR28" s="83"/>
      <c r="YS28" s="83"/>
      <c r="YT28" s="83"/>
      <c r="YU28" s="83"/>
      <c r="YV28" s="83"/>
      <c r="YW28" s="83"/>
      <c r="YX28" s="83"/>
      <c r="YY28" s="83"/>
      <c r="YZ28" s="83"/>
      <c r="ZA28" s="83"/>
      <c r="ZB28" s="83"/>
      <c r="ZC28" s="83"/>
      <c r="ZD28" s="83"/>
      <c r="ZE28" s="83"/>
      <c r="ZF28" s="83"/>
      <c r="ZG28" s="83"/>
      <c r="ZH28" s="83"/>
      <c r="ZI28" s="83"/>
      <c r="ZJ28" s="83"/>
      <c r="ZK28" s="83"/>
      <c r="ZL28" s="83"/>
      <c r="ZM28" s="83"/>
      <c r="ZN28" s="83"/>
      <c r="ZO28" s="83"/>
      <c r="ZP28" s="83"/>
      <c r="ZQ28" s="83"/>
      <c r="ZR28" s="83"/>
      <c r="ZS28" s="83"/>
      <c r="ZT28" s="83"/>
      <c r="ZU28" s="83"/>
      <c r="ZV28" s="83"/>
      <c r="ZW28" s="83"/>
      <c r="ZX28" s="83"/>
      <c r="ZY28" s="83"/>
      <c r="ZZ28" s="83"/>
      <c r="AAA28" s="83"/>
      <c r="AAB28" s="83"/>
      <c r="AAC28" s="83"/>
      <c r="AAD28" s="83"/>
      <c r="AAE28" s="83"/>
      <c r="AAF28" s="83"/>
      <c r="AAG28" s="83"/>
      <c r="AAH28" s="83"/>
      <c r="AAI28" s="83"/>
      <c r="AAJ28" s="83"/>
      <c r="AAK28" s="83"/>
      <c r="AAL28" s="83"/>
      <c r="AAM28" s="83"/>
      <c r="AAN28" s="83"/>
      <c r="AAO28" s="83"/>
      <c r="AAP28" s="83"/>
      <c r="AAQ28" s="83"/>
      <c r="AAR28" s="83"/>
      <c r="AAS28" s="83"/>
      <c r="AAT28" s="83"/>
      <c r="AAU28" s="83"/>
      <c r="AAV28" s="83"/>
      <c r="AAW28" s="83"/>
      <c r="AAX28" s="83"/>
      <c r="AAY28" s="83"/>
      <c r="AAZ28" s="83"/>
      <c r="ABA28" s="83"/>
      <c r="ABB28" s="83"/>
      <c r="ABC28" s="83"/>
      <c r="ABD28" s="83"/>
      <c r="ABE28" s="83"/>
      <c r="ABF28" s="83"/>
      <c r="ABG28" s="83"/>
      <c r="ABH28" s="83"/>
      <c r="ABI28" s="83"/>
      <c r="ABJ28" s="83"/>
      <c r="ABK28" s="83"/>
      <c r="ABL28" s="83"/>
      <c r="ABM28" s="83"/>
      <c r="ABN28" s="83"/>
      <c r="ABO28" s="83"/>
      <c r="ABP28" s="83"/>
      <c r="ABQ28" s="83"/>
      <c r="ABR28" s="83"/>
      <c r="ABS28" s="83"/>
      <c r="ABT28" s="83"/>
      <c r="ABU28" s="83"/>
      <c r="ABV28" s="83"/>
      <c r="ABW28" s="83"/>
      <c r="ABX28" s="83"/>
      <c r="ABY28" s="83"/>
      <c r="ABZ28" s="83"/>
      <c r="ACA28" s="83"/>
      <c r="ACB28" s="83"/>
      <c r="ACC28" s="83"/>
      <c r="ACD28" s="83"/>
      <c r="ACE28" s="83"/>
      <c r="ACF28" s="83"/>
      <c r="ACG28" s="83"/>
      <c r="ACH28" s="83"/>
      <c r="ACI28" s="83"/>
      <c r="ACJ28" s="83"/>
      <c r="ACK28" s="83"/>
      <c r="ACL28" s="83"/>
      <c r="ACM28" s="83"/>
      <c r="ACN28" s="83"/>
      <c r="ACO28" s="83"/>
      <c r="ACP28" s="83"/>
      <c r="ACQ28" s="83"/>
      <c r="ACR28" s="83"/>
      <c r="ACS28" s="83"/>
      <c r="ACT28" s="83"/>
      <c r="ACU28" s="83"/>
      <c r="ACV28" s="83"/>
      <c r="ACW28" s="83"/>
      <c r="ACX28" s="83"/>
      <c r="ACY28" s="83"/>
      <c r="ACZ28" s="83"/>
      <c r="ADA28" s="83"/>
      <c r="ADB28" s="83"/>
      <c r="ADC28" s="83"/>
      <c r="ADD28" s="83"/>
      <c r="ADE28" s="83"/>
      <c r="ADF28" s="83"/>
      <c r="ADG28" s="83"/>
      <c r="ADH28" s="83"/>
      <c r="ADI28" s="83"/>
      <c r="ADJ28" s="83"/>
      <c r="ADK28" s="83"/>
      <c r="ADL28" s="83"/>
      <c r="ADM28" s="83"/>
      <c r="ADN28" s="83"/>
      <c r="ADO28" s="83"/>
      <c r="ADP28" s="83"/>
      <c r="ADQ28" s="83"/>
      <c r="ADR28" s="83"/>
      <c r="ADS28" s="83"/>
      <c r="ADT28" s="83"/>
      <c r="ADU28" s="83"/>
      <c r="ADV28" s="83"/>
      <c r="ADW28" s="83"/>
      <c r="ADX28" s="83"/>
      <c r="ADY28" s="83"/>
      <c r="ADZ28" s="83"/>
      <c r="AEA28" s="83"/>
      <c r="AEB28" s="83"/>
      <c r="AEC28" s="83"/>
      <c r="AED28" s="83"/>
      <c r="AEE28" s="83"/>
      <c r="AEF28" s="83"/>
      <c r="AEG28" s="83"/>
      <c r="AEH28" s="83"/>
      <c r="AEI28" s="83"/>
      <c r="AEJ28" s="83"/>
      <c r="AEK28" s="83"/>
      <c r="AEL28" s="83"/>
      <c r="AEM28" s="83"/>
      <c r="AEN28" s="83"/>
      <c r="AEO28" s="83"/>
      <c r="AEP28" s="83"/>
      <c r="AEQ28" s="83"/>
      <c r="AER28" s="83"/>
      <c r="AES28" s="83"/>
      <c r="AET28" s="83"/>
      <c r="AEU28" s="83"/>
      <c r="AEV28" s="83"/>
      <c r="AEW28" s="83"/>
      <c r="AEX28" s="83"/>
      <c r="AEY28" s="83"/>
      <c r="AEZ28" s="83"/>
      <c r="AFA28" s="83"/>
      <c r="AFB28" s="83"/>
      <c r="AFC28" s="83"/>
      <c r="AFD28" s="83"/>
      <c r="AFE28" s="83"/>
      <c r="AFF28" s="83"/>
      <c r="AFG28" s="83"/>
      <c r="AFH28" s="83"/>
      <c r="AFI28" s="83"/>
      <c r="AFJ28" s="83"/>
      <c r="AFK28" s="83"/>
      <c r="AFL28" s="83"/>
      <c r="AFM28" s="83"/>
      <c r="AFN28" s="83"/>
      <c r="AFO28" s="83"/>
      <c r="AFP28" s="83"/>
      <c r="AFQ28" s="83"/>
      <c r="AFR28" s="83"/>
      <c r="AFS28" s="83"/>
      <c r="AFT28" s="83"/>
      <c r="AFU28" s="83"/>
      <c r="AFV28" s="83"/>
      <c r="AFW28" s="83"/>
      <c r="AFX28" s="83"/>
      <c r="AFY28" s="83"/>
      <c r="AFZ28" s="83"/>
      <c r="AGA28" s="83"/>
      <c r="AGB28" s="83"/>
      <c r="AGC28" s="83"/>
      <c r="AGD28" s="83"/>
      <c r="AGE28" s="83"/>
      <c r="AGF28" s="83"/>
      <c r="AGG28" s="83"/>
      <c r="AGH28" s="83"/>
      <c r="AGI28" s="83"/>
      <c r="AGJ28" s="83"/>
      <c r="AGK28" s="83"/>
      <c r="AGL28" s="83"/>
      <c r="AGM28" s="83"/>
      <c r="AGN28" s="83"/>
      <c r="AGO28" s="83"/>
      <c r="AGP28" s="83"/>
      <c r="AGQ28" s="83"/>
      <c r="AGR28" s="83"/>
      <c r="AGS28" s="83"/>
      <c r="AGT28" s="83"/>
      <c r="AGU28" s="83"/>
      <c r="AGV28" s="83"/>
      <c r="AGW28" s="83"/>
      <c r="AGX28" s="83"/>
      <c r="AGY28" s="83"/>
      <c r="AGZ28" s="83"/>
      <c r="AHA28" s="83"/>
      <c r="AHB28" s="83"/>
      <c r="AHC28" s="83"/>
      <c r="AHD28" s="83"/>
      <c r="AHE28" s="83"/>
      <c r="AHF28" s="83"/>
      <c r="AHG28" s="83"/>
      <c r="AHH28" s="83"/>
      <c r="AHI28" s="83"/>
      <c r="AHJ28" s="83"/>
      <c r="AHK28" s="83"/>
      <c r="AHL28" s="83"/>
      <c r="AHM28" s="83"/>
      <c r="AHN28" s="83"/>
      <c r="AHO28" s="83"/>
      <c r="AHP28" s="83"/>
      <c r="AHQ28" s="83"/>
      <c r="AHR28" s="83"/>
      <c r="AHS28" s="83"/>
      <c r="AHT28" s="83"/>
      <c r="AHU28" s="83"/>
      <c r="AHV28" s="83"/>
      <c r="AHW28" s="83"/>
      <c r="AHX28" s="83"/>
      <c r="AHY28" s="83"/>
      <c r="AHZ28" s="83"/>
      <c r="AIA28" s="83"/>
      <c r="AIB28" s="83"/>
      <c r="AIC28" s="83"/>
      <c r="AID28" s="83"/>
      <c r="AIE28" s="83"/>
      <c r="AIF28" s="83"/>
      <c r="AIG28" s="83"/>
      <c r="AIH28" s="83"/>
      <c r="AII28" s="83"/>
      <c r="AIJ28" s="83"/>
      <c r="AIK28" s="83"/>
      <c r="AIL28" s="83"/>
      <c r="AIM28" s="83"/>
      <c r="AIN28" s="83"/>
      <c r="AIO28" s="83"/>
      <c r="AIP28" s="83"/>
      <c r="AIQ28" s="83"/>
      <c r="AIR28" s="83"/>
      <c r="AIS28" s="83"/>
      <c r="AIT28" s="83"/>
      <c r="AIU28" s="83"/>
      <c r="AIV28" s="83"/>
      <c r="AIW28" s="83"/>
      <c r="AIX28" s="83"/>
      <c r="AIY28" s="83"/>
      <c r="AIZ28" s="83"/>
      <c r="AJA28" s="83"/>
      <c r="AJB28" s="83"/>
      <c r="AJC28" s="83"/>
      <c r="AJD28" s="83"/>
      <c r="AJE28" s="83"/>
      <c r="AJF28" s="83"/>
      <c r="AJG28" s="83"/>
      <c r="AJH28" s="83"/>
      <c r="AJI28" s="83"/>
      <c r="AJJ28" s="83"/>
      <c r="AJK28" s="83"/>
      <c r="AJL28" s="83"/>
      <c r="AJM28" s="83"/>
      <c r="AJN28" s="83"/>
      <c r="AJO28" s="83"/>
      <c r="AJP28" s="83"/>
      <c r="AJQ28" s="83"/>
      <c r="AJR28" s="83"/>
      <c r="AJS28" s="83"/>
      <c r="AJT28" s="83"/>
      <c r="AJU28" s="83"/>
      <c r="AJV28" s="83"/>
      <c r="AJW28" s="83"/>
      <c r="AJX28" s="83"/>
      <c r="AJY28" s="83"/>
      <c r="AJZ28" s="83"/>
      <c r="AKA28" s="83"/>
      <c r="AKB28" s="83"/>
      <c r="AKC28" s="83"/>
      <c r="AKD28" s="83"/>
      <c r="AKE28" s="83"/>
      <c r="AKF28" s="83"/>
      <c r="AKG28" s="83"/>
      <c r="AKH28" s="83"/>
      <c r="AKI28" s="83"/>
      <c r="AKJ28" s="83"/>
      <c r="AKK28" s="83"/>
      <c r="AKL28" s="83"/>
      <c r="AKM28" s="83"/>
      <c r="AKN28" s="83"/>
      <c r="AKO28" s="83"/>
      <c r="AKP28" s="83"/>
      <c r="AKQ28" s="83"/>
      <c r="AKR28" s="83"/>
      <c r="AKS28" s="83"/>
      <c r="AKT28" s="83"/>
      <c r="AKU28" s="83"/>
      <c r="AKV28" s="83"/>
      <c r="AKW28" s="83"/>
      <c r="AKX28" s="83"/>
      <c r="AKY28" s="83"/>
      <c r="AKZ28" s="83"/>
      <c r="ALA28" s="83"/>
      <c r="ALB28" s="83"/>
      <c r="ALC28" s="83"/>
      <c r="ALD28" s="83"/>
      <c r="ALE28" s="83"/>
      <c r="ALF28" s="83"/>
      <c r="ALG28" s="83"/>
      <c r="ALH28" s="83"/>
      <c r="ALI28" s="83"/>
      <c r="ALJ28" s="83"/>
      <c r="ALK28" s="83"/>
      <c r="ALL28" s="83"/>
      <c r="ALM28" s="83"/>
      <c r="ALN28" s="83"/>
      <c r="ALO28" s="83"/>
      <c r="ALP28" s="83"/>
      <c r="ALQ28" s="83"/>
      <c r="ALR28" s="83"/>
      <c r="ALS28" s="83"/>
      <c r="ALT28" s="83"/>
      <c r="ALU28" s="83"/>
      <c r="ALV28" s="83"/>
      <c r="ALW28" s="83"/>
      <c r="ALX28" s="83"/>
      <c r="ALY28" s="83"/>
      <c r="ALZ28" s="83"/>
      <c r="AMA28" s="83"/>
      <c r="AMB28" s="83"/>
      <c r="AMC28" s="83"/>
      <c r="AMD28" s="83"/>
      <c r="AME28" s="83"/>
      <c r="AMF28" s="83"/>
      <c r="AMG28" s="83"/>
      <c r="AMH28" s="83"/>
      <c r="AMI28" s="83"/>
      <c r="AMJ28" s="83"/>
      <c r="AMK28" s="83"/>
      <c r="AML28" s="83"/>
      <c r="AMM28" s="83"/>
      <c r="AMN28" s="83"/>
      <c r="AMO28" s="83"/>
      <c r="AMP28" s="83"/>
      <c r="AMQ28" s="83"/>
      <c r="AMR28" s="83"/>
      <c r="AMS28" s="83"/>
      <c r="AMT28" s="83"/>
      <c r="AMU28" s="83"/>
      <c r="AMV28" s="83"/>
      <c r="AMW28" s="83"/>
      <c r="AMX28" s="83"/>
      <c r="AMY28" s="83"/>
      <c r="AMZ28" s="83"/>
      <c r="ANA28" s="83"/>
      <c r="ANB28" s="83"/>
      <c r="ANC28" s="83"/>
      <c r="AND28" s="83"/>
      <c r="ANE28" s="83"/>
      <c r="ANF28" s="83"/>
      <c r="ANG28" s="83"/>
      <c r="ANH28" s="83"/>
      <c r="ANI28" s="83"/>
      <c r="ANJ28" s="83"/>
      <c r="ANK28" s="83"/>
      <c r="ANL28" s="83"/>
      <c r="ANM28" s="83"/>
      <c r="ANN28" s="83"/>
      <c r="ANO28" s="83"/>
      <c r="ANP28" s="83"/>
      <c r="ANQ28" s="83"/>
      <c r="ANR28" s="83"/>
      <c r="ANS28" s="83"/>
      <c r="ANT28" s="83"/>
      <c r="ANU28" s="83"/>
      <c r="ANV28" s="83"/>
      <c r="ANW28" s="83"/>
      <c r="ANX28" s="83"/>
      <c r="ANY28" s="83"/>
      <c r="ANZ28" s="83"/>
      <c r="AOA28" s="83"/>
      <c r="AOB28" s="83"/>
      <c r="AOC28" s="83"/>
      <c r="AOD28" s="83"/>
      <c r="AOE28" s="83"/>
      <c r="AOF28" s="83"/>
      <c r="AOG28" s="83"/>
      <c r="AOH28" s="83"/>
      <c r="AOI28" s="83"/>
      <c r="AOJ28" s="83"/>
      <c r="AOK28" s="83"/>
      <c r="AOL28" s="83"/>
      <c r="AOM28" s="83"/>
      <c r="AON28" s="83"/>
      <c r="AOO28" s="83"/>
      <c r="AOP28" s="83"/>
      <c r="AOQ28" s="83"/>
      <c r="AOR28" s="83"/>
      <c r="AOS28" s="83"/>
      <c r="AOT28" s="83"/>
      <c r="AOU28" s="83"/>
      <c r="AOV28" s="83"/>
      <c r="AOW28" s="83"/>
      <c r="AOX28" s="83"/>
      <c r="AOY28" s="83"/>
      <c r="AOZ28" s="83"/>
      <c r="APA28" s="83"/>
      <c r="APB28" s="83"/>
      <c r="APC28" s="83"/>
      <c r="APD28" s="83"/>
      <c r="APE28" s="83"/>
      <c r="APF28" s="83"/>
      <c r="APG28" s="83"/>
      <c r="APH28" s="83"/>
      <c r="API28" s="83"/>
      <c r="APJ28" s="83"/>
      <c r="APK28" s="83"/>
      <c r="APL28" s="83"/>
      <c r="APM28" s="83"/>
      <c r="APN28" s="83"/>
      <c r="APO28" s="83"/>
      <c r="APP28" s="83"/>
      <c r="APQ28" s="83"/>
      <c r="APR28" s="83"/>
      <c r="APS28" s="83"/>
      <c r="APT28" s="83"/>
      <c r="APU28" s="83"/>
      <c r="APV28" s="83"/>
      <c r="APW28" s="83"/>
      <c r="APX28" s="83"/>
      <c r="APY28" s="83"/>
      <c r="APZ28" s="83"/>
      <c r="AQA28" s="83"/>
      <c r="AQB28" s="83"/>
      <c r="AQC28" s="83"/>
      <c r="AQD28" s="83"/>
      <c r="AQE28" s="83"/>
      <c r="AQF28" s="83"/>
      <c r="AQG28" s="83"/>
      <c r="AQH28" s="83"/>
      <c r="AQI28" s="83"/>
      <c r="AQJ28" s="83"/>
      <c r="AQK28" s="83"/>
      <c r="AQL28" s="83"/>
      <c r="AQM28" s="83"/>
      <c r="AQN28" s="83"/>
      <c r="AQO28" s="83"/>
      <c r="AQP28" s="83"/>
      <c r="AQQ28" s="83"/>
      <c r="AQR28" s="83"/>
      <c r="AQS28" s="83"/>
      <c r="AQT28" s="83"/>
      <c r="AQU28" s="83"/>
      <c r="AQV28" s="83"/>
      <c r="AQW28" s="83"/>
      <c r="AQX28" s="83"/>
      <c r="AQY28" s="83"/>
      <c r="AQZ28" s="83"/>
      <c r="ARA28" s="83"/>
      <c r="ARB28" s="83"/>
      <c r="ARC28" s="83"/>
      <c r="ARD28" s="83"/>
      <c r="ARE28" s="83"/>
      <c r="ARF28" s="83"/>
      <c r="ARG28" s="83"/>
      <c r="ARH28" s="83"/>
      <c r="ARI28" s="83"/>
      <c r="ARJ28" s="83"/>
      <c r="ARK28" s="83"/>
      <c r="ARL28" s="83"/>
      <c r="ARM28" s="83"/>
      <c r="ARN28" s="83"/>
      <c r="ARO28" s="83"/>
      <c r="ARP28" s="83"/>
      <c r="ARQ28" s="83"/>
      <c r="ARR28" s="83"/>
      <c r="ARS28" s="83"/>
      <c r="ART28" s="83"/>
      <c r="ARU28" s="83"/>
      <c r="ARV28" s="83"/>
      <c r="ARW28" s="83"/>
      <c r="ARX28" s="83"/>
      <c r="ARY28" s="83"/>
      <c r="ARZ28" s="83"/>
      <c r="ASA28" s="83"/>
      <c r="ASB28" s="83"/>
      <c r="ASC28" s="83"/>
      <c r="ASD28" s="83"/>
      <c r="ASE28" s="83"/>
      <c r="ASF28" s="83"/>
      <c r="ASG28" s="83"/>
      <c r="ASH28" s="83"/>
      <c r="ASI28" s="83"/>
      <c r="ASJ28" s="83"/>
      <c r="ASK28" s="83"/>
      <c r="ASL28" s="83"/>
      <c r="ASM28" s="83"/>
      <c r="ASN28" s="83"/>
      <c r="ASO28" s="83"/>
      <c r="ASP28" s="83"/>
      <c r="ASQ28" s="83"/>
      <c r="ASR28" s="83"/>
      <c r="ASS28" s="83"/>
      <c r="AST28" s="83"/>
      <c r="ASU28" s="83"/>
      <c r="ASV28" s="83"/>
      <c r="ASW28" s="83"/>
      <c r="ASX28" s="83"/>
      <c r="ASY28" s="83"/>
      <c r="ASZ28" s="83"/>
      <c r="ATA28" s="83"/>
      <c r="ATB28" s="83"/>
      <c r="ATC28" s="83"/>
      <c r="ATD28" s="83"/>
      <c r="ATE28" s="83"/>
      <c r="ATF28" s="83"/>
      <c r="ATG28" s="83"/>
      <c r="ATH28" s="83"/>
      <c r="ATI28" s="83"/>
      <c r="ATJ28" s="83"/>
      <c r="ATK28" s="83"/>
      <c r="ATL28" s="83"/>
      <c r="ATM28" s="83"/>
      <c r="ATN28" s="83"/>
      <c r="ATO28" s="83"/>
      <c r="ATP28" s="83"/>
      <c r="ATQ28" s="83"/>
      <c r="ATR28" s="83"/>
      <c r="ATS28" s="83"/>
      <c r="ATT28" s="83"/>
      <c r="ATU28" s="83"/>
      <c r="ATV28" s="83"/>
      <c r="ATW28" s="83"/>
      <c r="ATX28" s="83"/>
      <c r="ATY28" s="83"/>
      <c r="ATZ28" s="83"/>
      <c r="AUA28" s="83"/>
      <c r="AUB28" s="83"/>
      <c r="AUC28" s="83"/>
      <c r="AUD28" s="83"/>
      <c r="AUE28" s="83"/>
      <c r="AUF28" s="83"/>
      <c r="AUG28" s="83"/>
      <c r="AUH28" s="83"/>
      <c r="AUI28" s="83"/>
      <c r="AUJ28" s="83"/>
      <c r="AUK28" s="83"/>
      <c r="AUL28" s="83"/>
      <c r="AUM28" s="83"/>
      <c r="AUN28" s="83"/>
      <c r="AUO28" s="83"/>
      <c r="AUP28" s="83"/>
      <c r="AUQ28" s="83"/>
      <c r="AUR28" s="83"/>
      <c r="AUS28" s="83"/>
      <c r="AUT28" s="83"/>
      <c r="AUU28" s="83"/>
      <c r="AUV28" s="83"/>
      <c r="AUW28" s="83"/>
      <c r="AUX28" s="83"/>
      <c r="AUY28" s="83"/>
      <c r="AUZ28" s="83"/>
      <c r="AVA28" s="83"/>
      <c r="AVB28" s="83"/>
      <c r="AVC28" s="83"/>
      <c r="AVD28" s="83"/>
      <c r="AVE28" s="83"/>
      <c r="AVF28" s="83"/>
    </row>
    <row r="29" spans="1:1254">
      <c r="A29" s="84">
        <v>45657</v>
      </c>
      <c r="B29" s="81">
        <v>50099</v>
      </c>
      <c r="C29" s="82" t="s">
        <v>1962</v>
      </c>
      <c r="D29" s="38">
        <v>391855</v>
      </c>
      <c r="E29" s="38"/>
      <c r="F29" s="38">
        <v>3905</v>
      </c>
      <c r="G29" s="38">
        <v>-248655</v>
      </c>
      <c r="H29" s="38">
        <v>16165</v>
      </c>
      <c r="I29" s="38">
        <v>-1585</v>
      </c>
      <c r="J29" s="38">
        <v>-229466</v>
      </c>
      <c r="K29" s="38">
        <v>-72527</v>
      </c>
      <c r="L29" s="38">
        <v>504</v>
      </c>
      <c r="M29" s="38"/>
      <c r="N29" s="38">
        <v>332640</v>
      </c>
      <c r="O29" s="38">
        <v>10351</v>
      </c>
      <c r="P29" s="38"/>
      <c r="Q29" s="38"/>
      <c r="R29" s="38">
        <v>230</v>
      </c>
      <c r="S29" s="38">
        <v>-52601</v>
      </c>
      <c r="T29" s="38">
        <v>39807</v>
      </c>
      <c r="U29" s="38">
        <v>43712</v>
      </c>
      <c r="V29" s="38"/>
      <c r="W29" s="38">
        <v>-3905</v>
      </c>
      <c r="X29" s="38">
        <v>-44399</v>
      </c>
      <c r="Y29" s="38">
        <v>-106575</v>
      </c>
      <c r="Z29" s="38"/>
      <c r="AA29" s="38"/>
      <c r="AB29" s="38">
        <v>-455</v>
      </c>
      <c r="AC29" s="38">
        <v>4379</v>
      </c>
      <c r="AD29" s="38">
        <v>-1143</v>
      </c>
      <c r="AE29" s="38"/>
      <c r="AF29" s="38">
        <v>-9712</v>
      </c>
      <c r="AG29" s="38">
        <v>30860</v>
      </c>
      <c r="AH29" s="38"/>
      <c r="AI29" s="38">
        <v>34062</v>
      </c>
      <c r="AJ29" s="38">
        <v>-6614</v>
      </c>
      <c r="AK29" s="38">
        <v>-716</v>
      </c>
      <c r="AL29" s="38">
        <v>9344</v>
      </c>
      <c r="AM29" s="38">
        <v>40572</v>
      </c>
      <c r="AN29" s="38"/>
      <c r="AO29" s="38">
        <v>1404</v>
      </c>
      <c r="AP29" s="38">
        <v>1477</v>
      </c>
      <c r="AQ29" s="38"/>
      <c r="AR29" s="38">
        <v>12956</v>
      </c>
      <c r="AS29" s="38">
        <v>558307</v>
      </c>
      <c r="AT29" s="38"/>
      <c r="AU29" s="38">
        <v>67978</v>
      </c>
      <c r="AV29" s="38"/>
      <c r="AW29" s="38">
        <v>67978</v>
      </c>
      <c r="AX29" s="38"/>
      <c r="AY29" s="38">
        <v>26381</v>
      </c>
      <c r="AZ29" s="38">
        <v>573113</v>
      </c>
      <c r="BA29" s="38"/>
      <c r="BB29" s="38">
        <v>134121</v>
      </c>
      <c r="BC29" s="38">
        <v>1115</v>
      </c>
      <c r="BD29" s="38">
        <v>14806</v>
      </c>
      <c r="BE29" s="38">
        <v>692</v>
      </c>
      <c r="BF29" s="38"/>
      <c r="BG29" s="38">
        <v>707129</v>
      </c>
      <c r="BH29" s="38">
        <v>14806</v>
      </c>
      <c r="BI29" s="38"/>
      <c r="BJ29" s="38">
        <v>12956</v>
      </c>
      <c r="BK29" s="38"/>
      <c r="BL29" s="38">
        <v>422289</v>
      </c>
      <c r="BM29" s="38">
        <v>4641</v>
      </c>
      <c r="BN29" s="38"/>
      <c r="BO29" s="38"/>
      <c r="BP29" s="38">
        <v>9753</v>
      </c>
      <c r="BQ29" s="38"/>
      <c r="BR29" s="38">
        <v>9753</v>
      </c>
      <c r="BS29" s="38"/>
      <c r="BT29" s="38"/>
      <c r="BU29" s="38">
        <v>82549</v>
      </c>
      <c r="BV29" s="38">
        <v>4291</v>
      </c>
      <c r="BW29" s="38">
        <v>527</v>
      </c>
      <c r="BX29" s="38"/>
      <c r="BY29" s="38">
        <v>6410</v>
      </c>
      <c r="BZ29" s="38"/>
      <c r="CA29" s="38"/>
      <c r="CB29" s="38"/>
      <c r="CC29" s="38">
        <v>4641</v>
      </c>
      <c r="CD29" s="38">
        <v>7489</v>
      </c>
      <c r="CE29" s="38">
        <v>91</v>
      </c>
      <c r="CF29" s="38"/>
      <c r="CG29" s="38"/>
      <c r="CH29" s="38">
        <v>2356</v>
      </c>
      <c r="CI29" s="38">
        <v>332817</v>
      </c>
      <c r="CJ29" s="38">
        <v>217035</v>
      </c>
      <c r="CK29" s="38"/>
      <c r="CL29" s="38"/>
      <c r="CM29" s="38"/>
      <c r="CN29" s="38"/>
      <c r="CO29" s="38"/>
      <c r="CP29" s="38">
        <v>769</v>
      </c>
      <c r="CQ29" s="38">
        <v>717</v>
      </c>
      <c r="CR29" s="38">
        <v>29467</v>
      </c>
      <c r="CS29" s="38"/>
      <c r="CT29" s="38"/>
      <c r="CU29" s="38">
        <v>344845</v>
      </c>
      <c r="CV29" s="38"/>
      <c r="CW29" s="38"/>
      <c r="CX29" s="38"/>
      <c r="CY29" s="38"/>
      <c r="CZ29" s="38"/>
      <c r="DA29" s="38">
        <v>307817</v>
      </c>
      <c r="DB29" s="38"/>
      <c r="DC29" s="38"/>
      <c r="DD29" s="38"/>
      <c r="DE29" s="38"/>
      <c r="DF29" s="38">
        <v>114756</v>
      </c>
      <c r="DG29" s="38">
        <v>25000</v>
      </c>
      <c r="DH29" s="38">
        <v>13054</v>
      </c>
      <c r="DI29" s="38">
        <v>25000</v>
      </c>
      <c r="DJ29" s="38">
        <v>707129</v>
      </c>
      <c r="DK29" s="38"/>
      <c r="DL29" s="38"/>
      <c r="DM29" s="38"/>
      <c r="DN29" s="38"/>
      <c r="DO29" s="38">
        <v>25625</v>
      </c>
      <c r="DP29" s="38"/>
      <c r="DQ29" s="38"/>
      <c r="DR29" s="38"/>
      <c r="DS29" s="38">
        <v>1079</v>
      </c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>
        <v>-5797</v>
      </c>
      <c r="EH29" s="38">
        <v>-290</v>
      </c>
      <c r="EI29" s="38">
        <v>12767</v>
      </c>
      <c r="EJ29" s="38">
        <v>-106575</v>
      </c>
      <c r="EK29" s="38">
        <v>3905</v>
      </c>
      <c r="EL29" s="38"/>
      <c r="EM29" s="38">
        <v>-2558</v>
      </c>
      <c r="EN29" s="38">
        <v>3905</v>
      </c>
      <c r="EO29" s="38">
        <v>-490</v>
      </c>
      <c r="EP29" s="38">
        <v>10351</v>
      </c>
      <c r="EQ29" s="38">
        <v>-36349</v>
      </c>
      <c r="ER29" s="38">
        <v>-84210</v>
      </c>
      <c r="ES29" s="38"/>
      <c r="ET29" s="38"/>
      <c r="EU29" s="38">
        <v>-27954</v>
      </c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  <c r="IW29" s="83"/>
      <c r="IX29" s="83"/>
      <c r="IY29" s="83"/>
      <c r="IZ29" s="83"/>
      <c r="JA29" s="83"/>
      <c r="JB29" s="83"/>
      <c r="JC29" s="83"/>
      <c r="JD29" s="83"/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83"/>
      <c r="KA29" s="83"/>
      <c r="KB29" s="83"/>
      <c r="KC29" s="83"/>
      <c r="KD29" s="83"/>
      <c r="KE29" s="83"/>
      <c r="KF29" s="83"/>
      <c r="KG29" s="83"/>
      <c r="KH29" s="83"/>
      <c r="KI29" s="83"/>
      <c r="KJ29" s="83"/>
      <c r="KK29" s="83"/>
      <c r="KL29" s="83"/>
      <c r="KM29" s="83"/>
      <c r="KN29" s="83"/>
      <c r="KO29" s="83"/>
      <c r="KP29" s="83"/>
      <c r="KQ29" s="83"/>
      <c r="KR29" s="83"/>
      <c r="KS29" s="83"/>
      <c r="KT29" s="83"/>
      <c r="KU29" s="83"/>
      <c r="KV29" s="83"/>
      <c r="KW29" s="83"/>
      <c r="KX29" s="83"/>
      <c r="KY29" s="83"/>
      <c r="KZ29" s="83"/>
      <c r="LA29" s="83"/>
      <c r="LB29" s="83"/>
      <c r="LC29" s="83"/>
      <c r="LD29" s="83"/>
      <c r="LE29" s="83"/>
      <c r="LF29" s="83"/>
      <c r="LG29" s="83"/>
      <c r="LH29" s="83"/>
      <c r="LI29" s="83"/>
      <c r="LJ29" s="83"/>
      <c r="LK29" s="83"/>
      <c r="LL29" s="83"/>
      <c r="LM29" s="83"/>
      <c r="LN29" s="83"/>
      <c r="LO29" s="83"/>
      <c r="LP29" s="83"/>
      <c r="LQ29" s="83"/>
      <c r="LR29" s="83"/>
      <c r="LS29" s="83"/>
      <c r="LT29" s="83"/>
      <c r="LU29" s="83"/>
      <c r="LV29" s="83"/>
      <c r="LW29" s="83"/>
      <c r="LX29" s="83"/>
      <c r="LY29" s="83"/>
      <c r="LZ29" s="83"/>
      <c r="MA29" s="83"/>
      <c r="MB29" s="83"/>
      <c r="MC29" s="83"/>
      <c r="MD29" s="83"/>
      <c r="ME29" s="83"/>
      <c r="MF29" s="83"/>
      <c r="MG29" s="83"/>
      <c r="MH29" s="83"/>
      <c r="MI29" s="83"/>
      <c r="MJ29" s="83"/>
      <c r="MK29" s="83"/>
      <c r="ML29" s="83"/>
      <c r="MM29" s="83"/>
      <c r="MN29" s="83"/>
      <c r="MO29" s="83"/>
      <c r="MP29" s="83"/>
      <c r="MQ29" s="83"/>
      <c r="MR29" s="83"/>
      <c r="MS29" s="83"/>
      <c r="MT29" s="83"/>
      <c r="MU29" s="83"/>
      <c r="MV29" s="83"/>
      <c r="MW29" s="83"/>
      <c r="MX29" s="83"/>
      <c r="MY29" s="83"/>
      <c r="MZ29" s="83"/>
      <c r="NA29" s="83"/>
      <c r="NB29" s="83"/>
      <c r="NC29" s="83"/>
      <c r="ND29" s="83"/>
      <c r="NE29" s="83"/>
      <c r="NF29" s="83"/>
      <c r="NG29" s="83"/>
      <c r="NH29" s="83"/>
      <c r="NI29" s="83"/>
      <c r="NJ29" s="83"/>
      <c r="NK29" s="83"/>
      <c r="NL29" s="83"/>
      <c r="NM29" s="83"/>
      <c r="NN29" s="83"/>
      <c r="NO29" s="83"/>
      <c r="NP29" s="83"/>
      <c r="NQ29" s="83"/>
      <c r="NR29" s="83"/>
      <c r="NS29" s="83"/>
      <c r="NT29" s="83"/>
      <c r="NU29" s="83"/>
      <c r="NV29" s="83"/>
      <c r="NW29" s="83"/>
      <c r="NX29" s="83"/>
      <c r="NY29" s="83"/>
      <c r="NZ29" s="83"/>
      <c r="OA29" s="83"/>
      <c r="OB29" s="83"/>
      <c r="OC29" s="83"/>
      <c r="OD29" s="83"/>
      <c r="OE29" s="83"/>
      <c r="OF29" s="83"/>
      <c r="OG29" s="83"/>
      <c r="OH29" s="83"/>
      <c r="OI29" s="83"/>
      <c r="OJ29" s="83"/>
      <c r="OK29" s="83"/>
      <c r="OL29" s="83"/>
      <c r="OM29" s="83"/>
      <c r="ON29" s="83"/>
      <c r="OO29" s="83"/>
      <c r="OP29" s="83"/>
      <c r="OQ29" s="83"/>
      <c r="OR29" s="83"/>
      <c r="OS29" s="83"/>
      <c r="OT29" s="83"/>
      <c r="OU29" s="83"/>
      <c r="OV29" s="83"/>
      <c r="OW29" s="83"/>
      <c r="OX29" s="83"/>
      <c r="OY29" s="83"/>
      <c r="OZ29" s="83"/>
      <c r="PA29" s="83"/>
      <c r="PB29" s="83"/>
      <c r="PC29" s="83"/>
      <c r="PD29" s="83"/>
      <c r="PE29" s="83"/>
      <c r="PF29" s="83"/>
      <c r="PG29" s="83"/>
      <c r="PH29" s="83"/>
      <c r="PI29" s="83"/>
      <c r="PJ29" s="83"/>
      <c r="PK29" s="83"/>
      <c r="PL29" s="83"/>
      <c r="PM29" s="83"/>
      <c r="PN29" s="83"/>
      <c r="PO29" s="83"/>
      <c r="PP29" s="83"/>
      <c r="PQ29" s="83"/>
      <c r="PR29" s="83"/>
      <c r="PS29" s="83"/>
      <c r="PT29" s="83"/>
      <c r="PU29" s="83"/>
      <c r="PV29" s="83"/>
      <c r="PW29" s="83"/>
      <c r="PX29" s="83"/>
      <c r="PY29" s="83"/>
      <c r="PZ29" s="83"/>
      <c r="QA29" s="83"/>
      <c r="QB29" s="83"/>
      <c r="QC29" s="83"/>
      <c r="QD29" s="83"/>
      <c r="QE29" s="83"/>
      <c r="QF29" s="83"/>
      <c r="QG29" s="83"/>
      <c r="QH29" s="83"/>
      <c r="QI29" s="83"/>
      <c r="QJ29" s="83"/>
      <c r="QK29" s="83"/>
      <c r="QL29" s="83"/>
      <c r="QM29" s="83"/>
      <c r="QN29" s="83"/>
      <c r="QO29" s="83"/>
      <c r="QP29" s="83"/>
      <c r="QQ29" s="83"/>
      <c r="QR29" s="83"/>
      <c r="QS29" s="83"/>
      <c r="QT29" s="83"/>
      <c r="QU29" s="83"/>
      <c r="QV29" s="83"/>
      <c r="QW29" s="83"/>
      <c r="QX29" s="83"/>
      <c r="QY29" s="83"/>
      <c r="QZ29" s="83"/>
      <c r="RA29" s="83"/>
      <c r="RB29" s="83"/>
      <c r="RC29" s="83"/>
      <c r="RD29" s="83"/>
      <c r="RE29" s="83"/>
      <c r="RF29" s="83"/>
      <c r="RG29" s="83"/>
      <c r="RH29" s="83"/>
      <c r="RI29" s="83"/>
      <c r="RJ29" s="83"/>
      <c r="RK29" s="83"/>
      <c r="RL29" s="83"/>
      <c r="RM29" s="83"/>
      <c r="RN29" s="83"/>
      <c r="RO29" s="83"/>
      <c r="RP29" s="83"/>
      <c r="RQ29" s="83"/>
      <c r="RR29" s="83"/>
      <c r="RS29" s="83"/>
      <c r="RT29" s="83"/>
      <c r="RU29" s="83"/>
      <c r="RV29" s="83"/>
      <c r="RW29" s="83"/>
      <c r="RX29" s="83"/>
      <c r="RY29" s="83"/>
      <c r="RZ29" s="83"/>
      <c r="SA29" s="83"/>
      <c r="SB29" s="83"/>
      <c r="SC29" s="83"/>
      <c r="SD29" s="83"/>
      <c r="SE29" s="83"/>
      <c r="SF29" s="83"/>
      <c r="SG29" s="83"/>
      <c r="SH29" s="83"/>
      <c r="SI29" s="83"/>
      <c r="SJ29" s="83"/>
      <c r="SK29" s="83"/>
      <c r="SL29" s="83"/>
      <c r="SM29" s="83"/>
      <c r="SN29" s="83"/>
      <c r="SO29" s="83"/>
      <c r="SP29" s="83"/>
      <c r="SQ29" s="83"/>
      <c r="SR29" s="83"/>
      <c r="SS29" s="83"/>
      <c r="ST29" s="83"/>
      <c r="SU29" s="83"/>
      <c r="SV29" s="83"/>
      <c r="SW29" s="83"/>
      <c r="SX29" s="83"/>
      <c r="SY29" s="83"/>
      <c r="SZ29" s="83"/>
      <c r="TA29" s="83"/>
      <c r="TB29" s="83"/>
      <c r="TC29" s="83"/>
      <c r="TD29" s="83"/>
      <c r="TE29" s="83"/>
      <c r="TF29" s="83"/>
      <c r="TG29" s="83"/>
      <c r="TH29" s="83"/>
      <c r="TI29" s="83"/>
      <c r="TJ29" s="83"/>
      <c r="TK29" s="83"/>
      <c r="TL29" s="83"/>
      <c r="TM29" s="83"/>
      <c r="TN29" s="83"/>
      <c r="TO29" s="83"/>
      <c r="TP29" s="83"/>
      <c r="TQ29" s="83"/>
      <c r="TR29" s="83"/>
      <c r="TS29" s="83"/>
      <c r="TT29" s="83"/>
      <c r="TU29" s="83"/>
      <c r="TV29" s="83"/>
      <c r="TW29" s="83"/>
      <c r="TX29" s="83"/>
      <c r="TY29" s="83"/>
      <c r="TZ29" s="83"/>
      <c r="UA29" s="83"/>
      <c r="UB29" s="83"/>
      <c r="UC29" s="83"/>
      <c r="UD29" s="83"/>
      <c r="UE29" s="83"/>
      <c r="UF29" s="83"/>
      <c r="UG29" s="83"/>
      <c r="UH29" s="83"/>
      <c r="UI29" s="83"/>
      <c r="UJ29" s="83"/>
      <c r="UK29" s="83"/>
      <c r="UL29" s="83"/>
      <c r="UM29" s="83"/>
      <c r="UN29" s="83"/>
      <c r="UO29" s="83"/>
      <c r="UP29" s="83"/>
      <c r="UQ29" s="83"/>
      <c r="UR29" s="83"/>
      <c r="US29" s="83"/>
      <c r="UT29" s="83"/>
      <c r="UU29" s="83"/>
      <c r="UV29" s="83"/>
      <c r="UW29" s="83"/>
      <c r="UX29" s="83"/>
      <c r="UY29" s="83"/>
      <c r="UZ29" s="83"/>
      <c r="VA29" s="83"/>
      <c r="VB29" s="83"/>
      <c r="VC29" s="83"/>
      <c r="VD29" s="83"/>
      <c r="VE29" s="83"/>
      <c r="VF29" s="83"/>
      <c r="VG29" s="83"/>
      <c r="VH29" s="83"/>
      <c r="VI29" s="83"/>
      <c r="VJ29" s="83"/>
      <c r="VK29" s="83"/>
      <c r="VL29" s="83"/>
      <c r="VM29" s="83"/>
      <c r="VN29" s="83"/>
      <c r="VO29" s="83"/>
      <c r="VP29" s="83"/>
      <c r="VQ29" s="83"/>
      <c r="VR29" s="83"/>
      <c r="VS29" s="83"/>
      <c r="VT29" s="83"/>
      <c r="VU29" s="83"/>
      <c r="VV29" s="83"/>
      <c r="VW29" s="83"/>
      <c r="VX29" s="83"/>
      <c r="VY29" s="83"/>
      <c r="VZ29" s="83"/>
      <c r="WA29" s="83"/>
      <c r="WB29" s="83"/>
      <c r="WC29" s="83"/>
      <c r="WD29" s="83"/>
      <c r="WE29" s="83"/>
      <c r="WF29" s="83"/>
      <c r="WG29" s="83"/>
      <c r="WH29" s="83"/>
      <c r="WI29" s="83"/>
      <c r="WJ29" s="83"/>
      <c r="WK29" s="83"/>
      <c r="WL29" s="83"/>
      <c r="WM29" s="83"/>
      <c r="WN29" s="83"/>
      <c r="WO29" s="83"/>
      <c r="WP29" s="83"/>
      <c r="WQ29" s="83"/>
      <c r="WR29" s="83"/>
      <c r="WS29" s="83"/>
      <c r="WT29" s="83"/>
      <c r="WU29" s="83"/>
      <c r="WV29" s="83"/>
      <c r="WW29" s="83"/>
      <c r="WX29" s="83"/>
      <c r="WY29" s="83"/>
      <c r="WZ29" s="83"/>
      <c r="XA29" s="83"/>
      <c r="XB29" s="83"/>
      <c r="XC29" s="83"/>
      <c r="XD29" s="83"/>
      <c r="XE29" s="83"/>
      <c r="XF29" s="83"/>
      <c r="XG29" s="83"/>
      <c r="XH29" s="83"/>
      <c r="XI29" s="83"/>
      <c r="XJ29" s="83"/>
      <c r="XK29" s="83"/>
      <c r="XL29" s="83"/>
      <c r="XM29" s="83"/>
      <c r="XN29" s="83"/>
      <c r="XO29" s="83"/>
      <c r="XP29" s="83"/>
      <c r="XQ29" s="83"/>
      <c r="XR29" s="83"/>
      <c r="XS29" s="83"/>
      <c r="XT29" s="83"/>
      <c r="XU29" s="83"/>
      <c r="XV29" s="83"/>
      <c r="XW29" s="83"/>
      <c r="XX29" s="83"/>
      <c r="XY29" s="83"/>
      <c r="XZ29" s="83"/>
      <c r="YA29" s="83"/>
      <c r="YB29" s="83"/>
      <c r="YC29" s="83"/>
      <c r="YD29" s="83"/>
      <c r="YE29" s="83"/>
      <c r="YF29" s="83"/>
      <c r="YG29" s="83"/>
      <c r="YH29" s="83"/>
      <c r="YI29" s="83"/>
      <c r="YJ29" s="83"/>
      <c r="YK29" s="83"/>
      <c r="YL29" s="83"/>
      <c r="YM29" s="83"/>
      <c r="YN29" s="83"/>
      <c r="YO29" s="83"/>
      <c r="YP29" s="83"/>
      <c r="YQ29" s="83"/>
      <c r="YR29" s="83"/>
      <c r="YS29" s="83"/>
      <c r="YT29" s="83"/>
      <c r="YU29" s="83"/>
      <c r="YV29" s="83"/>
      <c r="YW29" s="83"/>
      <c r="YX29" s="83"/>
      <c r="YY29" s="83"/>
      <c r="YZ29" s="83"/>
      <c r="ZA29" s="83"/>
      <c r="ZB29" s="83"/>
      <c r="ZC29" s="83"/>
      <c r="ZD29" s="83"/>
      <c r="ZE29" s="83"/>
      <c r="ZF29" s="83"/>
      <c r="ZG29" s="83"/>
      <c r="ZH29" s="83"/>
      <c r="ZI29" s="83"/>
      <c r="ZJ29" s="83"/>
      <c r="ZK29" s="83"/>
      <c r="ZL29" s="83"/>
      <c r="ZM29" s="83"/>
      <c r="ZN29" s="83"/>
      <c r="ZO29" s="83"/>
      <c r="ZP29" s="83"/>
      <c r="ZQ29" s="83"/>
      <c r="ZR29" s="83"/>
      <c r="ZS29" s="83"/>
      <c r="ZT29" s="83"/>
      <c r="ZU29" s="83"/>
      <c r="ZV29" s="83"/>
      <c r="ZW29" s="83"/>
      <c r="ZX29" s="83"/>
      <c r="ZY29" s="83"/>
      <c r="ZZ29" s="83"/>
      <c r="AAA29" s="83"/>
      <c r="AAB29" s="83"/>
      <c r="AAC29" s="83"/>
      <c r="AAD29" s="83"/>
      <c r="AAE29" s="83"/>
      <c r="AAF29" s="83"/>
      <c r="AAG29" s="83"/>
      <c r="AAH29" s="83"/>
      <c r="AAI29" s="83"/>
      <c r="AAJ29" s="83"/>
      <c r="AAK29" s="83"/>
      <c r="AAL29" s="83"/>
      <c r="AAM29" s="83"/>
      <c r="AAN29" s="83"/>
      <c r="AAO29" s="83"/>
      <c r="AAP29" s="83"/>
      <c r="AAQ29" s="83"/>
      <c r="AAR29" s="83"/>
      <c r="AAS29" s="83"/>
      <c r="AAT29" s="83"/>
      <c r="AAU29" s="83"/>
      <c r="AAV29" s="83"/>
      <c r="AAW29" s="83"/>
      <c r="AAX29" s="83"/>
      <c r="AAY29" s="83"/>
      <c r="AAZ29" s="83"/>
      <c r="ABA29" s="83"/>
      <c r="ABB29" s="83"/>
      <c r="ABC29" s="83"/>
      <c r="ABD29" s="83"/>
      <c r="ABE29" s="83"/>
      <c r="ABF29" s="83"/>
      <c r="ABG29" s="83"/>
      <c r="ABH29" s="83"/>
      <c r="ABI29" s="83"/>
      <c r="ABJ29" s="83"/>
      <c r="ABK29" s="83"/>
      <c r="ABL29" s="83"/>
      <c r="ABM29" s="83"/>
      <c r="ABN29" s="83"/>
      <c r="ABO29" s="83"/>
      <c r="ABP29" s="83"/>
      <c r="ABQ29" s="83"/>
      <c r="ABR29" s="83"/>
      <c r="ABS29" s="83"/>
      <c r="ABT29" s="83"/>
      <c r="ABU29" s="83"/>
      <c r="ABV29" s="83"/>
      <c r="ABW29" s="83"/>
      <c r="ABX29" s="83"/>
      <c r="ABY29" s="83"/>
      <c r="ABZ29" s="83"/>
      <c r="ACA29" s="83"/>
      <c r="ACB29" s="83"/>
      <c r="ACC29" s="83"/>
      <c r="ACD29" s="83"/>
      <c r="ACE29" s="83"/>
      <c r="ACF29" s="83"/>
      <c r="ACG29" s="83"/>
      <c r="ACH29" s="83"/>
      <c r="ACI29" s="83"/>
      <c r="ACJ29" s="83"/>
      <c r="ACK29" s="83"/>
      <c r="ACL29" s="83"/>
      <c r="ACM29" s="83"/>
      <c r="ACN29" s="83"/>
      <c r="ACO29" s="83"/>
      <c r="ACP29" s="83"/>
      <c r="ACQ29" s="83"/>
      <c r="ACR29" s="83"/>
      <c r="ACS29" s="83"/>
      <c r="ACT29" s="83"/>
      <c r="ACU29" s="83"/>
      <c r="ACV29" s="83"/>
      <c r="ACW29" s="83"/>
      <c r="ACX29" s="83"/>
      <c r="ACY29" s="83"/>
      <c r="ACZ29" s="83"/>
      <c r="ADA29" s="83"/>
      <c r="ADB29" s="83"/>
      <c r="ADC29" s="83"/>
      <c r="ADD29" s="83"/>
      <c r="ADE29" s="83"/>
      <c r="ADF29" s="83"/>
      <c r="ADG29" s="83"/>
      <c r="ADH29" s="83"/>
      <c r="ADI29" s="83"/>
      <c r="ADJ29" s="83"/>
      <c r="ADK29" s="83"/>
      <c r="ADL29" s="83"/>
      <c r="ADM29" s="83"/>
      <c r="ADN29" s="83"/>
      <c r="ADO29" s="83"/>
      <c r="ADP29" s="83"/>
      <c r="ADQ29" s="83"/>
      <c r="ADR29" s="83"/>
      <c r="ADS29" s="83"/>
      <c r="ADT29" s="83"/>
      <c r="ADU29" s="83"/>
      <c r="ADV29" s="83"/>
      <c r="ADW29" s="83"/>
      <c r="ADX29" s="83"/>
      <c r="ADY29" s="83"/>
      <c r="ADZ29" s="83"/>
      <c r="AEA29" s="83"/>
      <c r="AEB29" s="83"/>
      <c r="AEC29" s="83"/>
      <c r="AED29" s="83"/>
      <c r="AEE29" s="83"/>
      <c r="AEF29" s="83"/>
      <c r="AEG29" s="83"/>
      <c r="AEH29" s="83"/>
      <c r="AEI29" s="83"/>
      <c r="AEJ29" s="83"/>
      <c r="AEK29" s="83"/>
      <c r="AEL29" s="83"/>
      <c r="AEM29" s="83"/>
      <c r="AEN29" s="83"/>
      <c r="AEO29" s="83"/>
      <c r="AEP29" s="83"/>
      <c r="AEQ29" s="83"/>
      <c r="AER29" s="83"/>
      <c r="AES29" s="83"/>
      <c r="AET29" s="83"/>
      <c r="AEU29" s="83"/>
      <c r="AEV29" s="83"/>
      <c r="AEW29" s="83"/>
      <c r="AEX29" s="83"/>
      <c r="AEY29" s="83"/>
      <c r="AEZ29" s="83"/>
      <c r="AFA29" s="83"/>
      <c r="AFB29" s="83"/>
      <c r="AFC29" s="83"/>
      <c r="AFD29" s="83"/>
      <c r="AFE29" s="83"/>
      <c r="AFF29" s="83"/>
      <c r="AFG29" s="83"/>
      <c r="AFH29" s="83"/>
      <c r="AFI29" s="83"/>
      <c r="AFJ29" s="83"/>
      <c r="AFK29" s="83"/>
      <c r="AFL29" s="83"/>
      <c r="AFM29" s="83"/>
      <c r="AFN29" s="83"/>
      <c r="AFO29" s="83"/>
      <c r="AFP29" s="83"/>
      <c r="AFQ29" s="83"/>
      <c r="AFR29" s="83"/>
      <c r="AFS29" s="83"/>
      <c r="AFT29" s="83"/>
      <c r="AFU29" s="83"/>
      <c r="AFV29" s="83"/>
      <c r="AFW29" s="83"/>
      <c r="AFX29" s="83"/>
      <c r="AFY29" s="83"/>
      <c r="AFZ29" s="83"/>
      <c r="AGA29" s="83"/>
      <c r="AGB29" s="83"/>
      <c r="AGC29" s="83"/>
      <c r="AGD29" s="83"/>
      <c r="AGE29" s="83"/>
      <c r="AGF29" s="83"/>
      <c r="AGG29" s="83"/>
      <c r="AGH29" s="83"/>
      <c r="AGI29" s="83"/>
      <c r="AGJ29" s="83"/>
      <c r="AGK29" s="83"/>
      <c r="AGL29" s="83"/>
      <c r="AGM29" s="83"/>
      <c r="AGN29" s="83"/>
      <c r="AGO29" s="83"/>
      <c r="AGP29" s="83"/>
      <c r="AGQ29" s="83"/>
      <c r="AGR29" s="83"/>
      <c r="AGS29" s="83"/>
      <c r="AGT29" s="83"/>
      <c r="AGU29" s="83"/>
      <c r="AGV29" s="83"/>
      <c r="AGW29" s="83"/>
      <c r="AGX29" s="83"/>
      <c r="AGY29" s="83"/>
      <c r="AGZ29" s="83"/>
      <c r="AHA29" s="83"/>
      <c r="AHB29" s="83"/>
      <c r="AHC29" s="83"/>
      <c r="AHD29" s="83"/>
      <c r="AHE29" s="83"/>
      <c r="AHF29" s="83"/>
      <c r="AHG29" s="83"/>
      <c r="AHH29" s="83"/>
      <c r="AHI29" s="83"/>
      <c r="AHJ29" s="83"/>
      <c r="AHK29" s="83"/>
      <c r="AHL29" s="83"/>
      <c r="AHM29" s="83"/>
      <c r="AHN29" s="83"/>
      <c r="AHO29" s="83"/>
      <c r="AHP29" s="83"/>
      <c r="AHQ29" s="83"/>
      <c r="AHR29" s="83"/>
      <c r="AHS29" s="83"/>
      <c r="AHT29" s="83"/>
      <c r="AHU29" s="83"/>
      <c r="AHV29" s="83"/>
      <c r="AHW29" s="83"/>
      <c r="AHX29" s="83"/>
      <c r="AHY29" s="83"/>
      <c r="AHZ29" s="83"/>
      <c r="AIA29" s="83"/>
      <c r="AIB29" s="83"/>
      <c r="AIC29" s="83"/>
      <c r="AID29" s="83"/>
      <c r="AIE29" s="83"/>
      <c r="AIF29" s="83"/>
      <c r="AIG29" s="83"/>
      <c r="AIH29" s="83"/>
      <c r="AII29" s="83"/>
      <c r="AIJ29" s="83"/>
      <c r="AIK29" s="83"/>
      <c r="AIL29" s="83"/>
      <c r="AIM29" s="83"/>
      <c r="AIN29" s="83"/>
      <c r="AIO29" s="83"/>
      <c r="AIP29" s="83"/>
      <c r="AIQ29" s="83"/>
      <c r="AIR29" s="83"/>
      <c r="AIS29" s="83"/>
      <c r="AIT29" s="83"/>
      <c r="AIU29" s="83"/>
      <c r="AIV29" s="83"/>
      <c r="AIW29" s="83"/>
      <c r="AIX29" s="83"/>
      <c r="AIY29" s="83"/>
      <c r="AIZ29" s="83"/>
      <c r="AJA29" s="83"/>
      <c r="AJB29" s="83"/>
      <c r="AJC29" s="83"/>
      <c r="AJD29" s="83"/>
      <c r="AJE29" s="83"/>
      <c r="AJF29" s="83"/>
      <c r="AJG29" s="83"/>
      <c r="AJH29" s="83"/>
      <c r="AJI29" s="83"/>
      <c r="AJJ29" s="83"/>
      <c r="AJK29" s="83"/>
      <c r="AJL29" s="83"/>
      <c r="AJM29" s="83"/>
      <c r="AJN29" s="83"/>
      <c r="AJO29" s="83"/>
      <c r="AJP29" s="83"/>
      <c r="AJQ29" s="83"/>
      <c r="AJR29" s="83"/>
      <c r="AJS29" s="83"/>
      <c r="AJT29" s="83"/>
      <c r="AJU29" s="83"/>
      <c r="AJV29" s="83"/>
      <c r="AJW29" s="83"/>
      <c r="AJX29" s="83"/>
      <c r="AJY29" s="83"/>
      <c r="AJZ29" s="83"/>
      <c r="AKA29" s="83"/>
      <c r="AKB29" s="83"/>
      <c r="AKC29" s="83"/>
      <c r="AKD29" s="83"/>
      <c r="AKE29" s="83"/>
      <c r="AKF29" s="83"/>
      <c r="AKG29" s="83"/>
      <c r="AKH29" s="83"/>
      <c r="AKI29" s="83"/>
      <c r="AKJ29" s="83"/>
      <c r="AKK29" s="83"/>
      <c r="AKL29" s="83"/>
      <c r="AKM29" s="83"/>
      <c r="AKN29" s="83"/>
      <c r="AKO29" s="83"/>
      <c r="AKP29" s="83"/>
      <c r="AKQ29" s="83"/>
      <c r="AKR29" s="83"/>
      <c r="AKS29" s="83"/>
      <c r="AKT29" s="83"/>
      <c r="AKU29" s="83"/>
      <c r="AKV29" s="83"/>
      <c r="AKW29" s="83"/>
      <c r="AKX29" s="83"/>
      <c r="AKY29" s="83"/>
      <c r="AKZ29" s="83"/>
      <c r="ALA29" s="83"/>
      <c r="ALB29" s="83"/>
      <c r="ALC29" s="83"/>
      <c r="ALD29" s="83"/>
      <c r="ALE29" s="83"/>
      <c r="ALF29" s="83"/>
      <c r="ALG29" s="83"/>
      <c r="ALH29" s="83"/>
      <c r="ALI29" s="83"/>
      <c r="ALJ29" s="83"/>
      <c r="ALK29" s="83"/>
      <c r="ALL29" s="83"/>
      <c r="ALM29" s="83"/>
      <c r="ALN29" s="83"/>
      <c r="ALO29" s="83"/>
      <c r="ALP29" s="83"/>
      <c r="ALQ29" s="83"/>
      <c r="ALR29" s="83"/>
      <c r="ALS29" s="83"/>
      <c r="ALT29" s="83"/>
      <c r="ALU29" s="83"/>
      <c r="ALV29" s="83"/>
      <c r="ALW29" s="83"/>
      <c r="ALX29" s="83"/>
      <c r="ALY29" s="83"/>
      <c r="ALZ29" s="83"/>
      <c r="AMA29" s="83"/>
      <c r="AMB29" s="83"/>
      <c r="AMC29" s="83"/>
      <c r="AMD29" s="83"/>
      <c r="AME29" s="83"/>
      <c r="AMF29" s="83"/>
      <c r="AMG29" s="83"/>
      <c r="AMH29" s="83"/>
      <c r="AMI29" s="83"/>
      <c r="AMJ29" s="83"/>
      <c r="AMK29" s="83"/>
      <c r="AML29" s="83"/>
      <c r="AMM29" s="83"/>
      <c r="AMN29" s="83"/>
      <c r="AMO29" s="83"/>
      <c r="AMP29" s="83"/>
      <c r="AMQ29" s="83"/>
      <c r="AMR29" s="83"/>
      <c r="AMS29" s="83"/>
      <c r="AMT29" s="83"/>
      <c r="AMU29" s="83"/>
      <c r="AMV29" s="83"/>
      <c r="AMW29" s="83"/>
      <c r="AMX29" s="83"/>
      <c r="AMY29" s="83"/>
      <c r="AMZ29" s="83"/>
      <c r="ANA29" s="83"/>
      <c r="ANB29" s="83"/>
      <c r="ANC29" s="83"/>
      <c r="AND29" s="83"/>
      <c r="ANE29" s="83"/>
      <c r="ANF29" s="83"/>
      <c r="ANG29" s="83"/>
      <c r="ANH29" s="83"/>
      <c r="ANI29" s="83"/>
      <c r="ANJ29" s="83"/>
      <c r="ANK29" s="83"/>
      <c r="ANL29" s="83"/>
      <c r="ANM29" s="83"/>
      <c r="ANN29" s="83"/>
      <c r="ANO29" s="83"/>
      <c r="ANP29" s="83"/>
      <c r="ANQ29" s="83"/>
      <c r="ANR29" s="83"/>
      <c r="ANS29" s="83"/>
      <c r="ANT29" s="83"/>
      <c r="ANU29" s="83"/>
      <c r="ANV29" s="83"/>
      <c r="ANW29" s="83"/>
      <c r="ANX29" s="83"/>
      <c r="ANY29" s="83"/>
      <c r="ANZ29" s="83"/>
      <c r="AOA29" s="83"/>
      <c r="AOB29" s="83"/>
      <c r="AOC29" s="83"/>
      <c r="AOD29" s="83"/>
      <c r="AOE29" s="83"/>
      <c r="AOF29" s="83"/>
      <c r="AOG29" s="83"/>
      <c r="AOH29" s="83"/>
      <c r="AOI29" s="83"/>
      <c r="AOJ29" s="83"/>
      <c r="AOK29" s="83"/>
      <c r="AOL29" s="83"/>
      <c r="AOM29" s="83"/>
      <c r="AON29" s="83"/>
      <c r="AOO29" s="83"/>
      <c r="AOP29" s="83"/>
      <c r="AOQ29" s="83"/>
      <c r="AOR29" s="83"/>
      <c r="AOS29" s="83"/>
      <c r="AOT29" s="83"/>
      <c r="AOU29" s="83"/>
      <c r="AOV29" s="83"/>
      <c r="AOW29" s="83"/>
      <c r="AOX29" s="83"/>
      <c r="AOY29" s="83"/>
      <c r="AOZ29" s="83"/>
      <c r="APA29" s="83"/>
      <c r="APB29" s="83"/>
      <c r="APC29" s="83"/>
      <c r="APD29" s="83"/>
      <c r="APE29" s="83"/>
      <c r="APF29" s="83"/>
      <c r="APG29" s="83"/>
      <c r="APH29" s="83"/>
      <c r="API29" s="83"/>
      <c r="APJ29" s="83"/>
      <c r="APK29" s="83"/>
      <c r="APL29" s="83"/>
      <c r="APM29" s="83"/>
      <c r="APN29" s="83"/>
      <c r="APO29" s="83"/>
      <c r="APP29" s="83"/>
      <c r="APQ29" s="83"/>
      <c r="APR29" s="83"/>
      <c r="APS29" s="83"/>
      <c r="APT29" s="83"/>
      <c r="APU29" s="83"/>
      <c r="APV29" s="83"/>
      <c r="APW29" s="83"/>
      <c r="APX29" s="83"/>
      <c r="APY29" s="83"/>
      <c r="APZ29" s="83"/>
      <c r="AQA29" s="83"/>
      <c r="AQB29" s="83"/>
      <c r="AQC29" s="83"/>
      <c r="AQD29" s="83"/>
      <c r="AQE29" s="83"/>
      <c r="AQF29" s="83"/>
      <c r="AQG29" s="83"/>
      <c r="AQH29" s="83"/>
      <c r="AQI29" s="83"/>
      <c r="AQJ29" s="83"/>
      <c r="AQK29" s="83"/>
      <c r="AQL29" s="83"/>
      <c r="AQM29" s="83"/>
      <c r="AQN29" s="83"/>
      <c r="AQO29" s="83"/>
      <c r="AQP29" s="83"/>
      <c r="AQQ29" s="83"/>
      <c r="AQR29" s="83"/>
      <c r="AQS29" s="83"/>
      <c r="AQT29" s="83"/>
      <c r="AQU29" s="83"/>
      <c r="AQV29" s="83"/>
      <c r="AQW29" s="83"/>
      <c r="AQX29" s="83"/>
      <c r="AQY29" s="83"/>
      <c r="AQZ29" s="83"/>
      <c r="ARA29" s="83"/>
      <c r="ARB29" s="83"/>
      <c r="ARC29" s="83"/>
      <c r="ARD29" s="83"/>
      <c r="ARE29" s="83"/>
      <c r="ARF29" s="83"/>
      <c r="ARG29" s="83"/>
      <c r="ARH29" s="83"/>
      <c r="ARI29" s="83"/>
      <c r="ARJ29" s="83"/>
      <c r="ARK29" s="83"/>
      <c r="ARL29" s="83"/>
      <c r="ARM29" s="83"/>
      <c r="ARN29" s="83"/>
      <c r="ARO29" s="83"/>
      <c r="ARP29" s="83"/>
      <c r="ARQ29" s="83"/>
      <c r="ARR29" s="83"/>
      <c r="ARS29" s="83"/>
      <c r="ART29" s="83"/>
      <c r="ARU29" s="83"/>
      <c r="ARV29" s="83"/>
      <c r="ARW29" s="83"/>
      <c r="ARX29" s="83"/>
      <c r="ARY29" s="83"/>
      <c r="ARZ29" s="83"/>
      <c r="ASA29" s="83"/>
      <c r="ASB29" s="83"/>
      <c r="ASC29" s="83"/>
      <c r="ASD29" s="83"/>
      <c r="ASE29" s="83"/>
      <c r="ASF29" s="83"/>
      <c r="ASG29" s="83"/>
      <c r="ASH29" s="83"/>
      <c r="ASI29" s="83"/>
      <c r="ASJ29" s="83"/>
      <c r="ASK29" s="83"/>
      <c r="ASL29" s="83"/>
      <c r="ASM29" s="83"/>
      <c r="ASN29" s="83"/>
      <c r="ASO29" s="83"/>
      <c r="ASP29" s="83"/>
      <c r="ASQ29" s="83"/>
      <c r="ASR29" s="83"/>
      <c r="ASS29" s="83"/>
      <c r="AST29" s="83"/>
      <c r="ASU29" s="83"/>
      <c r="ASV29" s="83"/>
      <c r="ASW29" s="83"/>
      <c r="ASX29" s="83"/>
      <c r="ASY29" s="83"/>
      <c r="ASZ29" s="83"/>
      <c r="ATA29" s="83"/>
      <c r="ATB29" s="83"/>
      <c r="ATC29" s="83"/>
      <c r="ATD29" s="83"/>
      <c r="ATE29" s="83"/>
      <c r="ATF29" s="83"/>
      <c r="ATG29" s="83"/>
      <c r="ATH29" s="83"/>
      <c r="ATI29" s="83"/>
      <c r="ATJ29" s="83"/>
      <c r="ATK29" s="83"/>
      <c r="ATL29" s="83"/>
      <c r="ATM29" s="83"/>
      <c r="ATN29" s="83"/>
      <c r="ATO29" s="83"/>
      <c r="ATP29" s="83"/>
      <c r="ATQ29" s="83"/>
      <c r="ATR29" s="83"/>
      <c r="ATS29" s="83"/>
      <c r="ATT29" s="83"/>
      <c r="ATU29" s="83"/>
      <c r="ATV29" s="83"/>
      <c r="ATW29" s="83"/>
      <c r="ATX29" s="83"/>
      <c r="ATY29" s="83"/>
      <c r="ATZ29" s="83"/>
      <c r="AUA29" s="83"/>
      <c r="AUB29" s="83"/>
      <c r="AUC29" s="83"/>
      <c r="AUD29" s="83"/>
      <c r="AUE29" s="83"/>
      <c r="AUF29" s="83"/>
      <c r="AUG29" s="83"/>
      <c r="AUH29" s="83"/>
      <c r="AUI29" s="83"/>
      <c r="AUJ29" s="83"/>
      <c r="AUK29" s="83"/>
      <c r="AUL29" s="83"/>
      <c r="AUM29" s="83"/>
      <c r="AUN29" s="83"/>
      <c r="AUO29" s="83"/>
      <c r="AUP29" s="83"/>
      <c r="AUQ29" s="83"/>
      <c r="AUR29" s="83"/>
      <c r="AUS29" s="83"/>
      <c r="AUT29" s="83"/>
      <c r="AUU29" s="83"/>
      <c r="AUV29" s="83"/>
      <c r="AUW29" s="83"/>
      <c r="AUX29" s="83"/>
      <c r="AUY29" s="83"/>
      <c r="AUZ29" s="83"/>
      <c r="AVA29" s="83"/>
      <c r="AVB29" s="83"/>
      <c r="AVC29" s="83"/>
      <c r="AVD29" s="83"/>
      <c r="AVE29" s="83"/>
      <c r="AVF29" s="83"/>
    </row>
    <row r="30" spans="1:1254">
      <c r="A30" s="84">
        <v>45657</v>
      </c>
      <c r="B30" s="81">
        <v>53099</v>
      </c>
      <c r="C30" s="82" t="s">
        <v>1963</v>
      </c>
      <c r="D30" s="38">
        <v>104404</v>
      </c>
      <c r="E30" s="38">
        <v>0</v>
      </c>
      <c r="F30" s="38">
        <v>1073</v>
      </c>
      <c r="G30" s="38">
        <v>-67735</v>
      </c>
      <c r="H30" s="38">
        <v>0</v>
      </c>
      <c r="I30" s="38">
        <v>-410</v>
      </c>
      <c r="J30" s="38">
        <v>-87791</v>
      </c>
      <c r="K30" s="38">
        <v>0</v>
      </c>
      <c r="L30" s="38">
        <v>1840</v>
      </c>
      <c r="M30" s="38">
        <v>0</v>
      </c>
      <c r="N30" s="38">
        <v>100277</v>
      </c>
      <c r="O30" s="38">
        <v>0</v>
      </c>
      <c r="P30" s="38">
        <v>0</v>
      </c>
      <c r="Q30" s="38">
        <v>26895</v>
      </c>
      <c r="R30" s="38">
        <v>0</v>
      </c>
      <c r="S30" s="38">
        <v>-4127</v>
      </c>
      <c r="T30" s="38">
        <v>6451</v>
      </c>
      <c r="U30" s="38">
        <v>7524</v>
      </c>
      <c r="V30" s="38"/>
      <c r="W30" s="38">
        <v>-1073</v>
      </c>
      <c r="X30" s="38">
        <v>-11510</v>
      </c>
      <c r="Y30" s="38">
        <v>-11510</v>
      </c>
      <c r="Z30" s="38">
        <v>0</v>
      </c>
      <c r="AA30" s="38">
        <v>0</v>
      </c>
      <c r="AB30" s="38">
        <v>0</v>
      </c>
      <c r="AC30" s="38">
        <v>-19646</v>
      </c>
      <c r="AD30" s="38">
        <v>-10385</v>
      </c>
      <c r="AE30" s="38">
        <v>0</v>
      </c>
      <c r="AF30" s="38">
        <v>-37</v>
      </c>
      <c r="AG30" s="38">
        <v>10087</v>
      </c>
      <c r="AH30" s="38">
        <v>26895</v>
      </c>
      <c r="AI30" s="38">
        <v>-97</v>
      </c>
      <c r="AJ30" s="38">
        <v>0</v>
      </c>
      <c r="AK30" s="38">
        <v>0</v>
      </c>
      <c r="AL30" s="38">
        <v>7621</v>
      </c>
      <c r="AM30" s="38">
        <v>10124</v>
      </c>
      <c r="AN30" s="38">
        <v>-209</v>
      </c>
      <c r="AO30" s="38">
        <v>12218</v>
      </c>
      <c r="AP30" s="38">
        <v>0</v>
      </c>
      <c r="AQ30" s="38"/>
      <c r="AR30" s="38"/>
      <c r="AS30" s="38">
        <v>125257</v>
      </c>
      <c r="AT30" s="38"/>
      <c r="AU30" s="38"/>
      <c r="AV30" s="38">
        <v>0</v>
      </c>
      <c r="AW30" s="38">
        <v>0</v>
      </c>
      <c r="AX30" s="38"/>
      <c r="AY30" s="38"/>
      <c r="AZ30" s="38">
        <v>190445</v>
      </c>
      <c r="BA30" s="38"/>
      <c r="BB30" s="38">
        <v>65657</v>
      </c>
      <c r="BC30" s="38">
        <v>59600</v>
      </c>
      <c r="BD30" s="38">
        <v>65188</v>
      </c>
      <c r="BE30" s="38"/>
      <c r="BF30" s="38"/>
      <c r="BG30" s="38">
        <v>249546</v>
      </c>
      <c r="BH30" s="38"/>
      <c r="BI30" s="38">
        <v>48954</v>
      </c>
      <c r="BJ30" s="38">
        <v>0</v>
      </c>
      <c r="BK30" s="38"/>
      <c r="BL30" s="38"/>
      <c r="BM30" s="38">
        <v>67</v>
      </c>
      <c r="BN30" s="38"/>
      <c r="BO30" s="38"/>
      <c r="BP30" s="38">
        <v>4127</v>
      </c>
      <c r="BQ30" s="38"/>
      <c r="BR30" s="38">
        <v>4127</v>
      </c>
      <c r="BS30" s="38"/>
      <c r="BT30" s="38"/>
      <c r="BU30" s="38">
        <v>10080</v>
      </c>
      <c r="BV30" s="38"/>
      <c r="BW30" s="38">
        <v>5953</v>
      </c>
      <c r="BX30" s="38"/>
      <c r="BY30" s="38"/>
      <c r="BZ30" s="38">
        <v>65188</v>
      </c>
      <c r="CA30" s="38"/>
      <c r="CB30" s="38"/>
      <c r="CC30" s="38">
        <v>67</v>
      </c>
      <c r="CD30" s="38">
        <v>48954</v>
      </c>
      <c r="CE30" s="38"/>
      <c r="CF30" s="38">
        <v>23393</v>
      </c>
      <c r="CG30" s="38">
        <v>0</v>
      </c>
      <c r="CH30" s="38">
        <v>2973</v>
      </c>
      <c r="CI30" s="38">
        <v>127261</v>
      </c>
      <c r="CJ30" s="38">
        <v>97401</v>
      </c>
      <c r="CK30" s="38"/>
      <c r="CL30" s="38"/>
      <c r="CM30" s="38"/>
      <c r="CN30" s="38"/>
      <c r="CO30" s="38"/>
      <c r="CP30" s="38"/>
      <c r="CQ30" s="38"/>
      <c r="CR30" s="38">
        <v>21084</v>
      </c>
      <c r="CS30" s="38">
        <v>12903</v>
      </c>
      <c r="CT30" s="38"/>
      <c r="CU30" s="38">
        <v>101201</v>
      </c>
      <c r="CV30" s="38">
        <v>0</v>
      </c>
      <c r="CW30" s="38"/>
      <c r="CX30" s="38"/>
      <c r="CY30" s="38"/>
      <c r="CZ30" s="38"/>
      <c r="DA30" s="38">
        <v>103868</v>
      </c>
      <c r="DB30" s="38"/>
      <c r="DC30" s="38"/>
      <c r="DD30" s="38">
        <v>0</v>
      </c>
      <c r="DE30" s="38"/>
      <c r="DF30" s="38">
        <v>0</v>
      </c>
      <c r="DG30" s="38">
        <v>0</v>
      </c>
      <c r="DH30" s="38">
        <v>3800</v>
      </c>
      <c r="DI30" s="38"/>
      <c r="DJ30" s="38">
        <v>249546</v>
      </c>
      <c r="DK30" s="38"/>
      <c r="DL30" s="38"/>
      <c r="DM30" s="38"/>
      <c r="DN30" s="38"/>
      <c r="DO30" s="38">
        <v>5208</v>
      </c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>
        <v>6780</v>
      </c>
      <c r="EJ30" s="38">
        <v>11510</v>
      </c>
      <c r="EK30" s="38">
        <v>1071</v>
      </c>
      <c r="EL30" s="38"/>
      <c r="EM30" s="38"/>
      <c r="EN30" s="38">
        <v>1071</v>
      </c>
      <c r="EO30" s="38"/>
      <c r="EP30" s="38"/>
      <c r="EQ30" s="38"/>
      <c r="ER30" s="38">
        <v>4731</v>
      </c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  <c r="NY30" s="83"/>
      <c r="NZ30" s="83"/>
      <c r="OA30" s="83"/>
      <c r="OB30" s="83"/>
      <c r="OC30" s="83"/>
      <c r="OD30" s="83"/>
      <c r="OE30" s="83"/>
      <c r="OF30" s="83"/>
      <c r="OG30" s="83"/>
      <c r="OH30" s="83"/>
      <c r="OI30" s="83"/>
      <c r="OJ30" s="83"/>
      <c r="OK30" s="83"/>
      <c r="OL30" s="83"/>
      <c r="OM30" s="83"/>
      <c r="ON30" s="83"/>
      <c r="OO30" s="83"/>
      <c r="OP30" s="83"/>
      <c r="OQ30" s="83"/>
      <c r="OR30" s="83"/>
      <c r="OS30" s="83"/>
      <c r="OT30" s="83"/>
      <c r="OU30" s="83"/>
      <c r="OV30" s="83"/>
      <c r="OW30" s="83"/>
      <c r="OX30" s="83"/>
      <c r="OY30" s="83"/>
      <c r="OZ30" s="83"/>
      <c r="PA30" s="83"/>
      <c r="PB30" s="83"/>
      <c r="PC30" s="83"/>
      <c r="PD30" s="83"/>
      <c r="PE30" s="83"/>
      <c r="PF30" s="83"/>
      <c r="PG30" s="83"/>
      <c r="PH30" s="83"/>
      <c r="PI30" s="83"/>
      <c r="PJ30" s="83"/>
      <c r="PK30" s="83"/>
      <c r="PL30" s="83"/>
      <c r="PM30" s="83"/>
      <c r="PN30" s="83"/>
      <c r="PO30" s="83"/>
      <c r="PP30" s="83"/>
      <c r="PQ30" s="83"/>
      <c r="PR30" s="83"/>
      <c r="PS30" s="83"/>
      <c r="PT30" s="83"/>
      <c r="PU30" s="83"/>
      <c r="PV30" s="83"/>
      <c r="PW30" s="83"/>
      <c r="PX30" s="83"/>
      <c r="PY30" s="83"/>
      <c r="PZ30" s="83"/>
      <c r="QA30" s="83"/>
      <c r="QB30" s="83"/>
      <c r="QC30" s="83"/>
      <c r="QD30" s="83"/>
      <c r="QE30" s="83"/>
      <c r="QF30" s="83"/>
      <c r="QG30" s="83"/>
      <c r="QH30" s="83"/>
      <c r="QI30" s="83"/>
      <c r="QJ30" s="83"/>
      <c r="QK30" s="83"/>
      <c r="QL30" s="83"/>
      <c r="QM30" s="83"/>
      <c r="QN30" s="83"/>
      <c r="QO30" s="83"/>
      <c r="QP30" s="83"/>
      <c r="QQ30" s="83"/>
      <c r="QR30" s="83"/>
      <c r="QS30" s="83"/>
      <c r="QT30" s="83"/>
      <c r="QU30" s="83"/>
      <c r="QV30" s="83"/>
      <c r="QW30" s="83"/>
      <c r="QX30" s="83"/>
      <c r="QY30" s="83"/>
      <c r="QZ30" s="83"/>
      <c r="RA30" s="83"/>
      <c r="RB30" s="83"/>
      <c r="RC30" s="83"/>
      <c r="RD30" s="83"/>
      <c r="RE30" s="83"/>
      <c r="RF30" s="83"/>
      <c r="RG30" s="83"/>
      <c r="RH30" s="83"/>
      <c r="RI30" s="83"/>
      <c r="RJ30" s="83"/>
      <c r="RK30" s="83"/>
      <c r="RL30" s="83"/>
      <c r="RM30" s="83"/>
      <c r="RN30" s="83"/>
      <c r="RO30" s="83"/>
      <c r="RP30" s="83"/>
      <c r="RQ30" s="83"/>
      <c r="RR30" s="83"/>
      <c r="RS30" s="83"/>
      <c r="RT30" s="83"/>
      <c r="RU30" s="83"/>
      <c r="RV30" s="83"/>
      <c r="RW30" s="83"/>
      <c r="RX30" s="83"/>
      <c r="RY30" s="83"/>
      <c r="RZ30" s="83"/>
      <c r="SA30" s="83"/>
      <c r="SB30" s="83"/>
      <c r="SC30" s="83"/>
      <c r="SD30" s="83"/>
      <c r="SE30" s="83"/>
      <c r="SF30" s="83"/>
      <c r="SG30" s="83"/>
      <c r="SH30" s="83"/>
      <c r="SI30" s="83"/>
      <c r="SJ30" s="83"/>
      <c r="SK30" s="83"/>
      <c r="SL30" s="83"/>
      <c r="SM30" s="83"/>
      <c r="SN30" s="83"/>
      <c r="SO30" s="83"/>
      <c r="SP30" s="83"/>
      <c r="SQ30" s="83"/>
      <c r="SR30" s="83"/>
      <c r="SS30" s="83"/>
      <c r="ST30" s="83"/>
      <c r="SU30" s="83"/>
      <c r="SV30" s="83"/>
      <c r="SW30" s="83"/>
      <c r="SX30" s="83"/>
      <c r="SY30" s="83"/>
      <c r="SZ30" s="83"/>
      <c r="TA30" s="83"/>
      <c r="TB30" s="83"/>
      <c r="TC30" s="83"/>
      <c r="TD30" s="83"/>
      <c r="TE30" s="83"/>
      <c r="TF30" s="83"/>
      <c r="TG30" s="83"/>
      <c r="TH30" s="83"/>
      <c r="TI30" s="83"/>
      <c r="TJ30" s="83"/>
      <c r="TK30" s="83"/>
      <c r="TL30" s="83"/>
      <c r="TM30" s="83"/>
      <c r="TN30" s="83"/>
      <c r="TO30" s="83"/>
      <c r="TP30" s="83"/>
      <c r="TQ30" s="83"/>
      <c r="TR30" s="83"/>
      <c r="TS30" s="83"/>
      <c r="TT30" s="83"/>
      <c r="TU30" s="83"/>
      <c r="TV30" s="83"/>
      <c r="TW30" s="83"/>
      <c r="TX30" s="83"/>
      <c r="TY30" s="83"/>
      <c r="TZ30" s="83"/>
      <c r="UA30" s="83"/>
      <c r="UB30" s="83"/>
      <c r="UC30" s="83"/>
      <c r="UD30" s="83"/>
      <c r="UE30" s="83"/>
      <c r="UF30" s="83"/>
      <c r="UG30" s="83"/>
      <c r="UH30" s="83"/>
      <c r="UI30" s="83"/>
      <c r="UJ30" s="83"/>
      <c r="UK30" s="83"/>
      <c r="UL30" s="83"/>
      <c r="UM30" s="83"/>
      <c r="UN30" s="83"/>
      <c r="UO30" s="83"/>
      <c r="UP30" s="83"/>
      <c r="UQ30" s="83"/>
      <c r="UR30" s="83"/>
      <c r="US30" s="83"/>
      <c r="UT30" s="83"/>
      <c r="UU30" s="83"/>
      <c r="UV30" s="83"/>
      <c r="UW30" s="83"/>
      <c r="UX30" s="83"/>
      <c r="UY30" s="83"/>
      <c r="UZ30" s="83"/>
      <c r="VA30" s="83"/>
      <c r="VB30" s="83"/>
      <c r="VC30" s="83"/>
      <c r="VD30" s="83"/>
      <c r="VE30" s="83"/>
      <c r="VF30" s="83"/>
      <c r="VG30" s="83"/>
      <c r="VH30" s="83"/>
      <c r="VI30" s="83"/>
      <c r="VJ30" s="83"/>
      <c r="VK30" s="83"/>
      <c r="VL30" s="83"/>
      <c r="VM30" s="83"/>
      <c r="VN30" s="83"/>
      <c r="VO30" s="83"/>
      <c r="VP30" s="83"/>
      <c r="VQ30" s="83"/>
      <c r="VR30" s="83"/>
      <c r="VS30" s="83"/>
      <c r="VT30" s="83"/>
      <c r="VU30" s="83"/>
      <c r="VV30" s="83"/>
      <c r="VW30" s="83"/>
      <c r="VX30" s="83"/>
      <c r="VY30" s="83"/>
      <c r="VZ30" s="83"/>
      <c r="WA30" s="83"/>
      <c r="WB30" s="83"/>
      <c r="WC30" s="83"/>
      <c r="WD30" s="83"/>
      <c r="WE30" s="83"/>
      <c r="WF30" s="83"/>
      <c r="WG30" s="83"/>
      <c r="WH30" s="83"/>
      <c r="WI30" s="83"/>
      <c r="WJ30" s="83"/>
      <c r="WK30" s="83"/>
      <c r="WL30" s="83"/>
      <c r="WM30" s="83"/>
      <c r="WN30" s="83"/>
      <c r="WO30" s="83"/>
      <c r="WP30" s="83"/>
      <c r="WQ30" s="83"/>
      <c r="WR30" s="83"/>
      <c r="WS30" s="83"/>
      <c r="WT30" s="83"/>
      <c r="WU30" s="83"/>
      <c r="WV30" s="83"/>
      <c r="WW30" s="83"/>
      <c r="WX30" s="83"/>
      <c r="WY30" s="83"/>
      <c r="WZ30" s="83"/>
      <c r="XA30" s="83"/>
      <c r="XB30" s="83"/>
      <c r="XC30" s="83"/>
      <c r="XD30" s="83"/>
      <c r="XE30" s="83"/>
      <c r="XF30" s="83"/>
      <c r="XG30" s="83"/>
      <c r="XH30" s="83"/>
      <c r="XI30" s="83"/>
      <c r="XJ30" s="83"/>
      <c r="XK30" s="83"/>
      <c r="XL30" s="83"/>
      <c r="XM30" s="83"/>
      <c r="XN30" s="83"/>
      <c r="XO30" s="83"/>
      <c r="XP30" s="83"/>
      <c r="XQ30" s="83"/>
      <c r="XR30" s="83"/>
      <c r="XS30" s="83"/>
      <c r="XT30" s="83"/>
      <c r="XU30" s="83"/>
      <c r="XV30" s="83"/>
      <c r="XW30" s="83"/>
      <c r="XX30" s="83"/>
      <c r="XY30" s="83"/>
      <c r="XZ30" s="83"/>
      <c r="YA30" s="83"/>
      <c r="YB30" s="83"/>
      <c r="YC30" s="83"/>
      <c r="YD30" s="83"/>
      <c r="YE30" s="83"/>
      <c r="YF30" s="83"/>
      <c r="YG30" s="83"/>
      <c r="YH30" s="83"/>
      <c r="YI30" s="83"/>
      <c r="YJ30" s="83"/>
      <c r="YK30" s="83"/>
      <c r="YL30" s="83"/>
      <c r="YM30" s="83"/>
      <c r="YN30" s="83"/>
      <c r="YO30" s="83"/>
      <c r="YP30" s="83"/>
      <c r="YQ30" s="83"/>
      <c r="YR30" s="83"/>
      <c r="YS30" s="83"/>
      <c r="YT30" s="83"/>
      <c r="YU30" s="83"/>
      <c r="YV30" s="83"/>
      <c r="YW30" s="83"/>
      <c r="YX30" s="83"/>
      <c r="YY30" s="83"/>
      <c r="YZ30" s="83"/>
      <c r="ZA30" s="83"/>
      <c r="ZB30" s="83"/>
      <c r="ZC30" s="83"/>
      <c r="ZD30" s="83"/>
      <c r="ZE30" s="83"/>
      <c r="ZF30" s="83"/>
      <c r="ZG30" s="83"/>
      <c r="ZH30" s="83"/>
      <c r="ZI30" s="83"/>
      <c r="ZJ30" s="83"/>
      <c r="ZK30" s="83"/>
      <c r="ZL30" s="83"/>
      <c r="ZM30" s="83"/>
      <c r="ZN30" s="83"/>
      <c r="ZO30" s="83"/>
      <c r="ZP30" s="83"/>
      <c r="ZQ30" s="83"/>
      <c r="ZR30" s="83"/>
      <c r="ZS30" s="83"/>
      <c r="ZT30" s="83"/>
      <c r="ZU30" s="83"/>
      <c r="ZV30" s="83"/>
      <c r="ZW30" s="83"/>
      <c r="ZX30" s="83"/>
      <c r="ZY30" s="83"/>
      <c r="ZZ30" s="83"/>
      <c r="AAA30" s="83"/>
      <c r="AAB30" s="83"/>
      <c r="AAC30" s="83"/>
      <c r="AAD30" s="83"/>
      <c r="AAE30" s="83"/>
      <c r="AAF30" s="83"/>
      <c r="AAG30" s="83"/>
      <c r="AAH30" s="83"/>
      <c r="AAI30" s="83"/>
      <c r="AAJ30" s="83"/>
      <c r="AAK30" s="83"/>
      <c r="AAL30" s="83"/>
      <c r="AAM30" s="83"/>
      <c r="AAN30" s="83"/>
      <c r="AAO30" s="83"/>
      <c r="AAP30" s="83"/>
      <c r="AAQ30" s="83"/>
      <c r="AAR30" s="83"/>
      <c r="AAS30" s="83"/>
      <c r="AAT30" s="83"/>
      <c r="AAU30" s="83"/>
      <c r="AAV30" s="83"/>
      <c r="AAW30" s="83"/>
      <c r="AAX30" s="83"/>
      <c r="AAY30" s="83"/>
      <c r="AAZ30" s="83"/>
      <c r="ABA30" s="83"/>
      <c r="ABB30" s="83"/>
      <c r="ABC30" s="83"/>
      <c r="ABD30" s="83"/>
      <c r="ABE30" s="83"/>
      <c r="ABF30" s="83"/>
      <c r="ABG30" s="83"/>
      <c r="ABH30" s="83"/>
      <c r="ABI30" s="83"/>
      <c r="ABJ30" s="83"/>
      <c r="ABK30" s="83"/>
      <c r="ABL30" s="83"/>
      <c r="ABM30" s="83"/>
      <c r="ABN30" s="83"/>
      <c r="ABO30" s="83"/>
      <c r="ABP30" s="83"/>
      <c r="ABQ30" s="83"/>
      <c r="ABR30" s="83"/>
      <c r="ABS30" s="83"/>
      <c r="ABT30" s="83"/>
      <c r="ABU30" s="83"/>
      <c r="ABV30" s="83"/>
      <c r="ABW30" s="83"/>
      <c r="ABX30" s="83"/>
      <c r="ABY30" s="83"/>
      <c r="ABZ30" s="83"/>
      <c r="ACA30" s="83"/>
      <c r="ACB30" s="83"/>
      <c r="ACC30" s="83"/>
      <c r="ACD30" s="83"/>
      <c r="ACE30" s="83"/>
      <c r="ACF30" s="83"/>
      <c r="ACG30" s="83"/>
      <c r="ACH30" s="83"/>
      <c r="ACI30" s="83"/>
      <c r="ACJ30" s="83"/>
      <c r="ACK30" s="83"/>
      <c r="ACL30" s="83"/>
      <c r="ACM30" s="83"/>
      <c r="ACN30" s="83"/>
      <c r="ACO30" s="83"/>
      <c r="ACP30" s="83"/>
      <c r="ACQ30" s="83"/>
      <c r="ACR30" s="83"/>
      <c r="ACS30" s="83"/>
      <c r="ACT30" s="83"/>
      <c r="ACU30" s="83"/>
      <c r="ACV30" s="83"/>
      <c r="ACW30" s="83"/>
      <c r="ACX30" s="83"/>
      <c r="ACY30" s="83"/>
      <c r="ACZ30" s="83"/>
      <c r="ADA30" s="83"/>
      <c r="ADB30" s="83"/>
      <c r="ADC30" s="83"/>
      <c r="ADD30" s="83"/>
      <c r="ADE30" s="83"/>
      <c r="ADF30" s="83"/>
      <c r="ADG30" s="83"/>
      <c r="ADH30" s="83"/>
      <c r="ADI30" s="83"/>
      <c r="ADJ30" s="83"/>
      <c r="ADK30" s="83"/>
      <c r="ADL30" s="83"/>
      <c r="ADM30" s="83"/>
      <c r="ADN30" s="83"/>
      <c r="ADO30" s="83"/>
      <c r="ADP30" s="83"/>
      <c r="ADQ30" s="83"/>
      <c r="ADR30" s="83"/>
      <c r="ADS30" s="83"/>
      <c r="ADT30" s="83"/>
      <c r="ADU30" s="83"/>
      <c r="ADV30" s="83"/>
      <c r="ADW30" s="83"/>
      <c r="ADX30" s="83"/>
      <c r="ADY30" s="83"/>
      <c r="ADZ30" s="83"/>
      <c r="AEA30" s="83"/>
      <c r="AEB30" s="83"/>
      <c r="AEC30" s="83"/>
      <c r="AED30" s="83"/>
      <c r="AEE30" s="83"/>
      <c r="AEF30" s="83"/>
      <c r="AEG30" s="83"/>
      <c r="AEH30" s="83"/>
      <c r="AEI30" s="83"/>
      <c r="AEJ30" s="83"/>
      <c r="AEK30" s="83"/>
      <c r="AEL30" s="83"/>
      <c r="AEM30" s="83"/>
      <c r="AEN30" s="83"/>
      <c r="AEO30" s="83"/>
      <c r="AEP30" s="83"/>
      <c r="AEQ30" s="83"/>
      <c r="AER30" s="83"/>
      <c r="AES30" s="83"/>
      <c r="AET30" s="83"/>
      <c r="AEU30" s="83"/>
      <c r="AEV30" s="83"/>
      <c r="AEW30" s="83"/>
      <c r="AEX30" s="83"/>
      <c r="AEY30" s="83"/>
      <c r="AEZ30" s="83"/>
      <c r="AFA30" s="83"/>
      <c r="AFB30" s="83"/>
      <c r="AFC30" s="83"/>
      <c r="AFD30" s="83"/>
      <c r="AFE30" s="83"/>
      <c r="AFF30" s="83"/>
      <c r="AFG30" s="83"/>
      <c r="AFH30" s="83"/>
      <c r="AFI30" s="83"/>
      <c r="AFJ30" s="83"/>
      <c r="AFK30" s="83"/>
      <c r="AFL30" s="83"/>
      <c r="AFM30" s="83"/>
      <c r="AFN30" s="83"/>
      <c r="AFO30" s="83"/>
      <c r="AFP30" s="83"/>
      <c r="AFQ30" s="83"/>
      <c r="AFR30" s="83"/>
      <c r="AFS30" s="83"/>
      <c r="AFT30" s="83"/>
      <c r="AFU30" s="83"/>
      <c r="AFV30" s="83"/>
      <c r="AFW30" s="83"/>
      <c r="AFX30" s="83"/>
      <c r="AFY30" s="83"/>
      <c r="AFZ30" s="83"/>
      <c r="AGA30" s="83"/>
      <c r="AGB30" s="83"/>
      <c r="AGC30" s="83"/>
      <c r="AGD30" s="83"/>
      <c r="AGE30" s="83"/>
      <c r="AGF30" s="83"/>
      <c r="AGG30" s="83"/>
      <c r="AGH30" s="83"/>
      <c r="AGI30" s="83"/>
      <c r="AGJ30" s="83"/>
      <c r="AGK30" s="83"/>
      <c r="AGL30" s="83"/>
      <c r="AGM30" s="83"/>
      <c r="AGN30" s="83"/>
      <c r="AGO30" s="83"/>
      <c r="AGP30" s="83"/>
      <c r="AGQ30" s="83"/>
      <c r="AGR30" s="83"/>
      <c r="AGS30" s="83"/>
      <c r="AGT30" s="83"/>
      <c r="AGU30" s="83"/>
      <c r="AGV30" s="83"/>
      <c r="AGW30" s="83"/>
      <c r="AGX30" s="83"/>
      <c r="AGY30" s="83"/>
      <c r="AGZ30" s="83"/>
      <c r="AHA30" s="83"/>
      <c r="AHB30" s="83"/>
      <c r="AHC30" s="83"/>
      <c r="AHD30" s="83"/>
      <c r="AHE30" s="83"/>
      <c r="AHF30" s="83"/>
      <c r="AHG30" s="83"/>
      <c r="AHH30" s="83"/>
      <c r="AHI30" s="83"/>
      <c r="AHJ30" s="83"/>
      <c r="AHK30" s="83"/>
      <c r="AHL30" s="83"/>
      <c r="AHM30" s="83"/>
      <c r="AHN30" s="83"/>
      <c r="AHO30" s="83"/>
      <c r="AHP30" s="83"/>
      <c r="AHQ30" s="83"/>
      <c r="AHR30" s="83"/>
      <c r="AHS30" s="83"/>
      <c r="AHT30" s="83"/>
      <c r="AHU30" s="83"/>
      <c r="AHV30" s="83"/>
      <c r="AHW30" s="83"/>
      <c r="AHX30" s="83"/>
      <c r="AHY30" s="83"/>
      <c r="AHZ30" s="83"/>
      <c r="AIA30" s="83"/>
      <c r="AIB30" s="83"/>
      <c r="AIC30" s="83"/>
      <c r="AID30" s="83"/>
      <c r="AIE30" s="83"/>
      <c r="AIF30" s="83"/>
      <c r="AIG30" s="83"/>
      <c r="AIH30" s="83"/>
      <c r="AII30" s="83"/>
      <c r="AIJ30" s="83"/>
      <c r="AIK30" s="83"/>
      <c r="AIL30" s="83"/>
      <c r="AIM30" s="83"/>
      <c r="AIN30" s="83"/>
      <c r="AIO30" s="83"/>
      <c r="AIP30" s="83"/>
      <c r="AIQ30" s="83"/>
      <c r="AIR30" s="83"/>
      <c r="AIS30" s="83"/>
      <c r="AIT30" s="83"/>
      <c r="AIU30" s="83"/>
      <c r="AIV30" s="83"/>
      <c r="AIW30" s="83"/>
      <c r="AIX30" s="83"/>
      <c r="AIY30" s="83"/>
      <c r="AIZ30" s="83"/>
      <c r="AJA30" s="83"/>
      <c r="AJB30" s="83"/>
      <c r="AJC30" s="83"/>
      <c r="AJD30" s="83"/>
      <c r="AJE30" s="83"/>
      <c r="AJF30" s="83"/>
      <c r="AJG30" s="83"/>
      <c r="AJH30" s="83"/>
      <c r="AJI30" s="83"/>
      <c r="AJJ30" s="83"/>
      <c r="AJK30" s="83"/>
      <c r="AJL30" s="83"/>
      <c r="AJM30" s="83"/>
      <c r="AJN30" s="83"/>
      <c r="AJO30" s="83"/>
      <c r="AJP30" s="83"/>
      <c r="AJQ30" s="83"/>
      <c r="AJR30" s="83"/>
      <c r="AJS30" s="83"/>
      <c r="AJT30" s="83"/>
      <c r="AJU30" s="83"/>
      <c r="AJV30" s="83"/>
      <c r="AJW30" s="83"/>
      <c r="AJX30" s="83"/>
      <c r="AJY30" s="83"/>
      <c r="AJZ30" s="83"/>
      <c r="AKA30" s="83"/>
      <c r="AKB30" s="83"/>
      <c r="AKC30" s="83"/>
      <c r="AKD30" s="83"/>
      <c r="AKE30" s="83"/>
      <c r="AKF30" s="83"/>
      <c r="AKG30" s="83"/>
      <c r="AKH30" s="83"/>
      <c r="AKI30" s="83"/>
      <c r="AKJ30" s="83"/>
      <c r="AKK30" s="83"/>
      <c r="AKL30" s="83"/>
      <c r="AKM30" s="83"/>
      <c r="AKN30" s="83"/>
      <c r="AKO30" s="83"/>
      <c r="AKP30" s="83"/>
      <c r="AKQ30" s="83"/>
      <c r="AKR30" s="83"/>
      <c r="AKS30" s="83"/>
      <c r="AKT30" s="83"/>
      <c r="AKU30" s="83"/>
      <c r="AKV30" s="83"/>
      <c r="AKW30" s="83"/>
      <c r="AKX30" s="83"/>
      <c r="AKY30" s="83"/>
      <c r="AKZ30" s="83"/>
      <c r="ALA30" s="83"/>
      <c r="ALB30" s="83"/>
      <c r="ALC30" s="83"/>
      <c r="ALD30" s="83"/>
      <c r="ALE30" s="83"/>
      <c r="ALF30" s="83"/>
      <c r="ALG30" s="83"/>
      <c r="ALH30" s="83"/>
      <c r="ALI30" s="83"/>
      <c r="ALJ30" s="83"/>
      <c r="ALK30" s="83"/>
      <c r="ALL30" s="83"/>
      <c r="ALM30" s="83"/>
      <c r="ALN30" s="83"/>
      <c r="ALO30" s="83"/>
      <c r="ALP30" s="83"/>
      <c r="ALQ30" s="83"/>
      <c r="ALR30" s="83"/>
      <c r="ALS30" s="83"/>
      <c r="ALT30" s="83"/>
      <c r="ALU30" s="83"/>
      <c r="ALV30" s="83"/>
      <c r="ALW30" s="83"/>
      <c r="ALX30" s="83"/>
      <c r="ALY30" s="83"/>
      <c r="ALZ30" s="83"/>
      <c r="AMA30" s="83"/>
      <c r="AMB30" s="83"/>
      <c r="AMC30" s="83"/>
      <c r="AMD30" s="83"/>
      <c r="AME30" s="83"/>
      <c r="AMF30" s="83"/>
      <c r="AMG30" s="83"/>
      <c r="AMH30" s="83"/>
      <c r="AMI30" s="83"/>
      <c r="AMJ30" s="83"/>
      <c r="AMK30" s="83"/>
      <c r="AML30" s="83"/>
      <c r="AMM30" s="83"/>
      <c r="AMN30" s="83"/>
      <c r="AMO30" s="83"/>
      <c r="AMP30" s="83"/>
      <c r="AMQ30" s="83"/>
      <c r="AMR30" s="83"/>
      <c r="AMS30" s="83"/>
      <c r="AMT30" s="83"/>
      <c r="AMU30" s="83"/>
      <c r="AMV30" s="83"/>
      <c r="AMW30" s="83"/>
      <c r="AMX30" s="83"/>
      <c r="AMY30" s="83"/>
      <c r="AMZ30" s="83"/>
      <c r="ANA30" s="83"/>
      <c r="ANB30" s="83"/>
      <c r="ANC30" s="83"/>
      <c r="AND30" s="83"/>
      <c r="ANE30" s="83"/>
      <c r="ANF30" s="83"/>
      <c r="ANG30" s="83"/>
      <c r="ANH30" s="83"/>
      <c r="ANI30" s="83"/>
      <c r="ANJ30" s="83"/>
      <c r="ANK30" s="83"/>
      <c r="ANL30" s="83"/>
      <c r="ANM30" s="83"/>
      <c r="ANN30" s="83"/>
      <c r="ANO30" s="83"/>
      <c r="ANP30" s="83"/>
      <c r="ANQ30" s="83"/>
      <c r="ANR30" s="83"/>
      <c r="ANS30" s="83"/>
      <c r="ANT30" s="83"/>
      <c r="ANU30" s="83"/>
      <c r="ANV30" s="83"/>
      <c r="ANW30" s="83"/>
      <c r="ANX30" s="83"/>
      <c r="ANY30" s="83"/>
      <c r="ANZ30" s="83"/>
      <c r="AOA30" s="83"/>
      <c r="AOB30" s="83"/>
      <c r="AOC30" s="83"/>
      <c r="AOD30" s="83"/>
      <c r="AOE30" s="83"/>
      <c r="AOF30" s="83"/>
      <c r="AOG30" s="83"/>
      <c r="AOH30" s="83"/>
      <c r="AOI30" s="83"/>
      <c r="AOJ30" s="83"/>
      <c r="AOK30" s="83"/>
      <c r="AOL30" s="83"/>
      <c r="AOM30" s="83"/>
      <c r="AON30" s="83"/>
      <c r="AOO30" s="83"/>
      <c r="AOP30" s="83"/>
      <c r="AOQ30" s="83"/>
      <c r="AOR30" s="83"/>
      <c r="AOS30" s="83"/>
      <c r="AOT30" s="83"/>
      <c r="AOU30" s="83"/>
      <c r="AOV30" s="83"/>
      <c r="AOW30" s="83"/>
      <c r="AOX30" s="83"/>
      <c r="AOY30" s="83"/>
      <c r="AOZ30" s="83"/>
      <c r="APA30" s="83"/>
      <c r="APB30" s="83"/>
      <c r="APC30" s="83"/>
      <c r="APD30" s="83"/>
      <c r="APE30" s="83"/>
      <c r="APF30" s="83"/>
      <c r="APG30" s="83"/>
      <c r="APH30" s="83"/>
      <c r="API30" s="83"/>
      <c r="APJ30" s="83"/>
      <c r="APK30" s="83"/>
      <c r="APL30" s="83"/>
      <c r="APM30" s="83"/>
      <c r="APN30" s="83"/>
      <c r="APO30" s="83"/>
      <c r="APP30" s="83"/>
      <c r="APQ30" s="83"/>
      <c r="APR30" s="83"/>
      <c r="APS30" s="83"/>
      <c r="APT30" s="83"/>
      <c r="APU30" s="83"/>
      <c r="APV30" s="83"/>
      <c r="APW30" s="83"/>
      <c r="APX30" s="83"/>
      <c r="APY30" s="83"/>
      <c r="APZ30" s="83"/>
      <c r="AQA30" s="83"/>
      <c r="AQB30" s="83"/>
      <c r="AQC30" s="83"/>
      <c r="AQD30" s="83"/>
      <c r="AQE30" s="83"/>
      <c r="AQF30" s="83"/>
      <c r="AQG30" s="83"/>
      <c r="AQH30" s="83"/>
      <c r="AQI30" s="83"/>
      <c r="AQJ30" s="83"/>
      <c r="AQK30" s="83"/>
      <c r="AQL30" s="83"/>
      <c r="AQM30" s="83"/>
      <c r="AQN30" s="83"/>
      <c r="AQO30" s="83"/>
      <c r="AQP30" s="83"/>
      <c r="AQQ30" s="83"/>
      <c r="AQR30" s="83"/>
      <c r="AQS30" s="83"/>
      <c r="AQT30" s="83"/>
      <c r="AQU30" s="83"/>
      <c r="AQV30" s="83"/>
      <c r="AQW30" s="83"/>
      <c r="AQX30" s="83"/>
      <c r="AQY30" s="83"/>
      <c r="AQZ30" s="83"/>
      <c r="ARA30" s="83"/>
      <c r="ARB30" s="83"/>
      <c r="ARC30" s="83"/>
      <c r="ARD30" s="83"/>
      <c r="ARE30" s="83"/>
      <c r="ARF30" s="83"/>
      <c r="ARG30" s="83"/>
      <c r="ARH30" s="83"/>
      <c r="ARI30" s="83"/>
      <c r="ARJ30" s="83"/>
      <c r="ARK30" s="83"/>
      <c r="ARL30" s="83"/>
      <c r="ARM30" s="83"/>
      <c r="ARN30" s="83"/>
      <c r="ARO30" s="83"/>
      <c r="ARP30" s="83"/>
      <c r="ARQ30" s="83"/>
      <c r="ARR30" s="83"/>
      <c r="ARS30" s="83"/>
      <c r="ART30" s="83"/>
      <c r="ARU30" s="83"/>
      <c r="ARV30" s="83"/>
      <c r="ARW30" s="83"/>
      <c r="ARX30" s="83"/>
      <c r="ARY30" s="83"/>
      <c r="ARZ30" s="83"/>
      <c r="ASA30" s="83"/>
      <c r="ASB30" s="83"/>
      <c r="ASC30" s="83"/>
      <c r="ASD30" s="83"/>
      <c r="ASE30" s="83"/>
      <c r="ASF30" s="83"/>
      <c r="ASG30" s="83"/>
      <c r="ASH30" s="83"/>
      <c r="ASI30" s="83"/>
      <c r="ASJ30" s="83"/>
      <c r="ASK30" s="83"/>
      <c r="ASL30" s="83"/>
      <c r="ASM30" s="83"/>
      <c r="ASN30" s="83"/>
      <c r="ASO30" s="83"/>
      <c r="ASP30" s="83"/>
      <c r="ASQ30" s="83"/>
      <c r="ASR30" s="83"/>
      <c r="ASS30" s="83"/>
      <c r="AST30" s="83"/>
      <c r="ASU30" s="83"/>
      <c r="ASV30" s="83"/>
      <c r="ASW30" s="83"/>
      <c r="ASX30" s="83"/>
      <c r="ASY30" s="83"/>
      <c r="ASZ30" s="83"/>
      <c r="ATA30" s="83"/>
      <c r="ATB30" s="83"/>
      <c r="ATC30" s="83"/>
      <c r="ATD30" s="83"/>
      <c r="ATE30" s="83"/>
      <c r="ATF30" s="83"/>
      <c r="ATG30" s="83"/>
      <c r="ATH30" s="83"/>
      <c r="ATI30" s="83"/>
      <c r="ATJ30" s="83"/>
      <c r="ATK30" s="83"/>
      <c r="ATL30" s="83"/>
      <c r="ATM30" s="83"/>
      <c r="ATN30" s="83"/>
      <c r="ATO30" s="83"/>
      <c r="ATP30" s="83"/>
      <c r="ATQ30" s="83"/>
      <c r="ATR30" s="83"/>
      <c r="ATS30" s="83"/>
      <c r="ATT30" s="83"/>
      <c r="ATU30" s="83"/>
      <c r="ATV30" s="83"/>
      <c r="ATW30" s="83"/>
      <c r="ATX30" s="83"/>
      <c r="ATY30" s="83"/>
      <c r="ATZ30" s="83"/>
      <c r="AUA30" s="83"/>
      <c r="AUB30" s="83"/>
      <c r="AUC30" s="83"/>
      <c r="AUD30" s="83"/>
      <c r="AUE30" s="83"/>
      <c r="AUF30" s="83"/>
      <c r="AUG30" s="83"/>
      <c r="AUH30" s="83"/>
      <c r="AUI30" s="83"/>
      <c r="AUJ30" s="83"/>
      <c r="AUK30" s="83"/>
      <c r="AUL30" s="83"/>
      <c r="AUM30" s="83"/>
      <c r="AUN30" s="83"/>
      <c r="AUO30" s="83"/>
      <c r="AUP30" s="83"/>
      <c r="AUQ30" s="83"/>
      <c r="AUR30" s="83"/>
      <c r="AUS30" s="83"/>
      <c r="AUT30" s="83"/>
      <c r="AUU30" s="83"/>
      <c r="AUV30" s="83"/>
      <c r="AUW30" s="83"/>
      <c r="AUX30" s="83"/>
      <c r="AUY30" s="83"/>
      <c r="AUZ30" s="83"/>
      <c r="AVA30" s="83"/>
      <c r="AVB30" s="83"/>
      <c r="AVC30" s="83"/>
      <c r="AVD30" s="83"/>
      <c r="AVE30" s="83"/>
      <c r="AVF30" s="83"/>
    </row>
    <row r="31" spans="1:1254">
      <c r="A31" s="84">
        <v>45657</v>
      </c>
      <c r="B31" s="81">
        <v>53113</v>
      </c>
      <c r="C31" s="82" t="s">
        <v>1964</v>
      </c>
      <c r="D31" s="38">
        <v>1120282</v>
      </c>
      <c r="E31" s="38">
        <v>-1528</v>
      </c>
      <c r="F31" s="38">
        <v>15576</v>
      </c>
      <c r="G31" s="38">
        <v>-836858</v>
      </c>
      <c r="H31" s="38">
        <v>229720</v>
      </c>
      <c r="I31" s="38">
        <v>19831</v>
      </c>
      <c r="J31" s="38">
        <v>-701584</v>
      </c>
      <c r="K31" s="38"/>
      <c r="L31" s="38">
        <v>23612</v>
      </c>
      <c r="M31" s="38"/>
      <c r="N31" s="38">
        <v>751566</v>
      </c>
      <c r="O31" s="38">
        <v>18439</v>
      </c>
      <c r="P31" s="38"/>
      <c r="Q31" s="38">
        <v>-12196</v>
      </c>
      <c r="R31" s="38">
        <v>-64759</v>
      </c>
      <c r="S31" s="38">
        <v>-358643</v>
      </c>
      <c r="T31" s="38">
        <v>152744</v>
      </c>
      <c r="U31" s="38">
        <v>184711</v>
      </c>
      <c r="V31" s="38"/>
      <c r="W31" s="38">
        <v>-31967</v>
      </c>
      <c r="X31" s="38">
        <v>-60385</v>
      </c>
      <c r="Y31" s="38">
        <v>-41946</v>
      </c>
      <c r="Z31" s="38"/>
      <c r="AA31" s="38"/>
      <c r="AB31" s="38">
        <v>-1784</v>
      </c>
      <c r="AC31" s="38">
        <v>-49518</v>
      </c>
      <c r="AD31" s="38"/>
      <c r="AE31" s="38"/>
      <c r="AF31" s="38">
        <v>-39447</v>
      </c>
      <c r="AG31" s="38">
        <v>136909</v>
      </c>
      <c r="AH31" s="38">
        <v>-36698</v>
      </c>
      <c r="AI31" s="38">
        <v>742</v>
      </c>
      <c r="AJ31" s="38">
        <v>-8545</v>
      </c>
      <c r="AK31" s="38">
        <v>-51</v>
      </c>
      <c r="AL31" s="38">
        <v>82044</v>
      </c>
      <c r="AM31" s="38">
        <v>176356</v>
      </c>
      <c r="AN31" s="38"/>
      <c r="AO31" s="38"/>
      <c r="AP31" s="38">
        <v>103760</v>
      </c>
      <c r="AQ31" s="38"/>
      <c r="AR31" s="38"/>
      <c r="AS31" s="38">
        <v>1413443</v>
      </c>
      <c r="AT31" s="38"/>
      <c r="AU31" s="38">
        <v>249911</v>
      </c>
      <c r="AV31" s="38">
        <v>5225</v>
      </c>
      <c r="AW31" s="38">
        <v>255136</v>
      </c>
      <c r="AX31" s="38"/>
      <c r="AY31" s="38"/>
      <c r="AZ31" s="38">
        <v>3233786</v>
      </c>
      <c r="BA31" s="38"/>
      <c r="BB31" s="38"/>
      <c r="BC31" s="38">
        <v>1413443</v>
      </c>
      <c r="BD31" s="38">
        <v>1820343</v>
      </c>
      <c r="BE31" s="38"/>
      <c r="BF31" s="38"/>
      <c r="BG31" s="38">
        <v>3816911</v>
      </c>
      <c r="BH31" s="38"/>
      <c r="BI31" s="38">
        <v>129551</v>
      </c>
      <c r="BJ31" s="38"/>
      <c r="BK31" s="38"/>
      <c r="BL31" s="38"/>
      <c r="BM31" s="38">
        <v>19538</v>
      </c>
      <c r="BN31" s="38"/>
      <c r="BO31" s="38"/>
      <c r="BP31" s="38"/>
      <c r="BQ31" s="38"/>
      <c r="BR31" s="38"/>
      <c r="BS31" s="38">
        <v>157920</v>
      </c>
      <c r="BT31" s="38">
        <v>10943</v>
      </c>
      <c r="BU31" s="38">
        <v>434036</v>
      </c>
      <c r="BV31" s="38">
        <v>20980</v>
      </c>
      <c r="BW31" s="38"/>
      <c r="BX31" s="38"/>
      <c r="BY31" s="38"/>
      <c r="BZ31" s="38">
        <v>1820343</v>
      </c>
      <c r="CA31" s="38"/>
      <c r="CB31" s="38"/>
      <c r="CC31" s="38">
        <v>8595</v>
      </c>
      <c r="CD31" s="38">
        <v>129551</v>
      </c>
      <c r="CE31" s="38"/>
      <c r="CF31" s="38">
        <v>642381</v>
      </c>
      <c r="CG31" s="38"/>
      <c r="CH31" s="38">
        <v>41928</v>
      </c>
      <c r="CI31" s="38">
        <v>2522437</v>
      </c>
      <c r="CJ31" s="38">
        <v>1039603</v>
      </c>
      <c r="CK31" s="38"/>
      <c r="CL31" s="38"/>
      <c r="CM31" s="38"/>
      <c r="CN31" s="38"/>
      <c r="CO31" s="38"/>
      <c r="CP31" s="38">
        <v>78396</v>
      </c>
      <c r="CQ31" s="38"/>
      <c r="CR31" s="38">
        <v>142637</v>
      </c>
      <c r="CS31" s="38">
        <v>3377</v>
      </c>
      <c r="CT31" s="38"/>
      <c r="CU31" s="38">
        <v>1151837</v>
      </c>
      <c r="CV31" s="38"/>
      <c r="CW31" s="38"/>
      <c r="CX31" s="38"/>
      <c r="CY31" s="38"/>
      <c r="CZ31" s="38"/>
      <c r="DA31" s="38">
        <v>1880056</v>
      </c>
      <c r="DB31" s="38"/>
      <c r="DC31" s="38"/>
      <c r="DD31" s="38"/>
      <c r="DE31" s="38"/>
      <c r="DF31" s="38">
        <v>43239</v>
      </c>
      <c r="DG31" s="38"/>
      <c r="DH31" s="38">
        <v>68995</v>
      </c>
      <c r="DI31" s="38"/>
      <c r="DJ31" s="38">
        <v>3816911</v>
      </c>
      <c r="DK31" s="38"/>
      <c r="DL31" s="38"/>
      <c r="DM31" s="38"/>
      <c r="DN31" s="38"/>
      <c r="DO31" s="38">
        <v>18936</v>
      </c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>
        <v>-60172</v>
      </c>
      <c r="EJ31" s="38">
        <v>-41966</v>
      </c>
      <c r="EK31" s="38">
        <v>-31993</v>
      </c>
      <c r="EL31" s="38">
        <v>-16407</v>
      </c>
      <c r="EM31" s="38"/>
      <c r="EN31" s="38">
        <v>-15586</v>
      </c>
      <c r="EO31" s="38"/>
      <c r="EP31" s="38">
        <v>18450</v>
      </c>
      <c r="EQ31" s="38"/>
      <c r="ER31" s="38">
        <v>-244</v>
      </c>
      <c r="ES31" s="38"/>
      <c r="ET31" s="38"/>
      <c r="EU31" s="38">
        <v>-22460</v>
      </c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  <c r="NY31" s="83"/>
      <c r="NZ31" s="83"/>
      <c r="OA31" s="83"/>
      <c r="OB31" s="83"/>
      <c r="OC31" s="83"/>
      <c r="OD31" s="83"/>
      <c r="OE31" s="83"/>
      <c r="OF31" s="83"/>
      <c r="OG31" s="83"/>
      <c r="OH31" s="83"/>
      <c r="OI31" s="83"/>
      <c r="OJ31" s="83"/>
      <c r="OK31" s="83"/>
      <c r="OL31" s="83"/>
      <c r="OM31" s="83"/>
      <c r="ON31" s="83"/>
      <c r="OO31" s="83"/>
      <c r="OP31" s="83"/>
      <c r="OQ31" s="83"/>
      <c r="OR31" s="83"/>
      <c r="OS31" s="83"/>
      <c r="OT31" s="83"/>
      <c r="OU31" s="83"/>
      <c r="OV31" s="83"/>
      <c r="OW31" s="83"/>
      <c r="OX31" s="83"/>
      <c r="OY31" s="83"/>
      <c r="OZ31" s="83"/>
      <c r="PA31" s="83"/>
      <c r="PB31" s="83"/>
      <c r="PC31" s="83"/>
      <c r="PD31" s="83"/>
      <c r="PE31" s="83"/>
      <c r="PF31" s="83"/>
      <c r="PG31" s="83"/>
      <c r="PH31" s="83"/>
      <c r="PI31" s="83"/>
      <c r="PJ31" s="83"/>
      <c r="PK31" s="83"/>
      <c r="PL31" s="83"/>
      <c r="PM31" s="83"/>
      <c r="PN31" s="83"/>
      <c r="PO31" s="83"/>
      <c r="PP31" s="83"/>
      <c r="PQ31" s="83"/>
      <c r="PR31" s="83"/>
      <c r="PS31" s="83"/>
      <c r="PT31" s="83"/>
      <c r="PU31" s="83"/>
      <c r="PV31" s="83"/>
      <c r="PW31" s="83"/>
      <c r="PX31" s="83"/>
      <c r="PY31" s="83"/>
      <c r="PZ31" s="83"/>
      <c r="QA31" s="83"/>
      <c r="QB31" s="83"/>
      <c r="QC31" s="83"/>
      <c r="QD31" s="83"/>
      <c r="QE31" s="83"/>
      <c r="QF31" s="83"/>
      <c r="QG31" s="83"/>
      <c r="QH31" s="83"/>
      <c r="QI31" s="83"/>
      <c r="QJ31" s="83"/>
      <c r="QK31" s="83"/>
      <c r="QL31" s="83"/>
      <c r="QM31" s="83"/>
      <c r="QN31" s="83"/>
      <c r="QO31" s="83"/>
      <c r="QP31" s="83"/>
      <c r="QQ31" s="83"/>
      <c r="QR31" s="83"/>
      <c r="QS31" s="83"/>
      <c r="QT31" s="83"/>
      <c r="QU31" s="83"/>
      <c r="QV31" s="83"/>
      <c r="QW31" s="83"/>
      <c r="QX31" s="83"/>
      <c r="QY31" s="83"/>
      <c r="QZ31" s="83"/>
      <c r="RA31" s="83"/>
      <c r="RB31" s="83"/>
      <c r="RC31" s="83"/>
      <c r="RD31" s="83"/>
      <c r="RE31" s="83"/>
      <c r="RF31" s="83"/>
      <c r="RG31" s="83"/>
      <c r="RH31" s="83"/>
      <c r="RI31" s="83"/>
      <c r="RJ31" s="83"/>
      <c r="RK31" s="83"/>
      <c r="RL31" s="83"/>
      <c r="RM31" s="83"/>
      <c r="RN31" s="83"/>
      <c r="RO31" s="83"/>
      <c r="RP31" s="83"/>
      <c r="RQ31" s="83"/>
      <c r="RR31" s="83"/>
      <c r="RS31" s="83"/>
      <c r="RT31" s="83"/>
      <c r="RU31" s="83"/>
      <c r="RV31" s="83"/>
      <c r="RW31" s="83"/>
      <c r="RX31" s="83"/>
      <c r="RY31" s="83"/>
      <c r="RZ31" s="83"/>
      <c r="SA31" s="83"/>
      <c r="SB31" s="83"/>
      <c r="SC31" s="83"/>
      <c r="SD31" s="83"/>
      <c r="SE31" s="83"/>
      <c r="SF31" s="83"/>
      <c r="SG31" s="83"/>
      <c r="SH31" s="83"/>
      <c r="SI31" s="83"/>
      <c r="SJ31" s="83"/>
      <c r="SK31" s="83"/>
      <c r="SL31" s="83"/>
      <c r="SM31" s="83"/>
      <c r="SN31" s="83"/>
      <c r="SO31" s="83"/>
      <c r="SP31" s="83"/>
      <c r="SQ31" s="83"/>
      <c r="SR31" s="83"/>
      <c r="SS31" s="83"/>
      <c r="ST31" s="83"/>
      <c r="SU31" s="83"/>
      <c r="SV31" s="83"/>
      <c r="SW31" s="83"/>
      <c r="SX31" s="83"/>
      <c r="SY31" s="83"/>
      <c r="SZ31" s="83"/>
      <c r="TA31" s="83"/>
      <c r="TB31" s="83"/>
      <c r="TC31" s="83"/>
      <c r="TD31" s="83"/>
      <c r="TE31" s="83"/>
      <c r="TF31" s="83"/>
      <c r="TG31" s="83"/>
      <c r="TH31" s="83"/>
      <c r="TI31" s="83"/>
      <c r="TJ31" s="83"/>
      <c r="TK31" s="83"/>
      <c r="TL31" s="83"/>
      <c r="TM31" s="83"/>
      <c r="TN31" s="83"/>
      <c r="TO31" s="83"/>
      <c r="TP31" s="83"/>
      <c r="TQ31" s="83"/>
      <c r="TR31" s="83"/>
      <c r="TS31" s="83"/>
      <c r="TT31" s="83"/>
      <c r="TU31" s="83"/>
      <c r="TV31" s="83"/>
      <c r="TW31" s="83"/>
      <c r="TX31" s="83"/>
      <c r="TY31" s="83"/>
      <c r="TZ31" s="83"/>
      <c r="UA31" s="83"/>
      <c r="UB31" s="83"/>
      <c r="UC31" s="83"/>
      <c r="UD31" s="83"/>
      <c r="UE31" s="83"/>
      <c r="UF31" s="83"/>
      <c r="UG31" s="83"/>
      <c r="UH31" s="83"/>
      <c r="UI31" s="83"/>
      <c r="UJ31" s="83"/>
      <c r="UK31" s="83"/>
      <c r="UL31" s="83"/>
      <c r="UM31" s="83"/>
      <c r="UN31" s="83"/>
      <c r="UO31" s="83"/>
      <c r="UP31" s="83"/>
      <c r="UQ31" s="83"/>
      <c r="UR31" s="83"/>
      <c r="US31" s="83"/>
      <c r="UT31" s="83"/>
      <c r="UU31" s="83"/>
      <c r="UV31" s="83"/>
      <c r="UW31" s="83"/>
      <c r="UX31" s="83"/>
      <c r="UY31" s="83"/>
      <c r="UZ31" s="83"/>
      <c r="VA31" s="83"/>
      <c r="VB31" s="83"/>
      <c r="VC31" s="83"/>
      <c r="VD31" s="83"/>
      <c r="VE31" s="83"/>
      <c r="VF31" s="83"/>
      <c r="VG31" s="83"/>
      <c r="VH31" s="83"/>
      <c r="VI31" s="83"/>
      <c r="VJ31" s="83"/>
      <c r="VK31" s="83"/>
      <c r="VL31" s="83"/>
      <c r="VM31" s="83"/>
      <c r="VN31" s="83"/>
      <c r="VO31" s="83"/>
      <c r="VP31" s="83"/>
      <c r="VQ31" s="83"/>
      <c r="VR31" s="83"/>
      <c r="VS31" s="83"/>
      <c r="VT31" s="83"/>
      <c r="VU31" s="83"/>
      <c r="VV31" s="83"/>
      <c r="VW31" s="83"/>
      <c r="VX31" s="83"/>
      <c r="VY31" s="83"/>
      <c r="VZ31" s="83"/>
      <c r="WA31" s="83"/>
      <c r="WB31" s="83"/>
      <c r="WC31" s="83"/>
      <c r="WD31" s="83"/>
      <c r="WE31" s="83"/>
      <c r="WF31" s="83"/>
      <c r="WG31" s="83"/>
      <c r="WH31" s="83"/>
      <c r="WI31" s="83"/>
      <c r="WJ31" s="83"/>
      <c r="WK31" s="83"/>
      <c r="WL31" s="83"/>
      <c r="WM31" s="83"/>
      <c r="WN31" s="83"/>
      <c r="WO31" s="83"/>
      <c r="WP31" s="83"/>
      <c r="WQ31" s="83"/>
      <c r="WR31" s="83"/>
      <c r="WS31" s="83"/>
      <c r="WT31" s="83"/>
      <c r="WU31" s="83"/>
      <c r="WV31" s="83"/>
      <c r="WW31" s="83"/>
      <c r="WX31" s="83"/>
      <c r="WY31" s="83"/>
      <c r="WZ31" s="83"/>
      <c r="XA31" s="83"/>
      <c r="XB31" s="83"/>
      <c r="XC31" s="83"/>
      <c r="XD31" s="83"/>
      <c r="XE31" s="83"/>
      <c r="XF31" s="83"/>
      <c r="XG31" s="83"/>
      <c r="XH31" s="83"/>
      <c r="XI31" s="83"/>
      <c r="XJ31" s="83"/>
      <c r="XK31" s="83"/>
      <c r="XL31" s="83"/>
      <c r="XM31" s="83"/>
      <c r="XN31" s="83"/>
      <c r="XO31" s="83"/>
      <c r="XP31" s="83"/>
      <c r="XQ31" s="83"/>
      <c r="XR31" s="83"/>
      <c r="XS31" s="83"/>
      <c r="XT31" s="83"/>
      <c r="XU31" s="83"/>
      <c r="XV31" s="83"/>
      <c r="XW31" s="83"/>
      <c r="XX31" s="83"/>
      <c r="XY31" s="83"/>
      <c r="XZ31" s="83"/>
      <c r="YA31" s="83"/>
      <c r="YB31" s="83"/>
      <c r="YC31" s="83"/>
      <c r="YD31" s="83"/>
      <c r="YE31" s="83"/>
      <c r="YF31" s="83"/>
      <c r="YG31" s="83"/>
      <c r="YH31" s="83"/>
      <c r="YI31" s="83"/>
      <c r="YJ31" s="83"/>
      <c r="YK31" s="83"/>
      <c r="YL31" s="83"/>
      <c r="YM31" s="83"/>
      <c r="YN31" s="83"/>
      <c r="YO31" s="83"/>
      <c r="YP31" s="83"/>
      <c r="YQ31" s="83"/>
      <c r="YR31" s="83"/>
      <c r="YS31" s="83"/>
      <c r="YT31" s="83"/>
      <c r="YU31" s="83"/>
      <c r="YV31" s="83"/>
      <c r="YW31" s="83"/>
      <c r="YX31" s="83"/>
      <c r="YY31" s="83"/>
      <c r="YZ31" s="83"/>
      <c r="ZA31" s="83"/>
      <c r="ZB31" s="83"/>
      <c r="ZC31" s="83"/>
      <c r="ZD31" s="83"/>
      <c r="ZE31" s="83"/>
      <c r="ZF31" s="83"/>
      <c r="ZG31" s="83"/>
      <c r="ZH31" s="83"/>
      <c r="ZI31" s="83"/>
      <c r="ZJ31" s="83"/>
      <c r="ZK31" s="83"/>
      <c r="ZL31" s="83"/>
      <c r="ZM31" s="83"/>
      <c r="ZN31" s="83"/>
      <c r="ZO31" s="83"/>
      <c r="ZP31" s="83"/>
      <c r="ZQ31" s="83"/>
      <c r="ZR31" s="83"/>
      <c r="ZS31" s="83"/>
      <c r="ZT31" s="83"/>
      <c r="ZU31" s="83"/>
      <c r="ZV31" s="83"/>
      <c r="ZW31" s="83"/>
      <c r="ZX31" s="83"/>
      <c r="ZY31" s="83"/>
      <c r="ZZ31" s="83"/>
      <c r="AAA31" s="83"/>
      <c r="AAB31" s="83"/>
      <c r="AAC31" s="83"/>
      <c r="AAD31" s="83"/>
      <c r="AAE31" s="83"/>
      <c r="AAF31" s="83"/>
      <c r="AAG31" s="83"/>
      <c r="AAH31" s="83"/>
      <c r="AAI31" s="83"/>
      <c r="AAJ31" s="83"/>
      <c r="AAK31" s="83"/>
      <c r="AAL31" s="83"/>
      <c r="AAM31" s="83"/>
      <c r="AAN31" s="83"/>
      <c r="AAO31" s="83"/>
      <c r="AAP31" s="83"/>
      <c r="AAQ31" s="83"/>
      <c r="AAR31" s="83"/>
      <c r="AAS31" s="83"/>
      <c r="AAT31" s="83"/>
      <c r="AAU31" s="83"/>
      <c r="AAV31" s="83"/>
      <c r="AAW31" s="83"/>
      <c r="AAX31" s="83"/>
      <c r="AAY31" s="83"/>
      <c r="AAZ31" s="83"/>
      <c r="ABA31" s="83"/>
      <c r="ABB31" s="83"/>
      <c r="ABC31" s="83"/>
      <c r="ABD31" s="83"/>
      <c r="ABE31" s="83"/>
      <c r="ABF31" s="83"/>
      <c r="ABG31" s="83"/>
      <c r="ABH31" s="83"/>
      <c r="ABI31" s="83"/>
      <c r="ABJ31" s="83"/>
      <c r="ABK31" s="83"/>
      <c r="ABL31" s="83"/>
      <c r="ABM31" s="83"/>
      <c r="ABN31" s="83"/>
      <c r="ABO31" s="83"/>
      <c r="ABP31" s="83"/>
      <c r="ABQ31" s="83"/>
      <c r="ABR31" s="83"/>
      <c r="ABS31" s="83"/>
      <c r="ABT31" s="83"/>
      <c r="ABU31" s="83"/>
      <c r="ABV31" s="83"/>
      <c r="ABW31" s="83"/>
      <c r="ABX31" s="83"/>
      <c r="ABY31" s="83"/>
      <c r="ABZ31" s="83"/>
      <c r="ACA31" s="83"/>
      <c r="ACB31" s="83"/>
      <c r="ACC31" s="83"/>
      <c r="ACD31" s="83"/>
      <c r="ACE31" s="83"/>
      <c r="ACF31" s="83"/>
      <c r="ACG31" s="83"/>
      <c r="ACH31" s="83"/>
      <c r="ACI31" s="83"/>
      <c r="ACJ31" s="83"/>
      <c r="ACK31" s="83"/>
      <c r="ACL31" s="83"/>
      <c r="ACM31" s="83"/>
      <c r="ACN31" s="83"/>
      <c r="ACO31" s="83"/>
      <c r="ACP31" s="83"/>
      <c r="ACQ31" s="83"/>
      <c r="ACR31" s="83"/>
      <c r="ACS31" s="83"/>
      <c r="ACT31" s="83"/>
      <c r="ACU31" s="83"/>
      <c r="ACV31" s="83"/>
      <c r="ACW31" s="83"/>
      <c r="ACX31" s="83"/>
      <c r="ACY31" s="83"/>
      <c r="ACZ31" s="83"/>
      <c r="ADA31" s="83"/>
      <c r="ADB31" s="83"/>
      <c r="ADC31" s="83"/>
      <c r="ADD31" s="83"/>
      <c r="ADE31" s="83"/>
      <c r="ADF31" s="83"/>
      <c r="ADG31" s="83"/>
      <c r="ADH31" s="83"/>
      <c r="ADI31" s="83"/>
      <c r="ADJ31" s="83"/>
      <c r="ADK31" s="83"/>
      <c r="ADL31" s="83"/>
      <c r="ADM31" s="83"/>
      <c r="ADN31" s="83"/>
      <c r="ADO31" s="83"/>
      <c r="ADP31" s="83"/>
      <c r="ADQ31" s="83"/>
      <c r="ADR31" s="83"/>
      <c r="ADS31" s="83"/>
      <c r="ADT31" s="83"/>
      <c r="ADU31" s="83"/>
      <c r="ADV31" s="83"/>
      <c r="ADW31" s="83"/>
      <c r="ADX31" s="83"/>
      <c r="ADY31" s="83"/>
      <c r="ADZ31" s="83"/>
      <c r="AEA31" s="83"/>
      <c r="AEB31" s="83"/>
      <c r="AEC31" s="83"/>
      <c r="AED31" s="83"/>
      <c r="AEE31" s="83"/>
      <c r="AEF31" s="83"/>
      <c r="AEG31" s="83"/>
      <c r="AEH31" s="83"/>
      <c r="AEI31" s="83"/>
      <c r="AEJ31" s="83"/>
      <c r="AEK31" s="83"/>
      <c r="AEL31" s="83"/>
      <c r="AEM31" s="83"/>
      <c r="AEN31" s="83"/>
      <c r="AEO31" s="83"/>
      <c r="AEP31" s="83"/>
      <c r="AEQ31" s="83"/>
      <c r="AER31" s="83"/>
      <c r="AES31" s="83"/>
      <c r="AET31" s="83"/>
      <c r="AEU31" s="83"/>
      <c r="AEV31" s="83"/>
      <c r="AEW31" s="83"/>
      <c r="AEX31" s="83"/>
      <c r="AEY31" s="83"/>
      <c r="AEZ31" s="83"/>
      <c r="AFA31" s="83"/>
      <c r="AFB31" s="83"/>
      <c r="AFC31" s="83"/>
      <c r="AFD31" s="83"/>
      <c r="AFE31" s="83"/>
      <c r="AFF31" s="83"/>
      <c r="AFG31" s="83"/>
      <c r="AFH31" s="83"/>
      <c r="AFI31" s="83"/>
      <c r="AFJ31" s="83"/>
      <c r="AFK31" s="83"/>
      <c r="AFL31" s="83"/>
      <c r="AFM31" s="83"/>
      <c r="AFN31" s="83"/>
      <c r="AFO31" s="83"/>
      <c r="AFP31" s="83"/>
      <c r="AFQ31" s="83"/>
      <c r="AFR31" s="83"/>
      <c r="AFS31" s="83"/>
      <c r="AFT31" s="83"/>
      <c r="AFU31" s="83"/>
      <c r="AFV31" s="83"/>
      <c r="AFW31" s="83"/>
      <c r="AFX31" s="83"/>
      <c r="AFY31" s="83"/>
      <c r="AFZ31" s="83"/>
      <c r="AGA31" s="83"/>
      <c r="AGB31" s="83"/>
      <c r="AGC31" s="83"/>
      <c r="AGD31" s="83"/>
      <c r="AGE31" s="83"/>
      <c r="AGF31" s="83"/>
      <c r="AGG31" s="83"/>
      <c r="AGH31" s="83"/>
      <c r="AGI31" s="83"/>
      <c r="AGJ31" s="83"/>
      <c r="AGK31" s="83"/>
      <c r="AGL31" s="83"/>
      <c r="AGM31" s="83"/>
      <c r="AGN31" s="83"/>
      <c r="AGO31" s="83"/>
      <c r="AGP31" s="83"/>
      <c r="AGQ31" s="83"/>
      <c r="AGR31" s="83"/>
      <c r="AGS31" s="83"/>
      <c r="AGT31" s="83"/>
      <c r="AGU31" s="83"/>
      <c r="AGV31" s="83"/>
      <c r="AGW31" s="83"/>
      <c r="AGX31" s="83"/>
      <c r="AGY31" s="83"/>
      <c r="AGZ31" s="83"/>
      <c r="AHA31" s="83"/>
      <c r="AHB31" s="83"/>
      <c r="AHC31" s="83"/>
      <c r="AHD31" s="83"/>
      <c r="AHE31" s="83"/>
      <c r="AHF31" s="83"/>
      <c r="AHG31" s="83"/>
      <c r="AHH31" s="83"/>
      <c r="AHI31" s="83"/>
      <c r="AHJ31" s="83"/>
      <c r="AHK31" s="83"/>
      <c r="AHL31" s="83"/>
      <c r="AHM31" s="83"/>
      <c r="AHN31" s="83"/>
      <c r="AHO31" s="83"/>
      <c r="AHP31" s="83"/>
      <c r="AHQ31" s="83"/>
      <c r="AHR31" s="83"/>
      <c r="AHS31" s="83"/>
      <c r="AHT31" s="83"/>
      <c r="AHU31" s="83"/>
      <c r="AHV31" s="83"/>
      <c r="AHW31" s="83"/>
      <c r="AHX31" s="83"/>
      <c r="AHY31" s="83"/>
      <c r="AHZ31" s="83"/>
      <c r="AIA31" s="83"/>
      <c r="AIB31" s="83"/>
      <c r="AIC31" s="83"/>
      <c r="AID31" s="83"/>
      <c r="AIE31" s="83"/>
      <c r="AIF31" s="83"/>
      <c r="AIG31" s="83"/>
      <c r="AIH31" s="83"/>
      <c r="AII31" s="83"/>
      <c r="AIJ31" s="83"/>
      <c r="AIK31" s="83"/>
      <c r="AIL31" s="83"/>
      <c r="AIM31" s="83"/>
      <c r="AIN31" s="83"/>
      <c r="AIO31" s="83"/>
      <c r="AIP31" s="83"/>
      <c r="AIQ31" s="83"/>
      <c r="AIR31" s="83"/>
      <c r="AIS31" s="83"/>
      <c r="AIT31" s="83"/>
      <c r="AIU31" s="83"/>
      <c r="AIV31" s="83"/>
      <c r="AIW31" s="83"/>
      <c r="AIX31" s="83"/>
      <c r="AIY31" s="83"/>
      <c r="AIZ31" s="83"/>
      <c r="AJA31" s="83"/>
      <c r="AJB31" s="83"/>
      <c r="AJC31" s="83"/>
      <c r="AJD31" s="83"/>
      <c r="AJE31" s="83"/>
      <c r="AJF31" s="83"/>
      <c r="AJG31" s="83"/>
      <c r="AJH31" s="83"/>
      <c r="AJI31" s="83"/>
      <c r="AJJ31" s="83"/>
      <c r="AJK31" s="83"/>
      <c r="AJL31" s="83"/>
      <c r="AJM31" s="83"/>
      <c r="AJN31" s="83"/>
      <c r="AJO31" s="83"/>
      <c r="AJP31" s="83"/>
      <c r="AJQ31" s="83"/>
      <c r="AJR31" s="83"/>
      <c r="AJS31" s="83"/>
      <c r="AJT31" s="83"/>
      <c r="AJU31" s="83"/>
      <c r="AJV31" s="83"/>
      <c r="AJW31" s="83"/>
      <c r="AJX31" s="83"/>
      <c r="AJY31" s="83"/>
      <c r="AJZ31" s="83"/>
      <c r="AKA31" s="83"/>
      <c r="AKB31" s="83"/>
      <c r="AKC31" s="83"/>
      <c r="AKD31" s="83"/>
      <c r="AKE31" s="83"/>
      <c r="AKF31" s="83"/>
      <c r="AKG31" s="83"/>
      <c r="AKH31" s="83"/>
      <c r="AKI31" s="83"/>
      <c r="AKJ31" s="83"/>
      <c r="AKK31" s="83"/>
      <c r="AKL31" s="83"/>
      <c r="AKM31" s="83"/>
      <c r="AKN31" s="83"/>
      <c r="AKO31" s="83"/>
      <c r="AKP31" s="83"/>
      <c r="AKQ31" s="83"/>
      <c r="AKR31" s="83"/>
      <c r="AKS31" s="83"/>
      <c r="AKT31" s="83"/>
      <c r="AKU31" s="83"/>
      <c r="AKV31" s="83"/>
      <c r="AKW31" s="83"/>
      <c r="AKX31" s="83"/>
      <c r="AKY31" s="83"/>
      <c r="AKZ31" s="83"/>
      <c r="ALA31" s="83"/>
      <c r="ALB31" s="83"/>
      <c r="ALC31" s="83"/>
      <c r="ALD31" s="83"/>
      <c r="ALE31" s="83"/>
      <c r="ALF31" s="83"/>
      <c r="ALG31" s="83"/>
      <c r="ALH31" s="83"/>
      <c r="ALI31" s="83"/>
      <c r="ALJ31" s="83"/>
      <c r="ALK31" s="83"/>
      <c r="ALL31" s="83"/>
      <c r="ALM31" s="83"/>
      <c r="ALN31" s="83"/>
      <c r="ALO31" s="83"/>
      <c r="ALP31" s="83"/>
      <c r="ALQ31" s="83"/>
      <c r="ALR31" s="83"/>
      <c r="ALS31" s="83"/>
      <c r="ALT31" s="83"/>
      <c r="ALU31" s="83"/>
      <c r="ALV31" s="83"/>
      <c r="ALW31" s="83"/>
      <c r="ALX31" s="83"/>
      <c r="ALY31" s="83"/>
      <c r="ALZ31" s="83"/>
      <c r="AMA31" s="83"/>
      <c r="AMB31" s="83"/>
      <c r="AMC31" s="83"/>
      <c r="AMD31" s="83"/>
      <c r="AME31" s="83"/>
      <c r="AMF31" s="83"/>
      <c r="AMG31" s="83"/>
      <c r="AMH31" s="83"/>
      <c r="AMI31" s="83"/>
      <c r="AMJ31" s="83"/>
      <c r="AMK31" s="83"/>
      <c r="AML31" s="83"/>
      <c r="AMM31" s="83"/>
      <c r="AMN31" s="83"/>
      <c r="AMO31" s="83"/>
      <c r="AMP31" s="83"/>
      <c r="AMQ31" s="83"/>
      <c r="AMR31" s="83"/>
      <c r="AMS31" s="83"/>
      <c r="AMT31" s="83"/>
      <c r="AMU31" s="83"/>
      <c r="AMV31" s="83"/>
      <c r="AMW31" s="83"/>
      <c r="AMX31" s="83"/>
      <c r="AMY31" s="83"/>
      <c r="AMZ31" s="83"/>
      <c r="ANA31" s="83"/>
      <c r="ANB31" s="83"/>
      <c r="ANC31" s="83"/>
      <c r="AND31" s="83"/>
      <c r="ANE31" s="83"/>
      <c r="ANF31" s="83"/>
      <c r="ANG31" s="83"/>
      <c r="ANH31" s="83"/>
      <c r="ANI31" s="83"/>
      <c r="ANJ31" s="83"/>
      <c r="ANK31" s="83"/>
      <c r="ANL31" s="83"/>
      <c r="ANM31" s="83"/>
      <c r="ANN31" s="83"/>
      <c r="ANO31" s="83"/>
      <c r="ANP31" s="83"/>
      <c r="ANQ31" s="83"/>
      <c r="ANR31" s="83"/>
      <c r="ANS31" s="83"/>
      <c r="ANT31" s="83"/>
      <c r="ANU31" s="83"/>
      <c r="ANV31" s="83"/>
      <c r="ANW31" s="83"/>
      <c r="ANX31" s="83"/>
      <c r="ANY31" s="83"/>
      <c r="ANZ31" s="83"/>
      <c r="AOA31" s="83"/>
      <c r="AOB31" s="83"/>
      <c r="AOC31" s="83"/>
      <c r="AOD31" s="83"/>
      <c r="AOE31" s="83"/>
      <c r="AOF31" s="83"/>
      <c r="AOG31" s="83"/>
      <c r="AOH31" s="83"/>
      <c r="AOI31" s="83"/>
      <c r="AOJ31" s="83"/>
      <c r="AOK31" s="83"/>
      <c r="AOL31" s="83"/>
      <c r="AOM31" s="83"/>
      <c r="AON31" s="83"/>
      <c r="AOO31" s="83"/>
      <c r="AOP31" s="83"/>
      <c r="AOQ31" s="83"/>
      <c r="AOR31" s="83"/>
      <c r="AOS31" s="83"/>
      <c r="AOT31" s="83"/>
      <c r="AOU31" s="83"/>
      <c r="AOV31" s="83"/>
      <c r="AOW31" s="83"/>
      <c r="AOX31" s="83"/>
      <c r="AOY31" s="83"/>
      <c r="AOZ31" s="83"/>
      <c r="APA31" s="83"/>
      <c r="APB31" s="83"/>
      <c r="APC31" s="83"/>
      <c r="APD31" s="83"/>
      <c r="APE31" s="83"/>
      <c r="APF31" s="83"/>
      <c r="APG31" s="83"/>
      <c r="APH31" s="83"/>
      <c r="API31" s="83"/>
      <c r="APJ31" s="83"/>
      <c r="APK31" s="83"/>
      <c r="APL31" s="83"/>
      <c r="APM31" s="83"/>
      <c r="APN31" s="83"/>
      <c r="APO31" s="83"/>
      <c r="APP31" s="83"/>
      <c r="APQ31" s="83"/>
      <c r="APR31" s="83"/>
      <c r="APS31" s="83"/>
      <c r="APT31" s="83"/>
      <c r="APU31" s="83"/>
      <c r="APV31" s="83"/>
      <c r="APW31" s="83"/>
      <c r="APX31" s="83"/>
      <c r="APY31" s="83"/>
      <c r="APZ31" s="83"/>
      <c r="AQA31" s="83"/>
      <c r="AQB31" s="83"/>
      <c r="AQC31" s="83"/>
      <c r="AQD31" s="83"/>
      <c r="AQE31" s="83"/>
      <c r="AQF31" s="83"/>
      <c r="AQG31" s="83"/>
      <c r="AQH31" s="83"/>
      <c r="AQI31" s="83"/>
      <c r="AQJ31" s="83"/>
      <c r="AQK31" s="83"/>
      <c r="AQL31" s="83"/>
      <c r="AQM31" s="83"/>
      <c r="AQN31" s="83"/>
      <c r="AQO31" s="83"/>
      <c r="AQP31" s="83"/>
      <c r="AQQ31" s="83"/>
      <c r="AQR31" s="83"/>
      <c r="AQS31" s="83"/>
      <c r="AQT31" s="83"/>
      <c r="AQU31" s="83"/>
      <c r="AQV31" s="83"/>
      <c r="AQW31" s="83"/>
      <c r="AQX31" s="83"/>
      <c r="AQY31" s="83"/>
      <c r="AQZ31" s="83"/>
      <c r="ARA31" s="83"/>
      <c r="ARB31" s="83"/>
      <c r="ARC31" s="83"/>
      <c r="ARD31" s="83"/>
      <c r="ARE31" s="83"/>
      <c r="ARF31" s="83"/>
      <c r="ARG31" s="83"/>
      <c r="ARH31" s="83"/>
      <c r="ARI31" s="83"/>
      <c r="ARJ31" s="83"/>
      <c r="ARK31" s="83"/>
      <c r="ARL31" s="83"/>
      <c r="ARM31" s="83"/>
      <c r="ARN31" s="83"/>
      <c r="ARO31" s="83"/>
      <c r="ARP31" s="83"/>
      <c r="ARQ31" s="83"/>
      <c r="ARR31" s="83"/>
      <c r="ARS31" s="83"/>
      <c r="ART31" s="83"/>
      <c r="ARU31" s="83"/>
      <c r="ARV31" s="83"/>
      <c r="ARW31" s="83"/>
      <c r="ARX31" s="83"/>
      <c r="ARY31" s="83"/>
      <c r="ARZ31" s="83"/>
      <c r="ASA31" s="83"/>
      <c r="ASB31" s="83"/>
      <c r="ASC31" s="83"/>
      <c r="ASD31" s="83"/>
      <c r="ASE31" s="83"/>
      <c r="ASF31" s="83"/>
      <c r="ASG31" s="83"/>
      <c r="ASH31" s="83"/>
      <c r="ASI31" s="83"/>
      <c r="ASJ31" s="83"/>
      <c r="ASK31" s="83"/>
      <c r="ASL31" s="83"/>
      <c r="ASM31" s="83"/>
      <c r="ASN31" s="83"/>
      <c r="ASO31" s="83"/>
      <c r="ASP31" s="83"/>
      <c r="ASQ31" s="83"/>
      <c r="ASR31" s="83"/>
      <c r="ASS31" s="83"/>
      <c r="AST31" s="83"/>
      <c r="ASU31" s="83"/>
      <c r="ASV31" s="83"/>
      <c r="ASW31" s="83"/>
      <c r="ASX31" s="83"/>
      <c r="ASY31" s="83"/>
      <c r="ASZ31" s="83"/>
      <c r="ATA31" s="83"/>
      <c r="ATB31" s="83"/>
      <c r="ATC31" s="83"/>
      <c r="ATD31" s="83"/>
      <c r="ATE31" s="83"/>
      <c r="ATF31" s="83"/>
      <c r="ATG31" s="83"/>
      <c r="ATH31" s="83"/>
      <c r="ATI31" s="83"/>
      <c r="ATJ31" s="83"/>
      <c r="ATK31" s="83"/>
      <c r="ATL31" s="83"/>
      <c r="ATM31" s="83"/>
      <c r="ATN31" s="83"/>
      <c r="ATO31" s="83"/>
      <c r="ATP31" s="83"/>
      <c r="ATQ31" s="83"/>
      <c r="ATR31" s="83"/>
      <c r="ATS31" s="83"/>
      <c r="ATT31" s="83"/>
      <c r="ATU31" s="83"/>
      <c r="ATV31" s="83"/>
      <c r="ATW31" s="83"/>
      <c r="ATX31" s="83"/>
      <c r="ATY31" s="83"/>
      <c r="ATZ31" s="83"/>
      <c r="AUA31" s="83"/>
      <c r="AUB31" s="83"/>
      <c r="AUC31" s="83"/>
      <c r="AUD31" s="83"/>
      <c r="AUE31" s="83"/>
      <c r="AUF31" s="83"/>
      <c r="AUG31" s="83"/>
      <c r="AUH31" s="83"/>
      <c r="AUI31" s="83"/>
      <c r="AUJ31" s="83"/>
      <c r="AUK31" s="83"/>
      <c r="AUL31" s="83"/>
      <c r="AUM31" s="83"/>
      <c r="AUN31" s="83"/>
      <c r="AUO31" s="83"/>
      <c r="AUP31" s="83"/>
      <c r="AUQ31" s="83"/>
      <c r="AUR31" s="83"/>
      <c r="AUS31" s="83"/>
      <c r="AUT31" s="83"/>
      <c r="AUU31" s="83"/>
      <c r="AUV31" s="83"/>
      <c r="AUW31" s="83"/>
      <c r="AUX31" s="83"/>
      <c r="AUY31" s="83"/>
      <c r="AUZ31" s="83"/>
      <c r="AVA31" s="83"/>
      <c r="AVB31" s="83"/>
      <c r="AVC31" s="83"/>
      <c r="AVD31" s="83"/>
      <c r="AVE31" s="83"/>
      <c r="AVF31" s="83"/>
    </row>
    <row r="32" spans="1:1254">
      <c r="A32" s="84">
        <v>45657</v>
      </c>
      <c r="B32" s="81">
        <v>51519</v>
      </c>
      <c r="C32" s="82" t="s">
        <v>1965</v>
      </c>
      <c r="D32" s="38">
        <v>293883</v>
      </c>
      <c r="E32" s="38"/>
      <c r="F32" s="38">
        <v>2532</v>
      </c>
      <c r="G32" s="38">
        <v>-246679</v>
      </c>
      <c r="H32" s="38">
        <v>1954</v>
      </c>
      <c r="I32" s="38">
        <v>-1094</v>
      </c>
      <c r="J32" s="38">
        <v>-250330</v>
      </c>
      <c r="K32" s="38">
        <v>-21502</v>
      </c>
      <c r="L32" s="38">
        <v>-23343</v>
      </c>
      <c r="M32" s="38">
        <v>0</v>
      </c>
      <c r="N32" s="38">
        <v>281750</v>
      </c>
      <c r="O32" s="38">
        <v>0</v>
      </c>
      <c r="P32" s="38">
        <v>0</v>
      </c>
      <c r="Q32" s="38">
        <v>18326</v>
      </c>
      <c r="R32" s="38">
        <v>1835</v>
      </c>
      <c r="S32" s="38">
        <v>-12133</v>
      </c>
      <c r="T32" s="38">
        <v>35668</v>
      </c>
      <c r="U32" s="38">
        <v>39185</v>
      </c>
      <c r="V32" s="38"/>
      <c r="W32" s="38">
        <v>-3517</v>
      </c>
      <c r="X32" s="38">
        <v>-21112</v>
      </c>
      <c r="Y32" s="38">
        <v>-42614</v>
      </c>
      <c r="Z32" s="38">
        <v>0</v>
      </c>
      <c r="AA32" s="38">
        <v>0</v>
      </c>
      <c r="AB32" s="38">
        <v>-7</v>
      </c>
      <c r="AC32" s="38">
        <v>-6346</v>
      </c>
      <c r="AD32" s="38">
        <v>0</v>
      </c>
      <c r="AE32" s="38">
        <v>0</v>
      </c>
      <c r="AF32" s="38">
        <v>-3204</v>
      </c>
      <c r="AG32" s="38">
        <v>9121</v>
      </c>
      <c r="AH32" s="38">
        <v>14537</v>
      </c>
      <c r="AI32" s="38">
        <v>17119</v>
      </c>
      <c r="AJ32" s="38"/>
      <c r="AK32" s="38">
        <v>-1867</v>
      </c>
      <c r="AL32" s="38">
        <v>23940</v>
      </c>
      <c r="AM32" s="38">
        <v>12325</v>
      </c>
      <c r="AN32" s="38">
        <v>-14681</v>
      </c>
      <c r="AO32" s="38">
        <v>0</v>
      </c>
      <c r="AP32" s="38"/>
      <c r="AQ32" s="38">
        <v>40000</v>
      </c>
      <c r="AR32" s="38">
        <v>3472</v>
      </c>
      <c r="AS32" s="38">
        <v>613993</v>
      </c>
      <c r="AT32" s="38">
        <v>0</v>
      </c>
      <c r="AU32" s="38">
        <v>10288</v>
      </c>
      <c r="AV32" s="38">
        <v>0</v>
      </c>
      <c r="AW32" s="38">
        <v>10288</v>
      </c>
      <c r="AX32" s="38">
        <v>0</v>
      </c>
      <c r="AY32" s="38">
        <v>9008</v>
      </c>
      <c r="AZ32" s="38">
        <v>613993</v>
      </c>
      <c r="BA32" s="38">
        <v>0</v>
      </c>
      <c r="BB32" s="38">
        <v>108443</v>
      </c>
      <c r="BC32" s="38">
        <v>0</v>
      </c>
      <c r="BD32" s="38">
        <v>0</v>
      </c>
      <c r="BE32" s="38">
        <v>46081</v>
      </c>
      <c r="BF32" s="38">
        <v>0</v>
      </c>
      <c r="BG32" s="38">
        <v>713852</v>
      </c>
      <c r="BH32" s="38">
        <v>0</v>
      </c>
      <c r="BI32" s="38">
        <v>8341</v>
      </c>
      <c r="BJ32" s="38">
        <v>43472</v>
      </c>
      <c r="BK32" s="38">
        <v>0</v>
      </c>
      <c r="BL32" s="38">
        <v>459469</v>
      </c>
      <c r="BM32" s="38">
        <v>9330</v>
      </c>
      <c r="BN32" s="38">
        <v>0</v>
      </c>
      <c r="BO32" s="38">
        <v>0</v>
      </c>
      <c r="BP32" s="38">
        <v>9404</v>
      </c>
      <c r="BQ32" s="38">
        <v>0</v>
      </c>
      <c r="BR32" s="38">
        <v>9404</v>
      </c>
      <c r="BS32" s="38">
        <v>3928</v>
      </c>
      <c r="BT32" s="38">
        <v>5092</v>
      </c>
      <c r="BU32" s="38">
        <v>25650</v>
      </c>
      <c r="BV32" s="38">
        <v>0</v>
      </c>
      <c r="BW32" s="38">
        <v>2030</v>
      </c>
      <c r="BX32" s="38">
        <v>0</v>
      </c>
      <c r="BY32" s="38">
        <v>4058</v>
      </c>
      <c r="BZ32" s="38">
        <v>0</v>
      </c>
      <c r="CA32" s="38">
        <v>0</v>
      </c>
      <c r="CB32" s="38">
        <v>0</v>
      </c>
      <c r="CC32" s="38">
        <v>4238</v>
      </c>
      <c r="CD32" s="38">
        <v>12399</v>
      </c>
      <c r="CE32" s="38">
        <v>0</v>
      </c>
      <c r="CF32" s="38">
        <v>0</v>
      </c>
      <c r="CG32" s="38">
        <v>0</v>
      </c>
      <c r="CH32" s="38">
        <v>2211</v>
      </c>
      <c r="CI32" s="38">
        <v>515065</v>
      </c>
      <c r="CJ32" s="38">
        <v>155204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807</v>
      </c>
      <c r="CQ32" s="38">
        <v>0</v>
      </c>
      <c r="CR32" s="38">
        <v>11846</v>
      </c>
      <c r="CS32" s="38">
        <v>0</v>
      </c>
      <c r="CT32" s="38">
        <v>14681</v>
      </c>
      <c r="CU32" s="38">
        <v>179004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9121</v>
      </c>
      <c r="DB32" s="38">
        <v>9055</v>
      </c>
      <c r="DC32" s="38">
        <v>0</v>
      </c>
      <c r="DD32" s="38">
        <v>7937</v>
      </c>
      <c r="DE32" s="38">
        <v>0</v>
      </c>
      <c r="DF32" s="38">
        <v>0</v>
      </c>
      <c r="DG32" s="38">
        <v>496889</v>
      </c>
      <c r="DH32" s="38">
        <v>9119</v>
      </c>
      <c r="DI32" s="38">
        <v>0</v>
      </c>
      <c r="DJ32" s="38">
        <v>713852</v>
      </c>
      <c r="DK32" s="38">
        <v>0</v>
      </c>
      <c r="DL32" s="38">
        <v>0</v>
      </c>
      <c r="DM32" s="38">
        <v>0</v>
      </c>
      <c r="DN32" s="38">
        <v>0</v>
      </c>
      <c r="DO32" s="38">
        <v>8828</v>
      </c>
      <c r="DP32" s="38">
        <v>496889</v>
      </c>
      <c r="DQ32" s="38">
        <v>0</v>
      </c>
      <c r="DR32" s="38">
        <v>0</v>
      </c>
      <c r="DS32" s="38">
        <v>0</v>
      </c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>
        <v>0</v>
      </c>
      <c r="EG32" s="38">
        <v>4437</v>
      </c>
      <c r="EH32" s="38">
        <v>351</v>
      </c>
      <c r="EI32" s="38">
        <v>21361</v>
      </c>
      <c r="EJ32" s="38">
        <v>42076</v>
      </c>
      <c r="EK32" s="38">
        <v>3517</v>
      </c>
      <c r="EL32" s="38">
        <v>985</v>
      </c>
      <c r="EM32" s="38">
        <v>0</v>
      </c>
      <c r="EN32" s="38">
        <v>2532</v>
      </c>
      <c r="EO32" s="38">
        <v>0</v>
      </c>
      <c r="EP32" s="38">
        <v>0</v>
      </c>
      <c r="EQ32" s="38">
        <v>0</v>
      </c>
      <c r="ER32" s="38">
        <v>15927</v>
      </c>
      <c r="ES32" s="38">
        <v>0</v>
      </c>
      <c r="ET32" s="38">
        <v>0</v>
      </c>
      <c r="EU32" s="38">
        <v>0</v>
      </c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  <c r="NY32" s="83"/>
      <c r="NZ32" s="83"/>
      <c r="OA32" s="83"/>
      <c r="OB32" s="83"/>
      <c r="OC32" s="83"/>
      <c r="OD32" s="83"/>
      <c r="OE32" s="83"/>
      <c r="OF32" s="83"/>
      <c r="OG32" s="83"/>
      <c r="OH32" s="83"/>
      <c r="OI32" s="83"/>
      <c r="OJ32" s="83"/>
      <c r="OK32" s="83"/>
      <c r="OL32" s="83"/>
      <c r="OM32" s="83"/>
      <c r="ON32" s="83"/>
      <c r="OO32" s="83"/>
      <c r="OP32" s="83"/>
      <c r="OQ32" s="83"/>
      <c r="OR32" s="83"/>
      <c r="OS32" s="83"/>
      <c r="OT32" s="83"/>
      <c r="OU32" s="83"/>
      <c r="OV32" s="83"/>
      <c r="OW32" s="83"/>
      <c r="OX32" s="83"/>
      <c r="OY32" s="83"/>
      <c r="OZ32" s="83"/>
      <c r="PA32" s="83"/>
      <c r="PB32" s="83"/>
      <c r="PC32" s="83"/>
      <c r="PD32" s="83"/>
      <c r="PE32" s="83"/>
      <c r="PF32" s="83"/>
      <c r="PG32" s="83"/>
      <c r="PH32" s="83"/>
      <c r="PI32" s="83"/>
      <c r="PJ32" s="83"/>
      <c r="PK32" s="83"/>
      <c r="PL32" s="83"/>
      <c r="PM32" s="83"/>
      <c r="PN32" s="83"/>
      <c r="PO32" s="83"/>
      <c r="PP32" s="83"/>
      <c r="PQ32" s="83"/>
      <c r="PR32" s="83"/>
      <c r="PS32" s="83"/>
      <c r="PT32" s="83"/>
      <c r="PU32" s="83"/>
      <c r="PV32" s="83"/>
      <c r="PW32" s="83"/>
      <c r="PX32" s="83"/>
      <c r="PY32" s="83"/>
      <c r="PZ32" s="83"/>
      <c r="QA32" s="83"/>
      <c r="QB32" s="83"/>
      <c r="QC32" s="83"/>
      <c r="QD32" s="83"/>
      <c r="QE32" s="83"/>
      <c r="QF32" s="83"/>
      <c r="QG32" s="83"/>
      <c r="QH32" s="83"/>
      <c r="QI32" s="83"/>
      <c r="QJ32" s="83"/>
      <c r="QK32" s="83"/>
      <c r="QL32" s="83"/>
      <c r="QM32" s="83"/>
      <c r="QN32" s="83"/>
      <c r="QO32" s="83"/>
      <c r="QP32" s="83"/>
      <c r="QQ32" s="83"/>
      <c r="QR32" s="83"/>
      <c r="QS32" s="83"/>
      <c r="QT32" s="83"/>
      <c r="QU32" s="83"/>
      <c r="QV32" s="83"/>
      <c r="QW32" s="83"/>
      <c r="QX32" s="83"/>
      <c r="QY32" s="83"/>
      <c r="QZ32" s="83"/>
      <c r="RA32" s="83"/>
      <c r="RB32" s="83"/>
      <c r="RC32" s="83"/>
      <c r="RD32" s="83"/>
      <c r="RE32" s="83"/>
      <c r="RF32" s="83"/>
      <c r="RG32" s="83"/>
      <c r="RH32" s="83"/>
      <c r="RI32" s="83"/>
      <c r="RJ32" s="83"/>
      <c r="RK32" s="83"/>
      <c r="RL32" s="83"/>
      <c r="RM32" s="83"/>
      <c r="RN32" s="83"/>
      <c r="RO32" s="83"/>
      <c r="RP32" s="83"/>
      <c r="RQ32" s="83"/>
      <c r="RR32" s="83"/>
      <c r="RS32" s="83"/>
      <c r="RT32" s="83"/>
      <c r="RU32" s="83"/>
      <c r="RV32" s="83"/>
      <c r="RW32" s="83"/>
      <c r="RX32" s="83"/>
      <c r="RY32" s="83"/>
      <c r="RZ32" s="83"/>
      <c r="SA32" s="83"/>
      <c r="SB32" s="83"/>
      <c r="SC32" s="83"/>
      <c r="SD32" s="83"/>
      <c r="SE32" s="83"/>
      <c r="SF32" s="83"/>
      <c r="SG32" s="83"/>
      <c r="SH32" s="83"/>
      <c r="SI32" s="83"/>
      <c r="SJ32" s="83"/>
      <c r="SK32" s="83"/>
      <c r="SL32" s="83"/>
      <c r="SM32" s="83"/>
      <c r="SN32" s="83"/>
      <c r="SO32" s="83"/>
      <c r="SP32" s="83"/>
      <c r="SQ32" s="83"/>
      <c r="SR32" s="83"/>
      <c r="SS32" s="83"/>
      <c r="ST32" s="83"/>
      <c r="SU32" s="83"/>
      <c r="SV32" s="83"/>
      <c r="SW32" s="83"/>
      <c r="SX32" s="83"/>
      <c r="SY32" s="83"/>
      <c r="SZ32" s="83"/>
      <c r="TA32" s="83"/>
      <c r="TB32" s="83"/>
      <c r="TC32" s="83"/>
      <c r="TD32" s="83"/>
      <c r="TE32" s="83"/>
      <c r="TF32" s="83"/>
      <c r="TG32" s="83"/>
      <c r="TH32" s="83"/>
      <c r="TI32" s="83"/>
      <c r="TJ32" s="83"/>
      <c r="TK32" s="83"/>
      <c r="TL32" s="83"/>
      <c r="TM32" s="83"/>
      <c r="TN32" s="83"/>
      <c r="TO32" s="83"/>
      <c r="TP32" s="83"/>
      <c r="TQ32" s="83"/>
      <c r="TR32" s="83"/>
      <c r="TS32" s="83"/>
      <c r="TT32" s="83"/>
      <c r="TU32" s="83"/>
      <c r="TV32" s="83"/>
      <c r="TW32" s="83"/>
      <c r="TX32" s="83"/>
      <c r="TY32" s="83"/>
      <c r="TZ32" s="83"/>
      <c r="UA32" s="83"/>
      <c r="UB32" s="83"/>
      <c r="UC32" s="83"/>
      <c r="UD32" s="83"/>
      <c r="UE32" s="83"/>
      <c r="UF32" s="83"/>
      <c r="UG32" s="83"/>
      <c r="UH32" s="83"/>
      <c r="UI32" s="83"/>
      <c r="UJ32" s="83"/>
      <c r="UK32" s="83"/>
      <c r="UL32" s="83"/>
      <c r="UM32" s="83"/>
      <c r="UN32" s="83"/>
      <c r="UO32" s="83"/>
      <c r="UP32" s="83"/>
      <c r="UQ32" s="83"/>
      <c r="UR32" s="83"/>
      <c r="US32" s="83"/>
      <c r="UT32" s="83"/>
      <c r="UU32" s="83"/>
      <c r="UV32" s="83"/>
      <c r="UW32" s="83"/>
      <c r="UX32" s="83"/>
      <c r="UY32" s="83"/>
      <c r="UZ32" s="83"/>
      <c r="VA32" s="83"/>
      <c r="VB32" s="83"/>
      <c r="VC32" s="83"/>
      <c r="VD32" s="83"/>
      <c r="VE32" s="83"/>
      <c r="VF32" s="83"/>
      <c r="VG32" s="83"/>
      <c r="VH32" s="83"/>
      <c r="VI32" s="83"/>
      <c r="VJ32" s="83"/>
      <c r="VK32" s="83"/>
      <c r="VL32" s="83"/>
      <c r="VM32" s="83"/>
      <c r="VN32" s="83"/>
      <c r="VO32" s="83"/>
      <c r="VP32" s="83"/>
      <c r="VQ32" s="83"/>
      <c r="VR32" s="83"/>
      <c r="VS32" s="83"/>
      <c r="VT32" s="83"/>
      <c r="VU32" s="83"/>
      <c r="VV32" s="83"/>
      <c r="VW32" s="83"/>
      <c r="VX32" s="83"/>
      <c r="VY32" s="83"/>
      <c r="VZ32" s="83"/>
      <c r="WA32" s="83"/>
      <c r="WB32" s="83"/>
      <c r="WC32" s="83"/>
      <c r="WD32" s="83"/>
      <c r="WE32" s="83"/>
      <c r="WF32" s="83"/>
      <c r="WG32" s="83"/>
      <c r="WH32" s="83"/>
      <c r="WI32" s="83"/>
      <c r="WJ32" s="83"/>
      <c r="WK32" s="83"/>
      <c r="WL32" s="83"/>
      <c r="WM32" s="83"/>
      <c r="WN32" s="83"/>
      <c r="WO32" s="83"/>
      <c r="WP32" s="83"/>
      <c r="WQ32" s="83"/>
      <c r="WR32" s="83"/>
      <c r="WS32" s="83"/>
      <c r="WT32" s="83"/>
      <c r="WU32" s="83"/>
      <c r="WV32" s="83"/>
      <c r="WW32" s="83"/>
      <c r="WX32" s="83"/>
      <c r="WY32" s="83"/>
      <c r="WZ32" s="83"/>
      <c r="XA32" s="83"/>
      <c r="XB32" s="83"/>
      <c r="XC32" s="83"/>
      <c r="XD32" s="83"/>
      <c r="XE32" s="83"/>
      <c r="XF32" s="83"/>
      <c r="XG32" s="83"/>
      <c r="XH32" s="83"/>
      <c r="XI32" s="83"/>
      <c r="XJ32" s="83"/>
      <c r="XK32" s="83"/>
      <c r="XL32" s="83"/>
      <c r="XM32" s="83"/>
      <c r="XN32" s="83"/>
      <c r="XO32" s="83"/>
      <c r="XP32" s="83"/>
      <c r="XQ32" s="83"/>
      <c r="XR32" s="83"/>
      <c r="XS32" s="83"/>
      <c r="XT32" s="83"/>
      <c r="XU32" s="83"/>
      <c r="XV32" s="83"/>
      <c r="XW32" s="83"/>
      <c r="XX32" s="83"/>
      <c r="XY32" s="83"/>
      <c r="XZ32" s="83"/>
      <c r="YA32" s="83"/>
      <c r="YB32" s="83"/>
      <c r="YC32" s="83"/>
      <c r="YD32" s="83"/>
      <c r="YE32" s="83"/>
      <c r="YF32" s="83"/>
      <c r="YG32" s="83"/>
      <c r="YH32" s="83"/>
      <c r="YI32" s="83"/>
      <c r="YJ32" s="83"/>
      <c r="YK32" s="83"/>
      <c r="YL32" s="83"/>
      <c r="YM32" s="83"/>
      <c r="YN32" s="83"/>
      <c r="YO32" s="83"/>
      <c r="YP32" s="83"/>
      <c r="YQ32" s="83"/>
      <c r="YR32" s="83"/>
      <c r="YS32" s="83"/>
      <c r="YT32" s="83"/>
      <c r="YU32" s="83"/>
      <c r="YV32" s="83"/>
      <c r="YW32" s="83"/>
      <c r="YX32" s="83"/>
      <c r="YY32" s="83"/>
      <c r="YZ32" s="83"/>
      <c r="ZA32" s="83"/>
      <c r="ZB32" s="83"/>
      <c r="ZC32" s="83"/>
      <c r="ZD32" s="83"/>
      <c r="ZE32" s="83"/>
      <c r="ZF32" s="83"/>
      <c r="ZG32" s="83"/>
      <c r="ZH32" s="83"/>
      <c r="ZI32" s="83"/>
      <c r="ZJ32" s="83"/>
      <c r="ZK32" s="83"/>
      <c r="ZL32" s="83"/>
      <c r="ZM32" s="83"/>
      <c r="ZN32" s="83"/>
      <c r="ZO32" s="83"/>
      <c r="ZP32" s="83"/>
      <c r="ZQ32" s="83"/>
      <c r="ZR32" s="83"/>
      <c r="ZS32" s="83"/>
      <c r="ZT32" s="83"/>
      <c r="ZU32" s="83"/>
      <c r="ZV32" s="83"/>
      <c r="ZW32" s="83"/>
      <c r="ZX32" s="83"/>
      <c r="ZY32" s="83"/>
      <c r="ZZ32" s="83"/>
      <c r="AAA32" s="83"/>
      <c r="AAB32" s="83"/>
      <c r="AAC32" s="83"/>
      <c r="AAD32" s="83"/>
      <c r="AAE32" s="83"/>
      <c r="AAF32" s="83"/>
      <c r="AAG32" s="83"/>
      <c r="AAH32" s="83"/>
      <c r="AAI32" s="83"/>
      <c r="AAJ32" s="83"/>
      <c r="AAK32" s="83"/>
      <c r="AAL32" s="83"/>
      <c r="AAM32" s="83"/>
      <c r="AAN32" s="83"/>
      <c r="AAO32" s="83"/>
      <c r="AAP32" s="83"/>
      <c r="AAQ32" s="83"/>
      <c r="AAR32" s="83"/>
      <c r="AAS32" s="83"/>
      <c r="AAT32" s="83"/>
      <c r="AAU32" s="83"/>
      <c r="AAV32" s="83"/>
      <c r="AAW32" s="83"/>
      <c r="AAX32" s="83"/>
      <c r="AAY32" s="83"/>
      <c r="AAZ32" s="83"/>
      <c r="ABA32" s="83"/>
      <c r="ABB32" s="83"/>
      <c r="ABC32" s="83"/>
      <c r="ABD32" s="83"/>
      <c r="ABE32" s="83"/>
      <c r="ABF32" s="83"/>
      <c r="ABG32" s="83"/>
      <c r="ABH32" s="83"/>
      <c r="ABI32" s="83"/>
      <c r="ABJ32" s="83"/>
      <c r="ABK32" s="83"/>
      <c r="ABL32" s="83"/>
      <c r="ABM32" s="83"/>
      <c r="ABN32" s="83"/>
      <c r="ABO32" s="83"/>
      <c r="ABP32" s="83"/>
      <c r="ABQ32" s="83"/>
      <c r="ABR32" s="83"/>
      <c r="ABS32" s="83"/>
      <c r="ABT32" s="83"/>
      <c r="ABU32" s="83"/>
      <c r="ABV32" s="83"/>
      <c r="ABW32" s="83"/>
      <c r="ABX32" s="83"/>
      <c r="ABY32" s="83"/>
      <c r="ABZ32" s="83"/>
      <c r="ACA32" s="83"/>
      <c r="ACB32" s="83"/>
      <c r="ACC32" s="83"/>
      <c r="ACD32" s="83"/>
      <c r="ACE32" s="83"/>
      <c r="ACF32" s="83"/>
      <c r="ACG32" s="83"/>
      <c r="ACH32" s="83"/>
      <c r="ACI32" s="83"/>
      <c r="ACJ32" s="83"/>
      <c r="ACK32" s="83"/>
      <c r="ACL32" s="83"/>
      <c r="ACM32" s="83"/>
      <c r="ACN32" s="83"/>
      <c r="ACO32" s="83"/>
      <c r="ACP32" s="83"/>
      <c r="ACQ32" s="83"/>
      <c r="ACR32" s="83"/>
      <c r="ACS32" s="83"/>
      <c r="ACT32" s="83"/>
      <c r="ACU32" s="83"/>
      <c r="ACV32" s="83"/>
      <c r="ACW32" s="83"/>
      <c r="ACX32" s="83"/>
      <c r="ACY32" s="83"/>
      <c r="ACZ32" s="83"/>
      <c r="ADA32" s="83"/>
      <c r="ADB32" s="83"/>
      <c r="ADC32" s="83"/>
      <c r="ADD32" s="83"/>
      <c r="ADE32" s="83"/>
      <c r="ADF32" s="83"/>
      <c r="ADG32" s="83"/>
      <c r="ADH32" s="83"/>
      <c r="ADI32" s="83"/>
      <c r="ADJ32" s="83"/>
      <c r="ADK32" s="83"/>
      <c r="ADL32" s="83"/>
      <c r="ADM32" s="83"/>
      <c r="ADN32" s="83"/>
      <c r="ADO32" s="83"/>
      <c r="ADP32" s="83"/>
      <c r="ADQ32" s="83"/>
      <c r="ADR32" s="83"/>
      <c r="ADS32" s="83"/>
      <c r="ADT32" s="83"/>
      <c r="ADU32" s="83"/>
      <c r="ADV32" s="83"/>
      <c r="ADW32" s="83"/>
      <c r="ADX32" s="83"/>
      <c r="ADY32" s="83"/>
      <c r="ADZ32" s="83"/>
      <c r="AEA32" s="83"/>
      <c r="AEB32" s="83"/>
      <c r="AEC32" s="83"/>
      <c r="AED32" s="83"/>
      <c r="AEE32" s="83"/>
      <c r="AEF32" s="83"/>
      <c r="AEG32" s="83"/>
      <c r="AEH32" s="83"/>
      <c r="AEI32" s="83"/>
      <c r="AEJ32" s="83"/>
      <c r="AEK32" s="83"/>
      <c r="AEL32" s="83"/>
      <c r="AEM32" s="83"/>
      <c r="AEN32" s="83"/>
      <c r="AEO32" s="83"/>
      <c r="AEP32" s="83"/>
      <c r="AEQ32" s="83"/>
      <c r="AER32" s="83"/>
      <c r="AES32" s="83"/>
      <c r="AET32" s="83"/>
      <c r="AEU32" s="83"/>
      <c r="AEV32" s="83"/>
      <c r="AEW32" s="83"/>
      <c r="AEX32" s="83"/>
      <c r="AEY32" s="83"/>
      <c r="AEZ32" s="83"/>
      <c r="AFA32" s="83"/>
      <c r="AFB32" s="83"/>
      <c r="AFC32" s="83"/>
      <c r="AFD32" s="83"/>
      <c r="AFE32" s="83"/>
      <c r="AFF32" s="83"/>
      <c r="AFG32" s="83"/>
      <c r="AFH32" s="83"/>
      <c r="AFI32" s="83"/>
      <c r="AFJ32" s="83"/>
      <c r="AFK32" s="83"/>
      <c r="AFL32" s="83"/>
      <c r="AFM32" s="83"/>
      <c r="AFN32" s="83"/>
      <c r="AFO32" s="83"/>
      <c r="AFP32" s="83"/>
      <c r="AFQ32" s="83"/>
      <c r="AFR32" s="83"/>
      <c r="AFS32" s="83"/>
      <c r="AFT32" s="83"/>
      <c r="AFU32" s="83"/>
      <c r="AFV32" s="83"/>
      <c r="AFW32" s="83"/>
      <c r="AFX32" s="83"/>
      <c r="AFY32" s="83"/>
      <c r="AFZ32" s="83"/>
      <c r="AGA32" s="83"/>
      <c r="AGB32" s="83"/>
      <c r="AGC32" s="83"/>
      <c r="AGD32" s="83"/>
      <c r="AGE32" s="83"/>
      <c r="AGF32" s="83"/>
      <c r="AGG32" s="83"/>
      <c r="AGH32" s="83"/>
      <c r="AGI32" s="83"/>
      <c r="AGJ32" s="83"/>
      <c r="AGK32" s="83"/>
      <c r="AGL32" s="83"/>
      <c r="AGM32" s="83"/>
      <c r="AGN32" s="83"/>
      <c r="AGO32" s="83"/>
      <c r="AGP32" s="83"/>
      <c r="AGQ32" s="83"/>
      <c r="AGR32" s="83"/>
      <c r="AGS32" s="83"/>
      <c r="AGT32" s="83"/>
      <c r="AGU32" s="83"/>
      <c r="AGV32" s="83"/>
      <c r="AGW32" s="83"/>
      <c r="AGX32" s="83"/>
      <c r="AGY32" s="83"/>
      <c r="AGZ32" s="83"/>
      <c r="AHA32" s="83"/>
      <c r="AHB32" s="83"/>
      <c r="AHC32" s="83"/>
      <c r="AHD32" s="83"/>
      <c r="AHE32" s="83"/>
      <c r="AHF32" s="83"/>
      <c r="AHG32" s="83"/>
      <c r="AHH32" s="83"/>
      <c r="AHI32" s="83"/>
      <c r="AHJ32" s="83"/>
      <c r="AHK32" s="83"/>
      <c r="AHL32" s="83"/>
      <c r="AHM32" s="83"/>
      <c r="AHN32" s="83"/>
      <c r="AHO32" s="83"/>
      <c r="AHP32" s="83"/>
      <c r="AHQ32" s="83"/>
      <c r="AHR32" s="83"/>
      <c r="AHS32" s="83"/>
      <c r="AHT32" s="83"/>
      <c r="AHU32" s="83"/>
      <c r="AHV32" s="83"/>
      <c r="AHW32" s="83"/>
      <c r="AHX32" s="83"/>
      <c r="AHY32" s="83"/>
      <c r="AHZ32" s="83"/>
      <c r="AIA32" s="83"/>
      <c r="AIB32" s="83"/>
      <c r="AIC32" s="83"/>
      <c r="AID32" s="83"/>
      <c r="AIE32" s="83"/>
      <c r="AIF32" s="83"/>
      <c r="AIG32" s="83"/>
      <c r="AIH32" s="83"/>
      <c r="AII32" s="83"/>
      <c r="AIJ32" s="83"/>
      <c r="AIK32" s="83"/>
      <c r="AIL32" s="83"/>
      <c r="AIM32" s="83"/>
      <c r="AIN32" s="83"/>
      <c r="AIO32" s="83"/>
      <c r="AIP32" s="83"/>
      <c r="AIQ32" s="83"/>
      <c r="AIR32" s="83"/>
      <c r="AIS32" s="83"/>
      <c r="AIT32" s="83"/>
      <c r="AIU32" s="83"/>
      <c r="AIV32" s="83"/>
      <c r="AIW32" s="83"/>
      <c r="AIX32" s="83"/>
      <c r="AIY32" s="83"/>
      <c r="AIZ32" s="83"/>
      <c r="AJA32" s="83"/>
      <c r="AJB32" s="83"/>
      <c r="AJC32" s="83"/>
      <c r="AJD32" s="83"/>
      <c r="AJE32" s="83"/>
      <c r="AJF32" s="83"/>
      <c r="AJG32" s="83"/>
      <c r="AJH32" s="83"/>
      <c r="AJI32" s="83"/>
      <c r="AJJ32" s="83"/>
      <c r="AJK32" s="83"/>
      <c r="AJL32" s="83"/>
      <c r="AJM32" s="83"/>
      <c r="AJN32" s="83"/>
      <c r="AJO32" s="83"/>
      <c r="AJP32" s="83"/>
      <c r="AJQ32" s="83"/>
      <c r="AJR32" s="83"/>
      <c r="AJS32" s="83"/>
      <c r="AJT32" s="83"/>
      <c r="AJU32" s="83"/>
      <c r="AJV32" s="83"/>
      <c r="AJW32" s="83"/>
      <c r="AJX32" s="83"/>
      <c r="AJY32" s="83"/>
      <c r="AJZ32" s="83"/>
      <c r="AKA32" s="83"/>
      <c r="AKB32" s="83"/>
      <c r="AKC32" s="83"/>
      <c r="AKD32" s="83"/>
      <c r="AKE32" s="83"/>
      <c r="AKF32" s="83"/>
      <c r="AKG32" s="83"/>
      <c r="AKH32" s="83"/>
      <c r="AKI32" s="83"/>
      <c r="AKJ32" s="83"/>
      <c r="AKK32" s="83"/>
      <c r="AKL32" s="83"/>
      <c r="AKM32" s="83"/>
      <c r="AKN32" s="83"/>
      <c r="AKO32" s="83"/>
      <c r="AKP32" s="83"/>
      <c r="AKQ32" s="83"/>
      <c r="AKR32" s="83"/>
      <c r="AKS32" s="83"/>
      <c r="AKT32" s="83"/>
      <c r="AKU32" s="83"/>
      <c r="AKV32" s="83"/>
      <c r="AKW32" s="83"/>
      <c r="AKX32" s="83"/>
      <c r="AKY32" s="83"/>
      <c r="AKZ32" s="83"/>
      <c r="ALA32" s="83"/>
      <c r="ALB32" s="83"/>
      <c r="ALC32" s="83"/>
      <c r="ALD32" s="83"/>
      <c r="ALE32" s="83"/>
      <c r="ALF32" s="83"/>
      <c r="ALG32" s="83"/>
      <c r="ALH32" s="83"/>
      <c r="ALI32" s="83"/>
      <c r="ALJ32" s="83"/>
      <c r="ALK32" s="83"/>
      <c r="ALL32" s="83"/>
      <c r="ALM32" s="83"/>
      <c r="ALN32" s="83"/>
      <c r="ALO32" s="83"/>
      <c r="ALP32" s="83"/>
      <c r="ALQ32" s="83"/>
      <c r="ALR32" s="83"/>
      <c r="ALS32" s="83"/>
      <c r="ALT32" s="83"/>
      <c r="ALU32" s="83"/>
      <c r="ALV32" s="83"/>
      <c r="ALW32" s="83"/>
      <c r="ALX32" s="83"/>
      <c r="ALY32" s="83"/>
      <c r="ALZ32" s="83"/>
      <c r="AMA32" s="83"/>
      <c r="AMB32" s="83"/>
      <c r="AMC32" s="83"/>
      <c r="AMD32" s="83"/>
      <c r="AME32" s="83"/>
      <c r="AMF32" s="83"/>
      <c r="AMG32" s="83"/>
      <c r="AMH32" s="83"/>
      <c r="AMI32" s="83"/>
      <c r="AMJ32" s="83"/>
      <c r="AMK32" s="83"/>
      <c r="AML32" s="83"/>
      <c r="AMM32" s="83"/>
      <c r="AMN32" s="83"/>
      <c r="AMO32" s="83"/>
      <c r="AMP32" s="83"/>
      <c r="AMQ32" s="83"/>
      <c r="AMR32" s="83"/>
      <c r="AMS32" s="83"/>
      <c r="AMT32" s="83"/>
      <c r="AMU32" s="83"/>
      <c r="AMV32" s="83"/>
      <c r="AMW32" s="83"/>
      <c r="AMX32" s="83"/>
      <c r="AMY32" s="83"/>
      <c r="AMZ32" s="83"/>
      <c r="ANA32" s="83"/>
      <c r="ANB32" s="83"/>
      <c r="ANC32" s="83"/>
      <c r="AND32" s="83"/>
      <c r="ANE32" s="83"/>
      <c r="ANF32" s="83"/>
      <c r="ANG32" s="83"/>
      <c r="ANH32" s="83"/>
      <c r="ANI32" s="83"/>
      <c r="ANJ32" s="83"/>
      <c r="ANK32" s="83"/>
      <c r="ANL32" s="83"/>
      <c r="ANM32" s="83"/>
      <c r="ANN32" s="83"/>
      <c r="ANO32" s="83"/>
      <c r="ANP32" s="83"/>
      <c r="ANQ32" s="83"/>
      <c r="ANR32" s="83"/>
      <c r="ANS32" s="83"/>
      <c r="ANT32" s="83"/>
      <c r="ANU32" s="83"/>
      <c r="ANV32" s="83"/>
      <c r="ANW32" s="83"/>
      <c r="ANX32" s="83"/>
      <c r="ANY32" s="83"/>
      <c r="ANZ32" s="83"/>
      <c r="AOA32" s="83"/>
      <c r="AOB32" s="83"/>
      <c r="AOC32" s="83"/>
      <c r="AOD32" s="83"/>
      <c r="AOE32" s="83"/>
      <c r="AOF32" s="83"/>
      <c r="AOG32" s="83"/>
      <c r="AOH32" s="83"/>
      <c r="AOI32" s="83"/>
      <c r="AOJ32" s="83"/>
      <c r="AOK32" s="83"/>
      <c r="AOL32" s="83"/>
      <c r="AOM32" s="83"/>
      <c r="AON32" s="83"/>
      <c r="AOO32" s="83"/>
      <c r="AOP32" s="83"/>
      <c r="AOQ32" s="83"/>
      <c r="AOR32" s="83"/>
      <c r="AOS32" s="83"/>
      <c r="AOT32" s="83"/>
      <c r="AOU32" s="83"/>
      <c r="AOV32" s="83"/>
      <c r="AOW32" s="83"/>
      <c r="AOX32" s="83"/>
      <c r="AOY32" s="83"/>
      <c r="AOZ32" s="83"/>
      <c r="APA32" s="83"/>
      <c r="APB32" s="83"/>
      <c r="APC32" s="83"/>
      <c r="APD32" s="83"/>
      <c r="APE32" s="83"/>
      <c r="APF32" s="83"/>
      <c r="APG32" s="83"/>
      <c r="APH32" s="83"/>
      <c r="API32" s="83"/>
      <c r="APJ32" s="83"/>
      <c r="APK32" s="83"/>
      <c r="APL32" s="83"/>
      <c r="APM32" s="83"/>
      <c r="APN32" s="83"/>
      <c r="APO32" s="83"/>
      <c r="APP32" s="83"/>
      <c r="APQ32" s="83"/>
      <c r="APR32" s="83"/>
      <c r="APS32" s="83"/>
      <c r="APT32" s="83"/>
      <c r="APU32" s="83"/>
      <c r="APV32" s="83"/>
      <c r="APW32" s="83"/>
      <c r="APX32" s="83"/>
      <c r="APY32" s="83"/>
      <c r="APZ32" s="83"/>
      <c r="AQA32" s="83"/>
      <c r="AQB32" s="83"/>
      <c r="AQC32" s="83"/>
      <c r="AQD32" s="83"/>
      <c r="AQE32" s="83"/>
      <c r="AQF32" s="83"/>
      <c r="AQG32" s="83"/>
      <c r="AQH32" s="83"/>
      <c r="AQI32" s="83"/>
      <c r="AQJ32" s="83"/>
      <c r="AQK32" s="83"/>
      <c r="AQL32" s="83"/>
      <c r="AQM32" s="83"/>
      <c r="AQN32" s="83"/>
      <c r="AQO32" s="83"/>
      <c r="AQP32" s="83"/>
      <c r="AQQ32" s="83"/>
      <c r="AQR32" s="83"/>
      <c r="AQS32" s="83"/>
      <c r="AQT32" s="83"/>
      <c r="AQU32" s="83"/>
      <c r="AQV32" s="83"/>
      <c r="AQW32" s="83"/>
      <c r="AQX32" s="83"/>
      <c r="AQY32" s="83"/>
      <c r="AQZ32" s="83"/>
      <c r="ARA32" s="83"/>
      <c r="ARB32" s="83"/>
      <c r="ARC32" s="83"/>
      <c r="ARD32" s="83"/>
      <c r="ARE32" s="83"/>
      <c r="ARF32" s="83"/>
      <c r="ARG32" s="83"/>
      <c r="ARH32" s="83"/>
      <c r="ARI32" s="83"/>
      <c r="ARJ32" s="83"/>
      <c r="ARK32" s="83"/>
      <c r="ARL32" s="83"/>
      <c r="ARM32" s="83"/>
      <c r="ARN32" s="83"/>
      <c r="ARO32" s="83"/>
      <c r="ARP32" s="83"/>
      <c r="ARQ32" s="83"/>
      <c r="ARR32" s="83"/>
      <c r="ARS32" s="83"/>
      <c r="ART32" s="83"/>
      <c r="ARU32" s="83"/>
      <c r="ARV32" s="83"/>
      <c r="ARW32" s="83"/>
      <c r="ARX32" s="83"/>
      <c r="ARY32" s="83"/>
      <c r="ARZ32" s="83"/>
      <c r="ASA32" s="83"/>
      <c r="ASB32" s="83"/>
      <c r="ASC32" s="83"/>
      <c r="ASD32" s="83"/>
      <c r="ASE32" s="83"/>
      <c r="ASF32" s="83"/>
      <c r="ASG32" s="83"/>
      <c r="ASH32" s="83"/>
      <c r="ASI32" s="83"/>
      <c r="ASJ32" s="83"/>
      <c r="ASK32" s="83"/>
      <c r="ASL32" s="83"/>
      <c r="ASM32" s="83"/>
      <c r="ASN32" s="83"/>
      <c r="ASO32" s="83"/>
      <c r="ASP32" s="83"/>
      <c r="ASQ32" s="83"/>
      <c r="ASR32" s="83"/>
      <c r="ASS32" s="83"/>
      <c r="AST32" s="83"/>
      <c r="ASU32" s="83"/>
      <c r="ASV32" s="83"/>
      <c r="ASW32" s="83"/>
      <c r="ASX32" s="83"/>
      <c r="ASY32" s="83"/>
      <c r="ASZ32" s="83"/>
      <c r="ATA32" s="83"/>
      <c r="ATB32" s="83"/>
      <c r="ATC32" s="83"/>
      <c r="ATD32" s="83"/>
      <c r="ATE32" s="83"/>
      <c r="ATF32" s="83"/>
      <c r="ATG32" s="83"/>
      <c r="ATH32" s="83"/>
      <c r="ATI32" s="83"/>
      <c r="ATJ32" s="83"/>
      <c r="ATK32" s="83"/>
      <c r="ATL32" s="83"/>
      <c r="ATM32" s="83"/>
      <c r="ATN32" s="83"/>
      <c r="ATO32" s="83"/>
      <c r="ATP32" s="83"/>
      <c r="ATQ32" s="83"/>
      <c r="ATR32" s="83"/>
      <c r="ATS32" s="83"/>
      <c r="ATT32" s="83"/>
      <c r="ATU32" s="83"/>
      <c r="ATV32" s="83"/>
      <c r="ATW32" s="83"/>
      <c r="ATX32" s="83"/>
      <c r="ATY32" s="83"/>
      <c r="ATZ32" s="83"/>
      <c r="AUA32" s="83"/>
      <c r="AUB32" s="83"/>
      <c r="AUC32" s="83"/>
      <c r="AUD32" s="83"/>
      <c r="AUE32" s="83"/>
      <c r="AUF32" s="83"/>
      <c r="AUG32" s="83"/>
      <c r="AUH32" s="83"/>
      <c r="AUI32" s="83"/>
      <c r="AUJ32" s="83"/>
      <c r="AUK32" s="83"/>
      <c r="AUL32" s="83"/>
      <c r="AUM32" s="83"/>
      <c r="AUN32" s="83"/>
      <c r="AUO32" s="83"/>
      <c r="AUP32" s="83"/>
      <c r="AUQ32" s="83"/>
      <c r="AUR32" s="83"/>
      <c r="AUS32" s="83"/>
      <c r="AUT32" s="83"/>
      <c r="AUU32" s="83"/>
      <c r="AUV32" s="83"/>
      <c r="AUW32" s="83"/>
      <c r="AUX32" s="83"/>
      <c r="AUY32" s="83"/>
      <c r="AUZ32" s="83"/>
      <c r="AVA32" s="83"/>
      <c r="AVB32" s="83"/>
      <c r="AVC32" s="83"/>
      <c r="AVD32" s="83"/>
      <c r="AVE32" s="83"/>
      <c r="AVF32" s="83"/>
    </row>
    <row r="33" spans="1:1254">
      <c r="A33" s="84">
        <v>45657</v>
      </c>
      <c r="B33" s="81">
        <v>51706</v>
      </c>
      <c r="C33" s="82" t="s">
        <v>1966</v>
      </c>
      <c r="D33" s="38">
        <v>3933206</v>
      </c>
      <c r="E33" s="38"/>
      <c r="F33" s="38">
        <v>22822</v>
      </c>
      <c r="G33" s="38">
        <v>-3887199</v>
      </c>
      <c r="H33" s="38"/>
      <c r="I33" s="38">
        <v>-885</v>
      </c>
      <c r="J33" s="38">
        <v>-3865665</v>
      </c>
      <c r="K33" s="38">
        <v>-21085</v>
      </c>
      <c r="L33" s="38">
        <v>-53336</v>
      </c>
      <c r="M33" s="38">
        <v>23378</v>
      </c>
      <c r="N33" s="38">
        <v>3928562</v>
      </c>
      <c r="O33" s="38"/>
      <c r="P33" s="38"/>
      <c r="Q33" s="38"/>
      <c r="R33" s="38"/>
      <c r="S33" s="38"/>
      <c r="T33" s="38">
        <v>671197</v>
      </c>
      <c r="U33" s="38">
        <v>694019</v>
      </c>
      <c r="V33" s="38"/>
      <c r="W33" s="38">
        <v>-22822</v>
      </c>
      <c r="X33" s="38">
        <v>-117970</v>
      </c>
      <c r="Y33" s="38">
        <v>-139055</v>
      </c>
      <c r="Z33" s="38"/>
      <c r="AA33" s="38"/>
      <c r="AB33" s="38">
        <v>0</v>
      </c>
      <c r="AC33" s="38">
        <v>22419</v>
      </c>
      <c r="AD33" s="38"/>
      <c r="AE33" s="38"/>
      <c r="AF33" s="38">
        <v>633</v>
      </c>
      <c r="AG33" s="38">
        <v>629303</v>
      </c>
      <c r="AH33" s="38"/>
      <c r="AI33" s="38">
        <v>605965</v>
      </c>
      <c r="AJ33" s="38">
        <v>-4644</v>
      </c>
      <c r="AK33" s="38">
        <v>-6873</v>
      </c>
      <c r="AL33" s="38">
        <v>65840</v>
      </c>
      <c r="AM33" s="38">
        <v>628670</v>
      </c>
      <c r="AN33" s="38"/>
      <c r="AO33" s="38">
        <v>10809</v>
      </c>
      <c r="AP33" s="38">
        <v>5709</v>
      </c>
      <c r="AQ33" s="38">
        <v>147340</v>
      </c>
      <c r="AR33" s="38">
        <v>1449</v>
      </c>
      <c r="AS33" s="38">
        <v>7097291</v>
      </c>
      <c r="AT33" s="38"/>
      <c r="AU33" s="38"/>
      <c r="AV33" s="38"/>
      <c r="AW33" s="38"/>
      <c r="AX33" s="38"/>
      <c r="AY33" s="38">
        <v>260101</v>
      </c>
      <c r="AZ33" s="38">
        <v>7614153</v>
      </c>
      <c r="BA33" s="38">
        <v>440860</v>
      </c>
      <c r="BB33" s="38">
        <v>5314656</v>
      </c>
      <c r="BC33" s="38"/>
      <c r="BD33" s="38">
        <v>76002</v>
      </c>
      <c r="BE33" s="38">
        <v>77</v>
      </c>
      <c r="BF33" s="38"/>
      <c r="BG33" s="38">
        <v>8176635</v>
      </c>
      <c r="BH33" s="38">
        <v>76002</v>
      </c>
      <c r="BI33" s="38">
        <v>80203</v>
      </c>
      <c r="BJ33" s="38">
        <v>148789</v>
      </c>
      <c r="BK33" s="38"/>
      <c r="BL33" s="38">
        <v>1782558</v>
      </c>
      <c r="BM33" s="38">
        <v>19876</v>
      </c>
      <c r="BN33" s="38"/>
      <c r="BO33" s="38"/>
      <c r="BP33" s="38">
        <v>2584</v>
      </c>
      <c r="BQ33" s="38"/>
      <c r="BR33" s="38">
        <v>2584</v>
      </c>
      <c r="BS33" s="38">
        <v>27690</v>
      </c>
      <c r="BT33" s="38">
        <v>13236</v>
      </c>
      <c r="BU33" s="38">
        <v>52410</v>
      </c>
      <c r="BV33" s="38">
        <v>6939</v>
      </c>
      <c r="BW33" s="38">
        <v>15197</v>
      </c>
      <c r="BX33" s="38"/>
      <c r="BY33" s="38"/>
      <c r="BZ33" s="38"/>
      <c r="CA33" s="38"/>
      <c r="CB33" s="38"/>
      <c r="CC33" s="38">
        <v>6640</v>
      </c>
      <c r="CD33" s="38">
        <v>81306</v>
      </c>
      <c r="CE33" s="38"/>
      <c r="CF33" s="38">
        <v>12350</v>
      </c>
      <c r="CG33" s="38"/>
      <c r="CH33" s="38"/>
      <c r="CI33" s="38">
        <v>7245006</v>
      </c>
      <c r="CJ33" s="38">
        <v>485874</v>
      </c>
      <c r="CK33" s="38"/>
      <c r="CL33" s="38"/>
      <c r="CM33" s="38"/>
      <c r="CN33" s="38">
        <v>2670</v>
      </c>
      <c r="CO33" s="38"/>
      <c r="CP33" s="38"/>
      <c r="CQ33" s="38">
        <v>29803</v>
      </c>
      <c r="CR33" s="38">
        <v>357931</v>
      </c>
      <c r="CS33" s="38"/>
      <c r="CT33" s="38"/>
      <c r="CU33" s="38">
        <v>511219</v>
      </c>
      <c r="CV33" s="38">
        <v>30786</v>
      </c>
      <c r="CW33" s="38"/>
      <c r="CX33" s="38"/>
      <c r="CY33" s="38"/>
      <c r="CZ33" s="38"/>
      <c r="DA33" s="38">
        <v>1712951</v>
      </c>
      <c r="DB33" s="38">
        <v>19705</v>
      </c>
      <c r="DC33" s="38"/>
      <c r="DD33" s="38">
        <v>31693</v>
      </c>
      <c r="DE33" s="38">
        <v>3203</v>
      </c>
      <c r="DF33" s="38">
        <v>6278</v>
      </c>
      <c r="DG33" s="38">
        <v>5500000</v>
      </c>
      <c r="DH33" s="38">
        <v>19067</v>
      </c>
      <c r="DI33" s="38"/>
      <c r="DJ33" s="38">
        <v>8176635</v>
      </c>
      <c r="DK33" s="38"/>
      <c r="DL33" s="38">
        <v>27583</v>
      </c>
      <c r="DM33" s="38"/>
      <c r="DN33" s="38"/>
      <c r="DO33" s="38">
        <v>325458</v>
      </c>
      <c r="DP33" s="38">
        <v>5500000</v>
      </c>
      <c r="DQ33" s="38"/>
      <c r="DR33" s="38"/>
      <c r="DS33" s="38">
        <v>1103</v>
      </c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>
        <v>-3057</v>
      </c>
      <c r="EH33" s="38"/>
      <c r="EI33" s="38">
        <v>-73872</v>
      </c>
      <c r="EJ33" s="38">
        <v>-139055</v>
      </c>
      <c r="EK33" s="38">
        <v>22822</v>
      </c>
      <c r="EL33" s="38"/>
      <c r="EM33" s="38">
        <v>-5315</v>
      </c>
      <c r="EN33" s="38">
        <v>22822</v>
      </c>
      <c r="EO33" s="38"/>
      <c r="EP33" s="38"/>
      <c r="EQ33" s="38"/>
      <c r="ER33" s="38">
        <v>-56811</v>
      </c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83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3"/>
      <c r="LS33" s="83"/>
      <c r="LT33" s="83"/>
      <c r="LU33" s="83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3"/>
      <c r="NI33" s="83"/>
      <c r="NJ33" s="83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83"/>
      <c r="NY33" s="83"/>
      <c r="NZ33" s="83"/>
      <c r="OA33" s="83"/>
      <c r="OB33" s="83"/>
      <c r="OC33" s="83"/>
      <c r="OD33" s="83"/>
      <c r="OE33" s="83"/>
      <c r="OF33" s="83"/>
      <c r="OG33" s="83"/>
      <c r="OH33" s="83"/>
      <c r="OI33" s="83"/>
      <c r="OJ33" s="83"/>
      <c r="OK33" s="83"/>
      <c r="OL33" s="83"/>
      <c r="OM33" s="83"/>
      <c r="ON33" s="83"/>
      <c r="OO33" s="83"/>
      <c r="OP33" s="83"/>
      <c r="OQ33" s="83"/>
      <c r="OR33" s="83"/>
      <c r="OS33" s="83"/>
      <c r="OT33" s="83"/>
      <c r="OU33" s="83"/>
      <c r="OV33" s="83"/>
      <c r="OW33" s="83"/>
      <c r="OX33" s="83"/>
      <c r="OY33" s="83"/>
      <c r="OZ33" s="83"/>
      <c r="PA33" s="83"/>
      <c r="PB33" s="83"/>
      <c r="PC33" s="83"/>
      <c r="PD33" s="83"/>
      <c r="PE33" s="83"/>
      <c r="PF33" s="83"/>
      <c r="PG33" s="83"/>
      <c r="PH33" s="83"/>
      <c r="PI33" s="83"/>
      <c r="PJ33" s="83"/>
      <c r="PK33" s="83"/>
      <c r="PL33" s="83"/>
      <c r="PM33" s="83"/>
      <c r="PN33" s="83"/>
      <c r="PO33" s="83"/>
      <c r="PP33" s="83"/>
      <c r="PQ33" s="83"/>
      <c r="PR33" s="83"/>
      <c r="PS33" s="83"/>
      <c r="PT33" s="83"/>
      <c r="PU33" s="83"/>
      <c r="PV33" s="83"/>
      <c r="PW33" s="83"/>
      <c r="PX33" s="83"/>
      <c r="PY33" s="83"/>
      <c r="PZ33" s="83"/>
      <c r="QA33" s="83"/>
      <c r="QB33" s="83"/>
      <c r="QC33" s="83"/>
      <c r="QD33" s="83"/>
      <c r="QE33" s="83"/>
      <c r="QF33" s="83"/>
      <c r="QG33" s="83"/>
      <c r="QH33" s="83"/>
      <c r="QI33" s="83"/>
      <c r="QJ33" s="83"/>
      <c r="QK33" s="83"/>
      <c r="QL33" s="83"/>
      <c r="QM33" s="83"/>
      <c r="QN33" s="83"/>
      <c r="QO33" s="83"/>
      <c r="QP33" s="83"/>
      <c r="QQ33" s="83"/>
      <c r="QR33" s="83"/>
      <c r="QS33" s="83"/>
      <c r="QT33" s="83"/>
      <c r="QU33" s="83"/>
      <c r="QV33" s="83"/>
      <c r="QW33" s="83"/>
      <c r="QX33" s="83"/>
      <c r="QY33" s="83"/>
      <c r="QZ33" s="83"/>
      <c r="RA33" s="83"/>
      <c r="RB33" s="83"/>
      <c r="RC33" s="83"/>
      <c r="RD33" s="83"/>
      <c r="RE33" s="83"/>
      <c r="RF33" s="83"/>
      <c r="RG33" s="83"/>
      <c r="RH33" s="83"/>
      <c r="RI33" s="83"/>
      <c r="RJ33" s="83"/>
      <c r="RK33" s="83"/>
      <c r="RL33" s="83"/>
      <c r="RM33" s="83"/>
      <c r="RN33" s="83"/>
      <c r="RO33" s="83"/>
      <c r="RP33" s="83"/>
      <c r="RQ33" s="83"/>
      <c r="RR33" s="83"/>
      <c r="RS33" s="83"/>
      <c r="RT33" s="83"/>
      <c r="RU33" s="83"/>
      <c r="RV33" s="83"/>
      <c r="RW33" s="83"/>
      <c r="RX33" s="83"/>
      <c r="RY33" s="83"/>
      <c r="RZ33" s="83"/>
      <c r="SA33" s="83"/>
      <c r="SB33" s="83"/>
      <c r="SC33" s="83"/>
      <c r="SD33" s="83"/>
      <c r="SE33" s="83"/>
      <c r="SF33" s="83"/>
      <c r="SG33" s="83"/>
      <c r="SH33" s="83"/>
      <c r="SI33" s="83"/>
      <c r="SJ33" s="83"/>
      <c r="SK33" s="83"/>
      <c r="SL33" s="83"/>
      <c r="SM33" s="83"/>
      <c r="SN33" s="83"/>
      <c r="SO33" s="83"/>
      <c r="SP33" s="83"/>
      <c r="SQ33" s="83"/>
      <c r="SR33" s="83"/>
      <c r="SS33" s="83"/>
      <c r="ST33" s="83"/>
      <c r="SU33" s="83"/>
      <c r="SV33" s="83"/>
      <c r="SW33" s="83"/>
      <c r="SX33" s="83"/>
      <c r="SY33" s="83"/>
      <c r="SZ33" s="83"/>
      <c r="TA33" s="83"/>
      <c r="TB33" s="83"/>
      <c r="TC33" s="83"/>
      <c r="TD33" s="83"/>
      <c r="TE33" s="83"/>
      <c r="TF33" s="83"/>
      <c r="TG33" s="83"/>
      <c r="TH33" s="83"/>
      <c r="TI33" s="83"/>
      <c r="TJ33" s="83"/>
      <c r="TK33" s="83"/>
      <c r="TL33" s="83"/>
      <c r="TM33" s="83"/>
      <c r="TN33" s="83"/>
      <c r="TO33" s="83"/>
      <c r="TP33" s="83"/>
      <c r="TQ33" s="83"/>
      <c r="TR33" s="83"/>
      <c r="TS33" s="83"/>
      <c r="TT33" s="83"/>
      <c r="TU33" s="83"/>
      <c r="TV33" s="83"/>
      <c r="TW33" s="83"/>
      <c r="TX33" s="83"/>
      <c r="TY33" s="83"/>
      <c r="TZ33" s="83"/>
      <c r="UA33" s="83"/>
      <c r="UB33" s="83"/>
      <c r="UC33" s="83"/>
      <c r="UD33" s="83"/>
      <c r="UE33" s="83"/>
      <c r="UF33" s="83"/>
      <c r="UG33" s="83"/>
      <c r="UH33" s="83"/>
      <c r="UI33" s="83"/>
      <c r="UJ33" s="83"/>
      <c r="UK33" s="83"/>
      <c r="UL33" s="83"/>
      <c r="UM33" s="83"/>
      <c r="UN33" s="83"/>
      <c r="UO33" s="83"/>
      <c r="UP33" s="83"/>
      <c r="UQ33" s="83"/>
      <c r="UR33" s="83"/>
      <c r="US33" s="83"/>
      <c r="UT33" s="83"/>
      <c r="UU33" s="83"/>
      <c r="UV33" s="83"/>
      <c r="UW33" s="83"/>
      <c r="UX33" s="83"/>
      <c r="UY33" s="83"/>
      <c r="UZ33" s="83"/>
      <c r="VA33" s="83"/>
      <c r="VB33" s="83"/>
      <c r="VC33" s="83"/>
      <c r="VD33" s="83"/>
      <c r="VE33" s="83"/>
      <c r="VF33" s="83"/>
      <c r="VG33" s="83"/>
      <c r="VH33" s="83"/>
      <c r="VI33" s="83"/>
      <c r="VJ33" s="83"/>
      <c r="VK33" s="83"/>
      <c r="VL33" s="83"/>
      <c r="VM33" s="83"/>
      <c r="VN33" s="83"/>
      <c r="VO33" s="83"/>
      <c r="VP33" s="83"/>
      <c r="VQ33" s="83"/>
      <c r="VR33" s="83"/>
      <c r="VS33" s="83"/>
      <c r="VT33" s="83"/>
      <c r="VU33" s="83"/>
      <c r="VV33" s="83"/>
      <c r="VW33" s="83"/>
      <c r="VX33" s="83"/>
      <c r="VY33" s="83"/>
      <c r="VZ33" s="83"/>
      <c r="WA33" s="83"/>
      <c r="WB33" s="83"/>
      <c r="WC33" s="83"/>
      <c r="WD33" s="83"/>
      <c r="WE33" s="83"/>
      <c r="WF33" s="83"/>
      <c r="WG33" s="83"/>
      <c r="WH33" s="83"/>
      <c r="WI33" s="83"/>
      <c r="WJ33" s="83"/>
      <c r="WK33" s="83"/>
      <c r="WL33" s="83"/>
      <c r="WM33" s="83"/>
      <c r="WN33" s="83"/>
      <c r="WO33" s="83"/>
      <c r="WP33" s="83"/>
      <c r="WQ33" s="83"/>
      <c r="WR33" s="83"/>
      <c r="WS33" s="83"/>
      <c r="WT33" s="83"/>
      <c r="WU33" s="83"/>
      <c r="WV33" s="83"/>
      <c r="WW33" s="83"/>
      <c r="WX33" s="83"/>
      <c r="WY33" s="83"/>
      <c r="WZ33" s="83"/>
      <c r="XA33" s="83"/>
      <c r="XB33" s="83"/>
      <c r="XC33" s="83"/>
      <c r="XD33" s="83"/>
      <c r="XE33" s="83"/>
      <c r="XF33" s="83"/>
      <c r="XG33" s="83"/>
      <c r="XH33" s="83"/>
      <c r="XI33" s="83"/>
      <c r="XJ33" s="83"/>
      <c r="XK33" s="83"/>
      <c r="XL33" s="83"/>
      <c r="XM33" s="83"/>
      <c r="XN33" s="83"/>
      <c r="XO33" s="83"/>
      <c r="XP33" s="83"/>
      <c r="XQ33" s="83"/>
      <c r="XR33" s="83"/>
      <c r="XS33" s="83"/>
      <c r="XT33" s="83"/>
      <c r="XU33" s="83"/>
      <c r="XV33" s="83"/>
      <c r="XW33" s="83"/>
      <c r="XX33" s="83"/>
      <c r="XY33" s="83"/>
      <c r="XZ33" s="83"/>
      <c r="YA33" s="83"/>
      <c r="YB33" s="83"/>
      <c r="YC33" s="83"/>
      <c r="YD33" s="83"/>
      <c r="YE33" s="83"/>
      <c r="YF33" s="83"/>
      <c r="YG33" s="83"/>
      <c r="YH33" s="83"/>
      <c r="YI33" s="83"/>
      <c r="YJ33" s="83"/>
      <c r="YK33" s="83"/>
      <c r="YL33" s="83"/>
      <c r="YM33" s="83"/>
      <c r="YN33" s="83"/>
      <c r="YO33" s="83"/>
      <c r="YP33" s="83"/>
      <c r="YQ33" s="83"/>
      <c r="YR33" s="83"/>
      <c r="YS33" s="83"/>
      <c r="YT33" s="83"/>
      <c r="YU33" s="83"/>
      <c r="YV33" s="83"/>
      <c r="YW33" s="83"/>
      <c r="YX33" s="83"/>
      <c r="YY33" s="83"/>
      <c r="YZ33" s="83"/>
      <c r="ZA33" s="83"/>
      <c r="ZB33" s="83"/>
      <c r="ZC33" s="83"/>
      <c r="ZD33" s="83"/>
      <c r="ZE33" s="83"/>
      <c r="ZF33" s="83"/>
      <c r="ZG33" s="83"/>
      <c r="ZH33" s="83"/>
      <c r="ZI33" s="83"/>
      <c r="ZJ33" s="83"/>
      <c r="ZK33" s="83"/>
      <c r="ZL33" s="83"/>
      <c r="ZM33" s="83"/>
      <c r="ZN33" s="83"/>
      <c r="ZO33" s="83"/>
      <c r="ZP33" s="83"/>
      <c r="ZQ33" s="83"/>
      <c r="ZR33" s="83"/>
      <c r="ZS33" s="83"/>
      <c r="ZT33" s="83"/>
      <c r="ZU33" s="83"/>
      <c r="ZV33" s="83"/>
      <c r="ZW33" s="83"/>
      <c r="ZX33" s="83"/>
      <c r="ZY33" s="83"/>
      <c r="ZZ33" s="83"/>
      <c r="AAA33" s="83"/>
      <c r="AAB33" s="83"/>
      <c r="AAC33" s="83"/>
      <c r="AAD33" s="83"/>
      <c r="AAE33" s="83"/>
      <c r="AAF33" s="83"/>
      <c r="AAG33" s="83"/>
      <c r="AAH33" s="83"/>
      <c r="AAI33" s="83"/>
      <c r="AAJ33" s="83"/>
      <c r="AAK33" s="83"/>
      <c r="AAL33" s="83"/>
      <c r="AAM33" s="83"/>
      <c r="AAN33" s="83"/>
      <c r="AAO33" s="83"/>
      <c r="AAP33" s="83"/>
      <c r="AAQ33" s="83"/>
      <c r="AAR33" s="83"/>
      <c r="AAS33" s="83"/>
      <c r="AAT33" s="83"/>
      <c r="AAU33" s="83"/>
      <c r="AAV33" s="83"/>
      <c r="AAW33" s="83"/>
      <c r="AAX33" s="83"/>
      <c r="AAY33" s="83"/>
      <c r="AAZ33" s="83"/>
      <c r="ABA33" s="83"/>
      <c r="ABB33" s="83"/>
      <c r="ABC33" s="83"/>
      <c r="ABD33" s="83"/>
      <c r="ABE33" s="83"/>
      <c r="ABF33" s="83"/>
      <c r="ABG33" s="83"/>
      <c r="ABH33" s="83"/>
      <c r="ABI33" s="83"/>
      <c r="ABJ33" s="83"/>
      <c r="ABK33" s="83"/>
      <c r="ABL33" s="83"/>
      <c r="ABM33" s="83"/>
      <c r="ABN33" s="83"/>
      <c r="ABO33" s="83"/>
      <c r="ABP33" s="83"/>
      <c r="ABQ33" s="83"/>
      <c r="ABR33" s="83"/>
      <c r="ABS33" s="83"/>
      <c r="ABT33" s="83"/>
      <c r="ABU33" s="83"/>
      <c r="ABV33" s="83"/>
      <c r="ABW33" s="83"/>
      <c r="ABX33" s="83"/>
      <c r="ABY33" s="83"/>
      <c r="ABZ33" s="83"/>
      <c r="ACA33" s="83"/>
      <c r="ACB33" s="83"/>
      <c r="ACC33" s="83"/>
      <c r="ACD33" s="83"/>
      <c r="ACE33" s="83"/>
      <c r="ACF33" s="83"/>
      <c r="ACG33" s="83"/>
      <c r="ACH33" s="83"/>
      <c r="ACI33" s="83"/>
      <c r="ACJ33" s="83"/>
      <c r="ACK33" s="83"/>
      <c r="ACL33" s="83"/>
      <c r="ACM33" s="83"/>
      <c r="ACN33" s="83"/>
      <c r="ACO33" s="83"/>
      <c r="ACP33" s="83"/>
      <c r="ACQ33" s="83"/>
      <c r="ACR33" s="83"/>
      <c r="ACS33" s="83"/>
      <c r="ACT33" s="83"/>
      <c r="ACU33" s="83"/>
      <c r="ACV33" s="83"/>
      <c r="ACW33" s="83"/>
      <c r="ACX33" s="83"/>
      <c r="ACY33" s="83"/>
      <c r="ACZ33" s="83"/>
      <c r="ADA33" s="83"/>
      <c r="ADB33" s="83"/>
      <c r="ADC33" s="83"/>
      <c r="ADD33" s="83"/>
      <c r="ADE33" s="83"/>
      <c r="ADF33" s="83"/>
      <c r="ADG33" s="83"/>
      <c r="ADH33" s="83"/>
      <c r="ADI33" s="83"/>
      <c r="ADJ33" s="83"/>
      <c r="ADK33" s="83"/>
      <c r="ADL33" s="83"/>
      <c r="ADM33" s="83"/>
      <c r="ADN33" s="83"/>
      <c r="ADO33" s="83"/>
      <c r="ADP33" s="83"/>
      <c r="ADQ33" s="83"/>
      <c r="ADR33" s="83"/>
      <c r="ADS33" s="83"/>
      <c r="ADT33" s="83"/>
      <c r="ADU33" s="83"/>
      <c r="ADV33" s="83"/>
      <c r="ADW33" s="83"/>
      <c r="ADX33" s="83"/>
      <c r="ADY33" s="83"/>
      <c r="ADZ33" s="83"/>
      <c r="AEA33" s="83"/>
      <c r="AEB33" s="83"/>
      <c r="AEC33" s="83"/>
      <c r="AED33" s="83"/>
      <c r="AEE33" s="83"/>
      <c r="AEF33" s="83"/>
      <c r="AEG33" s="83"/>
      <c r="AEH33" s="83"/>
      <c r="AEI33" s="83"/>
      <c r="AEJ33" s="83"/>
      <c r="AEK33" s="83"/>
      <c r="AEL33" s="83"/>
      <c r="AEM33" s="83"/>
      <c r="AEN33" s="83"/>
      <c r="AEO33" s="83"/>
      <c r="AEP33" s="83"/>
      <c r="AEQ33" s="83"/>
      <c r="AER33" s="83"/>
      <c r="AES33" s="83"/>
      <c r="AET33" s="83"/>
      <c r="AEU33" s="83"/>
      <c r="AEV33" s="83"/>
      <c r="AEW33" s="83"/>
      <c r="AEX33" s="83"/>
      <c r="AEY33" s="83"/>
      <c r="AEZ33" s="83"/>
      <c r="AFA33" s="83"/>
      <c r="AFB33" s="83"/>
      <c r="AFC33" s="83"/>
      <c r="AFD33" s="83"/>
      <c r="AFE33" s="83"/>
      <c r="AFF33" s="83"/>
      <c r="AFG33" s="83"/>
      <c r="AFH33" s="83"/>
      <c r="AFI33" s="83"/>
      <c r="AFJ33" s="83"/>
      <c r="AFK33" s="83"/>
      <c r="AFL33" s="83"/>
      <c r="AFM33" s="83"/>
      <c r="AFN33" s="83"/>
      <c r="AFO33" s="83"/>
      <c r="AFP33" s="83"/>
      <c r="AFQ33" s="83"/>
      <c r="AFR33" s="83"/>
      <c r="AFS33" s="83"/>
      <c r="AFT33" s="83"/>
      <c r="AFU33" s="83"/>
      <c r="AFV33" s="83"/>
      <c r="AFW33" s="83"/>
      <c r="AFX33" s="83"/>
      <c r="AFY33" s="83"/>
      <c r="AFZ33" s="83"/>
      <c r="AGA33" s="83"/>
      <c r="AGB33" s="83"/>
      <c r="AGC33" s="83"/>
      <c r="AGD33" s="83"/>
      <c r="AGE33" s="83"/>
      <c r="AGF33" s="83"/>
      <c r="AGG33" s="83"/>
      <c r="AGH33" s="83"/>
      <c r="AGI33" s="83"/>
      <c r="AGJ33" s="83"/>
      <c r="AGK33" s="83"/>
      <c r="AGL33" s="83"/>
      <c r="AGM33" s="83"/>
      <c r="AGN33" s="83"/>
      <c r="AGO33" s="83"/>
      <c r="AGP33" s="83"/>
      <c r="AGQ33" s="83"/>
      <c r="AGR33" s="83"/>
      <c r="AGS33" s="83"/>
      <c r="AGT33" s="83"/>
      <c r="AGU33" s="83"/>
      <c r="AGV33" s="83"/>
      <c r="AGW33" s="83"/>
      <c r="AGX33" s="83"/>
      <c r="AGY33" s="83"/>
      <c r="AGZ33" s="83"/>
      <c r="AHA33" s="83"/>
      <c r="AHB33" s="83"/>
      <c r="AHC33" s="83"/>
      <c r="AHD33" s="83"/>
      <c r="AHE33" s="83"/>
      <c r="AHF33" s="83"/>
      <c r="AHG33" s="83"/>
      <c r="AHH33" s="83"/>
      <c r="AHI33" s="83"/>
      <c r="AHJ33" s="83"/>
      <c r="AHK33" s="83"/>
      <c r="AHL33" s="83"/>
      <c r="AHM33" s="83"/>
      <c r="AHN33" s="83"/>
      <c r="AHO33" s="83"/>
      <c r="AHP33" s="83"/>
      <c r="AHQ33" s="83"/>
      <c r="AHR33" s="83"/>
      <c r="AHS33" s="83"/>
      <c r="AHT33" s="83"/>
      <c r="AHU33" s="83"/>
      <c r="AHV33" s="83"/>
      <c r="AHW33" s="83"/>
      <c r="AHX33" s="83"/>
      <c r="AHY33" s="83"/>
      <c r="AHZ33" s="83"/>
      <c r="AIA33" s="83"/>
      <c r="AIB33" s="83"/>
      <c r="AIC33" s="83"/>
      <c r="AID33" s="83"/>
      <c r="AIE33" s="83"/>
      <c r="AIF33" s="83"/>
      <c r="AIG33" s="83"/>
      <c r="AIH33" s="83"/>
      <c r="AII33" s="83"/>
      <c r="AIJ33" s="83"/>
      <c r="AIK33" s="83"/>
      <c r="AIL33" s="83"/>
      <c r="AIM33" s="83"/>
      <c r="AIN33" s="83"/>
      <c r="AIO33" s="83"/>
      <c r="AIP33" s="83"/>
      <c r="AIQ33" s="83"/>
      <c r="AIR33" s="83"/>
      <c r="AIS33" s="83"/>
      <c r="AIT33" s="83"/>
      <c r="AIU33" s="83"/>
      <c r="AIV33" s="83"/>
      <c r="AIW33" s="83"/>
      <c r="AIX33" s="83"/>
      <c r="AIY33" s="83"/>
      <c r="AIZ33" s="83"/>
      <c r="AJA33" s="83"/>
      <c r="AJB33" s="83"/>
      <c r="AJC33" s="83"/>
      <c r="AJD33" s="83"/>
      <c r="AJE33" s="83"/>
      <c r="AJF33" s="83"/>
      <c r="AJG33" s="83"/>
      <c r="AJH33" s="83"/>
      <c r="AJI33" s="83"/>
      <c r="AJJ33" s="83"/>
      <c r="AJK33" s="83"/>
      <c r="AJL33" s="83"/>
      <c r="AJM33" s="83"/>
      <c r="AJN33" s="83"/>
      <c r="AJO33" s="83"/>
      <c r="AJP33" s="83"/>
      <c r="AJQ33" s="83"/>
      <c r="AJR33" s="83"/>
      <c r="AJS33" s="83"/>
      <c r="AJT33" s="83"/>
      <c r="AJU33" s="83"/>
      <c r="AJV33" s="83"/>
      <c r="AJW33" s="83"/>
      <c r="AJX33" s="83"/>
      <c r="AJY33" s="83"/>
      <c r="AJZ33" s="83"/>
      <c r="AKA33" s="83"/>
      <c r="AKB33" s="83"/>
      <c r="AKC33" s="83"/>
      <c r="AKD33" s="83"/>
      <c r="AKE33" s="83"/>
      <c r="AKF33" s="83"/>
      <c r="AKG33" s="83"/>
      <c r="AKH33" s="83"/>
      <c r="AKI33" s="83"/>
      <c r="AKJ33" s="83"/>
      <c r="AKK33" s="83"/>
      <c r="AKL33" s="83"/>
      <c r="AKM33" s="83"/>
      <c r="AKN33" s="83"/>
      <c r="AKO33" s="83"/>
      <c r="AKP33" s="83"/>
      <c r="AKQ33" s="83"/>
      <c r="AKR33" s="83"/>
      <c r="AKS33" s="83"/>
      <c r="AKT33" s="83"/>
      <c r="AKU33" s="83"/>
      <c r="AKV33" s="83"/>
      <c r="AKW33" s="83"/>
      <c r="AKX33" s="83"/>
      <c r="AKY33" s="83"/>
      <c r="AKZ33" s="83"/>
      <c r="ALA33" s="83"/>
      <c r="ALB33" s="83"/>
      <c r="ALC33" s="83"/>
      <c r="ALD33" s="83"/>
      <c r="ALE33" s="83"/>
      <c r="ALF33" s="83"/>
      <c r="ALG33" s="83"/>
      <c r="ALH33" s="83"/>
      <c r="ALI33" s="83"/>
      <c r="ALJ33" s="83"/>
      <c r="ALK33" s="83"/>
      <c r="ALL33" s="83"/>
      <c r="ALM33" s="83"/>
      <c r="ALN33" s="83"/>
      <c r="ALO33" s="83"/>
      <c r="ALP33" s="83"/>
      <c r="ALQ33" s="83"/>
      <c r="ALR33" s="83"/>
      <c r="ALS33" s="83"/>
      <c r="ALT33" s="83"/>
      <c r="ALU33" s="83"/>
      <c r="ALV33" s="83"/>
      <c r="ALW33" s="83"/>
      <c r="ALX33" s="83"/>
      <c r="ALY33" s="83"/>
      <c r="ALZ33" s="83"/>
      <c r="AMA33" s="83"/>
      <c r="AMB33" s="83"/>
      <c r="AMC33" s="83"/>
      <c r="AMD33" s="83"/>
      <c r="AME33" s="83"/>
      <c r="AMF33" s="83"/>
      <c r="AMG33" s="83"/>
      <c r="AMH33" s="83"/>
      <c r="AMI33" s="83"/>
      <c r="AMJ33" s="83"/>
      <c r="AMK33" s="83"/>
      <c r="AML33" s="83"/>
      <c r="AMM33" s="83"/>
      <c r="AMN33" s="83"/>
      <c r="AMO33" s="83"/>
      <c r="AMP33" s="83"/>
      <c r="AMQ33" s="83"/>
      <c r="AMR33" s="83"/>
      <c r="AMS33" s="83"/>
      <c r="AMT33" s="83"/>
      <c r="AMU33" s="83"/>
      <c r="AMV33" s="83"/>
      <c r="AMW33" s="83"/>
      <c r="AMX33" s="83"/>
      <c r="AMY33" s="83"/>
      <c r="AMZ33" s="83"/>
      <c r="ANA33" s="83"/>
      <c r="ANB33" s="83"/>
      <c r="ANC33" s="83"/>
      <c r="AND33" s="83"/>
      <c r="ANE33" s="83"/>
      <c r="ANF33" s="83"/>
      <c r="ANG33" s="83"/>
      <c r="ANH33" s="83"/>
      <c r="ANI33" s="83"/>
      <c r="ANJ33" s="83"/>
      <c r="ANK33" s="83"/>
      <c r="ANL33" s="83"/>
      <c r="ANM33" s="83"/>
      <c r="ANN33" s="83"/>
      <c r="ANO33" s="83"/>
      <c r="ANP33" s="83"/>
      <c r="ANQ33" s="83"/>
      <c r="ANR33" s="83"/>
      <c r="ANS33" s="83"/>
      <c r="ANT33" s="83"/>
      <c r="ANU33" s="83"/>
      <c r="ANV33" s="83"/>
      <c r="ANW33" s="83"/>
      <c r="ANX33" s="83"/>
      <c r="ANY33" s="83"/>
      <c r="ANZ33" s="83"/>
      <c r="AOA33" s="83"/>
      <c r="AOB33" s="83"/>
      <c r="AOC33" s="83"/>
      <c r="AOD33" s="83"/>
      <c r="AOE33" s="83"/>
      <c r="AOF33" s="83"/>
      <c r="AOG33" s="83"/>
      <c r="AOH33" s="83"/>
      <c r="AOI33" s="83"/>
      <c r="AOJ33" s="83"/>
      <c r="AOK33" s="83"/>
      <c r="AOL33" s="83"/>
      <c r="AOM33" s="83"/>
      <c r="AON33" s="83"/>
      <c r="AOO33" s="83"/>
      <c r="AOP33" s="83"/>
      <c r="AOQ33" s="83"/>
      <c r="AOR33" s="83"/>
      <c r="AOS33" s="83"/>
      <c r="AOT33" s="83"/>
      <c r="AOU33" s="83"/>
      <c r="AOV33" s="83"/>
      <c r="AOW33" s="83"/>
      <c r="AOX33" s="83"/>
      <c r="AOY33" s="83"/>
      <c r="AOZ33" s="83"/>
      <c r="APA33" s="83"/>
      <c r="APB33" s="83"/>
      <c r="APC33" s="83"/>
      <c r="APD33" s="83"/>
      <c r="APE33" s="83"/>
      <c r="APF33" s="83"/>
      <c r="APG33" s="83"/>
      <c r="APH33" s="83"/>
      <c r="API33" s="83"/>
      <c r="APJ33" s="83"/>
      <c r="APK33" s="83"/>
      <c r="APL33" s="83"/>
      <c r="APM33" s="83"/>
      <c r="APN33" s="83"/>
      <c r="APO33" s="83"/>
      <c r="APP33" s="83"/>
      <c r="APQ33" s="83"/>
      <c r="APR33" s="83"/>
      <c r="APS33" s="83"/>
      <c r="APT33" s="83"/>
      <c r="APU33" s="83"/>
      <c r="APV33" s="83"/>
      <c r="APW33" s="83"/>
      <c r="APX33" s="83"/>
      <c r="APY33" s="83"/>
      <c r="APZ33" s="83"/>
      <c r="AQA33" s="83"/>
      <c r="AQB33" s="83"/>
      <c r="AQC33" s="83"/>
      <c r="AQD33" s="83"/>
      <c r="AQE33" s="83"/>
      <c r="AQF33" s="83"/>
      <c r="AQG33" s="83"/>
      <c r="AQH33" s="83"/>
      <c r="AQI33" s="83"/>
      <c r="AQJ33" s="83"/>
      <c r="AQK33" s="83"/>
      <c r="AQL33" s="83"/>
      <c r="AQM33" s="83"/>
      <c r="AQN33" s="83"/>
      <c r="AQO33" s="83"/>
      <c r="AQP33" s="83"/>
      <c r="AQQ33" s="83"/>
      <c r="AQR33" s="83"/>
      <c r="AQS33" s="83"/>
      <c r="AQT33" s="83"/>
      <c r="AQU33" s="83"/>
      <c r="AQV33" s="83"/>
      <c r="AQW33" s="83"/>
      <c r="AQX33" s="83"/>
      <c r="AQY33" s="83"/>
      <c r="AQZ33" s="83"/>
      <c r="ARA33" s="83"/>
      <c r="ARB33" s="83"/>
      <c r="ARC33" s="83"/>
      <c r="ARD33" s="83"/>
      <c r="ARE33" s="83"/>
      <c r="ARF33" s="83"/>
      <c r="ARG33" s="83"/>
      <c r="ARH33" s="83"/>
      <c r="ARI33" s="83"/>
      <c r="ARJ33" s="83"/>
      <c r="ARK33" s="83"/>
      <c r="ARL33" s="83"/>
      <c r="ARM33" s="83"/>
      <c r="ARN33" s="83"/>
      <c r="ARO33" s="83"/>
      <c r="ARP33" s="83"/>
      <c r="ARQ33" s="83"/>
      <c r="ARR33" s="83"/>
      <c r="ARS33" s="83"/>
      <c r="ART33" s="83"/>
      <c r="ARU33" s="83"/>
      <c r="ARV33" s="83"/>
      <c r="ARW33" s="83"/>
      <c r="ARX33" s="83"/>
      <c r="ARY33" s="83"/>
      <c r="ARZ33" s="83"/>
      <c r="ASA33" s="83"/>
      <c r="ASB33" s="83"/>
      <c r="ASC33" s="83"/>
      <c r="ASD33" s="83"/>
      <c r="ASE33" s="83"/>
      <c r="ASF33" s="83"/>
      <c r="ASG33" s="83"/>
      <c r="ASH33" s="83"/>
      <c r="ASI33" s="83"/>
      <c r="ASJ33" s="83"/>
      <c r="ASK33" s="83"/>
      <c r="ASL33" s="83"/>
      <c r="ASM33" s="83"/>
      <c r="ASN33" s="83"/>
      <c r="ASO33" s="83"/>
      <c r="ASP33" s="83"/>
      <c r="ASQ33" s="83"/>
      <c r="ASR33" s="83"/>
      <c r="ASS33" s="83"/>
      <c r="AST33" s="83"/>
      <c r="ASU33" s="83"/>
      <c r="ASV33" s="83"/>
      <c r="ASW33" s="83"/>
      <c r="ASX33" s="83"/>
      <c r="ASY33" s="83"/>
      <c r="ASZ33" s="83"/>
      <c r="ATA33" s="83"/>
      <c r="ATB33" s="83"/>
      <c r="ATC33" s="83"/>
      <c r="ATD33" s="83"/>
      <c r="ATE33" s="83"/>
      <c r="ATF33" s="83"/>
      <c r="ATG33" s="83"/>
      <c r="ATH33" s="83"/>
      <c r="ATI33" s="83"/>
      <c r="ATJ33" s="83"/>
      <c r="ATK33" s="83"/>
      <c r="ATL33" s="83"/>
      <c r="ATM33" s="83"/>
      <c r="ATN33" s="83"/>
      <c r="ATO33" s="83"/>
      <c r="ATP33" s="83"/>
      <c r="ATQ33" s="83"/>
      <c r="ATR33" s="83"/>
      <c r="ATS33" s="83"/>
      <c r="ATT33" s="83"/>
      <c r="ATU33" s="83"/>
      <c r="ATV33" s="83"/>
      <c r="ATW33" s="83"/>
      <c r="ATX33" s="83"/>
      <c r="ATY33" s="83"/>
      <c r="ATZ33" s="83"/>
      <c r="AUA33" s="83"/>
      <c r="AUB33" s="83"/>
      <c r="AUC33" s="83"/>
      <c r="AUD33" s="83"/>
      <c r="AUE33" s="83"/>
      <c r="AUF33" s="83"/>
      <c r="AUG33" s="83"/>
      <c r="AUH33" s="83"/>
      <c r="AUI33" s="83"/>
      <c r="AUJ33" s="83"/>
      <c r="AUK33" s="83"/>
      <c r="AUL33" s="83"/>
      <c r="AUM33" s="83"/>
      <c r="AUN33" s="83"/>
      <c r="AUO33" s="83"/>
      <c r="AUP33" s="83"/>
      <c r="AUQ33" s="83"/>
      <c r="AUR33" s="83"/>
      <c r="AUS33" s="83"/>
      <c r="AUT33" s="83"/>
      <c r="AUU33" s="83"/>
      <c r="AUV33" s="83"/>
      <c r="AUW33" s="83"/>
      <c r="AUX33" s="83"/>
      <c r="AUY33" s="83"/>
      <c r="AUZ33" s="83"/>
      <c r="AVA33" s="83"/>
      <c r="AVB33" s="83"/>
      <c r="AVC33" s="83"/>
      <c r="AVD33" s="83"/>
      <c r="AVE33" s="83"/>
      <c r="AVF33" s="83"/>
    </row>
    <row r="34" spans="1:1254">
      <c r="A34" s="84">
        <v>45657</v>
      </c>
      <c r="B34" s="81">
        <v>53101</v>
      </c>
      <c r="C34" s="82" t="s">
        <v>1967</v>
      </c>
      <c r="D34" s="38">
        <v>48273</v>
      </c>
      <c r="E34" s="38">
        <v>0</v>
      </c>
      <c r="F34" s="38">
        <v>675</v>
      </c>
      <c r="G34" s="38">
        <v>-28136</v>
      </c>
      <c r="H34" s="38">
        <v>702</v>
      </c>
      <c r="I34" s="38">
        <v>-264</v>
      </c>
      <c r="J34" s="38">
        <v>-31434</v>
      </c>
      <c r="K34" s="38">
        <v>0</v>
      </c>
      <c r="L34" s="38">
        <v>-2812</v>
      </c>
      <c r="M34" s="38">
        <v>0</v>
      </c>
      <c r="N34" s="38">
        <v>48273</v>
      </c>
      <c r="O34" s="38">
        <v>0</v>
      </c>
      <c r="P34" s="38">
        <v>0</v>
      </c>
      <c r="Q34" s="38">
        <v>-7403</v>
      </c>
      <c r="R34" s="38">
        <v>879</v>
      </c>
      <c r="S34" s="38">
        <v>0</v>
      </c>
      <c r="T34" s="38">
        <v>8178</v>
      </c>
      <c r="U34" s="38">
        <v>13086</v>
      </c>
      <c r="V34" s="38"/>
      <c r="W34" s="38">
        <v>-4908</v>
      </c>
      <c r="X34" s="38">
        <v>-6415</v>
      </c>
      <c r="Y34" s="38">
        <v>-6415</v>
      </c>
      <c r="Z34" s="38">
        <v>0</v>
      </c>
      <c r="AA34" s="38">
        <v>0</v>
      </c>
      <c r="AB34" s="38">
        <v>-421</v>
      </c>
      <c r="AC34" s="38">
        <v>-4615</v>
      </c>
      <c r="AD34" s="38">
        <v>0</v>
      </c>
      <c r="AE34" s="38">
        <v>0</v>
      </c>
      <c r="AF34" s="38">
        <v>6263</v>
      </c>
      <c r="AG34" s="38">
        <v>11629</v>
      </c>
      <c r="AH34" s="38">
        <v>-8985</v>
      </c>
      <c r="AI34" s="38">
        <v>4251</v>
      </c>
      <c r="AJ34" s="38">
        <v>0</v>
      </c>
      <c r="AK34" s="38">
        <v>-307</v>
      </c>
      <c r="AL34" s="38">
        <v>9563</v>
      </c>
      <c r="AM34" s="38">
        <v>5366</v>
      </c>
      <c r="AN34" s="38">
        <v>-13912</v>
      </c>
      <c r="AO34" s="38">
        <v>0</v>
      </c>
      <c r="AP34" s="38">
        <v>0</v>
      </c>
      <c r="AQ34" s="38"/>
      <c r="AR34" s="38"/>
      <c r="AS34" s="38">
        <v>316013</v>
      </c>
      <c r="AT34" s="38"/>
      <c r="AU34" s="38">
        <v>12795</v>
      </c>
      <c r="AV34" s="38">
        <v>0</v>
      </c>
      <c r="AW34" s="38">
        <v>12795</v>
      </c>
      <c r="AX34" s="38"/>
      <c r="AY34" s="38"/>
      <c r="AZ34" s="38">
        <v>316013</v>
      </c>
      <c r="BA34" s="38"/>
      <c r="BB34" s="38">
        <v>316013</v>
      </c>
      <c r="BC34" s="38"/>
      <c r="BD34" s="38">
        <v>0</v>
      </c>
      <c r="BE34" s="38"/>
      <c r="BF34" s="38"/>
      <c r="BG34" s="38">
        <v>366644</v>
      </c>
      <c r="BH34" s="38">
        <v>0</v>
      </c>
      <c r="BI34" s="38">
        <v>8</v>
      </c>
      <c r="BJ34" s="38">
        <v>0</v>
      </c>
      <c r="BK34" s="38"/>
      <c r="BL34" s="38"/>
      <c r="BM34" s="38">
        <v>0</v>
      </c>
      <c r="BN34" s="38"/>
      <c r="BO34" s="38">
        <v>0</v>
      </c>
      <c r="BP34" s="38">
        <v>0</v>
      </c>
      <c r="BQ34" s="38"/>
      <c r="BR34" s="38"/>
      <c r="BS34" s="38">
        <v>1000</v>
      </c>
      <c r="BT34" s="38"/>
      <c r="BU34" s="38">
        <v>13870</v>
      </c>
      <c r="BV34" s="38">
        <v>0</v>
      </c>
      <c r="BW34" s="38">
        <v>75</v>
      </c>
      <c r="BX34" s="38"/>
      <c r="BY34" s="38">
        <v>32468</v>
      </c>
      <c r="BZ34" s="38"/>
      <c r="CA34" s="38"/>
      <c r="CB34" s="38"/>
      <c r="CC34" s="38"/>
      <c r="CD34" s="38">
        <v>36761</v>
      </c>
      <c r="CE34" s="38"/>
      <c r="CF34" s="38">
        <v>50000</v>
      </c>
      <c r="CG34" s="38">
        <v>0</v>
      </c>
      <c r="CH34" s="38">
        <v>0</v>
      </c>
      <c r="CI34" s="38">
        <v>202090</v>
      </c>
      <c r="CJ34" s="38">
        <v>137761</v>
      </c>
      <c r="CK34" s="38">
        <v>0</v>
      </c>
      <c r="CL34" s="38">
        <v>10000</v>
      </c>
      <c r="CM34" s="38"/>
      <c r="CN34" s="38"/>
      <c r="CO34" s="38"/>
      <c r="CP34" s="38">
        <v>0</v>
      </c>
      <c r="CQ34" s="38"/>
      <c r="CR34" s="38">
        <v>17293</v>
      </c>
      <c r="CS34" s="38">
        <v>12850</v>
      </c>
      <c r="CT34" s="38"/>
      <c r="CU34" s="38">
        <v>147262</v>
      </c>
      <c r="CV34" s="38">
        <v>0</v>
      </c>
      <c r="CW34" s="38"/>
      <c r="CX34" s="38"/>
      <c r="CY34" s="38"/>
      <c r="CZ34" s="38"/>
      <c r="DA34" s="38">
        <v>152090</v>
      </c>
      <c r="DB34" s="38"/>
      <c r="DC34" s="38"/>
      <c r="DD34" s="38"/>
      <c r="DE34" s="38"/>
      <c r="DF34" s="38">
        <v>0</v>
      </c>
      <c r="DG34" s="38">
        <v>0</v>
      </c>
      <c r="DH34" s="38">
        <v>9501</v>
      </c>
      <c r="DI34" s="38"/>
      <c r="DJ34" s="38">
        <v>366644</v>
      </c>
      <c r="DK34" s="38"/>
      <c r="DL34" s="38"/>
      <c r="DM34" s="38"/>
      <c r="DN34" s="38"/>
      <c r="DO34" s="38">
        <v>4443</v>
      </c>
      <c r="DP34" s="38"/>
      <c r="DQ34" s="38"/>
      <c r="DR34" s="38"/>
      <c r="DS34" s="38">
        <v>4286</v>
      </c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>
        <v>-2714</v>
      </c>
      <c r="EG34" s="38">
        <v>0</v>
      </c>
      <c r="EH34" s="38">
        <v>0</v>
      </c>
      <c r="EI34" s="38">
        <v>-3488</v>
      </c>
      <c r="EJ34" s="38">
        <v>-6415</v>
      </c>
      <c r="EK34" s="38">
        <v>675</v>
      </c>
      <c r="EL34" s="38">
        <v>0</v>
      </c>
      <c r="EM34" s="38">
        <v>0</v>
      </c>
      <c r="EN34" s="38">
        <v>675</v>
      </c>
      <c r="EO34" s="38">
        <v>0</v>
      </c>
      <c r="EP34" s="38">
        <v>0</v>
      </c>
      <c r="EQ34" s="38">
        <v>0</v>
      </c>
      <c r="ER34" s="38">
        <v>-213</v>
      </c>
      <c r="ES34" s="38">
        <v>0</v>
      </c>
      <c r="ET34" s="38">
        <v>0</v>
      </c>
      <c r="EU34" s="38">
        <v>0</v>
      </c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83"/>
      <c r="NH34" s="83"/>
      <c r="NI34" s="83"/>
      <c r="NJ34" s="83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3"/>
      <c r="NY34" s="83"/>
      <c r="NZ34" s="83"/>
      <c r="OA34" s="83"/>
      <c r="OB34" s="83"/>
      <c r="OC34" s="83"/>
      <c r="OD34" s="83"/>
      <c r="OE34" s="83"/>
      <c r="OF34" s="83"/>
      <c r="OG34" s="83"/>
      <c r="OH34" s="83"/>
      <c r="OI34" s="83"/>
      <c r="OJ34" s="83"/>
      <c r="OK34" s="83"/>
      <c r="OL34" s="83"/>
      <c r="OM34" s="83"/>
      <c r="ON34" s="83"/>
      <c r="OO34" s="83"/>
      <c r="OP34" s="83"/>
      <c r="OQ34" s="83"/>
      <c r="OR34" s="83"/>
      <c r="OS34" s="83"/>
      <c r="OT34" s="83"/>
      <c r="OU34" s="83"/>
      <c r="OV34" s="83"/>
      <c r="OW34" s="83"/>
      <c r="OX34" s="83"/>
      <c r="OY34" s="83"/>
      <c r="OZ34" s="83"/>
      <c r="PA34" s="83"/>
      <c r="PB34" s="83"/>
      <c r="PC34" s="83"/>
      <c r="PD34" s="83"/>
      <c r="PE34" s="83"/>
      <c r="PF34" s="83"/>
      <c r="PG34" s="83"/>
      <c r="PH34" s="83"/>
      <c r="PI34" s="83"/>
      <c r="PJ34" s="83"/>
      <c r="PK34" s="83"/>
      <c r="PL34" s="83"/>
      <c r="PM34" s="83"/>
      <c r="PN34" s="83"/>
      <c r="PO34" s="83"/>
      <c r="PP34" s="83"/>
      <c r="PQ34" s="83"/>
      <c r="PR34" s="83"/>
      <c r="PS34" s="83"/>
      <c r="PT34" s="83"/>
      <c r="PU34" s="83"/>
      <c r="PV34" s="83"/>
      <c r="PW34" s="83"/>
      <c r="PX34" s="83"/>
      <c r="PY34" s="83"/>
      <c r="PZ34" s="83"/>
      <c r="QA34" s="83"/>
      <c r="QB34" s="83"/>
      <c r="QC34" s="83"/>
      <c r="QD34" s="83"/>
      <c r="QE34" s="83"/>
      <c r="QF34" s="83"/>
      <c r="QG34" s="83"/>
      <c r="QH34" s="83"/>
      <c r="QI34" s="83"/>
      <c r="QJ34" s="83"/>
      <c r="QK34" s="83"/>
      <c r="QL34" s="83"/>
      <c r="QM34" s="83"/>
      <c r="QN34" s="83"/>
      <c r="QO34" s="83"/>
      <c r="QP34" s="83"/>
      <c r="QQ34" s="83"/>
      <c r="QR34" s="83"/>
      <c r="QS34" s="83"/>
      <c r="QT34" s="83"/>
      <c r="QU34" s="83"/>
      <c r="QV34" s="83"/>
      <c r="QW34" s="83"/>
      <c r="QX34" s="83"/>
      <c r="QY34" s="83"/>
      <c r="QZ34" s="83"/>
      <c r="RA34" s="83"/>
      <c r="RB34" s="83"/>
      <c r="RC34" s="83"/>
      <c r="RD34" s="83"/>
      <c r="RE34" s="83"/>
      <c r="RF34" s="83"/>
      <c r="RG34" s="83"/>
      <c r="RH34" s="83"/>
      <c r="RI34" s="83"/>
      <c r="RJ34" s="83"/>
      <c r="RK34" s="83"/>
      <c r="RL34" s="83"/>
      <c r="RM34" s="83"/>
      <c r="RN34" s="83"/>
      <c r="RO34" s="83"/>
      <c r="RP34" s="83"/>
      <c r="RQ34" s="83"/>
      <c r="RR34" s="83"/>
      <c r="RS34" s="83"/>
      <c r="RT34" s="83"/>
      <c r="RU34" s="83"/>
      <c r="RV34" s="83"/>
      <c r="RW34" s="83"/>
      <c r="RX34" s="83"/>
      <c r="RY34" s="83"/>
      <c r="RZ34" s="83"/>
      <c r="SA34" s="83"/>
      <c r="SB34" s="83"/>
      <c r="SC34" s="83"/>
      <c r="SD34" s="83"/>
      <c r="SE34" s="83"/>
      <c r="SF34" s="83"/>
      <c r="SG34" s="83"/>
      <c r="SH34" s="83"/>
      <c r="SI34" s="83"/>
      <c r="SJ34" s="83"/>
      <c r="SK34" s="83"/>
      <c r="SL34" s="83"/>
      <c r="SM34" s="83"/>
      <c r="SN34" s="83"/>
      <c r="SO34" s="83"/>
      <c r="SP34" s="83"/>
      <c r="SQ34" s="83"/>
      <c r="SR34" s="83"/>
      <c r="SS34" s="83"/>
      <c r="ST34" s="83"/>
      <c r="SU34" s="83"/>
      <c r="SV34" s="83"/>
      <c r="SW34" s="83"/>
      <c r="SX34" s="83"/>
      <c r="SY34" s="83"/>
      <c r="SZ34" s="83"/>
      <c r="TA34" s="83"/>
      <c r="TB34" s="83"/>
      <c r="TC34" s="83"/>
      <c r="TD34" s="83"/>
      <c r="TE34" s="83"/>
      <c r="TF34" s="83"/>
      <c r="TG34" s="83"/>
      <c r="TH34" s="83"/>
      <c r="TI34" s="83"/>
      <c r="TJ34" s="83"/>
      <c r="TK34" s="83"/>
      <c r="TL34" s="83"/>
      <c r="TM34" s="83"/>
      <c r="TN34" s="83"/>
      <c r="TO34" s="83"/>
      <c r="TP34" s="83"/>
      <c r="TQ34" s="83"/>
      <c r="TR34" s="83"/>
      <c r="TS34" s="83"/>
      <c r="TT34" s="83"/>
      <c r="TU34" s="83"/>
      <c r="TV34" s="83"/>
      <c r="TW34" s="83"/>
      <c r="TX34" s="83"/>
      <c r="TY34" s="83"/>
      <c r="TZ34" s="83"/>
      <c r="UA34" s="83"/>
      <c r="UB34" s="83"/>
      <c r="UC34" s="83"/>
      <c r="UD34" s="83"/>
      <c r="UE34" s="83"/>
      <c r="UF34" s="83"/>
      <c r="UG34" s="83"/>
      <c r="UH34" s="83"/>
      <c r="UI34" s="83"/>
      <c r="UJ34" s="83"/>
      <c r="UK34" s="83"/>
      <c r="UL34" s="83"/>
      <c r="UM34" s="83"/>
      <c r="UN34" s="83"/>
      <c r="UO34" s="83"/>
      <c r="UP34" s="83"/>
      <c r="UQ34" s="83"/>
      <c r="UR34" s="83"/>
      <c r="US34" s="83"/>
      <c r="UT34" s="83"/>
      <c r="UU34" s="83"/>
      <c r="UV34" s="83"/>
      <c r="UW34" s="83"/>
      <c r="UX34" s="83"/>
      <c r="UY34" s="83"/>
      <c r="UZ34" s="83"/>
      <c r="VA34" s="83"/>
      <c r="VB34" s="83"/>
      <c r="VC34" s="83"/>
      <c r="VD34" s="83"/>
      <c r="VE34" s="83"/>
      <c r="VF34" s="83"/>
      <c r="VG34" s="83"/>
      <c r="VH34" s="83"/>
      <c r="VI34" s="83"/>
      <c r="VJ34" s="83"/>
      <c r="VK34" s="83"/>
      <c r="VL34" s="83"/>
      <c r="VM34" s="83"/>
      <c r="VN34" s="83"/>
      <c r="VO34" s="83"/>
      <c r="VP34" s="83"/>
      <c r="VQ34" s="83"/>
      <c r="VR34" s="83"/>
      <c r="VS34" s="83"/>
      <c r="VT34" s="83"/>
      <c r="VU34" s="83"/>
      <c r="VV34" s="83"/>
      <c r="VW34" s="83"/>
      <c r="VX34" s="83"/>
      <c r="VY34" s="83"/>
      <c r="VZ34" s="83"/>
      <c r="WA34" s="83"/>
      <c r="WB34" s="83"/>
      <c r="WC34" s="83"/>
      <c r="WD34" s="83"/>
      <c r="WE34" s="83"/>
      <c r="WF34" s="83"/>
      <c r="WG34" s="83"/>
      <c r="WH34" s="83"/>
      <c r="WI34" s="83"/>
      <c r="WJ34" s="83"/>
      <c r="WK34" s="83"/>
      <c r="WL34" s="83"/>
      <c r="WM34" s="83"/>
      <c r="WN34" s="83"/>
      <c r="WO34" s="83"/>
      <c r="WP34" s="83"/>
      <c r="WQ34" s="83"/>
      <c r="WR34" s="83"/>
      <c r="WS34" s="83"/>
      <c r="WT34" s="83"/>
      <c r="WU34" s="83"/>
      <c r="WV34" s="83"/>
      <c r="WW34" s="83"/>
      <c r="WX34" s="83"/>
      <c r="WY34" s="83"/>
      <c r="WZ34" s="83"/>
      <c r="XA34" s="83"/>
      <c r="XB34" s="83"/>
      <c r="XC34" s="83"/>
      <c r="XD34" s="83"/>
      <c r="XE34" s="83"/>
      <c r="XF34" s="83"/>
      <c r="XG34" s="83"/>
      <c r="XH34" s="83"/>
      <c r="XI34" s="83"/>
      <c r="XJ34" s="83"/>
      <c r="XK34" s="83"/>
      <c r="XL34" s="83"/>
      <c r="XM34" s="83"/>
      <c r="XN34" s="83"/>
      <c r="XO34" s="83"/>
      <c r="XP34" s="83"/>
      <c r="XQ34" s="83"/>
      <c r="XR34" s="83"/>
      <c r="XS34" s="83"/>
      <c r="XT34" s="83"/>
      <c r="XU34" s="83"/>
      <c r="XV34" s="83"/>
      <c r="XW34" s="83"/>
      <c r="XX34" s="83"/>
      <c r="XY34" s="83"/>
      <c r="XZ34" s="83"/>
      <c r="YA34" s="83"/>
      <c r="YB34" s="83"/>
      <c r="YC34" s="83"/>
      <c r="YD34" s="83"/>
      <c r="YE34" s="83"/>
      <c r="YF34" s="83"/>
      <c r="YG34" s="83"/>
      <c r="YH34" s="83"/>
      <c r="YI34" s="83"/>
      <c r="YJ34" s="83"/>
      <c r="YK34" s="83"/>
      <c r="YL34" s="83"/>
      <c r="YM34" s="83"/>
      <c r="YN34" s="83"/>
      <c r="YO34" s="83"/>
      <c r="YP34" s="83"/>
      <c r="YQ34" s="83"/>
      <c r="YR34" s="83"/>
      <c r="YS34" s="83"/>
      <c r="YT34" s="83"/>
      <c r="YU34" s="83"/>
      <c r="YV34" s="83"/>
      <c r="YW34" s="83"/>
      <c r="YX34" s="83"/>
      <c r="YY34" s="83"/>
      <c r="YZ34" s="83"/>
      <c r="ZA34" s="83"/>
      <c r="ZB34" s="83"/>
      <c r="ZC34" s="83"/>
      <c r="ZD34" s="83"/>
      <c r="ZE34" s="83"/>
      <c r="ZF34" s="83"/>
      <c r="ZG34" s="83"/>
      <c r="ZH34" s="83"/>
      <c r="ZI34" s="83"/>
      <c r="ZJ34" s="83"/>
      <c r="ZK34" s="83"/>
      <c r="ZL34" s="83"/>
      <c r="ZM34" s="83"/>
      <c r="ZN34" s="83"/>
      <c r="ZO34" s="83"/>
      <c r="ZP34" s="83"/>
      <c r="ZQ34" s="83"/>
      <c r="ZR34" s="83"/>
      <c r="ZS34" s="83"/>
      <c r="ZT34" s="83"/>
      <c r="ZU34" s="83"/>
      <c r="ZV34" s="83"/>
      <c r="ZW34" s="83"/>
      <c r="ZX34" s="83"/>
      <c r="ZY34" s="83"/>
      <c r="ZZ34" s="83"/>
      <c r="AAA34" s="83"/>
      <c r="AAB34" s="83"/>
      <c r="AAC34" s="83"/>
      <c r="AAD34" s="83"/>
      <c r="AAE34" s="83"/>
      <c r="AAF34" s="83"/>
      <c r="AAG34" s="83"/>
      <c r="AAH34" s="83"/>
      <c r="AAI34" s="83"/>
      <c r="AAJ34" s="83"/>
      <c r="AAK34" s="83"/>
      <c r="AAL34" s="83"/>
      <c r="AAM34" s="83"/>
      <c r="AAN34" s="83"/>
      <c r="AAO34" s="83"/>
      <c r="AAP34" s="83"/>
      <c r="AAQ34" s="83"/>
      <c r="AAR34" s="83"/>
      <c r="AAS34" s="83"/>
      <c r="AAT34" s="83"/>
      <c r="AAU34" s="83"/>
      <c r="AAV34" s="83"/>
      <c r="AAW34" s="83"/>
      <c r="AAX34" s="83"/>
      <c r="AAY34" s="83"/>
      <c r="AAZ34" s="83"/>
      <c r="ABA34" s="83"/>
      <c r="ABB34" s="83"/>
      <c r="ABC34" s="83"/>
      <c r="ABD34" s="83"/>
      <c r="ABE34" s="83"/>
      <c r="ABF34" s="83"/>
      <c r="ABG34" s="83"/>
      <c r="ABH34" s="83"/>
      <c r="ABI34" s="83"/>
      <c r="ABJ34" s="83"/>
      <c r="ABK34" s="83"/>
      <c r="ABL34" s="83"/>
      <c r="ABM34" s="83"/>
      <c r="ABN34" s="83"/>
      <c r="ABO34" s="83"/>
      <c r="ABP34" s="83"/>
      <c r="ABQ34" s="83"/>
      <c r="ABR34" s="83"/>
      <c r="ABS34" s="83"/>
      <c r="ABT34" s="83"/>
      <c r="ABU34" s="83"/>
      <c r="ABV34" s="83"/>
      <c r="ABW34" s="83"/>
      <c r="ABX34" s="83"/>
      <c r="ABY34" s="83"/>
      <c r="ABZ34" s="83"/>
      <c r="ACA34" s="83"/>
      <c r="ACB34" s="83"/>
      <c r="ACC34" s="83"/>
      <c r="ACD34" s="83"/>
      <c r="ACE34" s="83"/>
      <c r="ACF34" s="83"/>
      <c r="ACG34" s="83"/>
      <c r="ACH34" s="83"/>
      <c r="ACI34" s="83"/>
      <c r="ACJ34" s="83"/>
      <c r="ACK34" s="83"/>
      <c r="ACL34" s="83"/>
      <c r="ACM34" s="83"/>
      <c r="ACN34" s="83"/>
      <c r="ACO34" s="83"/>
      <c r="ACP34" s="83"/>
      <c r="ACQ34" s="83"/>
      <c r="ACR34" s="83"/>
      <c r="ACS34" s="83"/>
      <c r="ACT34" s="83"/>
      <c r="ACU34" s="83"/>
      <c r="ACV34" s="83"/>
      <c r="ACW34" s="83"/>
      <c r="ACX34" s="83"/>
      <c r="ACY34" s="83"/>
      <c r="ACZ34" s="83"/>
      <c r="ADA34" s="83"/>
      <c r="ADB34" s="83"/>
      <c r="ADC34" s="83"/>
      <c r="ADD34" s="83"/>
      <c r="ADE34" s="83"/>
      <c r="ADF34" s="83"/>
      <c r="ADG34" s="83"/>
      <c r="ADH34" s="83"/>
      <c r="ADI34" s="83"/>
      <c r="ADJ34" s="83"/>
      <c r="ADK34" s="83"/>
      <c r="ADL34" s="83"/>
      <c r="ADM34" s="83"/>
      <c r="ADN34" s="83"/>
      <c r="ADO34" s="83"/>
      <c r="ADP34" s="83"/>
      <c r="ADQ34" s="83"/>
      <c r="ADR34" s="83"/>
      <c r="ADS34" s="83"/>
      <c r="ADT34" s="83"/>
      <c r="ADU34" s="83"/>
      <c r="ADV34" s="83"/>
      <c r="ADW34" s="83"/>
      <c r="ADX34" s="83"/>
      <c r="ADY34" s="83"/>
      <c r="ADZ34" s="83"/>
      <c r="AEA34" s="83"/>
      <c r="AEB34" s="83"/>
      <c r="AEC34" s="83"/>
      <c r="AED34" s="83"/>
      <c r="AEE34" s="83"/>
      <c r="AEF34" s="83"/>
      <c r="AEG34" s="83"/>
      <c r="AEH34" s="83"/>
      <c r="AEI34" s="83"/>
      <c r="AEJ34" s="83"/>
      <c r="AEK34" s="83"/>
      <c r="AEL34" s="83"/>
      <c r="AEM34" s="83"/>
      <c r="AEN34" s="83"/>
      <c r="AEO34" s="83"/>
      <c r="AEP34" s="83"/>
      <c r="AEQ34" s="83"/>
      <c r="AER34" s="83"/>
      <c r="AES34" s="83"/>
      <c r="AET34" s="83"/>
      <c r="AEU34" s="83"/>
      <c r="AEV34" s="83"/>
      <c r="AEW34" s="83"/>
      <c r="AEX34" s="83"/>
      <c r="AEY34" s="83"/>
      <c r="AEZ34" s="83"/>
      <c r="AFA34" s="83"/>
      <c r="AFB34" s="83"/>
      <c r="AFC34" s="83"/>
      <c r="AFD34" s="83"/>
      <c r="AFE34" s="83"/>
      <c r="AFF34" s="83"/>
      <c r="AFG34" s="83"/>
      <c r="AFH34" s="83"/>
      <c r="AFI34" s="83"/>
      <c r="AFJ34" s="83"/>
      <c r="AFK34" s="83"/>
      <c r="AFL34" s="83"/>
      <c r="AFM34" s="83"/>
      <c r="AFN34" s="83"/>
      <c r="AFO34" s="83"/>
      <c r="AFP34" s="83"/>
      <c r="AFQ34" s="83"/>
      <c r="AFR34" s="83"/>
      <c r="AFS34" s="83"/>
      <c r="AFT34" s="83"/>
      <c r="AFU34" s="83"/>
      <c r="AFV34" s="83"/>
      <c r="AFW34" s="83"/>
      <c r="AFX34" s="83"/>
      <c r="AFY34" s="83"/>
      <c r="AFZ34" s="83"/>
      <c r="AGA34" s="83"/>
      <c r="AGB34" s="83"/>
      <c r="AGC34" s="83"/>
      <c r="AGD34" s="83"/>
      <c r="AGE34" s="83"/>
      <c r="AGF34" s="83"/>
      <c r="AGG34" s="83"/>
      <c r="AGH34" s="83"/>
      <c r="AGI34" s="83"/>
      <c r="AGJ34" s="83"/>
      <c r="AGK34" s="83"/>
      <c r="AGL34" s="83"/>
      <c r="AGM34" s="83"/>
      <c r="AGN34" s="83"/>
      <c r="AGO34" s="83"/>
      <c r="AGP34" s="83"/>
      <c r="AGQ34" s="83"/>
      <c r="AGR34" s="83"/>
      <c r="AGS34" s="83"/>
      <c r="AGT34" s="83"/>
      <c r="AGU34" s="83"/>
      <c r="AGV34" s="83"/>
      <c r="AGW34" s="83"/>
      <c r="AGX34" s="83"/>
      <c r="AGY34" s="83"/>
      <c r="AGZ34" s="83"/>
      <c r="AHA34" s="83"/>
      <c r="AHB34" s="83"/>
      <c r="AHC34" s="83"/>
      <c r="AHD34" s="83"/>
      <c r="AHE34" s="83"/>
      <c r="AHF34" s="83"/>
      <c r="AHG34" s="83"/>
      <c r="AHH34" s="83"/>
      <c r="AHI34" s="83"/>
      <c r="AHJ34" s="83"/>
      <c r="AHK34" s="83"/>
      <c r="AHL34" s="83"/>
      <c r="AHM34" s="83"/>
      <c r="AHN34" s="83"/>
      <c r="AHO34" s="83"/>
      <c r="AHP34" s="83"/>
      <c r="AHQ34" s="83"/>
      <c r="AHR34" s="83"/>
      <c r="AHS34" s="83"/>
      <c r="AHT34" s="83"/>
      <c r="AHU34" s="83"/>
      <c r="AHV34" s="83"/>
      <c r="AHW34" s="83"/>
      <c r="AHX34" s="83"/>
      <c r="AHY34" s="83"/>
      <c r="AHZ34" s="83"/>
      <c r="AIA34" s="83"/>
      <c r="AIB34" s="83"/>
      <c r="AIC34" s="83"/>
      <c r="AID34" s="83"/>
      <c r="AIE34" s="83"/>
      <c r="AIF34" s="83"/>
      <c r="AIG34" s="83"/>
      <c r="AIH34" s="83"/>
      <c r="AII34" s="83"/>
      <c r="AIJ34" s="83"/>
      <c r="AIK34" s="83"/>
      <c r="AIL34" s="83"/>
      <c r="AIM34" s="83"/>
      <c r="AIN34" s="83"/>
      <c r="AIO34" s="83"/>
      <c r="AIP34" s="83"/>
      <c r="AIQ34" s="83"/>
      <c r="AIR34" s="83"/>
      <c r="AIS34" s="83"/>
      <c r="AIT34" s="83"/>
      <c r="AIU34" s="83"/>
      <c r="AIV34" s="83"/>
      <c r="AIW34" s="83"/>
      <c r="AIX34" s="83"/>
      <c r="AIY34" s="83"/>
      <c r="AIZ34" s="83"/>
      <c r="AJA34" s="83"/>
      <c r="AJB34" s="83"/>
      <c r="AJC34" s="83"/>
      <c r="AJD34" s="83"/>
      <c r="AJE34" s="83"/>
      <c r="AJF34" s="83"/>
      <c r="AJG34" s="83"/>
      <c r="AJH34" s="83"/>
      <c r="AJI34" s="83"/>
      <c r="AJJ34" s="83"/>
      <c r="AJK34" s="83"/>
      <c r="AJL34" s="83"/>
      <c r="AJM34" s="83"/>
      <c r="AJN34" s="83"/>
      <c r="AJO34" s="83"/>
      <c r="AJP34" s="83"/>
      <c r="AJQ34" s="83"/>
      <c r="AJR34" s="83"/>
      <c r="AJS34" s="83"/>
      <c r="AJT34" s="83"/>
      <c r="AJU34" s="83"/>
      <c r="AJV34" s="83"/>
      <c r="AJW34" s="83"/>
      <c r="AJX34" s="83"/>
      <c r="AJY34" s="83"/>
      <c r="AJZ34" s="83"/>
      <c r="AKA34" s="83"/>
      <c r="AKB34" s="83"/>
      <c r="AKC34" s="83"/>
      <c r="AKD34" s="83"/>
      <c r="AKE34" s="83"/>
      <c r="AKF34" s="83"/>
      <c r="AKG34" s="83"/>
      <c r="AKH34" s="83"/>
      <c r="AKI34" s="83"/>
      <c r="AKJ34" s="83"/>
      <c r="AKK34" s="83"/>
      <c r="AKL34" s="83"/>
      <c r="AKM34" s="83"/>
      <c r="AKN34" s="83"/>
      <c r="AKO34" s="83"/>
      <c r="AKP34" s="83"/>
      <c r="AKQ34" s="83"/>
      <c r="AKR34" s="83"/>
      <c r="AKS34" s="83"/>
      <c r="AKT34" s="83"/>
      <c r="AKU34" s="83"/>
      <c r="AKV34" s="83"/>
      <c r="AKW34" s="83"/>
      <c r="AKX34" s="83"/>
      <c r="AKY34" s="83"/>
      <c r="AKZ34" s="83"/>
      <c r="ALA34" s="83"/>
      <c r="ALB34" s="83"/>
      <c r="ALC34" s="83"/>
      <c r="ALD34" s="83"/>
      <c r="ALE34" s="83"/>
      <c r="ALF34" s="83"/>
      <c r="ALG34" s="83"/>
      <c r="ALH34" s="83"/>
      <c r="ALI34" s="83"/>
      <c r="ALJ34" s="83"/>
      <c r="ALK34" s="83"/>
      <c r="ALL34" s="83"/>
      <c r="ALM34" s="83"/>
      <c r="ALN34" s="83"/>
      <c r="ALO34" s="83"/>
      <c r="ALP34" s="83"/>
      <c r="ALQ34" s="83"/>
      <c r="ALR34" s="83"/>
      <c r="ALS34" s="83"/>
      <c r="ALT34" s="83"/>
      <c r="ALU34" s="83"/>
      <c r="ALV34" s="83"/>
      <c r="ALW34" s="83"/>
      <c r="ALX34" s="83"/>
      <c r="ALY34" s="83"/>
      <c r="ALZ34" s="83"/>
      <c r="AMA34" s="83"/>
      <c r="AMB34" s="83"/>
      <c r="AMC34" s="83"/>
      <c r="AMD34" s="83"/>
      <c r="AME34" s="83"/>
      <c r="AMF34" s="83"/>
      <c r="AMG34" s="83"/>
      <c r="AMH34" s="83"/>
      <c r="AMI34" s="83"/>
      <c r="AMJ34" s="83"/>
      <c r="AMK34" s="83"/>
      <c r="AML34" s="83"/>
      <c r="AMM34" s="83"/>
      <c r="AMN34" s="83"/>
      <c r="AMO34" s="83"/>
      <c r="AMP34" s="83"/>
      <c r="AMQ34" s="83"/>
      <c r="AMR34" s="83"/>
      <c r="AMS34" s="83"/>
      <c r="AMT34" s="83"/>
      <c r="AMU34" s="83"/>
      <c r="AMV34" s="83"/>
      <c r="AMW34" s="83"/>
      <c r="AMX34" s="83"/>
      <c r="AMY34" s="83"/>
      <c r="AMZ34" s="83"/>
      <c r="ANA34" s="83"/>
      <c r="ANB34" s="83"/>
      <c r="ANC34" s="83"/>
      <c r="AND34" s="83"/>
      <c r="ANE34" s="83"/>
      <c r="ANF34" s="83"/>
      <c r="ANG34" s="83"/>
      <c r="ANH34" s="83"/>
      <c r="ANI34" s="83"/>
      <c r="ANJ34" s="83"/>
      <c r="ANK34" s="83"/>
      <c r="ANL34" s="83"/>
      <c r="ANM34" s="83"/>
      <c r="ANN34" s="83"/>
      <c r="ANO34" s="83"/>
      <c r="ANP34" s="83"/>
      <c r="ANQ34" s="83"/>
      <c r="ANR34" s="83"/>
      <c r="ANS34" s="83"/>
      <c r="ANT34" s="83"/>
      <c r="ANU34" s="83"/>
      <c r="ANV34" s="83"/>
      <c r="ANW34" s="83"/>
      <c r="ANX34" s="83"/>
      <c r="ANY34" s="83"/>
      <c r="ANZ34" s="83"/>
      <c r="AOA34" s="83"/>
      <c r="AOB34" s="83"/>
      <c r="AOC34" s="83"/>
      <c r="AOD34" s="83"/>
      <c r="AOE34" s="83"/>
      <c r="AOF34" s="83"/>
      <c r="AOG34" s="83"/>
      <c r="AOH34" s="83"/>
      <c r="AOI34" s="83"/>
      <c r="AOJ34" s="83"/>
      <c r="AOK34" s="83"/>
      <c r="AOL34" s="83"/>
      <c r="AOM34" s="83"/>
      <c r="AON34" s="83"/>
      <c r="AOO34" s="83"/>
      <c r="AOP34" s="83"/>
      <c r="AOQ34" s="83"/>
      <c r="AOR34" s="83"/>
      <c r="AOS34" s="83"/>
      <c r="AOT34" s="83"/>
      <c r="AOU34" s="83"/>
      <c r="AOV34" s="83"/>
      <c r="AOW34" s="83"/>
      <c r="AOX34" s="83"/>
      <c r="AOY34" s="83"/>
      <c r="AOZ34" s="83"/>
      <c r="APA34" s="83"/>
      <c r="APB34" s="83"/>
      <c r="APC34" s="83"/>
      <c r="APD34" s="83"/>
      <c r="APE34" s="83"/>
      <c r="APF34" s="83"/>
      <c r="APG34" s="83"/>
      <c r="APH34" s="83"/>
      <c r="API34" s="83"/>
      <c r="APJ34" s="83"/>
      <c r="APK34" s="83"/>
      <c r="APL34" s="83"/>
      <c r="APM34" s="83"/>
      <c r="APN34" s="83"/>
      <c r="APO34" s="83"/>
      <c r="APP34" s="83"/>
      <c r="APQ34" s="83"/>
      <c r="APR34" s="83"/>
      <c r="APS34" s="83"/>
      <c r="APT34" s="83"/>
      <c r="APU34" s="83"/>
      <c r="APV34" s="83"/>
      <c r="APW34" s="83"/>
      <c r="APX34" s="83"/>
      <c r="APY34" s="83"/>
      <c r="APZ34" s="83"/>
      <c r="AQA34" s="83"/>
      <c r="AQB34" s="83"/>
      <c r="AQC34" s="83"/>
      <c r="AQD34" s="83"/>
      <c r="AQE34" s="83"/>
      <c r="AQF34" s="83"/>
      <c r="AQG34" s="83"/>
      <c r="AQH34" s="83"/>
      <c r="AQI34" s="83"/>
      <c r="AQJ34" s="83"/>
      <c r="AQK34" s="83"/>
      <c r="AQL34" s="83"/>
      <c r="AQM34" s="83"/>
      <c r="AQN34" s="83"/>
      <c r="AQO34" s="83"/>
      <c r="AQP34" s="83"/>
      <c r="AQQ34" s="83"/>
      <c r="AQR34" s="83"/>
      <c r="AQS34" s="83"/>
      <c r="AQT34" s="83"/>
      <c r="AQU34" s="83"/>
      <c r="AQV34" s="83"/>
      <c r="AQW34" s="83"/>
      <c r="AQX34" s="83"/>
      <c r="AQY34" s="83"/>
      <c r="AQZ34" s="83"/>
      <c r="ARA34" s="83"/>
      <c r="ARB34" s="83"/>
      <c r="ARC34" s="83"/>
      <c r="ARD34" s="83"/>
      <c r="ARE34" s="83"/>
      <c r="ARF34" s="83"/>
      <c r="ARG34" s="83"/>
      <c r="ARH34" s="83"/>
      <c r="ARI34" s="83"/>
      <c r="ARJ34" s="83"/>
      <c r="ARK34" s="83"/>
      <c r="ARL34" s="83"/>
      <c r="ARM34" s="83"/>
      <c r="ARN34" s="83"/>
      <c r="ARO34" s="83"/>
      <c r="ARP34" s="83"/>
      <c r="ARQ34" s="83"/>
      <c r="ARR34" s="83"/>
      <c r="ARS34" s="83"/>
      <c r="ART34" s="83"/>
      <c r="ARU34" s="83"/>
      <c r="ARV34" s="83"/>
      <c r="ARW34" s="83"/>
      <c r="ARX34" s="83"/>
      <c r="ARY34" s="83"/>
      <c r="ARZ34" s="83"/>
      <c r="ASA34" s="83"/>
      <c r="ASB34" s="83"/>
      <c r="ASC34" s="83"/>
      <c r="ASD34" s="83"/>
      <c r="ASE34" s="83"/>
      <c r="ASF34" s="83"/>
      <c r="ASG34" s="83"/>
      <c r="ASH34" s="83"/>
      <c r="ASI34" s="83"/>
      <c r="ASJ34" s="83"/>
      <c r="ASK34" s="83"/>
      <c r="ASL34" s="83"/>
      <c r="ASM34" s="83"/>
      <c r="ASN34" s="83"/>
      <c r="ASO34" s="83"/>
      <c r="ASP34" s="83"/>
      <c r="ASQ34" s="83"/>
      <c r="ASR34" s="83"/>
      <c r="ASS34" s="83"/>
      <c r="AST34" s="83"/>
      <c r="ASU34" s="83"/>
      <c r="ASV34" s="83"/>
      <c r="ASW34" s="83"/>
      <c r="ASX34" s="83"/>
      <c r="ASY34" s="83"/>
      <c r="ASZ34" s="83"/>
      <c r="ATA34" s="83"/>
      <c r="ATB34" s="83"/>
      <c r="ATC34" s="83"/>
      <c r="ATD34" s="83"/>
      <c r="ATE34" s="83"/>
      <c r="ATF34" s="83"/>
      <c r="ATG34" s="83"/>
      <c r="ATH34" s="83"/>
      <c r="ATI34" s="83"/>
      <c r="ATJ34" s="83"/>
      <c r="ATK34" s="83"/>
      <c r="ATL34" s="83"/>
      <c r="ATM34" s="83"/>
      <c r="ATN34" s="83"/>
      <c r="ATO34" s="83"/>
      <c r="ATP34" s="83"/>
      <c r="ATQ34" s="83"/>
      <c r="ATR34" s="83"/>
      <c r="ATS34" s="83"/>
      <c r="ATT34" s="83"/>
      <c r="ATU34" s="83"/>
      <c r="ATV34" s="83"/>
      <c r="ATW34" s="83"/>
      <c r="ATX34" s="83"/>
      <c r="ATY34" s="83"/>
      <c r="ATZ34" s="83"/>
      <c r="AUA34" s="83"/>
      <c r="AUB34" s="83"/>
      <c r="AUC34" s="83"/>
      <c r="AUD34" s="83"/>
      <c r="AUE34" s="83"/>
      <c r="AUF34" s="83"/>
      <c r="AUG34" s="83"/>
      <c r="AUH34" s="83"/>
      <c r="AUI34" s="83"/>
      <c r="AUJ34" s="83"/>
      <c r="AUK34" s="83"/>
      <c r="AUL34" s="83"/>
      <c r="AUM34" s="83"/>
      <c r="AUN34" s="83"/>
      <c r="AUO34" s="83"/>
      <c r="AUP34" s="83"/>
      <c r="AUQ34" s="83"/>
      <c r="AUR34" s="83"/>
      <c r="AUS34" s="83"/>
      <c r="AUT34" s="83"/>
      <c r="AUU34" s="83"/>
      <c r="AUV34" s="83"/>
      <c r="AUW34" s="83"/>
      <c r="AUX34" s="83"/>
      <c r="AUY34" s="83"/>
      <c r="AUZ34" s="83"/>
      <c r="AVA34" s="83"/>
      <c r="AVB34" s="83"/>
      <c r="AVC34" s="83"/>
      <c r="AVD34" s="83"/>
      <c r="AVE34" s="83"/>
      <c r="AVF34" s="83"/>
    </row>
    <row r="35" spans="1:1254">
      <c r="A35" s="84">
        <v>45657</v>
      </c>
      <c r="B35" s="81">
        <v>50479</v>
      </c>
      <c r="C35" s="82" t="s">
        <v>1968</v>
      </c>
      <c r="D35" s="38">
        <v>14697</v>
      </c>
      <c r="E35" s="38">
        <v>0</v>
      </c>
      <c r="F35" s="38">
        <v>0</v>
      </c>
      <c r="G35" s="38">
        <v>-15192</v>
      </c>
      <c r="H35" s="38">
        <v>3990</v>
      </c>
      <c r="I35" s="38">
        <v>15</v>
      </c>
      <c r="J35" s="38">
        <v>-7820</v>
      </c>
      <c r="K35" s="38">
        <v>-867</v>
      </c>
      <c r="L35" s="38">
        <v>-250</v>
      </c>
      <c r="M35" s="38">
        <v>0</v>
      </c>
      <c r="N35" s="38">
        <v>11050</v>
      </c>
      <c r="O35" s="38">
        <v>0</v>
      </c>
      <c r="P35" s="38">
        <v>0</v>
      </c>
      <c r="Q35" s="38">
        <v>265</v>
      </c>
      <c r="R35" s="38">
        <v>-1261</v>
      </c>
      <c r="S35" s="38">
        <v>-3647</v>
      </c>
      <c r="T35" s="38">
        <v>3098</v>
      </c>
      <c r="U35" s="38">
        <v>3098</v>
      </c>
      <c r="V35" s="38"/>
      <c r="W35" s="38">
        <v>0</v>
      </c>
      <c r="X35" s="38">
        <v>-2613</v>
      </c>
      <c r="Y35" s="38">
        <v>-3480</v>
      </c>
      <c r="Z35" s="38">
        <v>0</v>
      </c>
      <c r="AA35" s="38">
        <v>0</v>
      </c>
      <c r="AB35" s="38">
        <v>0</v>
      </c>
      <c r="AC35" s="38">
        <v>4628</v>
      </c>
      <c r="AD35" s="38">
        <v>0</v>
      </c>
      <c r="AE35" s="38">
        <v>0</v>
      </c>
      <c r="AF35" s="38">
        <v>0</v>
      </c>
      <c r="AG35" s="38">
        <v>2942</v>
      </c>
      <c r="AH35" s="38">
        <v>383</v>
      </c>
      <c r="AI35" s="38">
        <v>1140</v>
      </c>
      <c r="AJ35" s="38">
        <v>0</v>
      </c>
      <c r="AK35" s="38">
        <v>-64</v>
      </c>
      <c r="AL35" s="38">
        <v>2022</v>
      </c>
      <c r="AM35" s="38">
        <v>2942</v>
      </c>
      <c r="AN35" s="38">
        <v>0</v>
      </c>
      <c r="AO35" s="38">
        <v>94</v>
      </c>
      <c r="AP35" s="38">
        <v>0</v>
      </c>
      <c r="AQ35" s="38">
        <v>0</v>
      </c>
      <c r="AR35" s="38">
        <v>52</v>
      </c>
      <c r="AS35" s="38">
        <v>58065</v>
      </c>
      <c r="AT35" s="38">
        <v>0</v>
      </c>
      <c r="AU35" s="38">
        <v>930</v>
      </c>
      <c r="AV35" s="38">
        <v>0</v>
      </c>
      <c r="AW35" s="38">
        <v>930</v>
      </c>
      <c r="AX35" s="38">
        <v>0</v>
      </c>
      <c r="AY35" s="38">
        <v>0</v>
      </c>
      <c r="AZ35" s="38">
        <v>58065</v>
      </c>
      <c r="BA35" s="38">
        <v>0</v>
      </c>
      <c r="BB35" s="38">
        <v>10739</v>
      </c>
      <c r="BC35" s="38">
        <v>1272</v>
      </c>
      <c r="BD35" s="38">
        <v>0</v>
      </c>
      <c r="BE35" s="38">
        <v>530</v>
      </c>
      <c r="BF35" s="38">
        <v>0</v>
      </c>
      <c r="BG35" s="38">
        <v>59903</v>
      </c>
      <c r="BH35" s="38">
        <v>0</v>
      </c>
      <c r="BI35" s="38">
        <v>2</v>
      </c>
      <c r="BJ35" s="38">
        <v>52</v>
      </c>
      <c r="BK35" s="38">
        <v>0</v>
      </c>
      <c r="BL35" s="38">
        <v>45274</v>
      </c>
      <c r="BM35" s="38">
        <v>638</v>
      </c>
      <c r="BN35" s="38">
        <v>0</v>
      </c>
      <c r="BO35" s="38">
        <v>0</v>
      </c>
      <c r="BP35" s="38">
        <v>122</v>
      </c>
      <c r="BQ35" s="38">
        <v>0</v>
      </c>
      <c r="BR35" s="38">
        <v>122</v>
      </c>
      <c r="BS35" s="38">
        <v>55</v>
      </c>
      <c r="BT35" s="38">
        <v>592</v>
      </c>
      <c r="BU35" s="38">
        <v>1146</v>
      </c>
      <c r="BV35" s="38">
        <v>0</v>
      </c>
      <c r="BW35" s="38">
        <v>39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46</v>
      </c>
      <c r="CD35" s="38">
        <v>2</v>
      </c>
      <c r="CE35" s="38">
        <v>250</v>
      </c>
      <c r="CF35" s="38"/>
      <c r="CG35" s="38">
        <v>0</v>
      </c>
      <c r="CH35" s="38">
        <v>0</v>
      </c>
      <c r="CI35" s="38">
        <v>56069</v>
      </c>
      <c r="CJ35" s="38">
        <v>2868</v>
      </c>
      <c r="CK35" s="38">
        <v>0</v>
      </c>
      <c r="CL35" s="38">
        <v>0</v>
      </c>
      <c r="CM35" s="38">
        <v>0</v>
      </c>
      <c r="CN35" s="38">
        <v>0</v>
      </c>
      <c r="CO35" s="38">
        <v>0</v>
      </c>
      <c r="CP35" s="38">
        <v>0</v>
      </c>
      <c r="CQ35" s="38">
        <v>0</v>
      </c>
      <c r="CR35" s="38">
        <v>503</v>
      </c>
      <c r="CS35" s="38">
        <v>0</v>
      </c>
      <c r="CT35" s="38">
        <v>0</v>
      </c>
      <c r="CU35" s="38">
        <v>3331</v>
      </c>
      <c r="CV35" s="38">
        <v>0</v>
      </c>
      <c r="CW35" s="38">
        <v>0</v>
      </c>
      <c r="CX35" s="38">
        <v>0</v>
      </c>
      <c r="CY35" s="38">
        <v>0</v>
      </c>
      <c r="CZ35" s="38"/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56069</v>
      </c>
      <c r="DH35" s="38">
        <v>463</v>
      </c>
      <c r="DI35" s="38">
        <v>3000</v>
      </c>
      <c r="DJ35" s="38">
        <v>59903</v>
      </c>
      <c r="DK35" s="38">
        <v>0</v>
      </c>
      <c r="DL35" s="38">
        <v>0</v>
      </c>
      <c r="DM35" s="38">
        <v>53069</v>
      </c>
      <c r="DN35" s="38">
        <v>0</v>
      </c>
      <c r="DO35" s="38">
        <v>503</v>
      </c>
      <c r="DP35" s="38">
        <v>0</v>
      </c>
      <c r="DQ35" s="38">
        <v>0</v>
      </c>
      <c r="DR35" s="38">
        <v>0</v>
      </c>
      <c r="DS35" s="38">
        <v>0</v>
      </c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>
        <v>0</v>
      </c>
      <c r="EG35" s="38">
        <v>-47</v>
      </c>
      <c r="EH35" s="38">
        <v>0</v>
      </c>
      <c r="EI35" s="38">
        <v>-867</v>
      </c>
      <c r="EJ35" s="38">
        <v>-3480</v>
      </c>
      <c r="EK35" s="38"/>
      <c r="EL35" s="38"/>
      <c r="EM35" s="38">
        <v>-182</v>
      </c>
      <c r="EN35" s="38"/>
      <c r="EO35" s="38">
        <v>0</v>
      </c>
      <c r="EP35" s="38">
        <v>0</v>
      </c>
      <c r="EQ35" s="38">
        <v>0</v>
      </c>
      <c r="ER35" s="38">
        <v>-2384</v>
      </c>
      <c r="ES35" s="38">
        <v>0</v>
      </c>
      <c r="ET35" s="38"/>
      <c r="EU35" s="38">
        <v>-1619</v>
      </c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  <c r="NY35" s="83"/>
      <c r="NZ35" s="83"/>
      <c r="OA35" s="83"/>
      <c r="OB35" s="83"/>
      <c r="OC35" s="83"/>
      <c r="OD35" s="83"/>
      <c r="OE35" s="83"/>
      <c r="OF35" s="83"/>
      <c r="OG35" s="83"/>
      <c r="OH35" s="83"/>
      <c r="OI35" s="83"/>
      <c r="OJ35" s="83"/>
      <c r="OK35" s="83"/>
      <c r="OL35" s="83"/>
      <c r="OM35" s="83"/>
      <c r="ON35" s="83"/>
      <c r="OO35" s="83"/>
      <c r="OP35" s="83"/>
      <c r="OQ35" s="83"/>
      <c r="OR35" s="83"/>
      <c r="OS35" s="83"/>
      <c r="OT35" s="83"/>
      <c r="OU35" s="83"/>
      <c r="OV35" s="83"/>
      <c r="OW35" s="83"/>
      <c r="OX35" s="83"/>
      <c r="OY35" s="83"/>
      <c r="OZ35" s="83"/>
      <c r="PA35" s="83"/>
      <c r="PB35" s="83"/>
      <c r="PC35" s="83"/>
      <c r="PD35" s="83"/>
      <c r="PE35" s="83"/>
      <c r="PF35" s="83"/>
      <c r="PG35" s="83"/>
      <c r="PH35" s="83"/>
      <c r="PI35" s="83"/>
      <c r="PJ35" s="83"/>
      <c r="PK35" s="83"/>
      <c r="PL35" s="83"/>
      <c r="PM35" s="83"/>
      <c r="PN35" s="83"/>
      <c r="PO35" s="83"/>
      <c r="PP35" s="83"/>
      <c r="PQ35" s="83"/>
      <c r="PR35" s="83"/>
      <c r="PS35" s="83"/>
      <c r="PT35" s="83"/>
      <c r="PU35" s="83"/>
      <c r="PV35" s="83"/>
      <c r="PW35" s="83"/>
      <c r="PX35" s="83"/>
      <c r="PY35" s="83"/>
      <c r="PZ35" s="83"/>
      <c r="QA35" s="83"/>
      <c r="QB35" s="83"/>
      <c r="QC35" s="83"/>
      <c r="QD35" s="83"/>
      <c r="QE35" s="83"/>
      <c r="QF35" s="83"/>
      <c r="QG35" s="83"/>
      <c r="QH35" s="83"/>
      <c r="QI35" s="83"/>
      <c r="QJ35" s="83"/>
      <c r="QK35" s="83"/>
      <c r="QL35" s="83"/>
      <c r="QM35" s="83"/>
      <c r="QN35" s="83"/>
      <c r="QO35" s="83"/>
      <c r="QP35" s="83"/>
      <c r="QQ35" s="83"/>
      <c r="QR35" s="83"/>
      <c r="QS35" s="83"/>
      <c r="QT35" s="83"/>
      <c r="QU35" s="83"/>
      <c r="QV35" s="83"/>
      <c r="QW35" s="83"/>
      <c r="QX35" s="83"/>
      <c r="QY35" s="83"/>
      <c r="QZ35" s="83"/>
      <c r="RA35" s="83"/>
      <c r="RB35" s="83"/>
      <c r="RC35" s="83"/>
      <c r="RD35" s="83"/>
      <c r="RE35" s="83"/>
      <c r="RF35" s="83"/>
      <c r="RG35" s="83"/>
      <c r="RH35" s="83"/>
      <c r="RI35" s="83"/>
      <c r="RJ35" s="83"/>
      <c r="RK35" s="83"/>
      <c r="RL35" s="83"/>
      <c r="RM35" s="83"/>
      <c r="RN35" s="83"/>
      <c r="RO35" s="83"/>
      <c r="RP35" s="83"/>
      <c r="RQ35" s="83"/>
      <c r="RR35" s="83"/>
      <c r="RS35" s="83"/>
      <c r="RT35" s="83"/>
      <c r="RU35" s="83"/>
      <c r="RV35" s="83"/>
      <c r="RW35" s="83"/>
      <c r="RX35" s="83"/>
      <c r="RY35" s="83"/>
      <c r="RZ35" s="83"/>
      <c r="SA35" s="83"/>
      <c r="SB35" s="83"/>
      <c r="SC35" s="83"/>
      <c r="SD35" s="83"/>
      <c r="SE35" s="83"/>
      <c r="SF35" s="83"/>
      <c r="SG35" s="83"/>
      <c r="SH35" s="83"/>
      <c r="SI35" s="83"/>
      <c r="SJ35" s="83"/>
      <c r="SK35" s="83"/>
      <c r="SL35" s="83"/>
      <c r="SM35" s="83"/>
      <c r="SN35" s="83"/>
      <c r="SO35" s="83"/>
      <c r="SP35" s="83"/>
      <c r="SQ35" s="83"/>
      <c r="SR35" s="83"/>
      <c r="SS35" s="83"/>
      <c r="ST35" s="83"/>
      <c r="SU35" s="83"/>
      <c r="SV35" s="83"/>
      <c r="SW35" s="83"/>
      <c r="SX35" s="83"/>
      <c r="SY35" s="83"/>
      <c r="SZ35" s="83"/>
      <c r="TA35" s="83"/>
      <c r="TB35" s="83"/>
      <c r="TC35" s="83"/>
      <c r="TD35" s="83"/>
      <c r="TE35" s="83"/>
      <c r="TF35" s="83"/>
      <c r="TG35" s="83"/>
      <c r="TH35" s="83"/>
      <c r="TI35" s="83"/>
      <c r="TJ35" s="83"/>
      <c r="TK35" s="83"/>
      <c r="TL35" s="83"/>
      <c r="TM35" s="83"/>
      <c r="TN35" s="83"/>
      <c r="TO35" s="83"/>
      <c r="TP35" s="83"/>
      <c r="TQ35" s="83"/>
      <c r="TR35" s="83"/>
      <c r="TS35" s="83"/>
      <c r="TT35" s="83"/>
      <c r="TU35" s="83"/>
      <c r="TV35" s="83"/>
      <c r="TW35" s="83"/>
      <c r="TX35" s="83"/>
      <c r="TY35" s="83"/>
      <c r="TZ35" s="83"/>
      <c r="UA35" s="83"/>
      <c r="UB35" s="83"/>
      <c r="UC35" s="83"/>
      <c r="UD35" s="83"/>
      <c r="UE35" s="83"/>
      <c r="UF35" s="83"/>
      <c r="UG35" s="83"/>
      <c r="UH35" s="83"/>
      <c r="UI35" s="83"/>
      <c r="UJ35" s="83"/>
      <c r="UK35" s="83"/>
      <c r="UL35" s="83"/>
      <c r="UM35" s="83"/>
      <c r="UN35" s="83"/>
      <c r="UO35" s="83"/>
      <c r="UP35" s="83"/>
      <c r="UQ35" s="83"/>
      <c r="UR35" s="83"/>
      <c r="US35" s="83"/>
      <c r="UT35" s="83"/>
      <c r="UU35" s="83"/>
      <c r="UV35" s="83"/>
      <c r="UW35" s="83"/>
      <c r="UX35" s="83"/>
      <c r="UY35" s="83"/>
      <c r="UZ35" s="83"/>
      <c r="VA35" s="83"/>
      <c r="VB35" s="83"/>
      <c r="VC35" s="83"/>
      <c r="VD35" s="83"/>
      <c r="VE35" s="83"/>
      <c r="VF35" s="83"/>
      <c r="VG35" s="83"/>
      <c r="VH35" s="83"/>
      <c r="VI35" s="83"/>
      <c r="VJ35" s="83"/>
      <c r="VK35" s="83"/>
      <c r="VL35" s="83"/>
      <c r="VM35" s="83"/>
      <c r="VN35" s="83"/>
      <c r="VO35" s="83"/>
      <c r="VP35" s="83"/>
      <c r="VQ35" s="83"/>
      <c r="VR35" s="83"/>
      <c r="VS35" s="83"/>
      <c r="VT35" s="83"/>
      <c r="VU35" s="83"/>
      <c r="VV35" s="83"/>
      <c r="VW35" s="83"/>
      <c r="VX35" s="83"/>
      <c r="VY35" s="83"/>
      <c r="VZ35" s="83"/>
      <c r="WA35" s="83"/>
      <c r="WB35" s="83"/>
      <c r="WC35" s="83"/>
      <c r="WD35" s="83"/>
      <c r="WE35" s="83"/>
      <c r="WF35" s="83"/>
      <c r="WG35" s="83"/>
      <c r="WH35" s="83"/>
      <c r="WI35" s="83"/>
      <c r="WJ35" s="83"/>
      <c r="WK35" s="83"/>
      <c r="WL35" s="83"/>
      <c r="WM35" s="83"/>
      <c r="WN35" s="83"/>
      <c r="WO35" s="83"/>
      <c r="WP35" s="83"/>
      <c r="WQ35" s="83"/>
      <c r="WR35" s="83"/>
      <c r="WS35" s="83"/>
      <c r="WT35" s="83"/>
      <c r="WU35" s="83"/>
      <c r="WV35" s="83"/>
      <c r="WW35" s="83"/>
      <c r="WX35" s="83"/>
      <c r="WY35" s="83"/>
      <c r="WZ35" s="83"/>
      <c r="XA35" s="83"/>
      <c r="XB35" s="83"/>
      <c r="XC35" s="83"/>
      <c r="XD35" s="83"/>
      <c r="XE35" s="83"/>
      <c r="XF35" s="83"/>
      <c r="XG35" s="83"/>
      <c r="XH35" s="83"/>
      <c r="XI35" s="83"/>
      <c r="XJ35" s="83"/>
      <c r="XK35" s="83"/>
      <c r="XL35" s="83"/>
      <c r="XM35" s="83"/>
      <c r="XN35" s="83"/>
      <c r="XO35" s="83"/>
      <c r="XP35" s="83"/>
      <c r="XQ35" s="83"/>
      <c r="XR35" s="83"/>
      <c r="XS35" s="83"/>
      <c r="XT35" s="83"/>
      <c r="XU35" s="83"/>
      <c r="XV35" s="83"/>
      <c r="XW35" s="83"/>
      <c r="XX35" s="83"/>
      <c r="XY35" s="83"/>
      <c r="XZ35" s="83"/>
      <c r="YA35" s="83"/>
      <c r="YB35" s="83"/>
      <c r="YC35" s="83"/>
      <c r="YD35" s="83"/>
      <c r="YE35" s="83"/>
      <c r="YF35" s="83"/>
      <c r="YG35" s="83"/>
      <c r="YH35" s="83"/>
      <c r="YI35" s="83"/>
      <c r="YJ35" s="83"/>
      <c r="YK35" s="83"/>
      <c r="YL35" s="83"/>
      <c r="YM35" s="83"/>
      <c r="YN35" s="83"/>
      <c r="YO35" s="83"/>
      <c r="YP35" s="83"/>
      <c r="YQ35" s="83"/>
      <c r="YR35" s="83"/>
      <c r="YS35" s="83"/>
      <c r="YT35" s="83"/>
      <c r="YU35" s="83"/>
      <c r="YV35" s="83"/>
      <c r="YW35" s="83"/>
      <c r="YX35" s="83"/>
      <c r="YY35" s="83"/>
      <c r="YZ35" s="83"/>
      <c r="ZA35" s="83"/>
      <c r="ZB35" s="83"/>
      <c r="ZC35" s="83"/>
      <c r="ZD35" s="83"/>
      <c r="ZE35" s="83"/>
      <c r="ZF35" s="83"/>
      <c r="ZG35" s="83"/>
      <c r="ZH35" s="83"/>
      <c r="ZI35" s="83"/>
      <c r="ZJ35" s="83"/>
      <c r="ZK35" s="83"/>
      <c r="ZL35" s="83"/>
      <c r="ZM35" s="83"/>
      <c r="ZN35" s="83"/>
      <c r="ZO35" s="83"/>
      <c r="ZP35" s="83"/>
      <c r="ZQ35" s="83"/>
      <c r="ZR35" s="83"/>
      <c r="ZS35" s="83"/>
      <c r="ZT35" s="83"/>
      <c r="ZU35" s="83"/>
      <c r="ZV35" s="83"/>
      <c r="ZW35" s="83"/>
      <c r="ZX35" s="83"/>
      <c r="ZY35" s="83"/>
      <c r="ZZ35" s="83"/>
      <c r="AAA35" s="83"/>
      <c r="AAB35" s="83"/>
      <c r="AAC35" s="83"/>
      <c r="AAD35" s="83"/>
      <c r="AAE35" s="83"/>
      <c r="AAF35" s="83"/>
      <c r="AAG35" s="83"/>
      <c r="AAH35" s="83"/>
      <c r="AAI35" s="83"/>
      <c r="AAJ35" s="83"/>
      <c r="AAK35" s="83"/>
      <c r="AAL35" s="83"/>
      <c r="AAM35" s="83"/>
      <c r="AAN35" s="83"/>
      <c r="AAO35" s="83"/>
      <c r="AAP35" s="83"/>
      <c r="AAQ35" s="83"/>
      <c r="AAR35" s="83"/>
      <c r="AAS35" s="83"/>
      <c r="AAT35" s="83"/>
      <c r="AAU35" s="83"/>
      <c r="AAV35" s="83"/>
      <c r="AAW35" s="83"/>
      <c r="AAX35" s="83"/>
      <c r="AAY35" s="83"/>
      <c r="AAZ35" s="83"/>
      <c r="ABA35" s="83"/>
      <c r="ABB35" s="83"/>
      <c r="ABC35" s="83"/>
      <c r="ABD35" s="83"/>
      <c r="ABE35" s="83"/>
      <c r="ABF35" s="83"/>
      <c r="ABG35" s="83"/>
      <c r="ABH35" s="83"/>
      <c r="ABI35" s="83"/>
      <c r="ABJ35" s="83"/>
      <c r="ABK35" s="83"/>
      <c r="ABL35" s="83"/>
      <c r="ABM35" s="83"/>
      <c r="ABN35" s="83"/>
      <c r="ABO35" s="83"/>
      <c r="ABP35" s="83"/>
      <c r="ABQ35" s="83"/>
      <c r="ABR35" s="83"/>
      <c r="ABS35" s="83"/>
      <c r="ABT35" s="83"/>
      <c r="ABU35" s="83"/>
      <c r="ABV35" s="83"/>
      <c r="ABW35" s="83"/>
      <c r="ABX35" s="83"/>
      <c r="ABY35" s="83"/>
      <c r="ABZ35" s="83"/>
      <c r="ACA35" s="83"/>
      <c r="ACB35" s="83"/>
      <c r="ACC35" s="83"/>
      <c r="ACD35" s="83"/>
      <c r="ACE35" s="83"/>
      <c r="ACF35" s="83"/>
      <c r="ACG35" s="83"/>
      <c r="ACH35" s="83"/>
      <c r="ACI35" s="83"/>
      <c r="ACJ35" s="83"/>
      <c r="ACK35" s="83"/>
      <c r="ACL35" s="83"/>
      <c r="ACM35" s="83"/>
      <c r="ACN35" s="83"/>
      <c r="ACO35" s="83"/>
      <c r="ACP35" s="83"/>
      <c r="ACQ35" s="83"/>
      <c r="ACR35" s="83"/>
      <c r="ACS35" s="83"/>
      <c r="ACT35" s="83"/>
      <c r="ACU35" s="83"/>
      <c r="ACV35" s="83"/>
      <c r="ACW35" s="83"/>
      <c r="ACX35" s="83"/>
      <c r="ACY35" s="83"/>
      <c r="ACZ35" s="83"/>
      <c r="ADA35" s="83"/>
      <c r="ADB35" s="83"/>
      <c r="ADC35" s="83"/>
      <c r="ADD35" s="83"/>
      <c r="ADE35" s="83"/>
      <c r="ADF35" s="83"/>
      <c r="ADG35" s="83"/>
      <c r="ADH35" s="83"/>
      <c r="ADI35" s="83"/>
      <c r="ADJ35" s="83"/>
      <c r="ADK35" s="83"/>
      <c r="ADL35" s="83"/>
      <c r="ADM35" s="83"/>
      <c r="ADN35" s="83"/>
      <c r="ADO35" s="83"/>
      <c r="ADP35" s="83"/>
      <c r="ADQ35" s="83"/>
      <c r="ADR35" s="83"/>
      <c r="ADS35" s="83"/>
      <c r="ADT35" s="83"/>
      <c r="ADU35" s="83"/>
      <c r="ADV35" s="83"/>
      <c r="ADW35" s="83"/>
      <c r="ADX35" s="83"/>
      <c r="ADY35" s="83"/>
      <c r="ADZ35" s="83"/>
      <c r="AEA35" s="83"/>
      <c r="AEB35" s="83"/>
      <c r="AEC35" s="83"/>
      <c r="AED35" s="83"/>
      <c r="AEE35" s="83"/>
      <c r="AEF35" s="83"/>
      <c r="AEG35" s="83"/>
      <c r="AEH35" s="83"/>
      <c r="AEI35" s="83"/>
      <c r="AEJ35" s="83"/>
      <c r="AEK35" s="83"/>
      <c r="AEL35" s="83"/>
      <c r="AEM35" s="83"/>
      <c r="AEN35" s="83"/>
      <c r="AEO35" s="83"/>
      <c r="AEP35" s="83"/>
      <c r="AEQ35" s="83"/>
      <c r="AER35" s="83"/>
      <c r="AES35" s="83"/>
      <c r="AET35" s="83"/>
      <c r="AEU35" s="83"/>
      <c r="AEV35" s="83"/>
      <c r="AEW35" s="83"/>
      <c r="AEX35" s="83"/>
      <c r="AEY35" s="83"/>
      <c r="AEZ35" s="83"/>
      <c r="AFA35" s="83"/>
      <c r="AFB35" s="83"/>
      <c r="AFC35" s="83"/>
      <c r="AFD35" s="83"/>
      <c r="AFE35" s="83"/>
      <c r="AFF35" s="83"/>
      <c r="AFG35" s="83"/>
      <c r="AFH35" s="83"/>
      <c r="AFI35" s="83"/>
      <c r="AFJ35" s="83"/>
      <c r="AFK35" s="83"/>
      <c r="AFL35" s="83"/>
      <c r="AFM35" s="83"/>
      <c r="AFN35" s="83"/>
      <c r="AFO35" s="83"/>
      <c r="AFP35" s="83"/>
      <c r="AFQ35" s="83"/>
      <c r="AFR35" s="83"/>
      <c r="AFS35" s="83"/>
      <c r="AFT35" s="83"/>
      <c r="AFU35" s="83"/>
      <c r="AFV35" s="83"/>
      <c r="AFW35" s="83"/>
      <c r="AFX35" s="83"/>
      <c r="AFY35" s="83"/>
      <c r="AFZ35" s="83"/>
      <c r="AGA35" s="83"/>
      <c r="AGB35" s="83"/>
      <c r="AGC35" s="83"/>
      <c r="AGD35" s="83"/>
      <c r="AGE35" s="83"/>
      <c r="AGF35" s="83"/>
      <c r="AGG35" s="83"/>
      <c r="AGH35" s="83"/>
      <c r="AGI35" s="83"/>
      <c r="AGJ35" s="83"/>
      <c r="AGK35" s="83"/>
      <c r="AGL35" s="83"/>
      <c r="AGM35" s="83"/>
      <c r="AGN35" s="83"/>
      <c r="AGO35" s="83"/>
      <c r="AGP35" s="83"/>
      <c r="AGQ35" s="83"/>
      <c r="AGR35" s="83"/>
      <c r="AGS35" s="83"/>
      <c r="AGT35" s="83"/>
      <c r="AGU35" s="83"/>
      <c r="AGV35" s="83"/>
      <c r="AGW35" s="83"/>
      <c r="AGX35" s="83"/>
      <c r="AGY35" s="83"/>
      <c r="AGZ35" s="83"/>
      <c r="AHA35" s="83"/>
      <c r="AHB35" s="83"/>
      <c r="AHC35" s="83"/>
      <c r="AHD35" s="83"/>
      <c r="AHE35" s="83"/>
      <c r="AHF35" s="83"/>
      <c r="AHG35" s="83"/>
      <c r="AHH35" s="83"/>
      <c r="AHI35" s="83"/>
      <c r="AHJ35" s="83"/>
      <c r="AHK35" s="83"/>
      <c r="AHL35" s="83"/>
      <c r="AHM35" s="83"/>
      <c r="AHN35" s="83"/>
      <c r="AHO35" s="83"/>
      <c r="AHP35" s="83"/>
      <c r="AHQ35" s="83"/>
      <c r="AHR35" s="83"/>
      <c r="AHS35" s="83"/>
      <c r="AHT35" s="83"/>
      <c r="AHU35" s="83"/>
      <c r="AHV35" s="83"/>
      <c r="AHW35" s="83"/>
      <c r="AHX35" s="83"/>
      <c r="AHY35" s="83"/>
      <c r="AHZ35" s="83"/>
      <c r="AIA35" s="83"/>
      <c r="AIB35" s="83"/>
      <c r="AIC35" s="83"/>
      <c r="AID35" s="83"/>
      <c r="AIE35" s="83"/>
      <c r="AIF35" s="83"/>
      <c r="AIG35" s="83"/>
      <c r="AIH35" s="83"/>
      <c r="AII35" s="83"/>
      <c r="AIJ35" s="83"/>
      <c r="AIK35" s="83"/>
      <c r="AIL35" s="83"/>
      <c r="AIM35" s="83"/>
      <c r="AIN35" s="83"/>
      <c r="AIO35" s="83"/>
      <c r="AIP35" s="83"/>
      <c r="AIQ35" s="83"/>
      <c r="AIR35" s="83"/>
      <c r="AIS35" s="83"/>
      <c r="AIT35" s="83"/>
      <c r="AIU35" s="83"/>
      <c r="AIV35" s="83"/>
      <c r="AIW35" s="83"/>
      <c r="AIX35" s="83"/>
      <c r="AIY35" s="83"/>
      <c r="AIZ35" s="83"/>
      <c r="AJA35" s="83"/>
      <c r="AJB35" s="83"/>
      <c r="AJC35" s="83"/>
      <c r="AJD35" s="83"/>
      <c r="AJE35" s="83"/>
      <c r="AJF35" s="83"/>
      <c r="AJG35" s="83"/>
      <c r="AJH35" s="83"/>
      <c r="AJI35" s="83"/>
      <c r="AJJ35" s="83"/>
      <c r="AJK35" s="83"/>
      <c r="AJL35" s="83"/>
      <c r="AJM35" s="83"/>
      <c r="AJN35" s="83"/>
      <c r="AJO35" s="83"/>
      <c r="AJP35" s="83"/>
      <c r="AJQ35" s="83"/>
      <c r="AJR35" s="83"/>
      <c r="AJS35" s="83"/>
      <c r="AJT35" s="83"/>
      <c r="AJU35" s="83"/>
      <c r="AJV35" s="83"/>
      <c r="AJW35" s="83"/>
      <c r="AJX35" s="83"/>
      <c r="AJY35" s="83"/>
      <c r="AJZ35" s="83"/>
      <c r="AKA35" s="83"/>
      <c r="AKB35" s="83"/>
      <c r="AKC35" s="83"/>
      <c r="AKD35" s="83"/>
      <c r="AKE35" s="83"/>
      <c r="AKF35" s="83"/>
      <c r="AKG35" s="83"/>
      <c r="AKH35" s="83"/>
      <c r="AKI35" s="83"/>
      <c r="AKJ35" s="83"/>
      <c r="AKK35" s="83"/>
      <c r="AKL35" s="83"/>
      <c r="AKM35" s="83"/>
      <c r="AKN35" s="83"/>
      <c r="AKO35" s="83"/>
      <c r="AKP35" s="83"/>
      <c r="AKQ35" s="83"/>
      <c r="AKR35" s="83"/>
      <c r="AKS35" s="83"/>
      <c r="AKT35" s="83"/>
      <c r="AKU35" s="83"/>
      <c r="AKV35" s="83"/>
      <c r="AKW35" s="83"/>
      <c r="AKX35" s="83"/>
      <c r="AKY35" s="83"/>
      <c r="AKZ35" s="83"/>
      <c r="ALA35" s="83"/>
      <c r="ALB35" s="83"/>
      <c r="ALC35" s="83"/>
      <c r="ALD35" s="83"/>
      <c r="ALE35" s="83"/>
      <c r="ALF35" s="83"/>
      <c r="ALG35" s="83"/>
      <c r="ALH35" s="83"/>
      <c r="ALI35" s="83"/>
      <c r="ALJ35" s="83"/>
      <c r="ALK35" s="83"/>
      <c r="ALL35" s="83"/>
      <c r="ALM35" s="83"/>
      <c r="ALN35" s="83"/>
      <c r="ALO35" s="83"/>
      <c r="ALP35" s="83"/>
      <c r="ALQ35" s="83"/>
      <c r="ALR35" s="83"/>
      <c r="ALS35" s="83"/>
      <c r="ALT35" s="83"/>
      <c r="ALU35" s="83"/>
      <c r="ALV35" s="83"/>
      <c r="ALW35" s="83"/>
      <c r="ALX35" s="83"/>
      <c r="ALY35" s="83"/>
      <c r="ALZ35" s="83"/>
      <c r="AMA35" s="83"/>
      <c r="AMB35" s="83"/>
      <c r="AMC35" s="83"/>
      <c r="AMD35" s="83"/>
      <c r="AME35" s="83"/>
      <c r="AMF35" s="83"/>
      <c r="AMG35" s="83"/>
      <c r="AMH35" s="83"/>
      <c r="AMI35" s="83"/>
      <c r="AMJ35" s="83"/>
      <c r="AMK35" s="83"/>
      <c r="AML35" s="83"/>
      <c r="AMM35" s="83"/>
      <c r="AMN35" s="83"/>
      <c r="AMO35" s="83"/>
      <c r="AMP35" s="83"/>
      <c r="AMQ35" s="83"/>
      <c r="AMR35" s="83"/>
      <c r="AMS35" s="83"/>
      <c r="AMT35" s="83"/>
      <c r="AMU35" s="83"/>
      <c r="AMV35" s="83"/>
      <c r="AMW35" s="83"/>
      <c r="AMX35" s="83"/>
      <c r="AMY35" s="83"/>
      <c r="AMZ35" s="83"/>
      <c r="ANA35" s="83"/>
      <c r="ANB35" s="83"/>
      <c r="ANC35" s="83"/>
      <c r="AND35" s="83"/>
      <c r="ANE35" s="83"/>
      <c r="ANF35" s="83"/>
      <c r="ANG35" s="83"/>
      <c r="ANH35" s="83"/>
      <c r="ANI35" s="83"/>
      <c r="ANJ35" s="83"/>
      <c r="ANK35" s="83"/>
      <c r="ANL35" s="83"/>
      <c r="ANM35" s="83"/>
      <c r="ANN35" s="83"/>
      <c r="ANO35" s="83"/>
      <c r="ANP35" s="83"/>
      <c r="ANQ35" s="83"/>
      <c r="ANR35" s="83"/>
      <c r="ANS35" s="83"/>
      <c r="ANT35" s="83"/>
      <c r="ANU35" s="83"/>
      <c r="ANV35" s="83"/>
      <c r="ANW35" s="83"/>
      <c r="ANX35" s="83"/>
      <c r="ANY35" s="83"/>
      <c r="ANZ35" s="83"/>
      <c r="AOA35" s="83"/>
      <c r="AOB35" s="83"/>
      <c r="AOC35" s="83"/>
      <c r="AOD35" s="83"/>
      <c r="AOE35" s="83"/>
      <c r="AOF35" s="83"/>
      <c r="AOG35" s="83"/>
      <c r="AOH35" s="83"/>
      <c r="AOI35" s="83"/>
      <c r="AOJ35" s="83"/>
      <c r="AOK35" s="83"/>
      <c r="AOL35" s="83"/>
      <c r="AOM35" s="83"/>
      <c r="AON35" s="83"/>
      <c r="AOO35" s="83"/>
      <c r="AOP35" s="83"/>
      <c r="AOQ35" s="83"/>
      <c r="AOR35" s="83"/>
      <c r="AOS35" s="83"/>
      <c r="AOT35" s="83"/>
      <c r="AOU35" s="83"/>
      <c r="AOV35" s="83"/>
      <c r="AOW35" s="83"/>
      <c r="AOX35" s="83"/>
      <c r="AOY35" s="83"/>
      <c r="AOZ35" s="83"/>
      <c r="APA35" s="83"/>
      <c r="APB35" s="83"/>
      <c r="APC35" s="83"/>
      <c r="APD35" s="83"/>
      <c r="APE35" s="83"/>
      <c r="APF35" s="83"/>
      <c r="APG35" s="83"/>
      <c r="APH35" s="83"/>
      <c r="API35" s="83"/>
      <c r="APJ35" s="83"/>
      <c r="APK35" s="83"/>
      <c r="APL35" s="83"/>
      <c r="APM35" s="83"/>
      <c r="APN35" s="83"/>
      <c r="APO35" s="83"/>
      <c r="APP35" s="83"/>
      <c r="APQ35" s="83"/>
      <c r="APR35" s="83"/>
      <c r="APS35" s="83"/>
      <c r="APT35" s="83"/>
      <c r="APU35" s="83"/>
      <c r="APV35" s="83"/>
      <c r="APW35" s="83"/>
      <c r="APX35" s="83"/>
      <c r="APY35" s="83"/>
      <c r="APZ35" s="83"/>
      <c r="AQA35" s="83"/>
      <c r="AQB35" s="83"/>
      <c r="AQC35" s="83"/>
      <c r="AQD35" s="83"/>
      <c r="AQE35" s="83"/>
      <c r="AQF35" s="83"/>
      <c r="AQG35" s="83"/>
      <c r="AQH35" s="83"/>
      <c r="AQI35" s="83"/>
      <c r="AQJ35" s="83"/>
      <c r="AQK35" s="83"/>
      <c r="AQL35" s="83"/>
      <c r="AQM35" s="83"/>
      <c r="AQN35" s="83"/>
      <c r="AQO35" s="83"/>
      <c r="AQP35" s="83"/>
      <c r="AQQ35" s="83"/>
      <c r="AQR35" s="83"/>
      <c r="AQS35" s="83"/>
      <c r="AQT35" s="83"/>
      <c r="AQU35" s="83"/>
      <c r="AQV35" s="83"/>
      <c r="AQW35" s="83"/>
      <c r="AQX35" s="83"/>
      <c r="AQY35" s="83"/>
      <c r="AQZ35" s="83"/>
      <c r="ARA35" s="83"/>
      <c r="ARB35" s="83"/>
      <c r="ARC35" s="83"/>
      <c r="ARD35" s="83"/>
      <c r="ARE35" s="83"/>
      <c r="ARF35" s="83"/>
      <c r="ARG35" s="83"/>
      <c r="ARH35" s="83"/>
      <c r="ARI35" s="83"/>
      <c r="ARJ35" s="83"/>
      <c r="ARK35" s="83"/>
      <c r="ARL35" s="83"/>
      <c r="ARM35" s="83"/>
      <c r="ARN35" s="83"/>
      <c r="ARO35" s="83"/>
      <c r="ARP35" s="83"/>
      <c r="ARQ35" s="83"/>
      <c r="ARR35" s="83"/>
      <c r="ARS35" s="83"/>
      <c r="ART35" s="83"/>
      <c r="ARU35" s="83"/>
      <c r="ARV35" s="83"/>
      <c r="ARW35" s="83"/>
      <c r="ARX35" s="83"/>
      <c r="ARY35" s="83"/>
      <c r="ARZ35" s="83"/>
      <c r="ASA35" s="83"/>
      <c r="ASB35" s="83"/>
      <c r="ASC35" s="83"/>
      <c r="ASD35" s="83"/>
      <c r="ASE35" s="83"/>
      <c r="ASF35" s="83"/>
      <c r="ASG35" s="83"/>
      <c r="ASH35" s="83"/>
      <c r="ASI35" s="83"/>
      <c r="ASJ35" s="83"/>
      <c r="ASK35" s="83"/>
      <c r="ASL35" s="83"/>
      <c r="ASM35" s="83"/>
      <c r="ASN35" s="83"/>
      <c r="ASO35" s="83"/>
      <c r="ASP35" s="83"/>
      <c r="ASQ35" s="83"/>
      <c r="ASR35" s="83"/>
      <c r="ASS35" s="83"/>
      <c r="AST35" s="83"/>
      <c r="ASU35" s="83"/>
      <c r="ASV35" s="83"/>
      <c r="ASW35" s="83"/>
      <c r="ASX35" s="83"/>
      <c r="ASY35" s="83"/>
      <c r="ASZ35" s="83"/>
      <c r="ATA35" s="83"/>
      <c r="ATB35" s="83"/>
      <c r="ATC35" s="83"/>
      <c r="ATD35" s="83"/>
      <c r="ATE35" s="83"/>
      <c r="ATF35" s="83"/>
      <c r="ATG35" s="83"/>
      <c r="ATH35" s="83"/>
      <c r="ATI35" s="83"/>
      <c r="ATJ35" s="83"/>
      <c r="ATK35" s="83"/>
      <c r="ATL35" s="83"/>
      <c r="ATM35" s="83"/>
      <c r="ATN35" s="83"/>
      <c r="ATO35" s="83"/>
      <c r="ATP35" s="83"/>
      <c r="ATQ35" s="83"/>
      <c r="ATR35" s="83"/>
      <c r="ATS35" s="83"/>
      <c r="ATT35" s="83"/>
      <c r="ATU35" s="83"/>
      <c r="ATV35" s="83"/>
      <c r="ATW35" s="83"/>
      <c r="ATX35" s="83"/>
      <c r="ATY35" s="83"/>
      <c r="ATZ35" s="83"/>
      <c r="AUA35" s="83"/>
      <c r="AUB35" s="83"/>
      <c r="AUC35" s="83"/>
      <c r="AUD35" s="83"/>
      <c r="AUE35" s="83"/>
      <c r="AUF35" s="83"/>
      <c r="AUG35" s="83"/>
      <c r="AUH35" s="83"/>
      <c r="AUI35" s="83"/>
      <c r="AUJ35" s="83"/>
      <c r="AUK35" s="83"/>
      <c r="AUL35" s="83"/>
      <c r="AUM35" s="83"/>
      <c r="AUN35" s="83"/>
      <c r="AUO35" s="83"/>
      <c r="AUP35" s="83"/>
      <c r="AUQ35" s="83"/>
      <c r="AUR35" s="83"/>
      <c r="AUS35" s="83"/>
      <c r="AUT35" s="83"/>
      <c r="AUU35" s="83"/>
      <c r="AUV35" s="83"/>
      <c r="AUW35" s="83"/>
      <c r="AUX35" s="83"/>
      <c r="AUY35" s="83"/>
      <c r="AUZ35" s="83"/>
      <c r="AVA35" s="83"/>
      <c r="AVB35" s="83"/>
      <c r="AVC35" s="83"/>
      <c r="AVD35" s="83"/>
      <c r="AVE35" s="83"/>
      <c r="AVF35" s="83"/>
    </row>
    <row r="36" spans="1:1254">
      <c r="A36" s="84">
        <v>45657</v>
      </c>
      <c r="B36" s="81">
        <v>50167</v>
      </c>
      <c r="C36" s="82" t="s">
        <v>1969</v>
      </c>
      <c r="D36" s="38">
        <v>119085</v>
      </c>
      <c r="E36" s="38"/>
      <c r="F36" s="38">
        <v>742</v>
      </c>
      <c r="G36" s="38">
        <v>-92674</v>
      </c>
      <c r="H36" s="38">
        <v>7371</v>
      </c>
      <c r="I36" s="38">
        <v>492</v>
      </c>
      <c r="J36" s="38">
        <v>-81098</v>
      </c>
      <c r="K36" s="38">
        <v>-10028</v>
      </c>
      <c r="L36" s="38">
        <v>-11928</v>
      </c>
      <c r="M36" s="38"/>
      <c r="N36" s="38">
        <v>103188</v>
      </c>
      <c r="O36" s="38"/>
      <c r="P36" s="38"/>
      <c r="Q36" s="38">
        <v>0</v>
      </c>
      <c r="R36" s="38">
        <v>-722</v>
      </c>
      <c r="S36" s="38">
        <v>-15739</v>
      </c>
      <c r="T36" s="38">
        <v>7677</v>
      </c>
      <c r="U36" s="38">
        <v>8419</v>
      </c>
      <c r="V36" s="38"/>
      <c r="W36" s="38">
        <v>-742</v>
      </c>
      <c r="X36" s="38">
        <v>-24732</v>
      </c>
      <c r="Y36" s="38">
        <v>-34760</v>
      </c>
      <c r="Z36" s="38"/>
      <c r="AA36" s="38"/>
      <c r="AB36" s="38">
        <v>-6</v>
      </c>
      <c r="AC36" s="38">
        <v>4435</v>
      </c>
      <c r="AD36" s="38">
        <v>-330</v>
      </c>
      <c r="AE36" s="38"/>
      <c r="AF36" s="38">
        <v>0</v>
      </c>
      <c r="AG36" s="38">
        <v>-4581</v>
      </c>
      <c r="AH36" s="38">
        <v>0</v>
      </c>
      <c r="AI36" s="38">
        <v>6699</v>
      </c>
      <c r="AJ36" s="38">
        <v>-158</v>
      </c>
      <c r="AK36" s="38">
        <v>-336</v>
      </c>
      <c r="AL36" s="38">
        <v>2477</v>
      </c>
      <c r="AM36" s="38">
        <v>-4581</v>
      </c>
      <c r="AN36" s="38">
        <v>0</v>
      </c>
      <c r="AO36" s="38"/>
      <c r="AP36" s="38">
        <v>-415</v>
      </c>
      <c r="AQ36" s="38">
        <v>0</v>
      </c>
      <c r="AR36" s="38">
        <v>201</v>
      </c>
      <c r="AS36" s="38">
        <v>120639</v>
      </c>
      <c r="AT36" s="38"/>
      <c r="AU36" s="38">
        <v>15130</v>
      </c>
      <c r="AV36" s="38"/>
      <c r="AW36" s="38">
        <v>15130</v>
      </c>
      <c r="AX36" s="38"/>
      <c r="AY36" s="38">
        <v>4267</v>
      </c>
      <c r="AZ36" s="38">
        <v>132556</v>
      </c>
      <c r="BA36" s="38">
        <v>0</v>
      </c>
      <c r="BB36" s="38">
        <v>100293</v>
      </c>
      <c r="BC36" s="38">
        <v>1696</v>
      </c>
      <c r="BD36" s="38">
        <v>11917</v>
      </c>
      <c r="BE36" s="38">
        <v>18650</v>
      </c>
      <c r="BF36" s="38">
        <v>0</v>
      </c>
      <c r="BG36" s="38">
        <v>166200</v>
      </c>
      <c r="BH36" s="38">
        <v>11917</v>
      </c>
      <c r="BI36" s="38">
        <v>1691</v>
      </c>
      <c r="BJ36" s="38">
        <v>201</v>
      </c>
      <c r="BK36" s="38"/>
      <c r="BL36" s="38"/>
      <c r="BM36" s="38">
        <v>621</v>
      </c>
      <c r="BN36" s="38"/>
      <c r="BO36" s="38"/>
      <c r="BP36" s="38">
        <v>365</v>
      </c>
      <c r="BQ36" s="38"/>
      <c r="BR36" s="38">
        <v>365</v>
      </c>
      <c r="BS36" s="38">
        <v>2800</v>
      </c>
      <c r="BT36" s="38">
        <v>0</v>
      </c>
      <c r="BU36" s="38">
        <v>19901</v>
      </c>
      <c r="BV36" s="38">
        <v>788</v>
      </c>
      <c r="BW36" s="38">
        <v>819</v>
      </c>
      <c r="BX36" s="38"/>
      <c r="BY36" s="38">
        <v>6764</v>
      </c>
      <c r="BZ36" s="38">
        <v>0</v>
      </c>
      <c r="CA36" s="38"/>
      <c r="CB36" s="38">
        <v>0</v>
      </c>
      <c r="CC36" s="38">
        <v>621</v>
      </c>
      <c r="CD36" s="38">
        <v>8653</v>
      </c>
      <c r="CE36" s="38"/>
      <c r="CF36" s="38">
        <v>7000</v>
      </c>
      <c r="CG36" s="38">
        <v>0</v>
      </c>
      <c r="CH36" s="38"/>
      <c r="CI36" s="38">
        <v>67842</v>
      </c>
      <c r="CJ36" s="38">
        <v>54687</v>
      </c>
      <c r="CK36" s="38"/>
      <c r="CL36" s="38"/>
      <c r="CM36" s="38"/>
      <c r="CN36" s="38"/>
      <c r="CO36" s="38"/>
      <c r="CP36" s="38">
        <v>0</v>
      </c>
      <c r="CQ36" s="38"/>
      <c r="CR36" s="38">
        <v>6834</v>
      </c>
      <c r="CS36" s="38"/>
      <c r="CT36" s="38"/>
      <c r="CU36" s="38">
        <v>90694</v>
      </c>
      <c r="CV36" s="38">
        <v>830</v>
      </c>
      <c r="CW36" s="38"/>
      <c r="CX36" s="38"/>
      <c r="CY36" s="38"/>
      <c r="CZ36" s="38"/>
      <c r="DA36" s="38">
        <v>60842</v>
      </c>
      <c r="DB36" s="38">
        <v>0</v>
      </c>
      <c r="DC36" s="38"/>
      <c r="DD36" s="38"/>
      <c r="DE36" s="38"/>
      <c r="DF36" s="38">
        <v>32788</v>
      </c>
      <c r="DG36" s="38">
        <v>0</v>
      </c>
      <c r="DH36" s="38">
        <v>3219</v>
      </c>
      <c r="DI36" s="38"/>
      <c r="DJ36" s="38">
        <v>166200</v>
      </c>
      <c r="DK36" s="38"/>
      <c r="DL36" s="38">
        <v>0</v>
      </c>
      <c r="DM36" s="38"/>
      <c r="DN36" s="38"/>
      <c r="DO36" s="38">
        <v>6834</v>
      </c>
      <c r="DP36" s="38"/>
      <c r="DQ36" s="38">
        <v>830</v>
      </c>
      <c r="DR36" s="38"/>
      <c r="DS36" s="38">
        <v>198</v>
      </c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>
        <v>-1172</v>
      </c>
      <c r="EH36" s="38">
        <v>-1581</v>
      </c>
      <c r="EI36" s="38">
        <v>-11510</v>
      </c>
      <c r="EJ36" s="38">
        <v>-34663</v>
      </c>
      <c r="EK36" s="38">
        <v>742</v>
      </c>
      <c r="EL36" s="38"/>
      <c r="EM36" s="38"/>
      <c r="EN36" s="38">
        <v>742</v>
      </c>
      <c r="EO36" s="38"/>
      <c r="EP36" s="38"/>
      <c r="EQ36" s="38">
        <v>-10028</v>
      </c>
      <c r="ER36" s="38">
        <v>-10372</v>
      </c>
      <c r="ES36" s="38"/>
      <c r="ET36" s="38"/>
      <c r="EU36" s="38">
        <v>-14719</v>
      </c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  <c r="NY36" s="83"/>
      <c r="NZ36" s="83"/>
      <c r="OA36" s="83"/>
      <c r="OB36" s="83"/>
      <c r="OC36" s="83"/>
      <c r="OD36" s="83"/>
      <c r="OE36" s="83"/>
      <c r="OF36" s="83"/>
      <c r="OG36" s="83"/>
      <c r="OH36" s="83"/>
      <c r="OI36" s="83"/>
      <c r="OJ36" s="83"/>
      <c r="OK36" s="83"/>
      <c r="OL36" s="83"/>
      <c r="OM36" s="83"/>
      <c r="ON36" s="83"/>
      <c r="OO36" s="83"/>
      <c r="OP36" s="83"/>
      <c r="OQ36" s="83"/>
      <c r="OR36" s="83"/>
      <c r="OS36" s="83"/>
      <c r="OT36" s="83"/>
      <c r="OU36" s="83"/>
      <c r="OV36" s="83"/>
      <c r="OW36" s="83"/>
      <c r="OX36" s="83"/>
      <c r="OY36" s="83"/>
      <c r="OZ36" s="83"/>
      <c r="PA36" s="83"/>
      <c r="PB36" s="83"/>
      <c r="PC36" s="83"/>
      <c r="PD36" s="83"/>
      <c r="PE36" s="83"/>
      <c r="PF36" s="83"/>
      <c r="PG36" s="83"/>
      <c r="PH36" s="83"/>
      <c r="PI36" s="83"/>
      <c r="PJ36" s="83"/>
      <c r="PK36" s="83"/>
      <c r="PL36" s="83"/>
      <c r="PM36" s="83"/>
      <c r="PN36" s="83"/>
      <c r="PO36" s="83"/>
      <c r="PP36" s="83"/>
      <c r="PQ36" s="83"/>
      <c r="PR36" s="83"/>
      <c r="PS36" s="83"/>
      <c r="PT36" s="83"/>
      <c r="PU36" s="83"/>
      <c r="PV36" s="83"/>
      <c r="PW36" s="83"/>
      <c r="PX36" s="83"/>
      <c r="PY36" s="83"/>
      <c r="PZ36" s="83"/>
      <c r="QA36" s="83"/>
      <c r="QB36" s="83"/>
      <c r="QC36" s="83"/>
      <c r="QD36" s="83"/>
      <c r="QE36" s="83"/>
      <c r="QF36" s="83"/>
      <c r="QG36" s="83"/>
      <c r="QH36" s="83"/>
      <c r="QI36" s="83"/>
      <c r="QJ36" s="83"/>
      <c r="QK36" s="83"/>
      <c r="QL36" s="83"/>
      <c r="QM36" s="83"/>
      <c r="QN36" s="83"/>
      <c r="QO36" s="83"/>
      <c r="QP36" s="83"/>
      <c r="QQ36" s="83"/>
      <c r="QR36" s="83"/>
      <c r="QS36" s="83"/>
      <c r="QT36" s="83"/>
      <c r="QU36" s="83"/>
      <c r="QV36" s="83"/>
      <c r="QW36" s="83"/>
      <c r="QX36" s="83"/>
      <c r="QY36" s="83"/>
      <c r="QZ36" s="83"/>
      <c r="RA36" s="83"/>
      <c r="RB36" s="83"/>
      <c r="RC36" s="83"/>
      <c r="RD36" s="83"/>
      <c r="RE36" s="83"/>
      <c r="RF36" s="83"/>
      <c r="RG36" s="83"/>
      <c r="RH36" s="83"/>
      <c r="RI36" s="83"/>
      <c r="RJ36" s="83"/>
      <c r="RK36" s="83"/>
      <c r="RL36" s="83"/>
      <c r="RM36" s="83"/>
      <c r="RN36" s="83"/>
      <c r="RO36" s="83"/>
      <c r="RP36" s="83"/>
      <c r="RQ36" s="83"/>
      <c r="RR36" s="83"/>
      <c r="RS36" s="83"/>
      <c r="RT36" s="83"/>
      <c r="RU36" s="83"/>
      <c r="RV36" s="83"/>
      <c r="RW36" s="83"/>
      <c r="RX36" s="83"/>
      <c r="RY36" s="83"/>
      <c r="RZ36" s="83"/>
      <c r="SA36" s="83"/>
      <c r="SB36" s="83"/>
      <c r="SC36" s="83"/>
      <c r="SD36" s="83"/>
      <c r="SE36" s="83"/>
      <c r="SF36" s="83"/>
      <c r="SG36" s="83"/>
      <c r="SH36" s="83"/>
      <c r="SI36" s="83"/>
      <c r="SJ36" s="83"/>
      <c r="SK36" s="83"/>
      <c r="SL36" s="83"/>
      <c r="SM36" s="83"/>
      <c r="SN36" s="83"/>
      <c r="SO36" s="83"/>
      <c r="SP36" s="83"/>
      <c r="SQ36" s="83"/>
      <c r="SR36" s="83"/>
      <c r="SS36" s="83"/>
      <c r="ST36" s="83"/>
      <c r="SU36" s="83"/>
      <c r="SV36" s="83"/>
      <c r="SW36" s="83"/>
      <c r="SX36" s="83"/>
      <c r="SY36" s="83"/>
      <c r="SZ36" s="83"/>
      <c r="TA36" s="83"/>
      <c r="TB36" s="83"/>
      <c r="TC36" s="83"/>
      <c r="TD36" s="83"/>
      <c r="TE36" s="83"/>
      <c r="TF36" s="83"/>
      <c r="TG36" s="83"/>
      <c r="TH36" s="83"/>
      <c r="TI36" s="83"/>
      <c r="TJ36" s="83"/>
      <c r="TK36" s="83"/>
      <c r="TL36" s="83"/>
      <c r="TM36" s="83"/>
      <c r="TN36" s="83"/>
      <c r="TO36" s="83"/>
      <c r="TP36" s="83"/>
      <c r="TQ36" s="83"/>
      <c r="TR36" s="83"/>
      <c r="TS36" s="83"/>
      <c r="TT36" s="83"/>
      <c r="TU36" s="83"/>
      <c r="TV36" s="83"/>
      <c r="TW36" s="83"/>
      <c r="TX36" s="83"/>
      <c r="TY36" s="83"/>
      <c r="TZ36" s="83"/>
      <c r="UA36" s="83"/>
      <c r="UB36" s="83"/>
      <c r="UC36" s="83"/>
      <c r="UD36" s="83"/>
      <c r="UE36" s="83"/>
      <c r="UF36" s="83"/>
      <c r="UG36" s="83"/>
      <c r="UH36" s="83"/>
      <c r="UI36" s="83"/>
      <c r="UJ36" s="83"/>
      <c r="UK36" s="83"/>
      <c r="UL36" s="83"/>
      <c r="UM36" s="83"/>
      <c r="UN36" s="83"/>
      <c r="UO36" s="83"/>
      <c r="UP36" s="83"/>
      <c r="UQ36" s="83"/>
      <c r="UR36" s="83"/>
      <c r="US36" s="83"/>
      <c r="UT36" s="83"/>
      <c r="UU36" s="83"/>
      <c r="UV36" s="83"/>
      <c r="UW36" s="83"/>
      <c r="UX36" s="83"/>
      <c r="UY36" s="83"/>
      <c r="UZ36" s="83"/>
      <c r="VA36" s="83"/>
      <c r="VB36" s="83"/>
      <c r="VC36" s="83"/>
      <c r="VD36" s="83"/>
      <c r="VE36" s="83"/>
      <c r="VF36" s="83"/>
      <c r="VG36" s="83"/>
      <c r="VH36" s="83"/>
      <c r="VI36" s="83"/>
      <c r="VJ36" s="83"/>
      <c r="VK36" s="83"/>
      <c r="VL36" s="83"/>
      <c r="VM36" s="83"/>
      <c r="VN36" s="83"/>
      <c r="VO36" s="83"/>
      <c r="VP36" s="83"/>
      <c r="VQ36" s="83"/>
      <c r="VR36" s="83"/>
      <c r="VS36" s="83"/>
      <c r="VT36" s="83"/>
      <c r="VU36" s="83"/>
      <c r="VV36" s="83"/>
      <c r="VW36" s="83"/>
      <c r="VX36" s="83"/>
      <c r="VY36" s="83"/>
      <c r="VZ36" s="83"/>
      <c r="WA36" s="83"/>
      <c r="WB36" s="83"/>
      <c r="WC36" s="83"/>
      <c r="WD36" s="83"/>
      <c r="WE36" s="83"/>
      <c r="WF36" s="83"/>
      <c r="WG36" s="83"/>
      <c r="WH36" s="83"/>
      <c r="WI36" s="83"/>
      <c r="WJ36" s="83"/>
      <c r="WK36" s="83"/>
      <c r="WL36" s="83"/>
      <c r="WM36" s="83"/>
      <c r="WN36" s="83"/>
      <c r="WO36" s="83"/>
      <c r="WP36" s="83"/>
      <c r="WQ36" s="83"/>
      <c r="WR36" s="83"/>
      <c r="WS36" s="83"/>
      <c r="WT36" s="83"/>
      <c r="WU36" s="83"/>
      <c r="WV36" s="83"/>
      <c r="WW36" s="83"/>
      <c r="WX36" s="83"/>
      <c r="WY36" s="83"/>
      <c r="WZ36" s="83"/>
      <c r="XA36" s="83"/>
      <c r="XB36" s="83"/>
      <c r="XC36" s="83"/>
      <c r="XD36" s="83"/>
      <c r="XE36" s="83"/>
      <c r="XF36" s="83"/>
      <c r="XG36" s="83"/>
      <c r="XH36" s="83"/>
      <c r="XI36" s="83"/>
      <c r="XJ36" s="83"/>
      <c r="XK36" s="83"/>
      <c r="XL36" s="83"/>
      <c r="XM36" s="83"/>
      <c r="XN36" s="83"/>
      <c r="XO36" s="83"/>
      <c r="XP36" s="83"/>
      <c r="XQ36" s="83"/>
      <c r="XR36" s="83"/>
      <c r="XS36" s="83"/>
      <c r="XT36" s="83"/>
      <c r="XU36" s="83"/>
      <c r="XV36" s="83"/>
      <c r="XW36" s="83"/>
      <c r="XX36" s="83"/>
      <c r="XY36" s="83"/>
      <c r="XZ36" s="83"/>
      <c r="YA36" s="83"/>
      <c r="YB36" s="83"/>
      <c r="YC36" s="83"/>
      <c r="YD36" s="83"/>
      <c r="YE36" s="83"/>
      <c r="YF36" s="83"/>
      <c r="YG36" s="83"/>
      <c r="YH36" s="83"/>
      <c r="YI36" s="83"/>
      <c r="YJ36" s="83"/>
      <c r="YK36" s="83"/>
      <c r="YL36" s="83"/>
      <c r="YM36" s="83"/>
      <c r="YN36" s="83"/>
      <c r="YO36" s="83"/>
      <c r="YP36" s="83"/>
      <c r="YQ36" s="83"/>
      <c r="YR36" s="83"/>
      <c r="YS36" s="83"/>
      <c r="YT36" s="83"/>
      <c r="YU36" s="83"/>
      <c r="YV36" s="83"/>
      <c r="YW36" s="83"/>
      <c r="YX36" s="83"/>
      <c r="YY36" s="83"/>
      <c r="YZ36" s="83"/>
      <c r="ZA36" s="83"/>
      <c r="ZB36" s="83"/>
      <c r="ZC36" s="83"/>
      <c r="ZD36" s="83"/>
      <c r="ZE36" s="83"/>
      <c r="ZF36" s="83"/>
      <c r="ZG36" s="83"/>
      <c r="ZH36" s="83"/>
      <c r="ZI36" s="83"/>
      <c r="ZJ36" s="83"/>
      <c r="ZK36" s="83"/>
      <c r="ZL36" s="83"/>
      <c r="ZM36" s="83"/>
      <c r="ZN36" s="83"/>
      <c r="ZO36" s="83"/>
      <c r="ZP36" s="83"/>
      <c r="ZQ36" s="83"/>
      <c r="ZR36" s="83"/>
      <c r="ZS36" s="83"/>
      <c r="ZT36" s="83"/>
      <c r="ZU36" s="83"/>
      <c r="ZV36" s="83"/>
      <c r="ZW36" s="83"/>
      <c r="ZX36" s="83"/>
      <c r="ZY36" s="83"/>
      <c r="ZZ36" s="83"/>
      <c r="AAA36" s="83"/>
      <c r="AAB36" s="83"/>
      <c r="AAC36" s="83"/>
      <c r="AAD36" s="83"/>
      <c r="AAE36" s="83"/>
      <c r="AAF36" s="83"/>
      <c r="AAG36" s="83"/>
      <c r="AAH36" s="83"/>
      <c r="AAI36" s="83"/>
      <c r="AAJ36" s="83"/>
      <c r="AAK36" s="83"/>
      <c r="AAL36" s="83"/>
      <c r="AAM36" s="83"/>
      <c r="AAN36" s="83"/>
      <c r="AAO36" s="83"/>
      <c r="AAP36" s="83"/>
      <c r="AAQ36" s="83"/>
      <c r="AAR36" s="83"/>
      <c r="AAS36" s="83"/>
      <c r="AAT36" s="83"/>
      <c r="AAU36" s="83"/>
      <c r="AAV36" s="83"/>
      <c r="AAW36" s="83"/>
      <c r="AAX36" s="83"/>
      <c r="AAY36" s="83"/>
      <c r="AAZ36" s="83"/>
      <c r="ABA36" s="83"/>
      <c r="ABB36" s="83"/>
      <c r="ABC36" s="83"/>
      <c r="ABD36" s="83"/>
      <c r="ABE36" s="83"/>
      <c r="ABF36" s="83"/>
      <c r="ABG36" s="83"/>
      <c r="ABH36" s="83"/>
      <c r="ABI36" s="83"/>
      <c r="ABJ36" s="83"/>
      <c r="ABK36" s="83"/>
      <c r="ABL36" s="83"/>
      <c r="ABM36" s="83"/>
      <c r="ABN36" s="83"/>
      <c r="ABO36" s="83"/>
      <c r="ABP36" s="83"/>
      <c r="ABQ36" s="83"/>
      <c r="ABR36" s="83"/>
      <c r="ABS36" s="83"/>
      <c r="ABT36" s="83"/>
      <c r="ABU36" s="83"/>
      <c r="ABV36" s="83"/>
      <c r="ABW36" s="83"/>
      <c r="ABX36" s="83"/>
      <c r="ABY36" s="83"/>
      <c r="ABZ36" s="83"/>
      <c r="ACA36" s="83"/>
      <c r="ACB36" s="83"/>
      <c r="ACC36" s="83"/>
      <c r="ACD36" s="83"/>
      <c r="ACE36" s="83"/>
      <c r="ACF36" s="83"/>
      <c r="ACG36" s="83"/>
      <c r="ACH36" s="83"/>
      <c r="ACI36" s="83"/>
      <c r="ACJ36" s="83"/>
      <c r="ACK36" s="83"/>
      <c r="ACL36" s="83"/>
      <c r="ACM36" s="83"/>
      <c r="ACN36" s="83"/>
      <c r="ACO36" s="83"/>
      <c r="ACP36" s="83"/>
      <c r="ACQ36" s="83"/>
      <c r="ACR36" s="83"/>
      <c r="ACS36" s="83"/>
      <c r="ACT36" s="83"/>
      <c r="ACU36" s="83"/>
      <c r="ACV36" s="83"/>
      <c r="ACW36" s="83"/>
      <c r="ACX36" s="83"/>
      <c r="ACY36" s="83"/>
      <c r="ACZ36" s="83"/>
      <c r="ADA36" s="83"/>
      <c r="ADB36" s="83"/>
      <c r="ADC36" s="83"/>
      <c r="ADD36" s="83"/>
      <c r="ADE36" s="83"/>
      <c r="ADF36" s="83"/>
      <c r="ADG36" s="83"/>
      <c r="ADH36" s="83"/>
      <c r="ADI36" s="83"/>
      <c r="ADJ36" s="83"/>
      <c r="ADK36" s="83"/>
      <c r="ADL36" s="83"/>
      <c r="ADM36" s="83"/>
      <c r="ADN36" s="83"/>
      <c r="ADO36" s="83"/>
      <c r="ADP36" s="83"/>
      <c r="ADQ36" s="83"/>
      <c r="ADR36" s="83"/>
      <c r="ADS36" s="83"/>
      <c r="ADT36" s="83"/>
      <c r="ADU36" s="83"/>
      <c r="ADV36" s="83"/>
      <c r="ADW36" s="83"/>
      <c r="ADX36" s="83"/>
      <c r="ADY36" s="83"/>
      <c r="ADZ36" s="83"/>
      <c r="AEA36" s="83"/>
      <c r="AEB36" s="83"/>
      <c r="AEC36" s="83"/>
      <c r="AED36" s="83"/>
      <c r="AEE36" s="83"/>
      <c r="AEF36" s="83"/>
      <c r="AEG36" s="83"/>
      <c r="AEH36" s="83"/>
      <c r="AEI36" s="83"/>
      <c r="AEJ36" s="83"/>
      <c r="AEK36" s="83"/>
      <c r="AEL36" s="83"/>
      <c r="AEM36" s="83"/>
      <c r="AEN36" s="83"/>
      <c r="AEO36" s="83"/>
      <c r="AEP36" s="83"/>
      <c r="AEQ36" s="83"/>
      <c r="AER36" s="83"/>
      <c r="AES36" s="83"/>
      <c r="AET36" s="83"/>
      <c r="AEU36" s="83"/>
      <c r="AEV36" s="83"/>
      <c r="AEW36" s="83"/>
      <c r="AEX36" s="83"/>
      <c r="AEY36" s="83"/>
      <c r="AEZ36" s="83"/>
      <c r="AFA36" s="83"/>
      <c r="AFB36" s="83"/>
      <c r="AFC36" s="83"/>
      <c r="AFD36" s="83"/>
      <c r="AFE36" s="83"/>
      <c r="AFF36" s="83"/>
      <c r="AFG36" s="83"/>
      <c r="AFH36" s="83"/>
      <c r="AFI36" s="83"/>
      <c r="AFJ36" s="83"/>
      <c r="AFK36" s="83"/>
      <c r="AFL36" s="83"/>
      <c r="AFM36" s="83"/>
      <c r="AFN36" s="83"/>
      <c r="AFO36" s="83"/>
      <c r="AFP36" s="83"/>
      <c r="AFQ36" s="83"/>
      <c r="AFR36" s="83"/>
      <c r="AFS36" s="83"/>
      <c r="AFT36" s="83"/>
      <c r="AFU36" s="83"/>
      <c r="AFV36" s="83"/>
      <c r="AFW36" s="83"/>
      <c r="AFX36" s="83"/>
      <c r="AFY36" s="83"/>
      <c r="AFZ36" s="83"/>
      <c r="AGA36" s="83"/>
      <c r="AGB36" s="83"/>
      <c r="AGC36" s="83"/>
      <c r="AGD36" s="83"/>
      <c r="AGE36" s="83"/>
      <c r="AGF36" s="83"/>
      <c r="AGG36" s="83"/>
      <c r="AGH36" s="83"/>
      <c r="AGI36" s="83"/>
      <c r="AGJ36" s="83"/>
      <c r="AGK36" s="83"/>
      <c r="AGL36" s="83"/>
      <c r="AGM36" s="83"/>
      <c r="AGN36" s="83"/>
      <c r="AGO36" s="83"/>
      <c r="AGP36" s="83"/>
      <c r="AGQ36" s="83"/>
      <c r="AGR36" s="83"/>
      <c r="AGS36" s="83"/>
      <c r="AGT36" s="83"/>
      <c r="AGU36" s="83"/>
      <c r="AGV36" s="83"/>
      <c r="AGW36" s="83"/>
      <c r="AGX36" s="83"/>
      <c r="AGY36" s="83"/>
      <c r="AGZ36" s="83"/>
      <c r="AHA36" s="83"/>
      <c r="AHB36" s="83"/>
      <c r="AHC36" s="83"/>
      <c r="AHD36" s="83"/>
      <c r="AHE36" s="83"/>
      <c r="AHF36" s="83"/>
      <c r="AHG36" s="83"/>
      <c r="AHH36" s="83"/>
      <c r="AHI36" s="83"/>
      <c r="AHJ36" s="83"/>
      <c r="AHK36" s="83"/>
      <c r="AHL36" s="83"/>
      <c r="AHM36" s="83"/>
      <c r="AHN36" s="83"/>
      <c r="AHO36" s="83"/>
      <c r="AHP36" s="83"/>
      <c r="AHQ36" s="83"/>
      <c r="AHR36" s="83"/>
      <c r="AHS36" s="83"/>
      <c r="AHT36" s="83"/>
      <c r="AHU36" s="83"/>
      <c r="AHV36" s="83"/>
      <c r="AHW36" s="83"/>
      <c r="AHX36" s="83"/>
      <c r="AHY36" s="83"/>
      <c r="AHZ36" s="83"/>
      <c r="AIA36" s="83"/>
      <c r="AIB36" s="83"/>
      <c r="AIC36" s="83"/>
      <c r="AID36" s="83"/>
      <c r="AIE36" s="83"/>
      <c r="AIF36" s="83"/>
      <c r="AIG36" s="83"/>
      <c r="AIH36" s="83"/>
      <c r="AII36" s="83"/>
      <c r="AIJ36" s="83"/>
      <c r="AIK36" s="83"/>
      <c r="AIL36" s="83"/>
      <c r="AIM36" s="83"/>
      <c r="AIN36" s="83"/>
      <c r="AIO36" s="83"/>
      <c r="AIP36" s="83"/>
      <c r="AIQ36" s="83"/>
      <c r="AIR36" s="83"/>
      <c r="AIS36" s="83"/>
      <c r="AIT36" s="83"/>
      <c r="AIU36" s="83"/>
      <c r="AIV36" s="83"/>
      <c r="AIW36" s="83"/>
      <c r="AIX36" s="83"/>
      <c r="AIY36" s="83"/>
      <c r="AIZ36" s="83"/>
      <c r="AJA36" s="83"/>
      <c r="AJB36" s="83"/>
      <c r="AJC36" s="83"/>
      <c r="AJD36" s="83"/>
      <c r="AJE36" s="83"/>
      <c r="AJF36" s="83"/>
      <c r="AJG36" s="83"/>
      <c r="AJH36" s="83"/>
      <c r="AJI36" s="83"/>
      <c r="AJJ36" s="83"/>
      <c r="AJK36" s="83"/>
      <c r="AJL36" s="83"/>
      <c r="AJM36" s="83"/>
      <c r="AJN36" s="83"/>
      <c r="AJO36" s="83"/>
      <c r="AJP36" s="83"/>
      <c r="AJQ36" s="83"/>
      <c r="AJR36" s="83"/>
      <c r="AJS36" s="83"/>
      <c r="AJT36" s="83"/>
      <c r="AJU36" s="83"/>
      <c r="AJV36" s="83"/>
      <c r="AJW36" s="83"/>
      <c r="AJX36" s="83"/>
      <c r="AJY36" s="83"/>
      <c r="AJZ36" s="83"/>
      <c r="AKA36" s="83"/>
      <c r="AKB36" s="83"/>
      <c r="AKC36" s="83"/>
      <c r="AKD36" s="83"/>
      <c r="AKE36" s="83"/>
      <c r="AKF36" s="83"/>
      <c r="AKG36" s="83"/>
      <c r="AKH36" s="83"/>
      <c r="AKI36" s="83"/>
      <c r="AKJ36" s="83"/>
      <c r="AKK36" s="83"/>
      <c r="AKL36" s="83"/>
      <c r="AKM36" s="83"/>
      <c r="AKN36" s="83"/>
      <c r="AKO36" s="83"/>
      <c r="AKP36" s="83"/>
      <c r="AKQ36" s="83"/>
      <c r="AKR36" s="83"/>
      <c r="AKS36" s="83"/>
      <c r="AKT36" s="83"/>
      <c r="AKU36" s="83"/>
      <c r="AKV36" s="83"/>
      <c r="AKW36" s="83"/>
      <c r="AKX36" s="83"/>
      <c r="AKY36" s="83"/>
      <c r="AKZ36" s="83"/>
      <c r="ALA36" s="83"/>
      <c r="ALB36" s="83"/>
      <c r="ALC36" s="83"/>
      <c r="ALD36" s="83"/>
      <c r="ALE36" s="83"/>
      <c r="ALF36" s="83"/>
      <c r="ALG36" s="83"/>
      <c r="ALH36" s="83"/>
      <c r="ALI36" s="83"/>
      <c r="ALJ36" s="83"/>
      <c r="ALK36" s="83"/>
      <c r="ALL36" s="83"/>
      <c r="ALM36" s="83"/>
      <c r="ALN36" s="83"/>
      <c r="ALO36" s="83"/>
      <c r="ALP36" s="83"/>
      <c r="ALQ36" s="83"/>
      <c r="ALR36" s="83"/>
      <c r="ALS36" s="83"/>
      <c r="ALT36" s="83"/>
      <c r="ALU36" s="83"/>
      <c r="ALV36" s="83"/>
      <c r="ALW36" s="83"/>
      <c r="ALX36" s="83"/>
      <c r="ALY36" s="83"/>
      <c r="ALZ36" s="83"/>
      <c r="AMA36" s="83"/>
      <c r="AMB36" s="83"/>
      <c r="AMC36" s="83"/>
      <c r="AMD36" s="83"/>
      <c r="AME36" s="83"/>
      <c r="AMF36" s="83"/>
      <c r="AMG36" s="83"/>
      <c r="AMH36" s="83"/>
      <c r="AMI36" s="83"/>
      <c r="AMJ36" s="83"/>
      <c r="AMK36" s="83"/>
      <c r="AML36" s="83"/>
      <c r="AMM36" s="83"/>
      <c r="AMN36" s="83"/>
      <c r="AMO36" s="83"/>
      <c r="AMP36" s="83"/>
      <c r="AMQ36" s="83"/>
      <c r="AMR36" s="83"/>
      <c r="AMS36" s="83"/>
      <c r="AMT36" s="83"/>
      <c r="AMU36" s="83"/>
      <c r="AMV36" s="83"/>
      <c r="AMW36" s="83"/>
      <c r="AMX36" s="83"/>
      <c r="AMY36" s="83"/>
      <c r="AMZ36" s="83"/>
      <c r="ANA36" s="83"/>
      <c r="ANB36" s="83"/>
      <c r="ANC36" s="83"/>
      <c r="AND36" s="83"/>
      <c r="ANE36" s="83"/>
      <c r="ANF36" s="83"/>
      <c r="ANG36" s="83"/>
      <c r="ANH36" s="83"/>
      <c r="ANI36" s="83"/>
      <c r="ANJ36" s="83"/>
      <c r="ANK36" s="83"/>
      <c r="ANL36" s="83"/>
      <c r="ANM36" s="83"/>
      <c r="ANN36" s="83"/>
      <c r="ANO36" s="83"/>
      <c r="ANP36" s="83"/>
      <c r="ANQ36" s="83"/>
      <c r="ANR36" s="83"/>
      <c r="ANS36" s="83"/>
      <c r="ANT36" s="83"/>
      <c r="ANU36" s="83"/>
      <c r="ANV36" s="83"/>
      <c r="ANW36" s="83"/>
      <c r="ANX36" s="83"/>
      <c r="ANY36" s="83"/>
      <c r="ANZ36" s="83"/>
      <c r="AOA36" s="83"/>
      <c r="AOB36" s="83"/>
      <c r="AOC36" s="83"/>
      <c r="AOD36" s="83"/>
      <c r="AOE36" s="83"/>
      <c r="AOF36" s="83"/>
      <c r="AOG36" s="83"/>
      <c r="AOH36" s="83"/>
      <c r="AOI36" s="83"/>
      <c r="AOJ36" s="83"/>
      <c r="AOK36" s="83"/>
      <c r="AOL36" s="83"/>
      <c r="AOM36" s="83"/>
      <c r="AON36" s="83"/>
      <c r="AOO36" s="83"/>
      <c r="AOP36" s="83"/>
      <c r="AOQ36" s="83"/>
      <c r="AOR36" s="83"/>
      <c r="AOS36" s="83"/>
      <c r="AOT36" s="83"/>
      <c r="AOU36" s="83"/>
      <c r="AOV36" s="83"/>
      <c r="AOW36" s="83"/>
      <c r="AOX36" s="83"/>
      <c r="AOY36" s="83"/>
      <c r="AOZ36" s="83"/>
      <c r="APA36" s="83"/>
      <c r="APB36" s="83"/>
      <c r="APC36" s="83"/>
      <c r="APD36" s="83"/>
      <c r="APE36" s="83"/>
      <c r="APF36" s="83"/>
      <c r="APG36" s="83"/>
      <c r="APH36" s="83"/>
      <c r="API36" s="83"/>
      <c r="APJ36" s="83"/>
      <c r="APK36" s="83"/>
      <c r="APL36" s="83"/>
      <c r="APM36" s="83"/>
      <c r="APN36" s="83"/>
      <c r="APO36" s="83"/>
      <c r="APP36" s="83"/>
      <c r="APQ36" s="83"/>
      <c r="APR36" s="83"/>
      <c r="APS36" s="83"/>
      <c r="APT36" s="83"/>
      <c r="APU36" s="83"/>
      <c r="APV36" s="83"/>
      <c r="APW36" s="83"/>
      <c r="APX36" s="83"/>
      <c r="APY36" s="83"/>
      <c r="APZ36" s="83"/>
      <c r="AQA36" s="83"/>
      <c r="AQB36" s="83"/>
      <c r="AQC36" s="83"/>
      <c r="AQD36" s="83"/>
      <c r="AQE36" s="83"/>
      <c r="AQF36" s="83"/>
      <c r="AQG36" s="83"/>
      <c r="AQH36" s="83"/>
      <c r="AQI36" s="83"/>
      <c r="AQJ36" s="83"/>
      <c r="AQK36" s="83"/>
      <c r="AQL36" s="83"/>
      <c r="AQM36" s="83"/>
      <c r="AQN36" s="83"/>
      <c r="AQO36" s="83"/>
      <c r="AQP36" s="83"/>
      <c r="AQQ36" s="83"/>
      <c r="AQR36" s="83"/>
      <c r="AQS36" s="83"/>
      <c r="AQT36" s="83"/>
      <c r="AQU36" s="83"/>
      <c r="AQV36" s="83"/>
      <c r="AQW36" s="83"/>
      <c r="AQX36" s="83"/>
      <c r="AQY36" s="83"/>
      <c r="AQZ36" s="83"/>
      <c r="ARA36" s="83"/>
      <c r="ARB36" s="83"/>
      <c r="ARC36" s="83"/>
      <c r="ARD36" s="83"/>
      <c r="ARE36" s="83"/>
      <c r="ARF36" s="83"/>
      <c r="ARG36" s="83"/>
      <c r="ARH36" s="83"/>
      <c r="ARI36" s="83"/>
      <c r="ARJ36" s="83"/>
      <c r="ARK36" s="83"/>
      <c r="ARL36" s="83"/>
      <c r="ARM36" s="83"/>
      <c r="ARN36" s="83"/>
      <c r="ARO36" s="83"/>
      <c r="ARP36" s="83"/>
      <c r="ARQ36" s="83"/>
      <c r="ARR36" s="83"/>
      <c r="ARS36" s="83"/>
      <c r="ART36" s="83"/>
      <c r="ARU36" s="83"/>
      <c r="ARV36" s="83"/>
      <c r="ARW36" s="83"/>
      <c r="ARX36" s="83"/>
      <c r="ARY36" s="83"/>
      <c r="ARZ36" s="83"/>
      <c r="ASA36" s="83"/>
      <c r="ASB36" s="83"/>
      <c r="ASC36" s="83"/>
      <c r="ASD36" s="83"/>
      <c r="ASE36" s="83"/>
      <c r="ASF36" s="83"/>
      <c r="ASG36" s="83"/>
      <c r="ASH36" s="83"/>
      <c r="ASI36" s="83"/>
      <c r="ASJ36" s="83"/>
      <c r="ASK36" s="83"/>
      <c r="ASL36" s="83"/>
      <c r="ASM36" s="83"/>
      <c r="ASN36" s="83"/>
      <c r="ASO36" s="83"/>
      <c r="ASP36" s="83"/>
      <c r="ASQ36" s="83"/>
      <c r="ASR36" s="83"/>
      <c r="ASS36" s="83"/>
      <c r="AST36" s="83"/>
      <c r="ASU36" s="83"/>
      <c r="ASV36" s="83"/>
      <c r="ASW36" s="83"/>
      <c r="ASX36" s="83"/>
      <c r="ASY36" s="83"/>
      <c r="ASZ36" s="83"/>
      <c r="ATA36" s="83"/>
      <c r="ATB36" s="83"/>
      <c r="ATC36" s="83"/>
      <c r="ATD36" s="83"/>
      <c r="ATE36" s="83"/>
      <c r="ATF36" s="83"/>
      <c r="ATG36" s="83"/>
      <c r="ATH36" s="83"/>
      <c r="ATI36" s="83"/>
      <c r="ATJ36" s="83"/>
      <c r="ATK36" s="83"/>
      <c r="ATL36" s="83"/>
      <c r="ATM36" s="83"/>
      <c r="ATN36" s="83"/>
      <c r="ATO36" s="83"/>
      <c r="ATP36" s="83"/>
      <c r="ATQ36" s="83"/>
      <c r="ATR36" s="83"/>
      <c r="ATS36" s="83"/>
      <c r="ATT36" s="83"/>
      <c r="ATU36" s="83"/>
      <c r="ATV36" s="83"/>
      <c r="ATW36" s="83"/>
      <c r="ATX36" s="83"/>
      <c r="ATY36" s="83"/>
      <c r="ATZ36" s="83"/>
      <c r="AUA36" s="83"/>
      <c r="AUB36" s="83"/>
      <c r="AUC36" s="83"/>
      <c r="AUD36" s="83"/>
      <c r="AUE36" s="83"/>
      <c r="AUF36" s="83"/>
      <c r="AUG36" s="83"/>
      <c r="AUH36" s="83"/>
      <c r="AUI36" s="83"/>
      <c r="AUJ36" s="83"/>
      <c r="AUK36" s="83"/>
      <c r="AUL36" s="83"/>
      <c r="AUM36" s="83"/>
      <c r="AUN36" s="83"/>
      <c r="AUO36" s="83"/>
      <c r="AUP36" s="83"/>
      <c r="AUQ36" s="83"/>
      <c r="AUR36" s="83"/>
      <c r="AUS36" s="83"/>
      <c r="AUT36" s="83"/>
      <c r="AUU36" s="83"/>
      <c r="AUV36" s="83"/>
      <c r="AUW36" s="83"/>
      <c r="AUX36" s="83"/>
      <c r="AUY36" s="83"/>
      <c r="AUZ36" s="83"/>
      <c r="AVA36" s="83"/>
      <c r="AVB36" s="83"/>
      <c r="AVC36" s="83"/>
      <c r="AVD36" s="83"/>
      <c r="AVE36" s="83"/>
      <c r="AVF36" s="83"/>
    </row>
    <row r="37" spans="1:1254">
      <c r="A37" s="84">
        <v>45657</v>
      </c>
      <c r="B37" s="81">
        <v>51777</v>
      </c>
      <c r="C37" s="82" t="s">
        <v>1970</v>
      </c>
      <c r="D37" s="38">
        <v>530751</v>
      </c>
      <c r="E37" s="38"/>
      <c r="F37" s="38">
        <v>6231</v>
      </c>
      <c r="G37" s="38">
        <v>-364750</v>
      </c>
      <c r="H37" s="38">
        <v>13614</v>
      </c>
      <c r="I37" s="38">
        <v>-821</v>
      </c>
      <c r="J37" s="38">
        <v>-334530</v>
      </c>
      <c r="K37" s="38">
        <v>-48033</v>
      </c>
      <c r="L37" s="38">
        <v>53225</v>
      </c>
      <c r="M37" s="38">
        <v>-99</v>
      </c>
      <c r="N37" s="38">
        <v>488672</v>
      </c>
      <c r="O37" s="38"/>
      <c r="P37" s="38"/>
      <c r="Q37" s="38">
        <v>6582</v>
      </c>
      <c r="R37" s="38">
        <v>-7888</v>
      </c>
      <c r="S37" s="38">
        <v>-28981</v>
      </c>
      <c r="T37" s="38">
        <v>24891</v>
      </c>
      <c r="U37" s="38">
        <v>35557</v>
      </c>
      <c r="V37" s="38"/>
      <c r="W37" s="38">
        <v>-10666</v>
      </c>
      <c r="X37" s="38">
        <v>-59115</v>
      </c>
      <c r="Y37" s="38">
        <v>-107148</v>
      </c>
      <c r="Z37" s="38">
        <v>7640</v>
      </c>
      <c r="AA37" s="38"/>
      <c r="AB37" s="38">
        <v>-89</v>
      </c>
      <c r="AC37" s="38">
        <v>25315</v>
      </c>
      <c r="AD37" s="38"/>
      <c r="AE37" s="38">
        <v>-1809</v>
      </c>
      <c r="AF37" s="38">
        <v>-22931</v>
      </c>
      <c r="AG37" s="38">
        <v>55185</v>
      </c>
      <c r="AH37" s="38">
        <v>3664</v>
      </c>
      <c r="AI37" s="38">
        <v>24456</v>
      </c>
      <c r="AJ37" s="38">
        <v>-11289</v>
      </c>
      <c r="AK37" s="38">
        <v>-577</v>
      </c>
      <c r="AL37" s="38">
        <v>20568</v>
      </c>
      <c r="AM37" s="38">
        <v>78116</v>
      </c>
      <c r="AN37" s="38"/>
      <c r="AO37" s="38"/>
      <c r="AP37" s="38">
        <v>-16342</v>
      </c>
      <c r="AQ37" s="38">
        <v>1131</v>
      </c>
      <c r="AR37" s="38">
        <v>8444</v>
      </c>
      <c r="AS37" s="38">
        <v>840072</v>
      </c>
      <c r="AT37" s="38"/>
      <c r="AU37" s="38">
        <v>15159</v>
      </c>
      <c r="AV37" s="38"/>
      <c r="AW37" s="38">
        <v>15159</v>
      </c>
      <c r="AX37" s="38"/>
      <c r="AY37" s="38"/>
      <c r="AZ37" s="38">
        <v>978256</v>
      </c>
      <c r="BA37" s="38">
        <v>3486</v>
      </c>
      <c r="BB37" s="38">
        <v>481366</v>
      </c>
      <c r="BC37" s="38">
        <v>20559</v>
      </c>
      <c r="BD37" s="38">
        <v>134698</v>
      </c>
      <c r="BE37" s="38">
        <v>7695</v>
      </c>
      <c r="BF37" s="38">
        <v>109652</v>
      </c>
      <c r="BG37" s="38">
        <v>1074647</v>
      </c>
      <c r="BH37" s="38">
        <v>7491</v>
      </c>
      <c r="BI37" s="38">
        <v>32408</v>
      </c>
      <c r="BJ37" s="38">
        <v>9575</v>
      </c>
      <c r="BK37" s="38"/>
      <c r="BL37" s="38">
        <v>330452</v>
      </c>
      <c r="BM37" s="38">
        <v>11320</v>
      </c>
      <c r="BN37" s="38"/>
      <c r="BO37" s="38"/>
      <c r="BP37" s="38">
        <v>12291</v>
      </c>
      <c r="BQ37" s="38"/>
      <c r="BR37" s="38">
        <v>12291</v>
      </c>
      <c r="BS37" s="38">
        <v>12504</v>
      </c>
      <c r="BT37" s="38">
        <v>3934</v>
      </c>
      <c r="BU37" s="38">
        <v>40925</v>
      </c>
      <c r="BV37" s="38"/>
      <c r="BW37" s="38">
        <v>971</v>
      </c>
      <c r="BX37" s="38">
        <v>371</v>
      </c>
      <c r="BY37" s="38">
        <v>640</v>
      </c>
      <c r="BZ37" s="38">
        <v>17184</v>
      </c>
      <c r="CA37" s="38"/>
      <c r="CB37" s="38"/>
      <c r="CC37" s="38">
        <v>7386</v>
      </c>
      <c r="CD37" s="38">
        <v>34571</v>
      </c>
      <c r="CE37" s="38"/>
      <c r="CF37" s="38">
        <v>100000</v>
      </c>
      <c r="CG37" s="38"/>
      <c r="CH37" s="38"/>
      <c r="CI37" s="38">
        <v>616434</v>
      </c>
      <c r="CJ37" s="38">
        <v>225305</v>
      </c>
      <c r="CK37" s="38"/>
      <c r="CL37" s="38"/>
      <c r="CM37" s="38"/>
      <c r="CN37" s="38"/>
      <c r="CO37" s="38"/>
      <c r="CP37" s="38">
        <v>2254</v>
      </c>
      <c r="CQ37" s="38"/>
      <c r="CR37" s="38">
        <v>23527</v>
      </c>
      <c r="CS37" s="38">
        <v>518</v>
      </c>
      <c r="CT37" s="38"/>
      <c r="CU37" s="38">
        <v>434686</v>
      </c>
      <c r="CV37" s="38"/>
      <c r="CW37" s="38"/>
      <c r="CX37" s="38"/>
      <c r="CY37" s="38"/>
      <c r="CZ37" s="38">
        <v>133225</v>
      </c>
      <c r="DA37" s="38">
        <v>383209</v>
      </c>
      <c r="DB37" s="38"/>
      <c r="DC37" s="38"/>
      <c r="DD37" s="38"/>
      <c r="DE37" s="38"/>
      <c r="DF37" s="38">
        <v>190078</v>
      </c>
      <c r="DG37" s="38"/>
      <c r="DH37" s="38">
        <v>19303</v>
      </c>
      <c r="DI37" s="38"/>
      <c r="DJ37" s="38">
        <v>1074647</v>
      </c>
      <c r="DK37" s="38"/>
      <c r="DL37" s="38"/>
      <c r="DM37" s="38"/>
      <c r="DN37" s="38"/>
      <c r="DO37" s="38">
        <v>20755</v>
      </c>
      <c r="DP37" s="38"/>
      <c r="DQ37" s="38"/>
      <c r="DR37" s="38"/>
      <c r="DS37" s="38">
        <v>1523</v>
      </c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>
        <v>-2385</v>
      </c>
      <c r="EH37" s="38">
        <v>-1010</v>
      </c>
      <c r="EI37" s="38">
        <v>-11790</v>
      </c>
      <c r="EJ37" s="38">
        <v>-107148</v>
      </c>
      <c r="EK37" s="38">
        <v>6231</v>
      </c>
      <c r="EL37" s="38"/>
      <c r="EM37" s="38">
        <v>-2330</v>
      </c>
      <c r="EN37" s="38">
        <v>6231</v>
      </c>
      <c r="EO37" s="38">
        <v>-13632</v>
      </c>
      <c r="EP37" s="38"/>
      <c r="EQ37" s="38">
        <v>-1433</v>
      </c>
      <c r="ER37" s="38">
        <v>-74568</v>
      </c>
      <c r="ES37" s="38"/>
      <c r="ET37" s="38"/>
      <c r="EU37" s="38">
        <v>-10208</v>
      </c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  <c r="JT37" s="83"/>
      <c r="JU37" s="83"/>
      <c r="JV37" s="83"/>
      <c r="JW37" s="83"/>
      <c r="JX37" s="83"/>
      <c r="JY37" s="83"/>
      <c r="JZ37" s="83"/>
      <c r="KA37" s="83"/>
      <c r="KB37" s="83"/>
      <c r="KC37" s="83"/>
      <c r="KD37" s="83"/>
      <c r="KE37" s="83"/>
      <c r="KF37" s="83"/>
      <c r="KG37" s="83"/>
      <c r="KH37" s="83"/>
      <c r="KI37" s="83"/>
      <c r="KJ37" s="83"/>
      <c r="KK37" s="83"/>
      <c r="KL37" s="83"/>
      <c r="KM37" s="83"/>
      <c r="KN37" s="83"/>
      <c r="KO37" s="83"/>
      <c r="KP37" s="83"/>
      <c r="KQ37" s="83"/>
      <c r="KR37" s="83"/>
      <c r="KS37" s="83"/>
      <c r="KT37" s="83"/>
      <c r="KU37" s="83"/>
      <c r="KV37" s="83"/>
      <c r="KW37" s="83"/>
      <c r="KX37" s="83"/>
      <c r="KY37" s="83"/>
      <c r="KZ37" s="83"/>
      <c r="LA37" s="83"/>
      <c r="LB37" s="83"/>
      <c r="LC37" s="83"/>
      <c r="LD37" s="83"/>
      <c r="LE37" s="83"/>
      <c r="LF37" s="83"/>
      <c r="LG37" s="83"/>
      <c r="LH37" s="83"/>
      <c r="LI37" s="83"/>
      <c r="LJ37" s="83"/>
      <c r="LK37" s="83"/>
      <c r="LL37" s="83"/>
      <c r="LM37" s="83"/>
      <c r="LN37" s="83"/>
      <c r="LO37" s="83"/>
      <c r="LP37" s="83"/>
      <c r="LQ37" s="83"/>
      <c r="LR37" s="83"/>
      <c r="LS37" s="83"/>
      <c r="LT37" s="83"/>
      <c r="LU37" s="83"/>
      <c r="LV37" s="83"/>
      <c r="LW37" s="83"/>
      <c r="LX37" s="83"/>
      <c r="LY37" s="83"/>
      <c r="LZ37" s="83"/>
      <c r="MA37" s="83"/>
      <c r="MB37" s="83"/>
      <c r="MC37" s="83"/>
      <c r="MD37" s="83"/>
      <c r="ME37" s="83"/>
      <c r="MF37" s="83"/>
      <c r="MG37" s="83"/>
      <c r="MH37" s="83"/>
      <c r="MI37" s="83"/>
      <c r="MJ37" s="83"/>
      <c r="MK37" s="83"/>
      <c r="ML37" s="83"/>
      <c r="MM37" s="83"/>
      <c r="MN37" s="83"/>
      <c r="MO37" s="83"/>
      <c r="MP37" s="83"/>
      <c r="MQ37" s="83"/>
      <c r="MR37" s="83"/>
      <c r="MS37" s="83"/>
      <c r="MT37" s="83"/>
      <c r="MU37" s="83"/>
      <c r="MV37" s="83"/>
      <c r="MW37" s="83"/>
      <c r="MX37" s="83"/>
      <c r="MY37" s="83"/>
      <c r="MZ37" s="83"/>
      <c r="NA37" s="83"/>
      <c r="NB37" s="83"/>
      <c r="NC37" s="83"/>
      <c r="ND37" s="83"/>
      <c r="NE37" s="83"/>
      <c r="NF37" s="83"/>
      <c r="NG37" s="83"/>
      <c r="NH37" s="83"/>
      <c r="NI37" s="83"/>
      <c r="NJ37" s="83"/>
      <c r="NK37" s="83"/>
      <c r="NL37" s="83"/>
      <c r="NM37" s="83"/>
      <c r="NN37" s="83"/>
      <c r="NO37" s="83"/>
      <c r="NP37" s="83"/>
      <c r="NQ37" s="83"/>
      <c r="NR37" s="83"/>
      <c r="NS37" s="83"/>
      <c r="NT37" s="83"/>
      <c r="NU37" s="83"/>
      <c r="NV37" s="83"/>
      <c r="NW37" s="83"/>
      <c r="NX37" s="83"/>
      <c r="NY37" s="83"/>
      <c r="NZ37" s="83"/>
      <c r="OA37" s="83"/>
      <c r="OB37" s="83"/>
      <c r="OC37" s="83"/>
      <c r="OD37" s="83"/>
      <c r="OE37" s="83"/>
      <c r="OF37" s="83"/>
      <c r="OG37" s="83"/>
      <c r="OH37" s="83"/>
      <c r="OI37" s="83"/>
      <c r="OJ37" s="83"/>
      <c r="OK37" s="83"/>
      <c r="OL37" s="83"/>
      <c r="OM37" s="83"/>
      <c r="ON37" s="83"/>
      <c r="OO37" s="83"/>
      <c r="OP37" s="83"/>
      <c r="OQ37" s="83"/>
      <c r="OR37" s="83"/>
      <c r="OS37" s="83"/>
      <c r="OT37" s="83"/>
      <c r="OU37" s="83"/>
      <c r="OV37" s="83"/>
      <c r="OW37" s="83"/>
      <c r="OX37" s="83"/>
      <c r="OY37" s="83"/>
      <c r="OZ37" s="83"/>
      <c r="PA37" s="83"/>
      <c r="PB37" s="83"/>
      <c r="PC37" s="83"/>
      <c r="PD37" s="83"/>
      <c r="PE37" s="83"/>
      <c r="PF37" s="83"/>
      <c r="PG37" s="83"/>
      <c r="PH37" s="83"/>
      <c r="PI37" s="83"/>
      <c r="PJ37" s="83"/>
      <c r="PK37" s="83"/>
      <c r="PL37" s="83"/>
      <c r="PM37" s="83"/>
      <c r="PN37" s="83"/>
      <c r="PO37" s="83"/>
      <c r="PP37" s="83"/>
      <c r="PQ37" s="83"/>
      <c r="PR37" s="83"/>
      <c r="PS37" s="83"/>
      <c r="PT37" s="83"/>
      <c r="PU37" s="83"/>
      <c r="PV37" s="83"/>
      <c r="PW37" s="83"/>
      <c r="PX37" s="83"/>
      <c r="PY37" s="83"/>
      <c r="PZ37" s="83"/>
      <c r="QA37" s="83"/>
      <c r="QB37" s="83"/>
      <c r="QC37" s="83"/>
      <c r="QD37" s="83"/>
      <c r="QE37" s="83"/>
      <c r="QF37" s="83"/>
      <c r="QG37" s="83"/>
      <c r="QH37" s="83"/>
      <c r="QI37" s="83"/>
      <c r="QJ37" s="83"/>
      <c r="QK37" s="83"/>
      <c r="QL37" s="83"/>
      <c r="QM37" s="83"/>
      <c r="QN37" s="83"/>
      <c r="QO37" s="83"/>
      <c r="QP37" s="83"/>
      <c r="QQ37" s="83"/>
      <c r="QR37" s="83"/>
      <c r="QS37" s="83"/>
      <c r="QT37" s="83"/>
      <c r="QU37" s="83"/>
      <c r="QV37" s="83"/>
      <c r="QW37" s="83"/>
      <c r="QX37" s="83"/>
      <c r="QY37" s="83"/>
      <c r="QZ37" s="83"/>
      <c r="RA37" s="83"/>
      <c r="RB37" s="83"/>
      <c r="RC37" s="83"/>
      <c r="RD37" s="83"/>
      <c r="RE37" s="83"/>
      <c r="RF37" s="83"/>
      <c r="RG37" s="83"/>
      <c r="RH37" s="83"/>
      <c r="RI37" s="83"/>
      <c r="RJ37" s="83"/>
      <c r="RK37" s="83"/>
      <c r="RL37" s="83"/>
      <c r="RM37" s="83"/>
      <c r="RN37" s="83"/>
      <c r="RO37" s="83"/>
      <c r="RP37" s="83"/>
      <c r="RQ37" s="83"/>
      <c r="RR37" s="83"/>
      <c r="RS37" s="83"/>
      <c r="RT37" s="83"/>
      <c r="RU37" s="83"/>
      <c r="RV37" s="83"/>
      <c r="RW37" s="83"/>
      <c r="RX37" s="83"/>
      <c r="RY37" s="83"/>
      <c r="RZ37" s="83"/>
      <c r="SA37" s="83"/>
      <c r="SB37" s="83"/>
      <c r="SC37" s="83"/>
      <c r="SD37" s="83"/>
      <c r="SE37" s="83"/>
      <c r="SF37" s="83"/>
      <c r="SG37" s="83"/>
      <c r="SH37" s="83"/>
      <c r="SI37" s="83"/>
      <c r="SJ37" s="83"/>
      <c r="SK37" s="83"/>
      <c r="SL37" s="83"/>
      <c r="SM37" s="83"/>
      <c r="SN37" s="83"/>
      <c r="SO37" s="83"/>
      <c r="SP37" s="83"/>
      <c r="SQ37" s="83"/>
      <c r="SR37" s="83"/>
      <c r="SS37" s="83"/>
      <c r="ST37" s="83"/>
      <c r="SU37" s="83"/>
      <c r="SV37" s="83"/>
      <c r="SW37" s="83"/>
      <c r="SX37" s="83"/>
      <c r="SY37" s="83"/>
      <c r="SZ37" s="83"/>
      <c r="TA37" s="83"/>
      <c r="TB37" s="83"/>
      <c r="TC37" s="83"/>
      <c r="TD37" s="83"/>
      <c r="TE37" s="83"/>
      <c r="TF37" s="83"/>
      <c r="TG37" s="83"/>
      <c r="TH37" s="83"/>
      <c r="TI37" s="83"/>
      <c r="TJ37" s="83"/>
      <c r="TK37" s="83"/>
      <c r="TL37" s="83"/>
      <c r="TM37" s="83"/>
      <c r="TN37" s="83"/>
      <c r="TO37" s="83"/>
      <c r="TP37" s="83"/>
      <c r="TQ37" s="83"/>
      <c r="TR37" s="83"/>
      <c r="TS37" s="83"/>
      <c r="TT37" s="83"/>
      <c r="TU37" s="83"/>
      <c r="TV37" s="83"/>
      <c r="TW37" s="83"/>
      <c r="TX37" s="83"/>
      <c r="TY37" s="83"/>
      <c r="TZ37" s="83"/>
      <c r="UA37" s="83"/>
      <c r="UB37" s="83"/>
      <c r="UC37" s="83"/>
      <c r="UD37" s="83"/>
      <c r="UE37" s="83"/>
      <c r="UF37" s="83"/>
      <c r="UG37" s="83"/>
      <c r="UH37" s="83"/>
      <c r="UI37" s="83"/>
      <c r="UJ37" s="83"/>
      <c r="UK37" s="83"/>
      <c r="UL37" s="83"/>
      <c r="UM37" s="83"/>
      <c r="UN37" s="83"/>
      <c r="UO37" s="83"/>
      <c r="UP37" s="83"/>
      <c r="UQ37" s="83"/>
      <c r="UR37" s="83"/>
      <c r="US37" s="83"/>
      <c r="UT37" s="83"/>
      <c r="UU37" s="83"/>
      <c r="UV37" s="83"/>
      <c r="UW37" s="83"/>
      <c r="UX37" s="83"/>
      <c r="UY37" s="83"/>
      <c r="UZ37" s="83"/>
      <c r="VA37" s="83"/>
      <c r="VB37" s="83"/>
      <c r="VC37" s="83"/>
      <c r="VD37" s="83"/>
      <c r="VE37" s="83"/>
      <c r="VF37" s="83"/>
      <c r="VG37" s="83"/>
      <c r="VH37" s="83"/>
      <c r="VI37" s="83"/>
      <c r="VJ37" s="83"/>
      <c r="VK37" s="83"/>
      <c r="VL37" s="83"/>
      <c r="VM37" s="83"/>
      <c r="VN37" s="83"/>
      <c r="VO37" s="83"/>
      <c r="VP37" s="83"/>
      <c r="VQ37" s="83"/>
      <c r="VR37" s="83"/>
      <c r="VS37" s="83"/>
      <c r="VT37" s="83"/>
      <c r="VU37" s="83"/>
      <c r="VV37" s="83"/>
      <c r="VW37" s="83"/>
      <c r="VX37" s="83"/>
      <c r="VY37" s="83"/>
      <c r="VZ37" s="83"/>
      <c r="WA37" s="83"/>
      <c r="WB37" s="83"/>
      <c r="WC37" s="83"/>
      <c r="WD37" s="83"/>
      <c r="WE37" s="83"/>
      <c r="WF37" s="83"/>
      <c r="WG37" s="83"/>
      <c r="WH37" s="83"/>
      <c r="WI37" s="83"/>
      <c r="WJ37" s="83"/>
      <c r="WK37" s="83"/>
      <c r="WL37" s="83"/>
      <c r="WM37" s="83"/>
      <c r="WN37" s="83"/>
      <c r="WO37" s="83"/>
      <c r="WP37" s="83"/>
      <c r="WQ37" s="83"/>
      <c r="WR37" s="83"/>
      <c r="WS37" s="83"/>
      <c r="WT37" s="83"/>
      <c r="WU37" s="83"/>
      <c r="WV37" s="83"/>
      <c r="WW37" s="83"/>
      <c r="WX37" s="83"/>
      <c r="WY37" s="83"/>
      <c r="WZ37" s="83"/>
      <c r="XA37" s="83"/>
      <c r="XB37" s="83"/>
      <c r="XC37" s="83"/>
      <c r="XD37" s="83"/>
      <c r="XE37" s="83"/>
      <c r="XF37" s="83"/>
      <c r="XG37" s="83"/>
      <c r="XH37" s="83"/>
      <c r="XI37" s="83"/>
      <c r="XJ37" s="83"/>
      <c r="XK37" s="83"/>
      <c r="XL37" s="83"/>
      <c r="XM37" s="83"/>
      <c r="XN37" s="83"/>
      <c r="XO37" s="83"/>
      <c r="XP37" s="83"/>
      <c r="XQ37" s="83"/>
      <c r="XR37" s="83"/>
      <c r="XS37" s="83"/>
      <c r="XT37" s="83"/>
      <c r="XU37" s="83"/>
      <c r="XV37" s="83"/>
      <c r="XW37" s="83"/>
      <c r="XX37" s="83"/>
      <c r="XY37" s="83"/>
      <c r="XZ37" s="83"/>
      <c r="YA37" s="83"/>
      <c r="YB37" s="83"/>
      <c r="YC37" s="83"/>
      <c r="YD37" s="83"/>
      <c r="YE37" s="83"/>
      <c r="YF37" s="83"/>
      <c r="YG37" s="83"/>
      <c r="YH37" s="83"/>
      <c r="YI37" s="83"/>
      <c r="YJ37" s="83"/>
      <c r="YK37" s="83"/>
      <c r="YL37" s="83"/>
      <c r="YM37" s="83"/>
      <c r="YN37" s="83"/>
      <c r="YO37" s="83"/>
      <c r="YP37" s="83"/>
      <c r="YQ37" s="83"/>
      <c r="YR37" s="83"/>
      <c r="YS37" s="83"/>
      <c r="YT37" s="83"/>
      <c r="YU37" s="83"/>
      <c r="YV37" s="83"/>
      <c r="YW37" s="83"/>
      <c r="YX37" s="83"/>
      <c r="YY37" s="83"/>
      <c r="YZ37" s="83"/>
      <c r="ZA37" s="83"/>
      <c r="ZB37" s="83"/>
      <c r="ZC37" s="83"/>
      <c r="ZD37" s="83"/>
      <c r="ZE37" s="83"/>
      <c r="ZF37" s="83"/>
      <c r="ZG37" s="83"/>
      <c r="ZH37" s="83"/>
      <c r="ZI37" s="83"/>
      <c r="ZJ37" s="83"/>
      <c r="ZK37" s="83"/>
      <c r="ZL37" s="83"/>
      <c r="ZM37" s="83"/>
      <c r="ZN37" s="83"/>
      <c r="ZO37" s="83"/>
      <c r="ZP37" s="83"/>
      <c r="ZQ37" s="83"/>
      <c r="ZR37" s="83"/>
      <c r="ZS37" s="83"/>
      <c r="ZT37" s="83"/>
      <c r="ZU37" s="83"/>
      <c r="ZV37" s="83"/>
      <c r="ZW37" s="83"/>
      <c r="ZX37" s="83"/>
      <c r="ZY37" s="83"/>
      <c r="ZZ37" s="83"/>
      <c r="AAA37" s="83"/>
      <c r="AAB37" s="83"/>
      <c r="AAC37" s="83"/>
      <c r="AAD37" s="83"/>
      <c r="AAE37" s="83"/>
      <c r="AAF37" s="83"/>
      <c r="AAG37" s="83"/>
      <c r="AAH37" s="83"/>
      <c r="AAI37" s="83"/>
      <c r="AAJ37" s="83"/>
      <c r="AAK37" s="83"/>
      <c r="AAL37" s="83"/>
      <c r="AAM37" s="83"/>
      <c r="AAN37" s="83"/>
      <c r="AAO37" s="83"/>
      <c r="AAP37" s="83"/>
      <c r="AAQ37" s="83"/>
      <c r="AAR37" s="83"/>
      <c r="AAS37" s="83"/>
      <c r="AAT37" s="83"/>
      <c r="AAU37" s="83"/>
      <c r="AAV37" s="83"/>
      <c r="AAW37" s="83"/>
      <c r="AAX37" s="83"/>
      <c r="AAY37" s="83"/>
      <c r="AAZ37" s="83"/>
      <c r="ABA37" s="83"/>
      <c r="ABB37" s="83"/>
      <c r="ABC37" s="83"/>
      <c r="ABD37" s="83"/>
      <c r="ABE37" s="83"/>
      <c r="ABF37" s="83"/>
      <c r="ABG37" s="83"/>
      <c r="ABH37" s="83"/>
      <c r="ABI37" s="83"/>
      <c r="ABJ37" s="83"/>
      <c r="ABK37" s="83"/>
      <c r="ABL37" s="83"/>
      <c r="ABM37" s="83"/>
      <c r="ABN37" s="83"/>
      <c r="ABO37" s="83"/>
      <c r="ABP37" s="83"/>
      <c r="ABQ37" s="83"/>
      <c r="ABR37" s="83"/>
      <c r="ABS37" s="83"/>
      <c r="ABT37" s="83"/>
      <c r="ABU37" s="83"/>
      <c r="ABV37" s="83"/>
      <c r="ABW37" s="83"/>
      <c r="ABX37" s="83"/>
      <c r="ABY37" s="83"/>
      <c r="ABZ37" s="83"/>
      <c r="ACA37" s="83"/>
      <c r="ACB37" s="83"/>
      <c r="ACC37" s="83"/>
      <c r="ACD37" s="83"/>
      <c r="ACE37" s="83"/>
      <c r="ACF37" s="83"/>
      <c r="ACG37" s="83"/>
      <c r="ACH37" s="83"/>
      <c r="ACI37" s="83"/>
      <c r="ACJ37" s="83"/>
      <c r="ACK37" s="83"/>
      <c r="ACL37" s="83"/>
      <c r="ACM37" s="83"/>
      <c r="ACN37" s="83"/>
      <c r="ACO37" s="83"/>
      <c r="ACP37" s="83"/>
      <c r="ACQ37" s="83"/>
      <c r="ACR37" s="83"/>
      <c r="ACS37" s="83"/>
      <c r="ACT37" s="83"/>
      <c r="ACU37" s="83"/>
      <c r="ACV37" s="83"/>
      <c r="ACW37" s="83"/>
      <c r="ACX37" s="83"/>
      <c r="ACY37" s="83"/>
      <c r="ACZ37" s="83"/>
      <c r="ADA37" s="83"/>
      <c r="ADB37" s="83"/>
      <c r="ADC37" s="83"/>
      <c r="ADD37" s="83"/>
      <c r="ADE37" s="83"/>
      <c r="ADF37" s="83"/>
      <c r="ADG37" s="83"/>
      <c r="ADH37" s="83"/>
      <c r="ADI37" s="83"/>
      <c r="ADJ37" s="83"/>
      <c r="ADK37" s="83"/>
      <c r="ADL37" s="83"/>
      <c r="ADM37" s="83"/>
      <c r="ADN37" s="83"/>
      <c r="ADO37" s="83"/>
      <c r="ADP37" s="83"/>
      <c r="ADQ37" s="83"/>
      <c r="ADR37" s="83"/>
      <c r="ADS37" s="83"/>
      <c r="ADT37" s="83"/>
      <c r="ADU37" s="83"/>
      <c r="ADV37" s="83"/>
      <c r="ADW37" s="83"/>
      <c r="ADX37" s="83"/>
      <c r="ADY37" s="83"/>
      <c r="ADZ37" s="83"/>
      <c r="AEA37" s="83"/>
      <c r="AEB37" s="83"/>
      <c r="AEC37" s="83"/>
      <c r="AED37" s="83"/>
      <c r="AEE37" s="83"/>
      <c r="AEF37" s="83"/>
      <c r="AEG37" s="83"/>
      <c r="AEH37" s="83"/>
      <c r="AEI37" s="83"/>
      <c r="AEJ37" s="83"/>
      <c r="AEK37" s="83"/>
      <c r="AEL37" s="83"/>
      <c r="AEM37" s="83"/>
      <c r="AEN37" s="83"/>
      <c r="AEO37" s="83"/>
      <c r="AEP37" s="83"/>
      <c r="AEQ37" s="83"/>
      <c r="AER37" s="83"/>
      <c r="AES37" s="83"/>
      <c r="AET37" s="83"/>
      <c r="AEU37" s="83"/>
      <c r="AEV37" s="83"/>
      <c r="AEW37" s="83"/>
      <c r="AEX37" s="83"/>
      <c r="AEY37" s="83"/>
      <c r="AEZ37" s="83"/>
      <c r="AFA37" s="83"/>
      <c r="AFB37" s="83"/>
      <c r="AFC37" s="83"/>
      <c r="AFD37" s="83"/>
      <c r="AFE37" s="83"/>
      <c r="AFF37" s="83"/>
      <c r="AFG37" s="83"/>
      <c r="AFH37" s="83"/>
      <c r="AFI37" s="83"/>
      <c r="AFJ37" s="83"/>
      <c r="AFK37" s="83"/>
      <c r="AFL37" s="83"/>
      <c r="AFM37" s="83"/>
      <c r="AFN37" s="83"/>
      <c r="AFO37" s="83"/>
      <c r="AFP37" s="83"/>
      <c r="AFQ37" s="83"/>
      <c r="AFR37" s="83"/>
      <c r="AFS37" s="83"/>
      <c r="AFT37" s="83"/>
      <c r="AFU37" s="83"/>
      <c r="AFV37" s="83"/>
      <c r="AFW37" s="83"/>
      <c r="AFX37" s="83"/>
      <c r="AFY37" s="83"/>
      <c r="AFZ37" s="83"/>
      <c r="AGA37" s="83"/>
      <c r="AGB37" s="83"/>
      <c r="AGC37" s="83"/>
      <c r="AGD37" s="83"/>
      <c r="AGE37" s="83"/>
      <c r="AGF37" s="83"/>
      <c r="AGG37" s="83"/>
      <c r="AGH37" s="83"/>
      <c r="AGI37" s="83"/>
      <c r="AGJ37" s="83"/>
      <c r="AGK37" s="83"/>
      <c r="AGL37" s="83"/>
      <c r="AGM37" s="83"/>
      <c r="AGN37" s="83"/>
      <c r="AGO37" s="83"/>
      <c r="AGP37" s="83"/>
      <c r="AGQ37" s="83"/>
      <c r="AGR37" s="83"/>
      <c r="AGS37" s="83"/>
      <c r="AGT37" s="83"/>
      <c r="AGU37" s="83"/>
      <c r="AGV37" s="83"/>
      <c r="AGW37" s="83"/>
      <c r="AGX37" s="83"/>
      <c r="AGY37" s="83"/>
      <c r="AGZ37" s="83"/>
      <c r="AHA37" s="83"/>
      <c r="AHB37" s="83"/>
      <c r="AHC37" s="83"/>
      <c r="AHD37" s="83"/>
      <c r="AHE37" s="83"/>
      <c r="AHF37" s="83"/>
      <c r="AHG37" s="83"/>
      <c r="AHH37" s="83"/>
      <c r="AHI37" s="83"/>
      <c r="AHJ37" s="83"/>
      <c r="AHK37" s="83"/>
      <c r="AHL37" s="83"/>
      <c r="AHM37" s="83"/>
      <c r="AHN37" s="83"/>
      <c r="AHO37" s="83"/>
      <c r="AHP37" s="83"/>
      <c r="AHQ37" s="83"/>
      <c r="AHR37" s="83"/>
      <c r="AHS37" s="83"/>
      <c r="AHT37" s="83"/>
      <c r="AHU37" s="83"/>
      <c r="AHV37" s="83"/>
      <c r="AHW37" s="83"/>
      <c r="AHX37" s="83"/>
      <c r="AHY37" s="83"/>
      <c r="AHZ37" s="83"/>
      <c r="AIA37" s="83"/>
      <c r="AIB37" s="83"/>
      <c r="AIC37" s="83"/>
      <c r="AID37" s="83"/>
      <c r="AIE37" s="83"/>
      <c r="AIF37" s="83"/>
      <c r="AIG37" s="83"/>
      <c r="AIH37" s="83"/>
      <c r="AII37" s="83"/>
      <c r="AIJ37" s="83"/>
      <c r="AIK37" s="83"/>
      <c r="AIL37" s="83"/>
      <c r="AIM37" s="83"/>
      <c r="AIN37" s="83"/>
      <c r="AIO37" s="83"/>
      <c r="AIP37" s="83"/>
      <c r="AIQ37" s="83"/>
      <c r="AIR37" s="83"/>
      <c r="AIS37" s="83"/>
      <c r="AIT37" s="83"/>
      <c r="AIU37" s="83"/>
      <c r="AIV37" s="83"/>
      <c r="AIW37" s="83"/>
      <c r="AIX37" s="83"/>
      <c r="AIY37" s="83"/>
      <c r="AIZ37" s="83"/>
      <c r="AJA37" s="83"/>
      <c r="AJB37" s="83"/>
      <c r="AJC37" s="83"/>
      <c r="AJD37" s="83"/>
      <c r="AJE37" s="83"/>
      <c r="AJF37" s="83"/>
      <c r="AJG37" s="83"/>
      <c r="AJH37" s="83"/>
      <c r="AJI37" s="83"/>
      <c r="AJJ37" s="83"/>
      <c r="AJK37" s="83"/>
      <c r="AJL37" s="83"/>
      <c r="AJM37" s="83"/>
      <c r="AJN37" s="83"/>
      <c r="AJO37" s="83"/>
      <c r="AJP37" s="83"/>
      <c r="AJQ37" s="83"/>
      <c r="AJR37" s="83"/>
      <c r="AJS37" s="83"/>
      <c r="AJT37" s="83"/>
      <c r="AJU37" s="83"/>
      <c r="AJV37" s="83"/>
      <c r="AJW37" s="83"/>
      <c r="AJX37" s="83"/>
      <c r="AJY37" s="83"/>
      <c r="AJZ37" s="83"/>
      <c r="AKA37" s="83"/>
      <c r="AKB37" s="83"/>
      <c r="AKC37" s="83"/>
      <c r="AKD37" s="83"/>
      <c r="AKE37" s="83"/>
      <c r="AKF37" s="83"/>
      <c r="AKG37" s="83"/>
      <c r="AKH37" s="83"/>
      <c r="AKI37" s="83"/>
      <c r="AKJ37" s="83"/>
      <c r="AKK37" s="83"/>
      <c r="AKL37" s="83"/>
      <c r="AKM37" s="83"/>
      <c r="AKN37" s="83"/>
      <c r="AKO37" s="83"/>
      <c r="AKP37" s="83"/>
      <c r="AKQ37" s="83"/>
      <c r="AKR37" s="83"/>
      <c r="AKS37" s="83"/>
      <c r="AKT37" s="83"/>
      <c r="AKU37" s="83"/>
      <c r="AKV37" s="83"/>
      <c r="AKW37" s="83"/>
      <c r="AKX37" s="83"/>
      <c r="AKY37" s="83"/>
      <c r="AKZ37" s="83"/>
      <c r="ALA37" s="83"/>
      <c r="ALB37" s="83"/>
      <c r="ALC37" s="83"/>
      <c r="ALD37" s="83"/>
      <c r="ALE37" s="83"/>
      <c r="ALF37" s="83"/>
      <c r="ALG37" s="83"/>
      <c r="ALH37" s="83"/>
      <c r="ALI37" s="83"/>
      <c r="ALJ37" s="83"/>
      <c r="ALK37" s="83"/>
      <c r="ALL37" s="83"/>
      <c r="ALM37" s="83"/>
      <c r="ALN37" s="83"/>
      <c r="ALO37" s="83"/>
      <c r="ALP37" s="83"/>
      <c r="ALQ37" s="83"/>
      <c r="ALR37" s="83"/>
      <c r="ALS37" s="83"/>
      <c r="ALT37" s="83"/>
      <c r="ALU37" s="83"/>
      <c r="ALV37" s="83"/>
      <c r="ALW37" s="83"/>
      <c r="ALX37" s="83"/>
      <c r="ALY37" s="83"/>
      <c r="ALZ37" s="83"/>
      <c r="AMA37" s="83"/>
      <c r="AMB37" s="83"/>
      <c r="AMC37" s="83"/>
      <c r="AMD37" s="83"/>
      <c r="AME37" s="83"/>
      <c r="AMF37" s="83"/>
      <c r="AMG37" s="83"/>
      <c r="AMH37" s="83"/>
      <c r="AMI37" s="83"/>
      <c r="AMJ37" s="83"/>
      <c r="AMK37" s="83"/>
      <c r="AML37" s="83"/>
      <c r="AMM37" s="83"/>
      <c r="AMN37" s="83"/>
      <c r="AMO37" s="83"/>
      <c r="AMP37" s="83"/>
      <c r="AMQ37" s="83"/>
      <c r="AMR37" s="83"/>
      <c r="AMS37" s="83"/>
      <c r="AMT37" s="83"/>
      <c r="AMU37" s="83"/>
      <c r="AMV37" s="83"/>
      <c r="AMW37" s="83"/>
      <c r="AMX37" s="83"/>
      <c r="AMY37" s="83"/>
      <c r="AMZ37" s="83"/>
      <c r="ANA37" s="83"/>
      <c r="ANB37" s="83"/>
      <c r="ANC37" s="83"/>
      <c r="AND37" s="83"/>
      <c r="ANE37" s="83"/>
      <c r="ANF37" s="83"/>
      <c r="ANG37" s="83"/>
      <c r="ANH37" s="83"/>
      <c r="ANI37" s="83"/>
      <c r="ANJ37" s="83"/>
      <c r="ANK37" s="83"/>
      <c r="ANL37" s="83"/>
      <c r="ANM37" s="83"/>
      <c r="ANN37" s="83"/>
      <c r="ANO37" s="83"/>
      <c r="ANP37" s="83"/>
      <c r="ANQ37" s="83"/>
      <c r="ANR37" s="83"/>
      <c r="ANS37" s="83"/>
      <c r="ANT37" s="83"/>
      <c r="ANU37" s="83"/>
      <c r="ANV37" s="83"/>
      <c r="ANW37" s="83"/>
      <c r="ANX37" s="83"/>
      <c r="ANY37" s="83"/>
      <c r="ANZ37" s="83"/>
      <c r="AOA37" s="83"/>
      <c r="AOB37" s="83"/>
      <c r="AOC37" s="83"/>
      <c r="AOD37" s="83"/>
      <c r="AOE37" s="83"/>
      <c r="AOF37" s="83"/>
      <c r="AOG37" s="83"/>
      <c r="AOH37" s="83"/>
      <c r="AOI37" s="83"/>
      <c r="AOJ37" s="83"/>
      <c r="AOK37" s="83"/>
      <c r="AOL37" s="83"/>
      <c r="AOM37" s="83"/>
      <c r="AON37" s="83"/>
      <c r="AOO37" s="83"/>
      <c r="AOP37" s="83"/>
      <c r="AOQ37" s="83"/>
      <c r="AOR37" s="83"/>
      <c r="AOS37" s="83"/>
      <c r="AOT37" s="83"/>
      <c r="AOU37" s="83"/>
      <c r="AOV37" s="83"/>
      <c r="AOW37" s="83"/>
      <c r="AOX37" s="83"/>
      <c r="AOY37" s="83"/>
      <c r="AOZ37" s="83"/>
      <c r="APA37" s="83"/>
      <c r="APB37" s="83"/>
      <c r="APC37" s="83"/>
      <c r="APD37" s="83"/>
      <c r="APE37" s="83"/>
      <c r="APF37" s="83"/>
      <c r="APG37" s="83"/>
      <c r="APH37" s="83"/>
      <c r="API37" s="83"/>
      <c r="APJ37" s="83"/>
      <c r="APK37" s="83"/>
      <c r="APL37" s="83"/>
      <c r="APM37" s="83"/>
      <c r="APN37" s="83"/>
      <c r="APO37" s="83"/>
      <c r="APP37" s="83"/>
      <c r="APQ37" s="83"/>
      <c r="APR37" s="83"/>
      <c r="APS37" s="83"/>
      <c r="APT37" s="83"/>
      <c r="APU37" s="83"/>
      <c r="APV37" s="83"/>
      <c r="APW37" s="83"/>
      <c r="APX37" s="83"/>
      <c r="APY37" s="83"/>
      <c r="APZ37" s="83"/>
      <c r="AQA37" s="83"/>
      <c r="AQB37" s="83"/>
      <c r="AQC37" s="83"/>
      <c r="AQD37" s="83"/>
      <c r="AQE37" s="83"/>
      <c r="AQF37" s="83"/>
      <c r="AQG37" s="83"/>
      <c r="AQH37" s="83"/>
      <c r="AQI37" s="83"/>
      <c r="AQJ37" s="83"/>
      <c r="AQK37" s="83"/>
      <c r="AQL37" s="83"/>
      <c r="AQM37" s="83"/>
      <c r="AQN37" s="83"/>
      <c r="AQO37" s="83"/>
      <c r="AQP37" s="83"/>
      <c r="AQQ37" s="83"/>
      <c r="AQR37" s="83"/>
      <c r="AQS37" s="83"/>
      <c r="AQT37" s="83"/>
      <c r="AQU37" s="83"/>
      <c r="AQV37" s="83"/>
      <c r="AQW37" s="83"/>
      <c r="AQX37" s="83"/>
      <c r="AQY37" s="83"/>
      <c r="AQZ37" s="83"/>
      <c r="ARA37" s="83"/>
      <c r="ARB37" s="83"/>
      <c r="ARC37" s="83"/>
      <c r="ARD37" s="83"/>
      <c r="ARE37" s="83"/>
      <c r="ARF37" s="83"/>
      <c r="ARG37" s="83"/>
      <c r="ARH37" s="83"/>
      <c r="ARI37" s="83"/>
      <c r="ARJ37" s="83"/>
      <c r="ARK37" s="83"/>
      <c r="ARL37" s="83"/>
      <c r="ARM37" s="83"/>
      <c r="ARN37" s="83"/>
      <c r="ARO37" s="83"/>
      <c r="ARP37" s="83"/>
      <c r="ARQ37" s="83"/>
      <c r="ARR37" s="83"/>
      <c r="ARS37" s="83"/>
      <c r="ART37" s="83"/>
      <c r="ARU37" s="83"/>
      <c r="ARV37" s="83"/>
      <c r="ARW37" s="83"/>
      <c r="ARX37" s="83"/>
      <c r="ARY37" s="83"/>
      <c r="ARZ37" s="83"/>
      <c r="ASA37" s="83"/>
      <c r="ASB37" s="83"/>
      <c r="ASC37" s="83"/>
      <c r="ASD37" s="83"/>
      <c r="ASE37" s="83"/>
      <c r="ASF37" s="83"/>
      <c r="ASG37" s="83"/>
      <c r="ASH37" s="83"/>
      <c r="ASI37" s="83"/>
      <c r="ASJ37" s="83"/>
      <c r="ASK37" s="83"/>
      <c r="ASL37" s="83"/>
      <c r="ASM37" s="83"/>
      <c r="ASN37" s="83"/>
      <c r="ASO37" s="83"/>
      <c r="ASP37" s="83"/>
      <c r="ASQ37" s="83"/>
      <c r="ASR37" s="83"/>
      <c r="ASS37" s="83"/>
      <c r="AST37" s="83"/>
      <c r="ASU37" s="83"/>
      <c r="ASV37" s="83"/>
      <c r="ASW37" s="83"/>
      <c r="ASX37" s="83"/>
      <c r="ASY37" s="83"/>
      <c r="ASZ37" s="83"/>
      <c r="ATA37" s="83"/>
      <c r="ATB37" s="83"/>
      <c r="ATC37" s="83"/>
      <c r="ATD37" s="83"/>
      <c r="ATE37" s="83"/>
      <c r="ATF37" s="83"/>
      <c r="ATG37" s="83"/>
      <c r="ATH37" s="83"/>
      <c r="ATI37" s="83"/>
      <c r="ATJ37" s="83"/>
      <c r="ATK37" s="83"/>
      <c r="ATL37" s="83"/>
      <c r="ATM37" s="83"/>
      <c r="ATN37" s="83"/>
      <c r="ATO37" s="83"/>
      <c r="ATP37" s="83"/>
      <c r="ATQ37" s="83"/>
      <c r="ATR37" s="83"/>
      <c r="ATS37" s="83"/>
      <c r="ATT37" s="83"/>
      <c r="ATU37" s="83"/>
      <c r="ATV37" s="83"/>
      <c r="ATW37" s="83"/>
      <c r="ATX37" s="83"/>
      <c r="ATY37" s="83"/>
      <c r="ATZ37" s="83"/>
      <c r="AUA37" s="83"/>
      <c r="AUB37" s="83"/>
      <c r="AUC37" s="83"/>
      <c r="AUD37" s="83"/>
      <c r="AUE37" s="83"/>
      <c r="AUF37" s="83"/>
      <c r="AUG37" s="83"/>
      <c r="AUH37" s="83"/>
      <c r="AUI37" s="83"/>
      <c r="AUJ37" s="83"/>
      <c r="AUK37" s="83"/>
      <c r="AUL37" s="83"/>
      <c r="AUM37" s="83"/>
      <c r="AUN37" s="83"/>
      <c r="AUO37" s="83"/>
      <c r="AUP37" s="83"/>
      <c r="AUQ37" s="83"/>
      <c r="AUR37" s="83"/>
      <c r="AUS37" s="83"/>
      <c r="AUT37" s="83"/>
      <c r="AUU37" s="83"/>
      <c r="AUV37" s="83"/>
      <c r="AUW37" s="83"/>
      <c r="AUX37" s="83"/>
      <c r="AUY37" s="83"/>
      <c r="AUZ37" s="83"/>
      <c r="AVA37" s="83"/>
      <c r="AVB37" s="83"/>
      <c r="AVC37" s="83"/>
      <c r="AVD37" s="83"/>
      <c r="AVE37" s="83"/>
      <c r="AVF37" s="83"/>
    </row>
    <row r="38" spans="1:1254">
      <c r="A38" s="84">
        <v>45657</v>
      </c>
      <c r="B38" s="81">
        <v>52009</v>
      </c>
      <c r="C38" s="82" t="s">
        <v>1971</v>
      </c>
      <c r="D38" s="38">
        <v>10674718</v>
      </c>
      <c r="E38" s="38">
        <v>-24620</v>
      </c>
      <c r="F38" s="38">
        <v>0</v>
      </c>
      <c r="G38" s="38">
        <v>-7098339</v>
      </c>
      <c r="H38" s="38">
        <v>414839</v>
      </c>
      <c r="I38" s="38">
        <v>-7802</v>
      </c>
      <c r="J38" s="38">
        <v>-6620656</v>
      </c>
      <c r="K38" s="38">
        <v>-1155270</v>
      </c>
      <c r="L38" s="38">
        <v>1753453</v>
      </c>
      <c r="M38" s="38"/>
      <c r="N38" s="38">
        <v>10148070</v>
      </c>
      <c r="O38" s="38">
        <v>93477</v>
      </c>
      <c r="P38" s="38">
        <v>0</v>
      </c>
      <c r="Q38" s="38">
        <v>276036</v>
      </c>
      <c r="R38" s="38">
        <v>-72788</v>
      </c>
      <c r="S38" s="38">
        <v>-745806</v>
      </c>
      <c r="T38" s="38">
        <v>249352</v>
      </c>
      <c r="U38" s="38">
        <v>776163</v>
      </c>
      <c r="V38" s="38"/>
      <c r="W38" s="38">
        <v>-526811</v>
      </c>
      <c r="X38" s="38">
        <v>-751491</v>
      </c>
      <c r="Y38" s="38">
        <v>-1756395</v>
      </c>
      <c r="Z38" s="38">
        <v>46926</v>
      </c>
      <c r="AA38" s="38">
        <v>56890</v>
      </c>
      <c r="AB38" s="38">
        <v>-107435</v>
      </c>
      <c r="AC38" s="38">
        <v>143434</v>
      </c>
      <c r="AD38" s="38">
        <v>-834614</v>
      </c>
      <c r="AE38" s="38">
        <v>1751</v>
      </c>
      <c r="AF38" s="38">
        <v>-347444</v>
      </c>
      <c r="AG38" s="38">
        <v>837334</v>
      </c>
      <c r="AH38" s="38">
        <v>261833</v>
      </c>
      <c r="AI38" s="38">
        <v>361520</v>
      </c>
      <c r="AJ38" s="38">
        <v>242027</v>
      </c>
      <c r="AK38" s="38">
        <v>-48521</v>
      </c>
      <c r="AL38" s="38">
        <v>530821</v>
      </c>
      <c r="AM38" s="38">
        <v>1184778</v>
      </c>
      <c r="AN38" s="38">
        <v>-17566</v>
      </c>
      <c r="AO38" s="38">
        <v>16586</v>
      </c>
      <c r="AP38" s="38">
        <v>-7148</v>
      </c>
      <c r="AQ38" s="38">
        <v>701382</v>
      </c>
      <c r="AR38" s="38">
        <v>2971</v>
      </c>
      <c r="AS38" s="38">
        <v>18170504</v>
      </c>
      <c r="AT38" s="38">
        <v>0</v>
      </c>
      <c r="AU38" s="38">
        <v>405542</v>
      </c>
      <c r="AV38" s="38">
        <v>91483</v>
      </c>
      <c r="AW38" s="38">
        <v>497025</v>
      </c>
      <c r="AX38" s="38"/>
      <c r="AY38" s="38">
        <v>768940</v>
      </c>
      <c r="AZ38" s="38">
        <v>18170504</v>
      </c>
      <c r="BA38" s="38"/>
      <c r="BB38" s="38">
        <v>0</v>
      </c>
      <c r="BC38" s="38">
        <v>605514</v>
      </c>
      <c r="BD38" s="38">
        <v>0</v>
      </c>
      <c r="BE38" s="38">
        <v>561692</v>
      </c>
      <c r="BF38" s="38">
        <v>0</v>
      </c>
      <c r="BG38" s="38">
        <v>22393125</v>
      </c>
      <c r="BH38" s="38">
        <v>0</v>
      </c>
      <c r="BI38" s="38">
        <v>47211</v>
      </c>
      <c r="BJ38" s="38">
        <v>704353</v>
      </c>
      <c r="BK38" s="38">
        <v>0</v>
      </c>
      <c r="BL38" s="38">
        <v>16987923</v>
      </c>
      <c r="BM38" s="38">
        <v>285541</v>
      </c>
      <c r="BN38" s="38">
        <v>0</v>
      </c>
      <c r="BO38" s="38">
        <v>0</v>
      </c>
      <c r="BP38" s="38">
        <v>195225</v>
      </c>
      <c r="BQ38" s="38"/>
      <c r="BR38" s="38">
        <v>195225</v>
      </c>
      <c r="BS38" s="38">
        <v>240461</v>
      </c>
      <c r="BT38" s="38">
        <v>141939</v>
      </c>
      <c r="BU38" s="38">
        <v>2158575</v>
      </c>
      <c r="BV38" s="38">
        <v>1073170</v>
      </c>
      <c r="BW38" s="38">
        <v>152694</v>
      </c>
      <c r="BX38" s="38"/>
      <c r="BY38" s="38">
        <v>111775</v>
      </c>
      <c r="BZ38" s="38">
        <v>0</v>
      </c>
      <c r="CA38" s="38">
        <v>15376</v>
      </c>
      <c r="CB38" s="38">
        <v>146226</v>
      </c>
      <c r="CC38" s="38">
        <v>143602</v>
      </c>
      <c r="CD38" s="38">
        <v>305211</v>
      </c>
      <c r="CE38" s="38">
        <v>0</v>
      </c>
      <c r="CF38" s="38">
        <v>101200</v>
      </c>
      <c r="CG38" s="38">
        <v>1100000</v>
      </c>
      <c r="CH38" s="38">
        <v>0</v>
      </c>
      <c r="CI38" s="38">
        <v>4003201</v>
      </c>
      <c r="CJ38" s="38">
        <v>11514468</v>
      </c>
      <c r="CK38" s="38">
        <v>1624639</v>
      </c>
      <c r="CL38" s="38">
        <v>0</v>
      </c>
      <c r="CM38" s="38">
        <v>0</v>
      </c>
      <c r="CN38" s="38">
        <v>15209</v>
      </c>
      <c r="CO38" s="38">
        <v>0</v>
      </c>
      <c r="CP38" s="38">
        <v>109075</v>
      </c>
      <c r="CQ38" s="38">
        <v>19071</v>
      </c>
      <c r="CR38" s="38">
        <v>2378311</v>
      </c>
      <c r="CS38" s="38">
        <v>170119</v>
      </c>
      <c r="CT38" s="38">
        <v>162223</v>
      </c>
      <c r="CU38" s="38">
        <v>14178316</v>
      </c>
      <c r="CV38" s="38">
        <v>688531</v>
      </c>
      <c r="CW38" s="38">
        <v>0</v>
      </c>
      <c r="CX38" s="38">
        <v>0</v>
      </c>
      <c r="CY38" s="38">
        <v>0</v>
      </c>
      <c r="CZ38" s="38"/>
      <c r="DA38" s="38">
        <v>2450001</v>
      </c>
      <c r="DB38" s="38">
        <v>0</v>
      </c>
      <c r="DC38" s="38"/>
      <c r="DD38" s="38">
        <v>44766</v>
      </c>
      <c r="DE38" s="38">
        <v>20394</v>
      </c>
      <c r="DF38" s="38">
        <v>460077</v>
      </c>
      <c r="DG38" s="38">
        <v>1452000</v>
      </c>
      <c r="DH38" s="38">
        <v>416909</v>
      </c>
      <c r="DI38" s="38">
        <v>1452000</v>
      </c>
      <c r="DJ38" s="38">
        <v>22393125</v>
      </c>
      <c r="DK38" s="38">
        <v>0</v>
      </c>
      <c r="DL38" s="38">
        <v>0</v>
      </c>
      <c r="DM38" s="38"/>
      <c r="DN38" s="38">
        <v>1100000</v>
      </c>
      <c r="DO38" s="38">
        <v>2064837</v>
      </c>
      <c r="DP38" s="38"/>
      <c r="DQ38" s="38">
        <v>668137</v>
      </c>
      <c r="DR38" s="38"/>
      <c r="DS38" s="38">
        <v>0</v>
      </c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>
        <v>-215</v>
      </c>
      <c r="EG38" s="38">
        <v>-15619</v>
      </c>
      <c r="EH38" s="38">
        <v>0</v>
      </c>
      <c r="EI38" s="38">
        <v>-337641</v>
      </c>
      <c r="EJ38" s="38">
        <v>-1756394</v>
      </c>
      <c r="EK38" s="38"/>
      <c r="EL38" s="38"/>
      <c r="EM38" s="38">
        <v>-42902</v>
      </c>
      <c r="EN38" s="38"/>
      <c r="EO38" s="38">
        <v>0</v>
      </c>
      <c r="EP38" s="38">
        <v>56890</v>
      </c>
      <c r="EQ38" s="38">
        <v>-122395</v>
      </c>
      <c r="ER38" s="38">
        <v>-1351402</v>
      </c>
      <c r="ES38" s="38">
        <v>56890</v>
      </c>
      <c r="ET38" s="38"/>
      <c r="EU38" s="38">
        <v>-1002501</v>
      </c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  <c r="NY38" s="83"/>
      <c r="NZ38" s="83"/>
      <c r="OA38" s="83"/>
      <c r="OB38" s="83"/>
      <c r="OC38" s="83"/>
      <c r="OD38" s="83"/>
      <c r="OE38" s="83"/>
      <c r="OF38" s="83"/>
      <c r="OG38" s="83"/>
      <c r="OH38" s="83"/>
      <c r="OI38" s="83"/>
      <c r="OJ38" s="83"/>
      <c r="OK38" s="83"/>
      <c r="OL38" s="83"/>
      <c r="OM38" s="83"/>
      <c r="ON38" s="83"/>
      <c r="OO38" s="83"/>
      <c r="OP38" s="83"/>
      <c r="OQ38" s="83"/>
      <c r="OR38" s="83"/>
      <c r="OS38" s="83"/>
      <c r="OT38" s="83"/>
      <c r="OU38" s="83"/>
      <c r="OV38" s="83"/>
      <c r="OW38" s="83"/>
      <c r="OX38" s="83"/>
      <c r="OY38" s="83"/>
      <c r="OZ38" s="83"/>
      <c r="PA38" s="83"/>
      <c r="PB38" s="83"/>
      <c r="PC38" s="83"/>
      <c r="PD38" s="83"/>
      <c r="PE38" s="83"/>
      <c r="PF38" s="83"/>
      <c r="PG38" s="83"/>
      <c r="PH38" s="83"/>
      <c r="PI38" s="83"/>
      <c r="PJ38" s="83"/>
      <c r="PK38" s="83"/>
      <c r="PL38" s="83"/>
      <c r="PM38" s="83"/>
      <c r="PN38" s="83"/>
      <c r="PO38" s="83"/>
      <c r="PP38" s="83"/>
      <c r="PQ38" s="83"/>
      <c r="PR38" s="83"/>
      <c r="PS38" s="83"/>
      <c r="PT38" s="83"/>
      <c r="PU38" s="83"/>
      <c r="PV38" s="83"/>
      <c r="PW38" s="83"/>
      <c r="PX38" s="83"/>
      <c r="PY38" s="83"/>
      <c r="PZ38" s="83"/>
      <c r="QA38" s="83"/>
      <c r="QB38" s="83"/>
      <c r="QC38" s="83"/>
      <c r="QD38" s="83"/>
      <c r="QE38" s="83"/>
      <c r="QF38" s="83"/>
      <c r="QG38" s="83"/>
      <c r="QH38" s="83"/>
      <c r="QI38" s="83"/>
      <c r="QJ38" s="83"/>
      <c r="QK38" s="83"/>
      <c r="QL38" s="83"/>
      <c r="QM38" s="83"/>
      <c r="QN38" s="83"/>
      <c r="QO38" s="83"/>
      <c r="QP38" s="83"/>
      <c r="QQ38" s="83"/>
      <c r="QR38" s="83"/>
      <c r="QS38" s="83"/>
      <c r="QT38" s="83"/>
      <c r="QU38" s="83"/>
      <c r="QV38" s="83"/>
      <c r="QW38" s="83"/>
      <c r="QX38" s="83"/>
      <c r="QY38" s="83"/>
      <c r="QZ38" s="83"/>
      <c r="RA38" s="83"/>
      <c r="RB38" s="83"/>
      <c r="RC38" s="83"/>
      <c r="RD38" s="83"/>
      <c r="RE38" s="83"/>
      <c r="RF38" s="83"/>
      <c r="RG38" s="83"/>
      <c r="RH38" s="83"/>
      <c r="RI38" s="83"/>
      <c r="RJ38" s="83"/>
      <c r="RK38" s="83"/>
      <c r="RL38" s="83"/>
      <c r="RM38" s="83"/>
      <c r="RN38" s="83"/>
      <c r="RO38" s="83"/>
      <c r="RP38" s="83"/>
      <c r="RQ38" s="83"/>
      <c r="RR38" s="83"/>
      <c r="RS38" s="83"/>
      <c r="RT38" s="83"/>
      <c r="RU38" s="83"/>
      <c r="RV38" s="83"/>
      <c r="RW38" s="83"/>
      <c r="RX38" s="83"/>
      <c r="RY38" s="83"/>
      <c r="RZ38" s="83"/>
      <c r="SA38" s="83"/>
      <c r="SB38" s="83"/>
      <c r="SC38" s="83"/>
      <c r="SD38" s="83"/>
      <c r="SE38" s="83"/>
      <c r="SF38" s="83"/>
      <c r="SG38" s="83"/>
      <c r="SH38" s="83"/>
      <c r="SI38" s="83"/>
      <c r="SJ38" s="83"/>
      <c r="SK38" s="83"/>
      <c r="SL38" s="83"/>
      <c r="SM38" s="83"/>
      <c r="SN38" s="83"/>
      <c r="SO38" s="83"/>
      <c r="SP38" s="83"/>
      <c r="SQ38" s="83"/>
      <c r="SR38" s="83"/>
      <c r="SS38" s="83"/>
      <c r="ST38" s="83"/>
      <c r="SU38" s="83"/>
      <c r="SV38" s="83"/>
      <c r="SW38" s="83"/>
      <c r="SX38" s="83"/>
      <c r="SY38" s="83"/>
      <c r="SZ38" s="83"/>
      <c r="TA38" s="83"/>
      <c r="TB38" s="83"/>
      <c r="TC38" s="83"/>
      <c r="TD38" s="83"/>
      <c r="TE38" s="83"/>
      <c r="TF38" s="83"/>
      <c r="TG38" s="83"/>
      <c r="TH38" s="83"/>
      <c r="TI38" s="83"/>
      <c r="TJ38" s="83"/>
      <c r="TK38" s="83"/>
      <c r="TL38" s="83"/>
      <c r="TM38" s="83"/>
      <c r="TN38" s="83"/>
      <c r="TO38" s="83"/>
      <c r="TP38" s="83"/>
      <c r="TQ38" s="83"/>
      <c r="TR38" s="83"/>
      <c r="TS38" s="83"/>
      <c r="TT38" s="83"/>
      <c r="TU38" s="83"/>
      <c r="TV38" s="83"/>
      <c r="TW38" s="83"/>
      <c r="TX38" s="83"/>
      <c r="TY38" s="83"/>
      <c r="TZ38" s="83"/>
      <c r="UA38" s="83"/>
      <c r="UB38" s="83"/>
      <c r="UC38" s="83"/>
      <c r="UD38" s="83"/>
      <c r="UE38" s="83"/>
      <c r="UF38" s="83"/>
      <c r="UG38" s="83"/>
      <c r="UH38" s="83"/>
      <c r="UI38" s="83"/>
      <c r="UJ38" s="83"/>
      <c r="UK38" s="83"/>
      <c r="UL38" s="83"/>
      <c r="UM38" s="83"/>
      <c r="UN38" s="83"/>
      <c r="UO38" s="83"/>
      <c r="UP38" s="83"/>
      <c r="UQ38" s="83"/>
      <c r="UR38" s="83"/>
      <c r="US38" s="83"/>
      <c r="UT38" s="83"/>
      <c r="UU38" s="83"/>
      <c r="UV38" s="83"/>
      <c r="UW38" s="83"/>
      <c r="UX38" s="83"/>
      <c r="UY38" s="83"/>
      <c r="UZ38" s="83"/>
      <c r="VA38" s="83"/>
      <c r="VB38" s="83"/>
      <c r="VC38" s="83"/>
      <c r="VD38" s="83"/>
      <c r="VE38" s="83"/>
      <c r="VF38" s="83"/>
      <c r="VG38" s="83"/>
      <c r="VH38" s="83"/>
      <c r="VI38" s="83"/>
      <c r="VJ38" s="83"/>
      <c r="VK38" s="83"/>
      <c r="VL38" s="83"/>
      <c r="VM38" s="83"/>
      <c r="VN38" s="83"/>
      <c r="VO38" s="83"/>
      <c r="VP38" s="83"/>
      <c r="VQ38" s="83"/>
      <c r="VR38" s="83"/>
      <c r="VS38" s="83"/>
      <c r="VT38" s="83"/>
      <c r="VU38" s="83"/>
      <c r="VV38" s="83"/>
      <c r="VW38" s="83"/>
      <c r="VX38" s="83"/>
      <c r="VY38" s="83"/>
      <c r="VZ38" s="83"/>
      <c r="WA38" s="83"/>
      <c r="WB38" s="83"/>
      <c r="WC38" s="83"/>
      <c r="WD38" s="83"/>
      <c r="WE38" s="83"/>
      <c r="WF38" s="83"/>
      <c r="WG38" s="83"/>
      <c r="WH38" s="83"/>
      <c r="WI38" s="83"/>
      <c r="WJ38" s="83"/>
      <c r="WK38" s="83"/>
      <c r="WL38" s="83"/>
      <c r="WM38" s="83"/>
      <c r="WN38" s="83"/>
      <c r="WO38" s="83"/>
      <c r="WP38" s="83"/>
      <c r="WQ38" s="83"/>
      <c r="WR38" s="83"/>
      <c r="WS38" s="83"/>
      <c r="WT38" s="83"/>
      <c r="WU38" s="83"/>
      <c r="WV38" s="83"/>
      <c r="WW38" s="83"/>
      <c r="WX38" s="83"/>
      <c r="WY38" s="83"/>
      <c r="WZ38" s="83"/>
      <c r="XA38" s="83"/>
      <c r="XB38" s="83"/>
      <c r="XC38" s="83"/>
      <c r="XD38" s="83"/>
      <c r="XE38" s="83"/>
      <c r="XF38" s="83"/>
      <c r="XG38" s="83"/>
      <c r="XH38" s="83"/>
      <c r="XI38" s="83"/>
      <c r="XJ38" s="83"/>
      <c r="XK38" s="83"/>
      <c r="XL38" s="83"/>
      <c r="XM38" s="83"/>
      <c r="XN38" s="83"/>
      <c r="XO38" s="83"/>
      <c r="XP38" s="83"/>
      <c r="XQ38" s="83"/>
      <c r="XR38" s="83"/>
      <c r="XS38" s="83"/>
      <c r="XT38" s="83"/>
      <c r="XU38" s="83"/>
      <c r="XV38" s="83"/>
      <c r="XW38" s="83"/>
      <c r="XX38" s="83"/>
      <c r="XY38" s="83"/>
      <c r="XZ38" s="83"/>
      <c r="YA38" s="83"/>
      <c r="YB38" s="83"/>
      <c r="YC38" s="83"/>
      <c r="YD38" s="83"/>
      <c r="YE38" s="83"/>
      <c r="YF38" s="83"/>
      <c r="YG38" s="83"/>
      <c r="YH38" s="83"/>
      <c r="YI38" s="83"/>
      <c r="YJ38" s="83"/>
      <c r="YK38" s="83"/>
      <c r="YL38" s="83"/>
      <c r="YM38" s="83"/>
      <c r="YN38" s="83"/>
      <c r="YO38" s="83"/>
      <c r="YP38" s="83"/>
      <c r="YQ38" s="83"/>
      <c r="YR38" s="83"/>
      <c r="YS38" s="83"/>
      <c r="YT38" s="83"/>
      <c r="YU38" s="83"/>
      <c r="YV38" s="83"/>
      <c r="YW38" s="83"/>
      <c r="YX38" s="83"/>
      <c r="YY38" s="83"/>
      <c r="YZ38" s="83"/>
      <c r="ZA38" s="83"/>
      <c r="ZB38" s="83"/>
      <c r="ZC38" s="83"/>
      <c r="ZD38" s="83"/>
      <c r="ZE38" s="83"/>
      <c r="ZF38" s="83"/>
      <c r="ZG38" s="83"/>
      <c r="ZH38" s="83"/>
      <c r="ZI38" s="83"/>
      <c r="ZJ38" s="83"/>
      <c r="ZK38" s="83"/>
      <c r="ZL38" s="83"/>
      <c r="ZM38" s="83"/>
      <c r="ZN38" s="83"/>
      <c r="ZO38" s="83"/>
      <c r="ZP38" s="83"/>
      <c r="ZQ38" s="83"/>
      <c r="ZR38" s="83"/>
      <c r="ZS38" s="83"/>
      <c r="ZT38" s="83"/>
      <c r="ZU38" s="83"/>
      <c r="ZV38" s="83"/>
      <c r="ZW38" s="83"/>
      <c r="ZX38" s="83"/>
      <c r="ZY38" s="83"/>
      <c r="ZZ38" s="83"/>
      <c r="AAA38" s="83"/>
      <c r="AAB38" s="83"/>
      <c r="AAC38" s="83"/>
      <c r="AAD38" s="83"/>
      <c r="AAE38" s="83"/>
      <c r="AAF38" s="83"/>
      <c r="AAG38" s="83"/>
      <c r="AAH38" s="83"/>
      <c r="AAI38" s="83"/>
      <c r="AAJ38" s="83"/>
      <c r="AAK38" s="83"/>
      <c r="AAL38" s="83"/>
      <c r="AAM38" s="83"/>
      <c r="AAN38" s="83"/>
      <c r="AAO38" s="83"/>
      <c r="AAP38" s="83"/>
      <c r="AAQ38" s="83"/>
      <c r="AAR38" s="83"/>
      <c r="AAS38" s="83"/>
      <c r="AAT38" s="83"/>
      <c r="AAU38" s="83"/>
      <c r="AAV38" s="83"/>
      <c r="AAW38" s="83"/>
      <c r="AAX38" s="83"/>
      <c r="AAY38" s="83"/>
      <c r="AAZ38" s="83"/>
      <c r="ABA38" s="83"/>
      <c r="ABB38" s="83"/>
      <c r="ABC38" s="83"/>
      <c r="ABD38" s="83"/>
      <c r="ABE38" s="83"/>
      <c r="ABF38" s="83"/>
      <c r="ABG38" s="83"/>
      <c r="ABH38" s="83"/>
      <c r="ABI38" s="83"/>
      <c r="ABJ38" s="83"/>
      <c r="ABK38" s="83"/>
      <c r="ABL38" s="83"/>
      <c r="ABM38" s="83"/>
      <c r="ABN38" s="83"/>
      <c r="ABO38" s="83"/>
      <c r="ABP38" s="83"/>
      <c r="ABQ38" s="83"/>
      <c r="ABR38" s="83"/>
      <c r="ABS38" s="83"/>
      <c r="ABT38" s="83"/>
      <c r="ABU38" s="83"/>
      <c r="ABV38" s="83"/>
      <c r="ABW38" s="83"/>
      <c r="ABX38" s="83"/>
      <c r="ABY38" s="83"/>
      <c r="ABZ38" s="83"/>
      <c r="ACA38" s="83"/>
      <c r="ACB38" s="83"/>
      <c r="ACC38" s="83"/>
      <c r="ACD38" s="83"/>
      <c r="ACE38" s="83"/>
      <c r="ACF38" s="83"/>
      <c r="ACG38" s="83"/>
      <c r="ACH38" s="83"/>
      <c r="ACI38" s="83"/>
      <c r="ACJ38" s="83"/>
      <c r="ACK38" s="83"/>
      <c r="ACL38" s="83"/>
      <c r="ACM38" s="83"/>
      <c r="ACN38" s="83"/>
      <c r="ACO38" s="83"/>
      <c r="ACP38" s="83"/>
      <c r="ACQ38" s="83"/>
      <c r="ACR38" s="83"/>
      <c r="ACS38" s="83"/>
      <c r="ACT38" s="83"/>
      <c r="ACU38" s="83"/>
      <c r="ACV38" s="83"/>
      <c r="ACW38" s="83"/>
      <c r="ACX38" s="83"/>
      <c r="ACY38" s="83"/>
      <c r="ACZ38" s="83"/>
      <c r="ADA38" s="83"/>
      <c r="ADB38" s="83"/>
      <c r="ADC38" s="83"/>
      <c r="ADD38" s="83"/>
      <c r="ADE38" s="83"/>
      <c r="ADF38" s="83"/>
      <c r="ADG38" s="83"/>
      <c r="ADH38" s="83"/>
      <c r="ADI38" s="83"/>
      <c r="ADJ38" s="83"/>
      <c r="ADK38" s="83"/>
      <c r="ADL38" s="83"/>
      <c r="ADM38" s="83"/>
      <c r="ADN38" s="83"/>
      <c r="ADO38" s="83"/>
      <c r="ADP38" s="83"/>
      <c r="ADQ38" s="83"/>
      <c r="ADR38" s="83"/>
      <c r="ADS38" s="83"/>
      <c r="ADT38" s="83"/>
      <c r="ADU38" s="83"/>
      <c r="ADV38" s="83"/>
      <c r="ADW38" s="83"/>
      <c r="ADX38" s="83"/>
      <c r="ADY38" s="83"/>
      <c r="ADZ38" s="83"/>
      <c r="AEA38" s="83"/>
      <c r="AEB38" s="83"/>
      <c r="AEC38" s="83"/>
      <c r="AED38" s="83"/>
      <c r="AEE38" s="83"/>
      <c r="AEF38" s="83"/>
      <c r="AEG38" s="83"/>
      <c r="AEH38" s="83"/>
      <c r="AEI38" s="83"/>
      <c r="AEJ38" s="83"/>
      <c r="AEK38" s="83"/>
      <c r="AEL38" s="83"/>
      <c r="AEM38" s="83"/>
      <c r="AEN38" s="83"/>
      <c r="AEO38" s="83"/>
      <c r="AEP38" s="83"/>
      <c r="AEQ38" s="83"/>
      <c r="AER38" s="83"/>
      <c r="AES38" s="83"/>
      <c r="AET38" s="83"/>
      <c r="AEU38" s="83"/>
      <c r="AEV38" s="83"/>
      <c r="AEW38" s="83"/>
      <c r="AEX38" s="83"/>
      <c r="AEY38" s="83"/>
      <c r="AEZ38" s="83"/>
      <c r="AFA38" s="83"/>
      <c r="AFB38" s="83"/>
      <c r="AFC38" s="83"/>
      <c r="AFD38" s="83"/>
      <c r="AFE38" s="83"/>
      <c r="AFF38" s="83"/>
      <c r="AFG38" s="83"/>
      <c r="AFH38" s="83"/>
      <c r="AFI38" s="83"/>
      <c r="AFJ38" s="83"/>
      <c r="AFK38" s="83"/>
      <c r="AFL38" s="83"/>
      <c r="AFM38" s="83"/>
      <c r="AFN38" s="83"/>
      <c r="AFO38" s="83"/>
      <c r="AFP38" s="83"/>
      <c r="AFQ38" s="83"/>
      <c r="AFR38" s="83"/>
      <c r="AFS38" s="83"/>
      <c r="AFT38" s="83"/>
      <c r="AFU38" s="83"/>
      <c r="AFV38" s="83"/>
      <c r="AFW38" s="83"/>
      <c r="AFX38" s="83"/>
      <c r="AFY38" s="83"/>
      <c r="AFZ38" s="83"/>
      <c r="AGA38" s="83"/>
      <c r="AGB38" s="83"/>
      <c r="AGC38" s="83"/>
      <c r="AGD38" s="83"/>
      <c r="AGE38" s="83"/>
      <c r="AGF38" s="83"/>
      <c r="AGG38" s="83"/>
      <c r="AGH38" s="83"/>
      <c r="AGI38" s="83"/>
      <c r="AGJ38" s="83"/>
      <c r="AGK38" s="83"/>
      <c r="AGL38" s="83"/>
      <c r="AGM38" s="83"/>
      <c r="AGN38" s="83"/>
      <c r="AGO38" s="83"/>
      <c r="AGP38" s="83"/>
      <c r="AGQ38" s="83"/>
      <c r="AGR38" s="83"/>
      <c r="AGS38" s="83"/>
      <c r="AGT38" s="83"/>
      <c r="AGU38" s="83"/>
      <c r="AGV38" s="83"/>
      <c r="AGW38" s="83"/>
      <c r="AGX38" s="83"/>
      <c r="AGY38" s="83"/>
      <c r="AGZ38" s="83"/>
      <c r="AHA38" s="83"/>
      <c r="AHB38" s="83"/>
      <c r="AHC38" s="83"/>
      <c r="AHD38" s="83"/>
      <c r="AHE38" s="83"/>
      <c r="AHF38" s="83"/>
      <c r="AHG38" s="83"/>
      <c r="AHH38" s="83"/>
      <c r="AHI38" s="83"/>
      <c r="AHJ38" s="83"/>
      <c r="AHK38" s="83"/>
      <c r="AHL38" s="83"/>
      <c r="AHM38" s="83"/>
      <c r="AHN38" s="83"/>
      <c r="AHO38" s="83"/>
      <c r="AHP38" s="83"/>
      <c r="AHQ38" s="83"/>
      <c r="AHR38" s="83"/>
      <c r="AHS38" s="83"/>
      <c r="AHT38" s="83"/>
      <c r="AHU38" s="83"/>
      <c r="AHV38" s="83"/>
      <c r="AHW38" s="83"/>
      <c r="AHX38" s="83"/>
      <c r="AHY38" s="83"/>
      <c r="AHZ38" s="83"/>
      <c r="AIA38" s="83"/>
      <c r="AIB38" s="83"/>
      <c r="AIC38" s="83"/>
      <c r="AID38" s="83"/>
      <c r="AIE38" s="83"/>
      <c r="AIF38" s="83"/>
      <c r="AIG38" s="83"/>
      <c r="AIH38" s="83"/>
      <c r="AII38" s="83"/>
      <c r="AIJ38" s="83"/>
      <c r="AIK38" s="83"/>
      <c r="AIL38" s="83"/>
      <c r="AIM38" s="83"/>
      <c r="AIN38" s="83"/>
      <c r="AIO38" s="83"/>
      <c r="AIP38" s="83"/>
      <c r="AIQ38" s="83"/>
      <c r="AIR38" s="83"/>
      <c r="AIS38" s="83"/>
      <c r="AIT38" s="83"/>
      <c r="AIU38" s="83"/>
      <c r="AIV38" s="83"/>
      <c r="AIW38" s="83"/>
      <c r="AIX38" s="83"/>
      <c r="AIY38" s="83"/>
      <c r="AIZ38" s="83"/>
      <c r="AJA38" s="83"/>
      <c r="AJB38" s="83"/>
      <c r="AJC38" s="83"/>
      <c r="AJD38" s="83"/>
      <c r="AJE38" s="83"/>
      <c r="AJF38" s="83"/>
      <c r="AJG38" s="83"/>
      <c r="AJH38" s="83"/>
      <c r="AJI38" s="83"/>
      <c r="AJJ38" s="83"/>
      <c r="AJK38" s="83"/>
      <c r="AJL38" s="83"/>
      <c r="AJM38" s="83"/>
      <c r="AJN38" s="83"/>
      <c r="AJO38" s="83"/>
      <c r="AJP38" s="83"/>
      <c r="AJQ38" s="83"/>
      <c r="AJR38" s="83"/>
      <c r="AJS38" s="83"/>
      <c r="AJT38" s="83"/>
      <c r="AJU38" s="83"/>
      <c r="AJV38" s="83"/>
      <c r="AJW38" s="83"/>
      <c r="AJX38" s="83"/>
      <c r="AJY38" s="83"/>
      <c r="AJZ38" s="83"/>
      <c r="AKA38" s="83"/>
      <c r="AKB38" s="83"/>
      <c r="AKC38" s="83"/>
      <c r="AKD38" s="83"/>
      <c r="AKE38" s="83"/>
      <c r="AKF38" s="83"/>
      <c r="AKG38" s="83"/>
      <c r="AKH38" s="83"/>
      <c r="AKI38" s="83"/>
      <c r="AKJ38" s="83"/>
      <c r="AKK38" s="83"/>
      <c r="AKL38" s="83"/>
      <c r="AKM38" s="83"/>
      <c r="AKN38" s="83"/>
      <c r="AKO38" s="83"/>
      <c r="AKP38" s="83"/>
      <c r="AKQ38" s="83"/>
      <c r="AKR38" s="83"/>
      <c r="AKS38" s="83"/>
      <c r="AKT38" s="83"/>
      <c r="AKU38" s="83"/>
      <c r="AKV38" s="83"/>
      <c r="AKW38" s="83"/>
      <c r="AKX38" s="83"/>
      <c r="AKY38" s="83"/>
      <c r="AKZ38" s="83"/>
      <c r="ALA38" s="83"/>
      <c r="ALB38" s="83"/>
      <c r="ALC38" s="83"/>
      <c r="ALD38" s="83"/>
      <c r="ALE38" s="83"/>
      <c r="ALF38" s="83"/>
      <c r="ALG38" s="83"/>
      <c r="ALH38" s="83"/>
      <c r="ALI38" s="83"/>
      <c r="ALJ38" s="83"/>
      <c r="ALK38" s="83"/>
      <c r="ALL38" s="83"/>
      <c r="ALM38" s="83"/>
      <c r="ALN38" s="83"/>
      <c r="ALO38" s="83"/>
      <c r="ALP38" s="83"/>
      <c r="ALQ38" s="83"/>
      <c r="ALR38" s="83"/>
      <c r="ALS38" s="83"/>
      <c r="ALT38" s="83"/>
      <c r="ALU38" s="83"/>
      <c r="ALV38" s="83"/>
      <c r="ALW38" s="83"/>
      <c r="ALX38" s="83"/>
      <c r="ALY38" s="83"/>
      <c r="ALZ38" s="83"/>
      <c r="AMA38" s="83"/>
      <c r="AMB38" s="83"/>
      <c r="AMC38" s="83"/>
      <c r="AMD38" s="83"/>
      <c r="AME38" s="83"/>
      <c r="AMF38" s="83"/>
      <c r="AMG38" s="83"/>
      <c r="AMH38" s="83"/>
      <c r="AMI38" s="83"/>
      <c r="AMJ38" s="83"/>
      <c r="AMK38" s="83"/>
      <c r="AML38" s="83"/>
      <c r="AMM38" s="83"/>
      <c r="AMN38" s="83"/>
      <c r="AMO38" s="83"/>
      <c r="AMP38" s="83"/>
      <c r="AMQ38" s="83"/>
      <c r="AMR38" s="83"/>
      <c r="AMS38" s="83"/>
      <c r="AMT38" s="83"/>
      <c r="AMU38" s="83"/>
      <c r="AMV38" s="83"/>
      <c r="AMW38" s="83"/>
      <c r="AMX38" s="83"/>
      <c r="AMY38" s="83"/>
      <c r="AMZ38" s="83"/>
      <c r="ANA38" s="83"/>
      <c r="ANB38" s="83"/>
      <c r="ANC38" s="83"/>
      <c r="AND38" s="83"/>
      <c r="ANE38" s="83"/>
      <c r="ANF38" s="83"/>
      <c r="ANG38" s="83"/>
      <c r="ANH38" s="83"/>
      <c r="ANI38" s="83"/>
      <c r="ANJ38" s="83"/>
      <c r="ANK38" s="83"/>
      <c r="ANL38" s="83"/>
      <c r="ANM38" s="83"/>
      <c r="ANN38" s="83"/>
      <c r="ANO38" s="83"/>
      <c r="ANP38" s="83"/>
      <c r="ANQ38" s="83"/>
      <c r="ANR38" s="83"/>
      <c r="ANS38" s="83"/>
      <c r="ANT38" s="83"/>
      <c r="ANU38" s="83"/>
      <c r="ANV38" s="83"/>
      <c r="ANW38" s="83"/>
      <c r="ANX38" s="83"/>
      <c r="ANY38" s="83"/>
      <c r="ANZ38" s="83"/>
      <c r="AOA38" s="83"/>
      <c r="AOB38" s="83"/>
      <c r="AOC38" s="83"/>
      <c r="AOD38" s="83"/>
      <c r="AOE38" s="83"/>
      <c r="AOF38" s="83"/>
      <c r="AOG38" s="83"/>
      <c r="AOH38" s="83"/>
      <c r="AOI38" s="83"/>
      <c r="AOJ38" s="83"/>
      <c r="AOK38" s="83"/>
      <c r="AOL38" s="83"/>
      <c r="AOM38" s="83"/>
      <c r="AON38" s="83"/>
      <c r="AOO38" s="83"/>
      <c r="AOP38" s="83"/>
      <c r="AOQ38" s="83"/>
      <c r="AOR38" s="83"/>
      <c r="AOS38" s="83"/>
      <c r="AOT38" s="83"/>
      <c r="AOU38" s="83"/>
      <c r="AOV38" s="83"/>
      <c r="AOW38" s="83"/>
      <c r="AOX38" s="83"/>
      <c r="AOY38" s="83"/>
      <c r="AOZ38" s="83"/>
      <c r="APA38" s="83"/>
      <c r="APB38" s="83"/>
      <c r="APC38" s="83"/>
      <c r="APD38" s="83"/>
      <c r="APE38" s="83"/>
      <c r="APF38" s="83"/>
      <c r="APG38" s="83"/>
      <c r="APH38" s="83"/>
      <c r="API38" s="83"/>
      <c r="APJ38" s="83"/>
      <c r="APK38" s="83"/>
      <c r="APL38" s="83"/>
      <c r="APM38" s="83"/>
      <c r="APN38" s="83"/>
      <c r="APO38" s="83"/>
      <c r="APP38" s="83"/>
      <c r="APQ38" s="83"/>
      <c r="APR38" s="83"/>
      <c r="APS38" s="83"/>
      <c r="APT38" s="83"/>
      <c r="APU38" s="83"/>
      <c r="APV38" s="83"/>
      <c r="APW38" s="83"/>
      <c r="APX38" s="83"/>
      <c r="APY38" s="83"/>
      <c r="APZ38" s="83"/>
      <c r="AQA38" s="83"/>
      <c r="AQB38" s="83"/>
      <c r="AQC38" s="83"/>
      <c r="AQD38" s="83"/>
      <c r="AQE38" s="83"/>
      <c r="AQF38" s="83"/>
      <c r="AQG38" s="83"/>
      <c r="AQH38" s="83"/>
      <c r="AQI38" s="83"/>
      <c r="AQJ38" s="83"/>
      <c r="AQK38" s="83"/>
      <c r="AQL38" s="83"/>
      <c r="AQM38" s="83"/>
      <c r="AQN38" s="83"/>
      <c r="AQO38" s="83"/>
      <c r="AQP38" s="83"/>
      <c r="AQQ38" s="83"/>
      <c r="AQR38" s="83"/>
      <c r="AQS38" s="83"/>
      <c r="AQT38" s="83"/>
      <c r="AQU38" s="83"/>
      <c r="AQV38" s="83"/>
      <c r="AQW38" s="83"/>
      <c r="AQX38" s="83"/>
      <c r="AQY38" s="83"/>
      <c r="AQZ38" s="83"/>
      <c r="ARA38" s="83"/>
      <c r="ARB38" s="83"/>
      <c r="ARC38" s="83"/>
      <c r="ARD38" s="83"/>
      <c r="ARE38" s="83"/>
      <c r="ARF38" s="83"/>
      <c r="ARG38" s="83"/>
      <c r="ARH38" s="83"/>
      <c r="ARI38" s="83"/>
      <c r="ARJ38" s="83"/>
      <c r="ARK38" s="83"/>
      <c r="ARL38" s="83"/>
      <c r="ARM38" s="83"/>
      <c r="ARN38" s="83"/>
      <c r="ARO38" s="83"/>
      <c r="ARP38" s="83"/>
      <c r="ARQ38" s="83"/>
      <c r="ARR38" s="83"/>
      <c r="ARS38" s="83"/>
      <c r="ART38" s="83"/>
      <c r="ARU38" s="83"/>
      <c r="ARV38" s="83"/>
      <c r="ARW38" s="83"/>
      <c r="ARX38" s="83"/>
      <c r="ARY38" s="83"/>
      <c r="ARZ38" s="83"/>
      <c r="ASA38" s="83"/>
      <c r="ASB38" s="83"/>
      <c r="ASC38" s="83"/>
      <c r="ASD38" s="83"/>
      <c r="ASE38" s="83"/>
      <c r="ASF38" s="83"/>
      <c r="ASG38" s="83"/>
      <c r="ASH38" s="83"/>
      <c r="ASI38" s="83"/>
      <c r="ASJ38" s="83"/>
      <c r="ASK38" s="83"/>
      <c r="ASL38" s="83"/>
      <c r="ASM38" s="83"/>
      <c r="ASN38" s="83"/>
      <c r="ASO38" s="83"/>
      <c r="ASP38" s="83"/>
      <c r="ASQ38" s="83"/>
      <c r="ASR38" s="83"/>
      <c r="ASS38" s="83"/>
      <c r="AST38" s="83"/>
      <c r="ASU38" s="83"/>
      <c r="ASV38" s="83"/>
      <c r="ASW38" s="83"/>
      <c r="ASX38" s="83"/>
      <c r="ASY38" s="83"/>
      <c r="ASZ38" s="83"/>
      <c r="ATA38" s="83"/>
      <c r="ATB38" s="83"/>
      <c r="ATC38" s="83"/>
      <c r="ATD38" s="83"/>
      <c r="ATE38" s="83"/>
      <c r="ATF38" s="83"/>
      <c r="ATG38" s="83"/>
      <c r="ATH38" s="83"/>
      <c r="ATI38" s="83"/>
      <c r="ATJ38" s="83"/>
      <c r="ATK38" s="83"/>
      <c r="ATL38" s="83"/>
      <c r="ATM38" s="83"/>
      <c r="ATN38" s="83"/>
      <c r="ATO38" s="83"/>
      <c r="ATP38" s="83"/>
      <c r="ATQ38" s="83"/>
      <c r="ATR38" s="83"/>
      <c r="ATS38" s="83"/>
      <c r="ATT38" s="83"/>
      <c r="ATU38" s="83"/>
      <c r="ATV38" s="83"/>
      <c r="ATW38" s="83"/>
      <c r="ATX38" s="83"/>
      <c r="ATY38" s="83"/>
      <c r="ATZ38" s="83"/>
      <c r="AUA38" s="83"/>
      <c r="AUB38" s="83"/>
      <c r="AUC38" s="83"/>
      <c r="AUD38" s="83"/>
      <c r="AUE38" s="83"/>
      <c r="AUF38" s="83"/>
      <c r="AUG38" s="83"/>
      <c r="AUH38" s="83"/>
      <c r="AUI38" s="83"/>
      <c r="AUJ38" s="83"/>
      <c r="AUK38" s="83"/>
      <c r="AUL38" s="83"/>
      <c r="AUM38" s="83"/>
      <c r="AUN38" s="83"/>
      <c r="AUO38" s="83"/>
      <c r="AUP38" s="83"/>
      <c r="AUQ38" s="83"/>
      <c r="AUR38" s="83"/>
      <c r="AUS38" s="83"/>
      <c r="AUT38" s="83"/>
      <c r="AUU38" s="83"/>
      <c r="AUV38" s="83"/>
      <c r="AUW38" s="83"/>
      <c r="AUX38" s="83"/>
      <c r="AUY38" s="83"/>
      <c r="AUZ38" s="83"/>
      <c r="AVA38" s="83"/>
      <c r="AVB38" s="83"/>
      <c r="AVC38" s="83"/>
      <c r="AVD38" s="83"/>
      <c r="AVE38" s="83"/>
      <c r="AVF38" s="83"/>
    </row>
    <row r="39" spans="1:1254">
      <c r="A39" s="84">
        <v>45657</v>
      </c>
      <c r="B39" s="81">
        <v>53070</v>
      </c>
      <c r="C39" s="82" t="s">
        <v>1972</v>
      </c>
      <c r="D39" s="38">
        <v>38860962</v>
      </c>
      <c r="E39" s="38">
        <v>-4548</v>
      </c>
      <c r="F39" s="38">
        <v>0</v>
      </c>
      <c r="G39" s="38">
        <v>-26868629</v>
      </c>
      <c r="H39" s="38">
        <v>866425</v>
      </c>
      <c r="I39" s="38">
        <v>57</v>
      </c>
      <c r="J39" s="38">
        <v>-23913163</v>
      </c>
      <c r="K39" s="38">
        <v>-3485722</v>
      </c>
      <c r="L39" s="38">
        <v>6323346</v>
      </c>
      <c r="M39" s="38">
        <v>0</v>
      </c>
      <c r="N39" s="38">
        <v>36475541</v>
      </c>
      <c r="O39" s="38">
        <v>314721</v>
      </c>
      <c r="P39" s="38">
        <v>0</v>
      </c>
      <c r="Q39" s="38">
        <v>1054129</v>
      </c>
      <c r="R39" s="38">
        <v>-118500</v>
      </c>
      <c r="S39" s="38">
        <v>-1658492</v>
      </c>
      <c r="T39" s="38">
        <v>713524</v>
      </c>
      <c r="U39" s="38">
        <v>1610760</v>
      </c>
      <c r="V39" s="38"/>
      <c r="W39" s="38">
        <v>-897236</v>
      </c>
      <c r="X39" s="38">
        <v>-2594117</v>
      </c>
      <c r="Y39" s="38">
        <v>-5765118</v>
      </c>
      <c r="Z39" s="38">
        <v>-46890</v>
      </c>
      <c r="AA39" s="38">
        <v>0</v>
      </c>
      <c r="AB39" s="38">
        <v>-388234</v>
      </c>
      <c r="AC39" s="38">
        <v>2207484</v>
      </c>
      <c r="AD39" s="38">
        <v>-741051</v>
      </c>
      <c r="AE39" s="38">
        <v>-642878</v>
      </c>
      <c r="AF39" s="38">
        <v>-1505678</v>
      </c>
      <c r="AG39" s="38">
        <v>4911050</v>
      </c>
      <c r="AH39" s="38">
        <v>1861509</v>
      </c>
      <c r="AI39" s="38">
        <v>2910</v>
      </c>
      <c r="AJ39" s="38">
        <v>-79503</v>
      </c>
      <c r="AK39" s="38">
        <v>-155611</v>
      </c>
      <c r="AL39" s="38">
        <v>1434730</v>
      </c>
      <c r="AM39" s="38">
        <v>6416728</v>
      </c>
      <c r="AN39" s="38">
        <v>-473914</v>
      </c>
      <c r="AO39" s="38">
        <v>120909</v>
      </c>
      <c r="AP39" s="38">
        <v>763855</v>
      </c>
      <c r="AQ39" s="38">
        <v>758759</v>
      </c>
      <c r="AR39" s="38">
        <v>191853</v>
      </c>
      <c r="AS39" s="38">
        <v>47309893</v>
      </c>
      <c r="AT39" s="38">
        <v>0</v>
      </c>
      <c r="AU39" s="38">
        <v>1701064</v>
      </c>
      <c r="AV39" s="38">
        <v>131016</v>
      </c>
      <c r="AW39" s="38">
        <v>1832080</v>
      </c>
      <c r="AX39" s="38">
        <v>0</v>
      </c>
      <c r="AY39" s="38">
        <v>30692485</v>
      </c>
      <c r="AZ39" s="38">
        <v>64211595</v>
      </c>
      <c r="BA39" s="38">
        <v>0</v>
      </c>
      <c r="BB39" s="38">
        <v>29997</v>
      </c>
      <c r="BC39" s="38">
        <v>0</v>
      </c>
      <c r="BD39" s="38">
        <v>16901702</v>
      </c>
      <c r="BE39" s="38">
        <v>58408</v>
      </c>
      <c r="BF39" s="38">
        <v>37452</v>
      </c>
      <c r="BG39" s="38">
        <v>104607645</v>
      </c>
      <c r="BH39" s="38">
        <v>16864250</v>
      </c>
      <c r="BI39" s="38">
        <v>1925312</v>
      </c>
      <c r="BJ39" s="38">
        <v>950612</v>
      </c>
      <c r="BK39" s="38">
        <v>0</v>
      </c>
      <c r="BL39" s="38">
        <v>46354841</v>
      </c>
      <c r="BM39" s="38">
        <v>862759</v>
      </c>
      <c r="BN39" s="38">
        <v>0</v>
      </c>
      <c r="BO39" s="38">
        <v>0</v>
      </c>
      <c r="BP39" s="38">
        <v>2025834</v>
      </c>
      <c r="BQ39" s="38">
        <v>0</v>
      </c>
      <c r="BR39" s="38">
        <v>2025834</v>
      </c>
      <c r="BS39" s="38">
        <v>479722</v>
      </c>
      <c r="BT39" s="38">
        <v>289599</v>
      </c>
      <c r="BU39" s="38">
        <v>5964881</v>
      </c>
      <c r="BV39" s="38">
        <v>1148795</v>
      </c>
      <c r="BW39" s="38">
        <v>478450</v>
      </c>
      <c r="BX39" s="38">
        <v>0</v>
      </c>
      <c r="BY39" s="38">
        <v>0</v>
      </c>
      <c r="BZ39" s="38">
        <v>0</v>
      </c>
      <c r="CA39" s="38">
        <v>866647</v>
      </c>
      <c r="CB39" s="38">
        <v>0</v>
      </c>
      <c r="CC39" s="38">
        <v>573160</v>
      </c>
      <c r="CD39" s="38">
        <v>1925313</v>
      </c>
      <c r="CE39" s="38">
        <v>0</v>
      </c>
      <c r="CF39" s="38">
        <v>1646000</v>
      </c>
      <c r="CG39" s="38">
        <v>2906240</v>
      </c>
      <c r="CH39" s="38">
        <v>885768</v>
      </c>
      <c r="CI39" s="38">
        <v>39419227</v>
      </c>
      <c r="CJ39" s="38">
        <v>36543830</v>
      </c>
      <c r="CK39" s="38">
        <v>5308868</v>
      </c>
      <c r="CL39" s="38">
        <v>3202000</v>
      </c>
      <c r="CM39" s="38">
        <v>0</v>
      </c>
      <c r="CN39" s="38">
        <v>433658</v>
      </c>
      <c r="CO39" s="38">
        <v>0</v>
      </c>
      <c r="CP39" s="38">
        <v>43908</v>
      </c>
      <c r="CQ39" s="38">
        <v>648867</v>
      </c>
      <c r="CR39" s="38">
        <v>12580585</v>
      </c>
      <c r="CS39" s="38">
        <v>558036</v>
      </c>
      <c r="CT39" s="38">
        <v>1091118</v>
      </c>
      <c r="CU39" s="38">
        <v>46778436</v>
      </c>
      <c r="CV39" s="38">
        <v>2884629</v>
      </c>
      <c r="CW39" s="38">
        <v>0</v>
      </c>
      <c r="CX39" s="38">
        <v>0</v>
      </c>
      <c r="CY39" s="38">
        <v>0</v>
      </c>
      <c r="CZ39" s="38">
        <v>0</v>
      </c>
      <c r="DA39" s="38">
        <v>36507841</v>
      </c>
      <c r="DB39" s="38">
        <v>274026</v>
      </c>
      <c r="DC39" s="38">
        <v>0</v>
      </c>
      <c r="DD39" s="38">
        <v>38528</v>
      </c>
      <c r="DE39" s="38">
        <v>57273</v>
      </c>
      <c r="DF39" s="38">
        <v>2407048</v>
      </c>
      <c r="DG39" s="38">
        <v>991360</v>
      </c>
      <c r="DH39" s="38">
        <v>1427572</v>
      </c>
      <c r="DI39" s="38">
        <v>4360</v>
      </c>
      <c r="DJ39" s="38">
        <v>104607645</v>
      </c>
      <c r="DK39" s="38">
        <v>0</v>
      </c>
      <c r="DL39" s="38">
        <v>2743455</v>
      </c>
      <c r="DM39" s="38">
        <v>0</v>
      </c>
      <c r="DN39" s="38">
        <v>2906240</v>
      </c>
      <c r="DO39" s="38">
        <v>10010348</v>
      </c>
      <c r="DP39" s="38">
        <v>987000</v>
      </c>
      <c r="DQ39" s="38">
        <v>83901</v>
      </c>
      <c r="DR39" s="38">
        <v>0</v>
      </c>
      <c r="DS39" s="38">
        <v>1</v>
      </c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>
        <v>-1119027</v>
      </c>
      <c r="EH39" s="38">
        <v>0</v>
      </c>
      <c r="EI39" s="38">
        <v>-971811</v>
      </c>
      <c r="EJ39" s="38">
        <v>-5765117</v>
      </c>
      <c r="EK39" s="38">
        <v>0</v>
      </c>
      <c r="EL39" s="38">
        <v>0</v>
      </c>
      <c r="EM39" s="38">
        <v>-164000</v>
      </c>
      <c r="EN39" s="38">
        <v>0</v>
      </c>
      <c r="EO39" s="38"/>
      <c r="EP39" s="38">
        <v>314721</v>
      </c>
      <c r="EQ39" s="38">
        <v>-366000</v>
      </c>
      <c r="ER39" s="38">
        <v>-3459000</v>
      </c>
      <c r="ES39" s="38">
        <v>0</v>
      </c>
      <c r="ET39" s="38">
        <v>0</v>
      </c>
      <c r="EU39" s="38">
        <v>-2897720</v>
      </c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83"/>
      <c r="KF39" s="83"/>
      <c r="KG39" s="83"/>
      <c r="KH39" s="83"/>
      <c r="KI39" s="83"/>
      <c r="KJ39" s="83"/>
      <c r="KK39" s="83"/>
      <c r="KL39" s="83"/>
      <c r="KM39" s="83"/>
      <c r="KN39" s="83"/>
      <c r="KO39" s="83"/>
      <c r="KP39" s="83"/>
      <c r="KQ39" s="83"/>
      <c r="KR39" s="83"/>
      <c r="KS39" s="83"/>
      <c r="KT39" s="83"/>
      <c r="KU39" s="83"/>
      <c r="KV39" s="83"/>
      <c r="KW39" s="83"/>
      <c r="KX39" s="83"/>
      <c r="KY39" s="83"/>
      <c r="KZ39" s="83"/>
      <c r="LA39" s="83"/>
      <c r="LB39" s="83"/>
      <c r="LC39" s="83"/>
      <c r="LD39" s="83"/>
      <c r="LE39" s="83"/>
      <c r="LF39" s="83"/>
      <c r="LG39" s="83"/>
      <c r="LH39" s="83"/>
      <c r="LI39" s="83"/>
      <c r="LJ39" s="83"/>
      <c r="LK39" s="83"/>
      <c r="LL39" s="83"/>
      <c r="LM39" s="83"/>
      <c r="LN39" s="83"/>
      <c r="LO39" s="83"/>
      <c r="LP39" s="83"/>
      <c r="LQ39" s="83"/>
      <c r="LR39" s="83"/>
      <c r="LS39" s="83"/>
      <c r="LT39" s="83"/>
      <c r="LU39" s="83"/>
      <c r="LV39" s="83"/>
      <c r="LW39" s="83"/>
      <c r="LX39" s="83"/>
      <c r="LY39" s="83"/>
      <c r="LZ39" s="83"/>
      <c r="MA39" s="83"/>
      <c r="MB39" s="83"/>
      <c r="MC39" s="83"/>
      <c r="MD39" s="83"/>
      <c r="ME39" s="83"/>
      <c r="MF39" s="83"/>
      <c r="MG39" s="83"/>
      <c r="MH39" s="83"/>
      <c r="MI39" s="83"/>
      <c r="MJ39" s="83"/>
      <c r="MK39" s="83"/>
      <c r="ML39" s="83"/>
      <c r="MM39" s="83"/>
      <c r="MN39" s="83"/>
      <c r="MO39" s="83"/>
      <c r="MP39" s="83"/>
      <c r="MQ39" s="83"/>
      <c r="MR39" s="83"/>
      <c r="MS39" s="83"/>
      <c r="MT39" s="83"/>
      <c r="MU39" s="83"/>
      <c r="MV39" s="83"/>
      <c r="MW39" s="83"/>
      <c r="MX39" s="83"/>
      <c r="MY39" s="83"/>
      <c r="MZ39" s="83"/>
      <c r="NA39" s="83"/>
      <c r="NB39" s="83"/>
      <c r="NC39" s="83"/>
      <c r="ND39" s="83"/>
      <c r="NE39" s="83"/>
      <c r="NF39" s="83"/>
      <c r="NG39" s="83"/>
      <c r="NH39" s="83"/>
      <c r="NI39" s="83"/>
      <c r="NJ39" s="83"/>
      <c r="NK39" s="83"/>
      <c r="NL39" s="83"/>
      <c r="NM39" s="83"/>
      <c r="NN39" s="83"/>
      <c r="NO39" s="83"/>
      <c r="NP39" s="83"/>
      <c r="NQ39" s="83"/>
      <c r="NR39" s="83"/>
      <c r="NS39" s="83"/>
      <c r="NT39" s="83"/>
      <c r="NU39" s="83"/>
      <c r="NV39" s="83"/>
      <c r="NW39" s="83"/>
      <c r="NX39" s="83"/>
      <c r="NY39" s="83"/>
      <c r="NZ39" s="83"/>
      <c r="OA39" s="83"/>
      <c r="OB39" s="83"/>
      <c r="OC39" s="83"/>
      <c r="OD39" s="83"/>
      <c r="OE39" s="83"/>
      <c r="OF39" s="83"/>
      <c r="OG39" s="83"/>
      <c r="OH39" s="83"/>
      <c r="OI39" s="83"/>
      <c r="OJ39" s="83"/>
      <c r="OK39" s="83"/>
      <c r="OL39" s="83"/>
      <c r="OM39" s="83"/>
      <c r="ON39" s="83"/>
      <c r="OO39" s="83"/>
      <c r="OP39" s="83"/>
      <c r="OQ39" s="83"/>
      <c r="OR39" s="83"/>
      <c r="OS39" s="83"/>
      <c r="OT39" s="83"/>
      <c r="OU39" s="83"/>
      <c r="OV39" s="83"/>
      <c r="OW39" s="83"/>
      <c r="OX39" s="83"/>
      <c r="OY39" s="83"/>
      <c r="OZ39" s="83"/>
      <c r="PA39" s="83"/>
      <c r="PB39" s="83"/>
      <c r="PC39" s="83"/>
      <c r="PD39" s="83"/>
      <c r="PE39" s="83"/>
      <c r="PF39" s="83"/>
      <c r="PG39" s="83"/>
      <c r="PH39" s="83"/>
      <c r="PI39" s="83"/>
      <c r="PJ39" s="83"/>
      <c r="PK39" s="83"/>
      <c r="PL39" s="83"/>
      <c r="PM39" s="83"/>
      <c r="PN39" s="83"/>
      <c r="PO39" s="83"/>
      <c r="PP39" s="83"/>
      <c r="PQ39" s="83"/>
      <c r="PR39" s="83"/>
      <c r="PS39" s="83"/>
      <c r="PT39" s="83"/>
      <c r="PU39" s="83"/>
      <c r="PV39" s="83"/>
      <c r="PW39" s="83"/>
      <c r="PX39" s="83"/>
      <c r="PY39" s="83"/>
      <c r="PZ39" s="83"/>
      <c r="QA39" s="83"/>
      <c r="QB39" s="83"/>
      <c r="QC39" s="83"/>
      <c r="QD39" s="83"/>
      <c r="QE39" s="83"/>
      <c r="QF39" s="83"/>
      <c r="QG39" s="83"/>
      <c r="QH39" s="83"/>
      <c r="QI39" s="83"/>
      <c r="QJ39" s="83"/>
      <c r="QK39" s="83"/>
      <c r="QL39" s="83"/>
      <c r="QM39" s="83"/>
      <c r="QN39" s="83"/>
      <c r="QO39" s="83"/>
      <c r="QP39" s="83"/>
      <c r="QQ39" s="83"/>
      <c r="QR39" s="83"/>
      <c r="QS39" s="83"/>
      <c r="QT39" s="83"/>
      <c r="QU39" s="83"/>
      <c r="QV39" s="83"/>
      <c r="QW39" s="83"/>
      <c r="QX39" s="83"/>
      <c r="QY39" s="83"/>
      <c r="QZ39" s="83"/>
      <c r="RA39" s="83"/>
      <c r="RB39" s="83"/>
      <c r="RC39" s="83"/>
      <c r="RD39" s="83"/>
      <c r="RE39" s="83"/>
      <c r="RF39" s="83"/>
      <c r="RG39" s="83"/>
      <c r="RH39" s="83"/>
      <c r="RI39" s="83"/>
      <c r="RJ39" s="83"/>
      <c r="RK39" s="83"/>
      <c r="RL39" s="83"/>
      <c r="RM39" s="83"/>
      <c r="RN39" s="83"/>
      <c r="RO39" s="83"/>
      <c r="RP39" s="83"/>
      <c r="RQ39" s="83"/>
      <c r="RR39" s="83"/>
      <c r="RS39" s="83"/>
      <c r="RT39" s="83"/>
      <c r="RU39" s="83"/>
      <c r="RV39" s="83"/>
      <c r="RW39" s="83"/>
      <c r="RX39" s="83"/>
      <c r="RY39" s="83"/>
      <c r="RZ39" s="83"/>
      <c r="SA39" s="83"/>
      <c r="SB39" s="83"/>
      <c r="SC39" s="83"/>
      <c r="SD39" s="83"/>
      <c r="SE39" s="83"/>
      <c r="SF39" s="83"/>
      <c r="SG39" s="83"/>
      <c r="SH39" s="83"/>
      <c r="SI39" s="83"/>
      <c r="SJ39" s="83"/>
      <c r="SK39" s="83"/>
      <c r="SL39" s="83"/>
      <c r="SM39" s="83"/>
      <c r="SN39" s="83"/>
      <c r="SO39" s="83"/>
      <c r="SP39" s="83"/>
      <c r="SQ39" s="83"/>
      <c r="SR39" s="83"/>
      <c r="SS39" s="83"/>
      <c r="ST39" s="83"/>
      <c r="SU39" s="83"/>
      <c r="SV39" s="83"/>
      <c r="SW39" s="83"/>
      <c r="SX39" s="83"/>
      <c r="SY39" s="83"/>
      <c r="SZ39" s="83"/>
      <c r="TA39" s="83"/>
      <c r="TB39" s="83"/>
      <c r="TC39" s="83"/>
      <c r="TD39" s="83"/>
      <c r="TE39" s="83"/>
      <c r="TF39" s="83"/>
      <c r="TG39" s="83"/>
      <c r="TH39" s="83"/>
      <c r="TI39" s="83"/>
      <c r="TJ39" s="83"/>
      <c r="TK39" s="83"/>
      <c r="TL39" s="83"/>
      <c r="TM39" s="83"/>
      <c r="TN39" s="83"/>
      <c r="TO39" s="83"/>
      <c r="TP39" s="83"/>
      <c r="TQ39" s="83"/>
      <c r="TR39" s="83"/>
      <c r="TS39" s="83"/>
      <c r="TT39" s="83"/>
      <c r="TU39" s="83"/>
      <c r="TV39" s="83"/>
      <c r="TW39" s="83"/>
      <c r="TX39" s="83"/>
      <c r="TY39" s="83"/>
      <c r="TZ39" s="83"/>
      <c r="UA39" s="83"/>
      <c r="UB39" s="83"/>
      <c r="UC39" s="83"/>
      <c r="UD39" s="83"/>
      <c r="UE39" s="83"/>
      <c r="UF39" s="83"/>
      <c r="UG39" s="83"/>
      <c r="UH39" s="83"/>
      <c r="UI39" s="83"/>
      <c r="UJ39" s="83"/>
      <c r="UK39" s="83"/>
      <c r="UL39" s="83"/>
      <c r="UM39" s="83"/>
      <c r="UN39" s="83"/>
      <c r="UO39" s="83"/>
      <c r="UP39" s="83"/>
      <c r="UQ39" s="83"/>
      <c r="UR39" s="83"/>
      <c r="US39" s="83"/>
      <c r="UT39" s="83"/>
      <c r="UU39" s="83"/>
      <c r="UV39" s="83"/>
      <c r="UW39" s="83"/>
      <c r="UX39" s="83"/>
      <c r="UY39" s="83"/>
      <c r="UZ39" s="83"/>
      <c r="VA39" s="83"/>
      <c r="VB39" s="83"/>
      <c r="VC39" s="83"/>
      <c r="VD39" s="83"/>
      <c r="VE39" s="83"/>
      <c r="VF39" s="83"/>
      <c r="VG39" s="83"/>
      <c r="VH39" s="83"/>
      <c r="VI39" s="83"/>
      <c r="VJ39" s="83"/>
      <c r="VK39" s="83"/>
      <c r="VL39" s="83"/>
      <c r="VM39" s="83"/>
      <c r="VN39" s="83"/>
      <c r="VO39" s="83"/>
      <c r="VP39" s="83"/>
      <c r="VQ39" s="83"/>
      <c r="VR39" s="83"/>
      <c r="VS39" s="83"/>
      <c r="VT39" s="83"/>
      <c r="VU39" s="83"/>
      <c r="VV39" s="83"/>
      <c r="VW39" s="83"/>
      <c r="VX39" s="83"/>
      <c r="VY39" s="83"/>
      <c r="VZ39" s="83"/>
      <c r="WA39" s="83"/>
      <c r="WB39" s="83"/>
      <c r="WC39" s="83"/>
      <c r="WD39" s="83"/>
      <c r="WE39" s="83"/>
      <c r="WF39" s="83"/>
      <c r="WG39" s="83"/>
      <c r="WH39" s="83"/>
      <c r="WI39" s="83"/>
      <c r="WJ39" s="83"/>
      <c r="WK39" s="83"/>
      <c r="WL39" s="83"/>
      <c r="WM39" s="83"/>
      <c r="WN39" s="83"/>
      <c r="WO39" s="83"/>
      <c r="WP39" s="83"/>
      <c r="WQ39" s="83"/>
      <c r="WR39" s="83"/>
      <c r="WS39" s="83"/>
      <c r="WT39" s="83"/>
      <c r="WU39" s="83"/>
      <c r="WV39" s="83"/>
      <c r="WW39" s="83"/>
      <c r="WX39" s="83"/>
      <c r="WY39" s="83"/>
      <c r="WZ39" s="83"/>
      <c r="XA39" s="83"/>
      <c r="XB39" s="83"/>
      <c r="XC39" s="83"/>
      <c r="XD39" s="83"/>
      <c r="XE39" s="83"/>
      <c r="XF39" s="83"/>
      <c r="XG39" s="83"/>
      <c r="XH39" s="83"/>
      <c r="XI39" s="83"/>
      <c r="XJ39" s="83"/>
      <c r="XK39" s="83"/>
      <c r="XL39" s="83"/>
      <c r="XM39" s="83"/>
      <c r="XN39" s="83"/>
      <c r="XO39" s="83"/>
      <c r="XP39" s="83"/>
      <c r="XQ39" s="83"/>
      <c r="XR39" s="83"/>
      <c r="XS39" s="83"/>
      <c r="XT39" s="83"/>
      <c r="XU39" s="83"/>
      <c r="XV39" s="83"/>
      <c r="XW39" s="83"/>
      <c r="XX39" s="83"/>
      <c r="XY39" s="83"/>
      <c r="XZ39" s="83"/>
      <c r="YA39" s="83"/>
      <c r="YB39" s="83"/>
      <c r="YC39" s="83"/>
      <c r="YD39" s="83"/>
      <c r="YE39" s="83"/>
      <c r="YF39" s="83"/>
      <c r="YG39" s="83"/>
      <c r="YH39" s="83"/>
      <c r="YI39" s="83"/>
      <c r="YJ39" s="83"/>
      <c r="YK39" s="83"/>
      <c r="YL39" s="83"/>
      <c r="YM39" s="83"/>
      <c r="YN39" s="83"/>
      <c r="YO39" s="83"/>
      <c r="YP39" s="83"/>
      <c r="YQ39" s="83"/>
      <c r="YR39" s="83"/>
      <c r="YS39" s="83"/>
      <c r="YT39" s="83"/>
      <c r="YU39" s="83"/>
      <c r="YV39" s="83"/>
      <c r="YW39" s="83"/>
      <c r="YX39" s="83"/>
      <c r="YY39" s="83"/>
      <c r="YZ39" s="83"/>
      <c r="ZA39" s="83"/>
      <c r="ZB39" s="83"/>
      <c r="ZC39" s="83"/>
      <c r="ZD39" s="83"/>
      <c r="ZE39" s="83"/>
      <c r="ZF39" s="83"/>
      <c r="ZG39" s="83"/>
      <c r="ZH39" s="83"/>
      <c r="ZI39" s="83"/>
      <c r="ZJ39" s="83"/>
      <c r="ZK39" s="83"/>
      <c r="ZL39" s="83"/>
      <c r="ZM39" s="83"/>
      <c r="ZN39" s="83"/>
      <c r="ZO39" s="83"/>
      <c r="ZP39" s="83"/>
      <c r="ZQ39" s="83"/>
      <c r="ZR39" s="83"/>
      <c r="ZS39" s="83"/>
      <c r="ZT39" s="83"/>
      <c r="ZU39" s="83"/>
      <c r="ZV39" s="83"/>
      <c r="ZW39" s="83"/>
      <c r="ZX39" s="83"/>
      <c r="ZY39" s="83"/>
      <c r="ZZ39" s="83"/>
      <c r="AAA39" s="83"/>
      <c r="AAB39" s="83"/>
      <c r="AAC39" s="83"/>
      <c r="AAD39" s="83"/>
      <c r="AAE39" s="83"/>
      <c r="AAF39" s="83"/>
      <c r="AAG39" s="83"/>
      <c r="AAH39" s="83"/>
      <c r="AAI39" s="83"/>
      <c r="AAJ39" s="83"/>
      <c r="AAK39" s="83"/>
      <c r="AAL39" s="83"/>
      <c r="AAM39" s="83"/>
      <c r="AAN39" s="83"/>
      <c r="AAO39" s="83"/>
      <c r="AAP39" s="83"/>
      <c r="AAQ39" s="83"/>
      <c r="AAR39" s="83"/>
      <c r="AAS39" s="83"/>
      <c r="AAT39" s="83"/>
      <c r="AAU39" s="83"/>
      <c r="AAV39" s="83"/>
      <c r="AAW39" s="83"/>
      <c r="AAX39" s="83"/>
      <c r="AAY39" s="83"/>
      <c r="AAZ39" s="83"/>
      <c r="ABA39" s="83"/>
      <c r="ABB39" s="83"/>
      <c r="ABC39" s="83"/>
      <c r="ABD39" s="83"/>
      <c r="ABE39" s="83"/>
      <c r="ABF39" s="83"/>
      <c r="ABG39" s="83"/>
      <c r="ABH39" s="83"/>
      <c r="ABI39" s="83"/>
      <c r="ABJ39" s="83"/>
      <c r="ABK39" s="83"/>
      <c r="ABL39" s="83"/>
      <c r="ABM39" s="83"/>
      <c r="ABN39" s="83"/>
      <c r="ABO39" s="83"/>
      <c r="ABP39" s="83"/>
      <c r="ABQ39" s="83"/>
      <c r="ABR39" s="83"/>
      <c r="ABS39" s="83"/>
      <c r="ABT39" s="83"/>
      <c r="ABU39" s="83"/>
      <c r="ABV39" s="83"/>
      <c r="ABW39" s="83"/>
      <c r="ABX39" s="83"/>
      <c r="ABY39" s="83"/>
      <c r="ABZ39" s="83"/>
      <c r="ACA39" s="83"/>
      <c r="ACB39" s="83"/>
      <c r="ACC39" s="83"/>
      <c r="ACD39" s="83"/>
      <c r="ACE39" s="83"/>
      <c r="ACF39" s="83"/>
      <c r="ACG39" s="83"/>
      <c r="ACH39" s="83"/>
      <c r="ACI39" s="83"/>
      <c r="ACJ39" s="83"/>
      <c r="ACK39" s="83"/>
      <c r="ACL39" s="83"/>
      <c r="ACM39" s="83"/>
      <c r="ACN39" s="83"/>
      <c r="ACO39" s="83"/>
      <c r="ACP39" s="83"/>
      <c r="ACQ39" s="83"/>
      <c r="ACR39" s="83"/>
      <c r="ACS39" s="83"/>
      <c r="ACT39" s="83"/>
      <c r="ACU39" s="83"/>
      <c r="ACV39" s="83"/>
      <c r="ACW39" s="83"/>
      <c r="ACX39" s="83"/>
      <c r="ACY39" s="83"/>
      <c r="ACZ39" s="83"/>
      <c r="ADA39" s="83"/>
      <c r="ADB39" s="83"/>
      <c r="ADC39" s="83"/>
      <c r="ADD39" s="83"/>
      <c r="ADE39" s="83"/>
      <c r="ADF39" s="83"/>
      <c r="ADG39" s="83"/>
      <c r="ADH39" s="83"/>
      <c r="ADI39" s="83"/>
      <c r="ADJ39" s="83"/>
      <c r="ADK39" s="83"/>
      <c r="ADL39" s="83"/>
      <c r="ADM39" s="83"/>
      <c r="ADN39" s="83"/>
      <c r="ADO39" s="83"/>
      <c r="ADP39" s="83"/>
      <c r="ADQ39" s="83"/>
      <c r="ADR39" s="83"/>
      <c r="ADS39" s="83"/>
      <c r="ADT39" s="83"/>
      <c r="ADU39" s="83"/>
      <c r="ADV39" s="83"/>
      <c r="ADW39" s="83"/>
      <c r="ADX39" s="83"/>
      <c r="ADY39" s="83"/>
      <c r="ADZ39" s="83"/>
      <c r="AEA39" s="83"/>
      <c r="AEB39" s="83"/>
      <c r="AEC39" s="83"/>
      <c r="AED39" s="83"/>
      <c r="AEE39" s="83"/>
      <c r="AEF39" s="83"/>
      <c r="AEG39" s="83"/>
      <c r="AEH39" s="83"/>
      <c r="AEI39" s="83"/>
      <c r="AEJ39" s="83"/>
      <c r="AEK39" s="83"/>
      <c r="AEL39" s="83"/>
      <c r="AEM39" s="83"/>
      <c r="AEN39" s="83"/>
      <c r="AEO39" s="83"/>
      <c r="AEP39" s="83"/>
      <c r="AEQ39" s="83"/>
      <c r="AER39" s="83"/>
      <c r="AES39" s="83"/>
      <c r="AET39" s="83"/>
      <c r="AEU39" s="83"/>
      <c r="AEV39" s="83"/>
      <c r="AEW39" s="83"/>
      <c r="AEX39" s="83"/>
      <c r="AEY39" s="83"/>
      <c r="AEZ39" s="83"/>
      <c r="AFA39" s="83"/>
      <c r="AFB39" s="83"/>
      <c r="AFC39" s="83"/>
      <c r="AFD39" s="83"/>
      <c r="AFE39" s="83"/>
      <c r="AFF39" s="83"/>
      <c r="AFG39" s="83"/>
      <c r="AFH39" s="83"/>
      <c r="AFI39" s="83"/>
      <c r="AFJ39" s="83"/>
      <c r="AFK39" s="83"/>
      <c r="AFL39" s="83"/>
      <c r="AFM39" s="83"/>
      <c r="AFN39" s="83"/>
      <c r="AFO39" s="83"/>
      <c r="AFP39" s="83"/>
      <c r="AFQ39" s="83"/>
      <c r="AFR39" s="83"/>
      <c r="AFS39" s="83"/>
      <c r="AFT39" s="83"/>
      <c r="AFU39" s="83"/>
      <c r="AFV39" s="83"/>
      <c r="AFW39" s="83"/>
      <c r="AFX39" s="83"/>
      <c r="AFY39" s="83"/>
      <c r="AFZ39" s="83"/>
      <c r="AGA39" s="83"/>
      <c r="AGB39" s="83"/>
      <c r="AGC39" s="83"/>
      <c r="AGD39" s="83"/>
      <c r="AGE39" s="83"/>
      <c r="AGF39" s="83"/>
      <c r="AGG39" s="83"/>
      <c r="AGH39" s="83"/>
      <c r="AGI39" s="83"/>
      <c r="AGJ39" s="83"/>
      <c r="AGK39" s="83"/>
      <c r="AGL39" s="83"/>
      <c r="AGM39" s="83"/>
      <c r="AGN39" s="83"/>
      <c r="AGO39" s="83"/>
      <c r="AGP39" s="83"/>
      <c r="AGQ39" s="83"/>
      <c r="AGR39" s="83"/>
      <c r="AGS39" s="83"/>
      <c r="AGT39" s="83"/>
      <c r="AGU39" s="83"/>
      <c r="AGV39" s="83"/>
      <c r="AGW39" s="83"/>
      <c r="AGX39" s="83"/>
      <c r="AGY39" s="83"/>
      <c r="AGZ39" s="83"/>
      <c r="AHA39" s="83"/>
      <c r="AHB39" s="83"/>
      <c r="AHC39" s="83"/>
      <c r="AHD39" s="83"/>
      <c r="AHE39" s="83"/>
      <c r="AHF39" s="83"/>
      <c r="AHG39" s="83"/>
      <c r="AHH39" s="83"/>
      <c r="AHI39" s="83"/>
      <c r="AHJ39" s="83"/>
      <c r="AHK39" s="83"/>
      <c r="AHL39" s="83"/>
      <c r="AHM39" s="83"/>
      <c r="AHN39" s="83"/>
      <c r="AHO39" s="83"/>
      <c r="AHP39" s="83"/>
      <c r="AHQ39" s="83"/>
      <c r="AHR39" s="83"/>
      <c r="AHS39" s="83"/>
      <c r="AHT39" s="83"/>
      <c r="AHU39" s="83"/>
      <c r="AHV39" s="83"/>
      <c r="AHW39" s="83"/>
      <c r="AHX39" s="83"/>
      <c r="AHY39" s="83"/>
      <c r="AHZ39" s="83"/>
      <c r="AIA39" s="83"/>
      <c r="AIB39" s="83"/>
      <c r="AIC39" s="83"/>
      <c r="AID39" s="83"/>
      <c r="AIE39" s="83"/>
      <c r="AIF39" s="83"/>
      <c r="AIG39" s="83"/>
      <c r="AIH39" s="83"/>
      <c r="AII39" s="83"/>
      <c r="AIJ39" s="83"/>
      <c r="AIK39" s="83"/>
      <c r="AIL39" s="83"/>
      <c r="AIM39" s="83"/>
      <c r="AIN39" s="83"/>
      <c r="AIO39" s="83"/>
      <c r="AIP39" s="83"/>
      <c r="AIQ39" s="83"/>
      <c r="AIR39" s="83"/>
      <c r="AIS39" s="83"/>
      <c r="AIT39" s="83"/>
      <c r="AIU39" s="83"/>
      <c r="AIV39" s="83"/>
      <c r="AIW39" s="83"/>
      <c r="AIX39" s="83"/>
      <c r="AIY39" s="83"/>
      <c r="AIZ39" s="83"/>
      <c r="AJA39" s="83"/>
      <c r="AJB39" s="83"/>
      <c r="AJC39" s="83"/>
      <c r="AJD39" s="83"/>
      <c r="AJE39" s="83"/>
      <c r="AJF39" s="83"/>
      <c r="AJG39" s="83"/>
      <c r="AJH39" s="83"/>
      <c r="AJI39" s="83"/>
      <c r="AJJ39" s="83"/>
      <c r="AJK39" s="83"/>
      <c r="AJL39" s="83"/>
      <c r="AJM39" s="83"/>
      <c r="AJN39" s="83"/>
      <c r="AJO39" s="83"/>
      <c r="AJP39" s="83"/>
      <c r="AJQ39" s="83"/>
      <c r="AJR39" s="83"/>
      <c r="AJS39" s="83"/>
      <c r="AJT39" s="83"/>
      <c r="AJU39" s="83"/>
      <c r="AJV39" s="83"/>
      <c r="AJW39" s="83"/>
      <c r="AJX39" s="83"/>
      <c r="AJY39" s="83"/>
      <c r="AJZ39" s="83"/>
      <c r="AKA39" s="83"/>
      <c r="AKB39" s="83"/>
      <c r="AKC39" s="83"/>
      <c r="AKD39" s="83"/>
      <c r="AKE39" s="83"/>
      <c r="AKF39" s="83"/>
      <c r="AKG39" s="83"/>
      <c r="AKH39" s="83"/>
      <c r="AKI39" s="83"/>
      <c r="AKJ39" s="83"/>
      <c r="AKK39" s="83"/>
      <c r="AKL39" s="83"/>
      <c r="AKM39" s="83"/>
      <c r="AKN39" s="83"/>
      <c r="AKO39" s="83"/>
      <c r="AKP39" s="83"/>
      <c r="AKQ39" s="83"/>
      <c r="AKR39" s="83"/>
      <c r="AKS39" s="83"/>
      <c r="AKT39" s="83"/>
      <c r="AKU39" s="83"/>
      <c r="AKV39" s="83"/>
      <c r="AKW39" s="83"/>
      <c r="AKX39" s="83"/>
      <c r="AKY39" s="83"/>
      <c r="AKZ39" s="83"/>
      <c r="ALA39" s="83"/>
      <c r="ALB39" s="83"/>
      <c r="ALC39" s="83"/>
      <c r="ALD39" s="83"/>
      <c r="ALE39" s="83"/>
      <c r="ALF39" s="83"/>
      <c r="ALG39" s="83"/>
      <c r="ALH39" s="83"/>
      <c r="ALI39" s="83"/>
      <c r="ALJ39" s="83"/>
      <c r="ALK39" s="83"/>
      <c r="ALL39" s="83"/>
      <c r="ALM39" s="83"/>
      <c r="ALN39" s="83"/>
      <c r="ALO39" s="83"/>
      <c r="ALP39" s="83"/>
      <c r="ALQ39" s="83"/>
      <c r="ALR39" s="83"/>
      <c r="ALS39" s="83"/>
      <c r="ALT39" s="83"/>
      <c r="ALU39" s="83"/>
      <c r="ALV39" s="83"/>
      <c r="ALW39" s="83"/>
      <c r="ALX39" s="83"/>
      <c r="ALY39" s="83"/>
      <c r="ALZ39" s="83"/>
      <c r="AMA39" s="83"/>
      <c r="AMB39" s="83"/>
      <c r="AMC39" s="83"/>
      <c r="AMD39" s="83"/>
      <c r="AME39" s="83"/>
      <c r="AMF39" s="83"/>
      <c r="AMG39" s="83"/>
      <c r="AMH39" s="83"/>
      <c r="AMI39" s="83"/>
      <c r="AMJ39" s="83"/>
      <c r="AMK39" s="83"/>
      <c r="AML39" s="83"/>
      <c r="AMM39" s="83"/>
      <c r="AMN39" s="83"/>
      <c r="AMO39" s="83"/>
      <c r="AMP39" s="83"/>
      <c r="AMQ39" s="83"/>
      <c r="AMR39" s="83"/>
      <c r="AMS39" s="83"/>
      <c r="AMT39" s="83"/>
      <c r="AMU39" s="83"/>
      <c r="AMV39" s="83"/>
      <c r="AMW39" s="83"/>
      <c r="AMX39" s="83"/>
      <c r="AMY39" s="83"/>
      <c r="AMZ39" s="83"/>
      <c r="ANA39" s="83"/>
      <c r="ANB39" s="83"/>
      <c r="ANC39" s="83"/>
      <c r="AND39" s="83"/>
      <c r="ANE39" s="83"/>
      <c r="ANF39" s="83"/>
      <c r="ANG39" s="83"/>
      <c r="ANH39" s="83"/>
      <c r="ANI39" s="83"/>
      <c r="ANJ39" s="83"/>
      <c r="ANK39" s="83"/>
      <c r="ANL39" s="83"/>
      <c r="ANM39" s="83"/>
      <c r="ANN39" s="83"/>
      <c r="ANO39" s="83"/>
      <c r="ANP39" s="83"/>
      <c r="ANQ39" s="83"/>
      <c r="ANR39" s="83"/>
      <c r="ANS39" s="83"/>
      <c r="ANT39" s="83"/>
      <c r="ANU39" s="83"/>
      <c r="ANV39" s="83"/>
      <c r="ANW39" s="83"/>
      <c r="ANX39" s="83"/>
      <c r="ANY39" s="83"/>
      <c r="ANZ39" s="83"/>
      <c r="AOA39" s="83"/>
      <c r="AOB39" s="83"/>
      <c r="AOC39" s="83"/>
      <c r="AOD39" s="83"/>
      <c r="AOE39" s="83"/>
      <c r="AOF39" s="83"/>
      <c r="AOG39" s="83"/>
      <c r="AOH39" s="83"/>
      <c r="AOI39" s="83"/>
      <c r="AOJ39" s="83"/>
      <c r="AOK39" s="83"/>
      <c r="AOL39" s="83"/>
      <c r="AOM39" s="83"/>
      <c r="AON39" s="83"/>
      <c r="AOO39" s="83"/>
      <c r="AOP39" s="83"/>
      <c r="AOQ39" s="83"/>
      <c r="AOR39" s="83"/>
      <c r="AOS39" s="83"/>
      <c r="AOT39" s="83"/>
      <c r="AOU39" s="83"/>
      <c r="AOV39" s="83"/>
      <c r="AOW39" s="83"/>
      <c r="AOX39" s="83"/>
      <c r="AOY39" s="83"/>
      <c r="AOZ39" s="83"/>
      <c r="APA39" s="83"/>
      <c r="APB39" s="83"/>
      <c r="APC39" s="83"/>
      <c r="APD39" s="83"/>
      <c r="APE39" s="83"/>
      <c r="APF39" s="83"/>
      <c r="APG39" s="83"/>
      <c r="APH39" s="83"/>
      <c r="API39" s="83"/>
      <c r="APJ39" s="83"/>
      <c r="APK39" s="83"/>
      <c r="APL39" s="83"/>
      <c r="APM39" s="83"/>
      <c r="APN39" s="83"/>
      <c r="APO39" s="83"/>
      <c r="APP39" s="83"/>
      <c r="APQ39" s="83"/>
      <c r="APR39" s="83"/>
      <c r="APS39" s="83"/>
      <c r="APT39" s="83"/>
      <c r="APU39" s="83"/>
      <c r="APV39" s="83"/>
      <c r="APW39" s="83"/>
      <c r="APX39" s="83"/>
      <c r="APY39" s="83"/>
      <c r="APZ39" s="83"/>
      <c r="AQA39" s="83"/>
      <c r="AQB39" s="83"/>
      <c r="AQC39" s="83"/>
      <c r="AQD39" s="83"/>
      <c r="AQE39" s="83"/>
      <c r="AQF39" s="83"/>
      <c r="AQG39" s="83"/>
      <c r="AQH39" s="83"/>
      <c r="AQI39" s="83"/>
      <c r="AQJ39" s="83"/>
      <c r="AQK39" s="83"/>
      <c r="AQL39" s="83"/>
      <c r="AQM39" s="83"/>
      <c r="AQN39" s="83"/>
      <c r="AQO39" s="83"/>
      <c r="AQP39" s="83"/>
      <c r="AQQ39" s="83"/>
      <c r="AQR39" s="83"/>
      <c r="AQS39" s="83"/>
      <c r="AQT39" s="83"/>
      <c r="AQU39" s="83"/>
      <c r="AQV39" s="83"/>
      <c r="AQW39" s="83"/>
      <c r="AQX39" s="83"/>
      <c r="AQY39" s="83"/>
      <c r="AQZ39" s="83"/>
      <c r="ARA39" s="83"/>
      <c r="ARB39" s="83"/>
      <c r="ARC39" s="83"/>
      <c r="ARD39" s="83"/>
      <c r="ARE39" s="83"/>
      <c r="ARF39" s="83"/>
      <c r="ARG39" s="83"/>
      <c r="ARH39" s="83"/>
      <c r="ARI39" s="83"/>
      <c r="ARJ39" s="83"/>
      <c r="ARK39" s="83"/>
      <c r="ARL39" s="83"/>
      <c r="ARM39" s="83"/>
      <c r="ARN39" s="83"/>
      <c r="ARO39" s="83"/>
      <c r="ARP39" s="83"/>
      <c r="ARQ39" s="83"/>
      <c r="ARR39" s="83"/>
      <c r="ARS39" s="83"/>
      <c r="ART39" s="83"/>
      <c r="ARU39" s="83"/>
      <c r="ARV39" s="83"/>
      <c r="ARW39" s="83"/>
      <c r="ARX39" s="83"/>
      <c r="ARY39" s="83"/>
      <c r="ARZ39" s="83"/>
      <c r="ASA39" s="83"/>
      <c r="ASB39" s="83"/>
      <c r="ASC39" s="83"/>
      <c r="ASD39" s="83"/>
      <c r="ASE39" s="83"/>
      <c r="ASF39" s="83"/>
      <c r="ASG39" s="83"/>
      <c r="ASH39" s="83"/>
      <c r="ASI39" s="83"/>
      <c r="ASJ39" s="83"/>
      <c r="ASK39" s="83"/>
      <c r="ASL39" s="83"/>
      <c r="ASM39" s="83"/>
      <c r="ASN39" s="83"/>
      <c r="ASO39" s="83"/>
      <c r="ASP39" s="83"/>
      <c r="ASQ39" s="83"/>
      <c r="ASR39" s="83"/>
      <c r="ASS39" s="83"/>
      <c r="AST39" s="83"/>
      <c r="ASU39" s="83"/>
      <c r="ASV39" s="83"/>
      <c r="ASW39" s="83"/>
      <c r="ASX39" s="83"/>
      <c r="ASY39" s="83"/>
      <c r="ASZ39" s="83"/>
      <c r="ATA39" s="83"/>
      <c r="ATB39" s="83"/>
      <c r="ATC39" s="83"/>
      <c r="ATD39" s="83"/>
      <c r="ATE39" s="83"/>
      <c r="ATF39" s="83"/>
      <c r="ATG39" s="83"/>
      <c r="ATH39" s="83"/>
      <c r="ATI39" s="83"/>
      <c r="ATJ39" s="83"/>
      <c r="ATK39" s="83"/>
      <c r="ATL39" s="83"/>
      <c r="ATM39" s="83"/>
      <c r="ATN39" s="83"/>
      <c r="ATO39" s="83"/>
      <c r="ATP39" s="83"/>
      <c r="ATQ39" s="83"/>
      <c r="ATR39" s="83"/>
      <c r="ATS39" s="83"/>
      <c r="ATT39" s="83"/>
      <c r="ATU39" s="83"/>
      <c r="ATV39" s="83"/>
      <c r="ATW39" s="83"/>
      <c r="ATX39" s="83"/>
      <c r="ATY39" s="83"/>
      <c r="ATZ39" s="83"/>
      <c r="AUA39" s="83"/>
      <c r="AUB39" s="83"/>
      <c r="AUC39" s="83"/>
      <c r="AUD39" s="83"/>
      <c r="AUE39" s="83"/>
      <c r="AUF39" s="83"/>
      <c r="AUG39" s="83"/>
      <c r="AUH39" s="83"/>
      <c r="AUI39" s="83"/>
      <c r="AUJ39" s="83"/>
      <c r="AUK39" s="83"/>
      <c r="AUL39" s="83"/>
      <c r="AUM39" s="83"/>
      <c r="AUN39" s="83"/>
      <c r="AUO39" s="83"/>
      <c r="AUP39" s="83"/>
      <c r="AUQ39" s="83"/>
      <c r="AUR39" s="83"/>
      <c r="AUS39" s="83"/>
      <c r="AUT39" s="83"/>
      <c r="AUU39" s="83"/>
      <c r="AUV39" s="83"/>
      <c r="AUW39" s="83"/>
      <c r="AUX39" s="83"/>
      <c r="AUY39" s="83"/>
      <c r="AUZ39" s="83"/>
      <c r="AVA39" s="83"/>
      <c r="AVB39" s="83"/>
      <c r="AVC39" s="83"/>
      <c r="AVD39" s="83"/>
      <c r="AVE39" s="83"/>
      <c r="AVF39" s="83"/>
    </row>
    <row r="40" spans="1:1254">
      <c r="A40" s="84">
        <v>45657</v>
      </c>
      <c r="B40" s="81">
        <v>50018</v>
      </c>
      <c r="C40" s="82" t="s">
        <v>1973</v>
      </c>
      <c r="D40" s="38">
        <v>86036</v>
      </c>
      <c r="E40" s="38">
        <v>0</v>
      </c>
      <c r="F40" s="38">
        <v>0</v>
      </c>
      <c r="G40" s="38">
        <v>-42235</v>
      </c>
      <c r="H40" s="38">
        <v>0</v>
      </c>
      <c r="I40" s="38">
        <v>-170</v>
      </c>
      <c r="J40" s="38">
        <v>-41846</v>
      </c>
      <c r="K40" s="38">
        <v>-2927</v>
      </c>
      <c r="L40" s="38">
        <v>28549</v>
      </c>
      <c r="M40" s="38">
        <v>0</v>
      </c>
      <c r="N40" s="38">
        <v>85976</v>
      </c>
      <c r="O40" s="38">
        <v>0</v>
      </c>
      <c r="P40" s="38">
        <v>0</v>
      </c>
      <c r="Q40" s="38">
        <v>17985</v>
      </c>
      <c r="R40" s="38">
        <v>1</v>
      </c>
      <c r="S40" s="38">
        <v>-2523</v>
      </c>
      <c r="T40" s="38">
        <v>18196</v>
      </c>
      <c r="U40" s="38">
        <v>39059</v>
      </c>
      <c r="V40" s="38"/>
      <c r="W40" s="38">
        <v>-20863</v>
      </c>
      <c r="X40" s="38">
        <v>-12654</v>
      </c>
      <c r="Y40" s="38">
        <v>-15581</v>
      </c>
      <c r="Z40" s="38">
        <v>0</v>
      </c>
      <c r="AA40" s="38">
        <v>0</v>
      </c>
      <c r="AB40" s="38">
        <v>-10811</v>
      </c>
      <c r="AC40" s="38">
        <v>558</v>
      </c>
      <c r="AD40" s="38">
        <v>0</v>
      </c>
      <c r="AE40" s="38">
        <v>6453</v>
      </c>
      <c r="AF40" s="38">
        <v>-9568</v>
      </c>
      <c r="AG40" s="38">
        <v>37177</v>
      </c>
      <c r="AH40" s="38">
        <v>17985</v>
      </c>
      <c r="AI40" s="38">
        <v>38676</v>
      </c>
      <c r="AJ40" s="38">
        <v>-3990</v>
      </c>
      <c r="AK40" s="38">
        <v>-3196</v>
      </c>
      <c r="AL40" s="38">
        <v>14390</v>
      </c>
      <c r="AM40" s="38">
        <v>46745</v>
      </c>
      <c r="AN40" s="38">
        <v>0</v>
      </c>
      <c r="AO40" s="38">
        <v>0</v>
      </c>
      <c r="AP40" s="38">
        <v>0</v>
      </c>
      <c r="AQ40" s="38">
        <v>0</v>
      </c>
      <c r="AR40" s="38">
        <v>351</v>
      </c>
      <c r="AS40" s="38">
        <v>681441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681441</v>
      </c>
      <c r="BA40" s="38">
        <v>0</v>
      </c>
      <c r="BB40" s="38">
        <v>168161</v>
      </c>
      <c r="BC40" s="38">
        <v>9752</v>
      </c>
      <c r="BD40" s="38">
        <v>0</v>
      </c>
      <c r="BE40" s="38">
        <v>0</v>
      </c>
      <c r="BF40" s="38">
        <v>0</v>
      </c>
      <c r="BG40" s="38">
        <v>762465</v>
      </c>
      <c r="BH40" s="38">
        <v>0</v>
      </c>
      <c r="BI40" s="38">
        <v>15856</v>
      </c>
      <c r="BJ40" s="38">
        <v>351</v>
      </c>
      <c r="BK40" s="38">
        <v>0</v>
      </c>
      <c r="BL40" s="38">
        <v>503311</v>
      </c>
      <c r="BM40" s="38">
        <v>5821</v>
      </c>
      <c r="BN40" s="38">
        <v>0</v>
      </c>
      <c r="BO40" s="38">
        <v>0</v>
      </c>
      <c r="BP40" s="38">
        <v>2944</v>
      </c>
      <c r="BQ40" s="38">
        <v>0</v>
      </c>
      <c r="BR40" s="38">
        <v>2944</v>
      </c>
      <c r="BS40" s="38">
        <v>0</v>
      </c>
      <c r="BT40" s="38">
        <v>3886</v>
      </c>
      <c r="BU40" s="38">
        <v>57812</v>
      </c>
      <c r="BV40" s="38">
        <v>0</v>
      </c>
      <c r="BW40" s="38">
        <v>54868</v>
      </c>
      <c r="BX40" s="38">
        <v>0</v>
      </c>
      <c r="BY40" s="38">
        <v>1184</v>
      </c>
      <c r="BZ40" s="38">
        <v>0</v>
      </c>
      <c r="CA40" s="38">
        <v>217</v>
      </c>
      <c r="CB40" s="38">
        <v>0</v>
      </c>
      <c r="CC40" s="38">
        <v>1935</v>
      </c>
      <c r="CD40" s="38">
        <v>17040</v>
      </c>
      <c r="CE40" s="38">
        <v>0</v>
      </c>
      <c r="CF40" s="38">
        <v>0</v>
      </c>
      <c r="CG40" s="38">
        <v>0</v>
      </c>
      <c r="CH40" s="38">
        <v>541</v>
      </c>
      <c r="CI40" s="38">
        <v>239250</v>
      </c>
      <c r="CJ40" s="38">
        <v>409786</v>
      </c>
      <c r="CK40" s="38">
        <v>3458</v>
      </c>
      <c r="CL40" s="38">
        <v>0</v>
      </c>
      <c r="CM40" s="38">
        <v>0</v>
      </c>
      <c r="CN40" s="38">
        <v>0</v>
      </c>
      <c r="CO40" s="38">
        <v>0</v>
      </c>
      <c r="CP40" s="38">
        <v>0</v>
      </c>
      <c r="CQ40" s="38">
        <v>26</v>
      </c>
      <c r="CR40" s="38">
        <v>81557</v>
      </c>
      <c r="CS40" s="38">
        <v>0</v>
      </c>
      <c r="CT40" s="38">
        <v>0</v>
      </c>
      <c r="CU40" s="38">
        <v>441658</v>
      </c>
      <c r="CV40" s="38">
        <v>0</v>
      </c>
      <c r="CW40" s="38">
        <v>0</v>
      </c>
      <c r="CX40" s="38">
        <v>0</v>
      </c>
      <c r="CY40" s="38">
        <v>0</v>
      </c>
      <c r="CZ40" s="38">
        <v>0</v>
      </c>
      <c r="DA40" s="38">
        <v>239250</v>
      </c>
      <c r="DB40" s="38">
        <v>0</v>
      </c>
      <c r="DC40" s="38">
        <v>0</v>
      </c>
      <c r="DD40" s="38">
        <v>0</v>
      </c>
      <c r="DE40" s="38">
        <v>0</v>
      </c>
      <c r="DF40" s="38">
        <v>-8896</v>
      </c>
      <c r="DG40" s="38">
        <v>0</v>
      </c>
      <c r="DH40" s="38">
        <v>37310</v>
      </c>
      <c r="DI40" s="38">
        <v>0</v>
      </c>
      <c r="DJ40" s="38">
        <v>762465</v>
      </c>
      <c r="DK40" s="38">
        <v>0</v>
      </c>
      <c r="DL40" s="38">
        <v>0</v>
      </c>
      <c r="DM40" s="38">
        <v>0</v>
      </c>
      <c r="DN40" s="38">
        <v>0</v>
      </c>
      <c r="DO40" s="38">
        <v>80990</v>
      </c>
      <c r="DP40" s="38">
        <v>0</v>
      </c>
      <c r="DQ40" s="38">
        <v>0</v>
      </c>
      <c r="DR40" s="38">
        <v>0</v>
      </c>
      <c r="DS40" s="38">
        <v>0</v>
      </c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>
        <v>-5653</v>
      </c>
      <c r="EH40" s="38"/>
      <c r="EI40" s="38">
        <v>-5660</v>
      </c>
      <c r="EJ40" s="38">
        <v>-15581</v>
      </c>
      <c r="EK40" s="38"/>
      <c r="EL40" s="38"/>
      <c r="EM40" s="38">
        <v>-495</v>
      </c>
      <c r="EN40" s="38"/>
      <c r="EO40" s="38"/>
      <c r="EP40" s="38"/>
      <c r="EQ40" s="38"/>
      <c r="ER40" s="38">
        <v>-3773</v>
      </c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83"/>
      <c r="KF40" s="83"/>
      <c r="KG40" s="83"/>
      <c r="KH40" s="83"/>
      <c r="KI40" s="83"/>
      <c r="KJ40" s="83"/>
      <c r="KK40" s="83"/>
      <c r="KL40" s="83"/>
      <c r="KM40" s="83"/>
      <c r="KN40" s="83"/>
      <c r="KO40" s="83"/>
      <c r="KP40" s="83"/>
      <c r="KQ40" s="83"/>
      <c r="KR40" s="83"/>
      <c r="KS40" s="83"/>
      <c r="KT40" s="83"/>
      <c r="KU40" s="83"/>
      <c r="KV40" s="83"/>
      <c r="KW40" s="83"/>
      <c r="KX40" s="83"/>
      <c r="KY40" s="83"/>
      <c r="KZ40" s="83"/>
      <c r="LA40" s="83"/>
      <c r="LB40" s="83"/>
      <c r="LC40" s="83"/>
      <c r="LD40" s="83"/>
      <c r="LE40" s="83"/>
      <c r="LF40" s="83"/>
      <c r="LG40" s="83"/>
      <c r="LH40" s="83"/>
      <c r="LI40" s="83"/>
      <c r="LJ40" s="83"/>
      <c r="LK40" s="83"/>
      <c r="LL40" s="83"/>
      <c r="LM40" s="83"/>
      <c r="LN40" s="83"/>
      <c r="LO40" s="83"/>
      <c r="LP40" s="83"/>
      <c r="LQ40" s="83"/>
      <c r="LR40" s="83"/>
      <c r="LS40" s="83"/>
      <c r="LT40" s="83"/>
      <c r="LU40" s="83"/>
      <c r="LV40" s="83"/>
      <c r="LW40" s="83"/>
      <c r="LX40" s="83"/>
      <c r="LY40" s="83"/>
      <c r="LZ40" s="83"/>
      <c r="MA40" s="83"/>
      <c r="MB40" s="83"/>
      <c r="MC40" s="83"/>
      <c r="MD40" s="83"/>
      <c r="ME40" s="83"/>
      <c r="MF40" s="83"/>
      <c r="MG40" s="83"/>
      <c r="MH40" s="83"/>
      <c r="MI40" s="83"/>
      <c r="MJ40" s="83"/>
      <c r="MK40" s="83"/>
      <c r="ML40" s="83"/>
      <c r="MM40" s="83"/>
      <c r="MN40" s="83"/>
      <c r="MO40" s="83"/>
      <c r="MP40" s="83"/>
      <c r="MQ40" s="83"/>
      <c r="MR40" s="83"/>
      <c r="MS40" s="83"/>
      <c r="MT40" s="83"/>
      <c r="MU40" s="83"/>
      <c r="MV40" s="83"/>
      <c r="MW40" s="83"/>
      <c r="MX40" s="83"/>
      <c r="MY40" s="83"/>
      <c r="MZ40" s="83"/>
      <c r="NA40" s="83"/>
      <c r="NB40" s="83"/>
      <c r="NC40" s="83"/>
      <c r="ND40" s="83"/>
      <c r="NE40" s="83"/>
      <c r="NF40" s="83"/>
      <c r="NG40" s="83"/>
      <c r="NH40" s="83"/>
      <c r="NI40" s="83"/>
      <c r="NJ40" s="83"/>
      <c r="NK40" s="83"/>
      <c r="NL40" s="83"/>
      <c r="NM40" s="83"/>
      <c r="NN40" s="83"/>
      <c r="NO40" s="83"/>
      <c r="NP40" s="83"/>
      <c r="NQ40" s="83"/>
      <c r="NR40" s="83"/>
      <c r="NS40" s="83"/>
      <c r="NT40" s="83"/>
      <c r="NU40" s="83"/>
      <c r="NV40" s="83"/>
      <c r="NW40" s="83"/>
      <c r="NX40" s="83"/>
      <c r="NY40" s="83"/>
      <c r="NZ40" s="83"/>
      <c r="OA40" s="83"/>
      <c r="OB40" s="83"/>
      <c r="OC40" s="83"/>
      <c r="OD40" s="83"/>
      <c r="OE40" s="83"/>
      <c r="OF40" s="83"/>
      <c r="OG40" s="83"/>
      <c r="OH40" s="83"/>
      <c r="OI40" s="83"/>
      <c r="OJ40" s="83"/>
      <c r="OK40" s="83"/>
      <c r="OL40" s="83"/>
      <c r="OM40" s="83"/>
      <c r="ON40" s="83"/>
      <c r="OO40" s="83"/>
      <c r="OP40" s="83"/>
      <c r="OQ40" s="83"/>
      <c r="OR40" s="83"/>
      <c r="OS40" s="83"/>
      <c r="OT40" s="83"/>
      <c r="OU40" s="83"/>
      <c r="OV40" s="83"/>
      <c r="OW40" s="83"/>
      <c r="OX40" s="83"/>
      <c r="OY40" s="83"/>
      <c r="OZ40" s="83"/>
      <c r="PA40" s="83"/>
      <c r="PB40" s="83"/>
      <c r="PC40" s="83"/>
      <c r="PD40" s="83"/>
      <c r="PE40" s="83"/>
      <c r="PF40" s="83"/>
      <c r="PG40" s="83"/>
      <c r="PH40" s="83"/>
      <c r="PI40" s="83"/>
      <c r="PJ40" s="83"/>
      <c r="PK40" s="83"/>
      <c r="PL40" s="83"/>
      <c r="PM40" s="83"/>
      <c r="PN40" s="83"/>
      <c r="PO40" s="83"/>
      <c r="PP40" s="83"/>
      <c r="PQ40" s="83"/>
      <c r="PR40" s="83"/>
      <c r="PS40" s="83"/>
      <c r="PT40" s="83"/>
      <c r="PU40" s="83"/>
      <c r="PV40" s="83"/>
      <c r="PW40" s="83"/>
      <c r="PX40" s="83"/>
      <c r="PY40" s="83"/>
      <c r="PZ40" s="83"/>
      <c r="QA40" s="83"/>
      <c r="QB40" s="83"/>
      <c r="QC40" s="83"/>
      <c r="QD40" s="83"/>
      <c r="QE40" s="83"/>
      <c r="QF40" s="83"/>
      <c r="QG40" s="83"/>
      <c r="QH40" s="83"/>
      <c r="QI40" s="83"/>
      <c r="QJ40" s="83"/>
      <c r="QK40" s="83"/>
      <c r="QL40" s="83"/>
      <c r="QM40" s="83"/>
      <c r="QN40" s="83"/>
      <c r="QO40" s="83"/>
      <c r="QP40" s="83"/>
      <c r="QQ40" s="83"/>
      <c r="QR40" s="83"/>
      <c r="QS40" s="83"/>
      <c r="QT40" s="83"/>
      <c r="QU40" s="83"/>
      <c r="QV40" s="83"/>
      <c r="QW40" s="83"/>
      <c r="QX40" s="83"/>
      <c r="QY40" s="83"/>
      <c r="QZ40" s="83"/>
      <c r="RA40" s="83"/>
      <c r="RB40" s="83"/>
      <c r="RC40" s="83"/>
      <c r="RD40" s="83"/>
      <c r="RE40" s="83"/>
      <c r="RF40" s="83"/>
      <c r="RG40" s="83"/>
      <c r="RH40" s="83"/>
      <c r="RI40" s="83"/>
      <c r="RJ40" s="83"/>
      <c r="RK40" s="83"/>
      <c r="RL40" s="83"/>
      <c r="RM40" s="83"/>
      <c r="RN40" s="83"/>
      <c r="RO40" s="83"/>
      <c r="RP40" s="83"/>
      <c r="RQ40" s="83"/>
      <c r="RR40" s="83"/>
      <c r="RS40" s="83"/>
      <c r="RT40" s="83"/>
      <c r="RU40" s="83"/>
      <c r="RV40" s="83"/>
      <c r="RW40" s="83"/>
      <c r="RX40" s="83"/>
      <c r="RY40" s="83"/>
      <c r="RZ40" s="83"/>
      <c r="SA40" s="83"/>
      <c r="SB40" s="83"/>
      <c r="SC40" s="83"/>
      <c r="SD40" s="83"/>
      <c r="SE40" s="83"/>
      <c r="SF40" s="83"/>
      <c r="SG40" s="83"/>
      <c r="SH40" s="83"/>
      <c r="SI40" s="83"/>
      <c r="SJ40" s="83"/>
      <c r="SK40" s="83"/>
      <c r="SL40" s="83"/>
      <c r="SM40" s="83"/>
      <c r="SN40" s="83"/>
      <c r="SO40" s="83"/>
      <c r="SP40" s="83"/>
      <c r="SQ40" s="83"/>
      <c r="SR40" s="83"/>
      <c r="SS40" s="83"/>
      <c r="ST40" s="83"/>
      <c r="SU40" s="83"/>
      <c r="SV40" s="83"/>
      <c r="SW40" s="83"/>
      <c r="SX40" s="83"/>
      <c r="SY40" s="83"/>
      <c r="SZ40" s="83"/>
      <c r="TA40" s="83"/>
      <c r="TB40" s="83"/>
      <c r="TC40" s="83"/>
      <c r="TD40" s="83"/>
      <c r="TE40" s="83"/>
      <c r="TF40" s="83"/>
      <c r="TG40" s="83"/>
      <c r="TH40" s="83"/>
      <c r="TI40" s="83"/>
      <c r="TJ40" s="83"/>
      <c r="TK40" s="83"/>
      <c r="TL40" s="83"/>
      <c r="TM40" s="83"/>
      <c r="TN40" s="83"/>
      <c r="TO40" s="83"/>
      <c r="TP40" s="83"/>
      <c r="TQ40" s="83"/>
      <c r="TR40" s="83"/>
      <c r="TS40" s="83"/>
      <c r="TT40" s="83"/>
      <c r="TU40" s="83"/>
      <c r="TV40" s="83"/>
      <c r="TW40" s="83"/>
      <c r="TX40" s="83"/>
      <c r="TY40" s="83"/>
      <c r="TZ40" s="83"/>
      <c r="UA40" s="83"/>
      <c r="UB40" s="83"/>
      <c r="UC40" s="83"/>
      <c r="UD40" s="83"/>
      <c r="UE40" s="83"/>
      <c r="UF40" s="83"/>
      <c r="UG40" s="83"/>
      <c r="UH40" s="83"/>
      <c r="UI40" s="83"/>
      <c r="UJ40" s="83"/>
      <c r="UK40" s="83"/>
      <c r="UL40" s="83"/>
      <c r="UM40" s="83"/>
      <c r="UN40" s="83"/>
      <c r="UO40" s="83"/>
      <c r="UP40" s="83"/>
      <c r="UQ40" s="83"/>
      <c r="UR40" s="83"/>
      <c r="US40" s="83"/>
      <c r="UT40" s="83"/>
      <c r="UU40" s="83"/>
      <c r="UV40" s="83"/>
      <c r="UW40" s="83"/>
      <c r="UX40" s="83"/>
      <c r="UY40" s="83"/>
      <c r="UZ40" s="83"/>
      <c r="VA40" s="83"/>
      <c r="VB40" s="83"/>
      <c r="VC40" s="83"/>
      <c r="VD40" s="83"/>
      <c r="VE40" s="83"/>
      <c r="VF40" s="83"/>
      <c r="VG40" s="83"/>
      <c r="VH40" s="83"/>
      <c r="VI40" s="83"/>
      <c r="VJ40" s="83"/>
      <c r="VK40" s="83"/>
      <c r="VL40" s="83"/>
      <c r="VM40" s="83"/>
      <c r="VN40" s="83"/>
      <c r="VO40" s="83"/>
      <c r="VP40" s="83"/>
      <c r="VQ40" s="83"/>
      <c r="VR40" s="83"/>
      <c r="VS40" s="83"/>
      <c r="VT40" s="83"/>
      <c r="VU40" s="83"/>
      <c r="VV40" s="83"/>
      <c r="VW40" s="83"/>
      <c r="VX40" s="83"/>
      <c r="VY40" s="83"/>
      <c r="VZ40" s="83"/>
      <c r="WA40" s="83"/>
      <c r="WB40" s="83"/>
      <c r="WC40" s="83"/>
      <c r="WD40" s="83"/>
      <c r="WE40" s="83"/>
      <c r="WF40" s="83"/>
      <c r="WG40" s="83"/>
      <c r="WH40" s="83"/>
      <c r="WI40" s="83"/>
      <c r="WJ40" s="83"/>
      <c r="WK40" s="83"/>
      <c r="WL40" s="83"/>
      <c r="WM40" s="83"/>
      <c r="WN40" s="83"/>
      <c r="WO40" s="83"/>
      <c r="WP40" s="83"/>
      <c r="WQ40" s="83"/>
      <c r="WR40" s="83"/>
      <c r="WS40" s="83"/>
      <c r="WT40" s="83"/>
      <c r="WU40" s="83"/>
      <c r="WV40" s="83"/>
      <c r="WW40" s="83"/>
      <c r="WX40" s="83"/>
      <c r="WY40" s="83"/>
      <c r="WZ40" s="83"/>
      <c r="XA40" s="83"/>
      <c r="XB40" s="83"/>
      <c r="XC40" s="83"/>
      <c r="XD40" s="83"/>
      <c r="XE40" s="83"/>
      <c r="XF40" s="83"/>
      <c r="XG40" s="83"/>
      <c r="XH40" s="83"/>
      <c r="XI40" s="83"/>
      <c r="XJ40" s="83"/>
      <c r="XK40" s="83"/>
      <c r="XL40" s="83"/>
      <c r="XM40" s="83"/>
      <c r="XN40" s="83"/>
      <c r="XO40" s="83"/>
      <c r="XP40" s="83"/>
      <c r="XQ40" s="83"/>
      <c r="XR40" s="83"/>
      <c r="XS40" s="83"/>
      <c r="XT40" s="83"/>
      <c r="XU40" s="83"/>
      <c r="XV40" s="83"/>
      <c r="XW40" s="83"/>
      <c r="XX40" s="83"/>
      <c r="XY40" s="83"/>
      <c r="XZ40" s="83"/>
      <c r="YA40" s="83"/>
      <c r="YB40" s="83"/>
      <c r="YC40" s="83"/>
      <c r="YD40" s="83"/>
      <c r="YE40" s="83"/>
      <c r="YF40" s="83"/>
      <c r="YG40" s="83"/>
      <c r="YH40" s="83"/>
      <c r="YI40" s="83"/>
      <c r="YJ40" s="83"/>
      <c r="YK40" s="83"/>
      <c r="YL40" s="83"/>
      <c r="YM40" s="83"/>
      <c r="YN40" s="83"/>
      <c r="YO40" s="83"/>
      <c r="YP40" s="83"/>
      <c r="YQ40" s="83"/>
      <c r="YR40" s="83"/>
      <c r="YS40" s="83"/>
      <c r="YT40" s="83"/>
      <c r="YU40" s="83"/>
      <c r="YV40" s="83"/>
      <c r="YW40" s="83"/>
      <c r="YX40" s="83"/>
      <c r="YY40" s="83"/>
      <c r="YZ40" s="83"/>
      <c r="ZA40" s="83"/>
      <c r="ZB40" s="83"/>
      <c r="ZC40" s="83"/>
      <c r="ZD40" s="83"/>
      <c r="ZE40" s="83"/>
      <c r="ZF40" s="83"/>
      <c r="ZG40" s="83"/>
      <c r="ZH40" s="83"/>
      <c r="ZI40" s="83"/>
      <c r="ZJ40" s="83"/>
      <c r="ZK40" s="83"/>
      <c r="ZL40" s="83"/>
      <c r="ZM40" s="83"/>
      <c r="ZN40" s="83"/>
      <c r="ZO40" s="83"/>
      <c r="ZP40" s="83"/>
      <c r="ZQ40" s="83"/>
      <c r="ZR40" s="83"/>
      <c r="ZS40" s="83"/>
      <c r="ZT40" s="83"/>
      <c r="ZU40" s="83"/>
      <c r="ZV40" s="83"/>
      <c r="ZW40" s="83"/>
      <c r="ZX40" s="83"/>
      <c r="ZY40" s="83"/>
      <c r="ZZ40" s="83"/>
      <c r="AAA40" s="83"/>
      <c r="AAB40" s="83"/>
      <c r="AAC40" s="83"/>
      <c r="AAD40" s="83"/>
      <c r="AAE40" s="83"/>
      <c r="AAF40" s="83"/>
      <c r="AAG40" s="83"/>
      <c r="AAH40" s="83"/>
      <c r="AAI40" s="83"/>
      <c r="AAJ40" s="83"/>
      <c r="AAK40" s="83"/>
      <c r="AAL40" s="83"/>
      <c r="AAM40" s="83"/>
      <c r="AAN40" s="83"/>
      <c r="AAO40" s="83"/>
      <c r="AAP40" s="83"/>
      <c r="AAQ40" s="83"/>
      <c r="AAR40" s="83"/>
      <c r="AAS40" s="83"/>
      <c r="AAT40" s="83"/>
      <c r="AAU40" s="83"/>
      <c r="AAV40" s="83"/>
      <c r="AAW40" s="83"/>
      <c r="AAX40" s="83"/>
      <c r="AAY40" s="83"/>
      <c r="AAZ40" s="83"/>
      <c r="ABA40" s="83"/>
      <c r="ABB40" s="83"/>
      <c r="ABC40" s="83"/>
      <c r="ABD40" s="83"/>
      <c r="ABE40" s="83"/>
      <c r="ABF40" s="83"/>
      <c r="ABG40" s="83"/>
      <c r="ABH40" s="83"/>
      <c r="ABI40" s="83"/>
      <c r="ABJ40" s="83"/>
      <c r="ABK40" s="83"/>
      <c r="ABL40" s="83"/>
      <c r="ABM40" s="83"/>
      <c r="ABN40" s="83"/>
      <c r="ABO40" s="83"/>
      <c r="ABP40" s="83"/>
      <c r="ABQ40" s="83"/>
      <c r="ABR40" s="83"/>
      <c r="ABS40" s="83"/>
      <c r="ABT40" s="83"/>
      <c r="ABU40" s="83"/>
      <c r="ABV40" s="83"/>
      <c r="ABW40" s="83"/>
      <c r="ABX40" s="83"/>
      <c r="ABY40" s="83"/>
      <c r="ABZ40" s="83"/>
      <c r="ACA40" s="83"/>
      <c r="ACB40" s="83"/>
      <c r="ACC40" s="83"/>
      <c r="ACD40" s="83"/>
      <c r="ACE40" s="83"/>
      <c r="ACF40" s="83"/>
      <c r="ACG40" s="83"/>
      <c r="ACH40" s="83"/>
      <c r="ACI40" s="83"/>
      <c r="ACJ40" s="83"/>
      <c r="ACK40" s="83"/>
      <c r="ACL40" s="83"/>
      <c r="ACM40" s="83"/>
      <c r="ACN40" s="83"/>
      <c r="ACO40" s="83"/>
      <c r="ACP40" s="83"/>
      <c r="ACQ40" s="83"/>
      <c r="ACR40" s="83"/>
      <c r="ACS40" s="83"/>
      <c r="ACT40" s="83"/>
      <c r="ACU40" s="83"/>
      <c r="ACV40" s="83"/>
      <c r="ACW40" s="83"/>
      <c r="ACX40" s="83"/>
      <c r="ACY40" s="83"/>
      <c r="ACZ40" s="83"/>
      <c r="ADA40" s="83"/>
      <c r="ADB40" s="83"/>
      <c r="ADC40" s="83"/>
      <c r="ADD40" s="83"/>
      <c r="ADE40" s="83"/>
      <c r="ADF40" s="83"/>
      <c r="ADG40" s="83"/>
      <c r="ADH40" s="83"/>
      <c r="ADI40" s="83"/>
      <c r="ADJ40" s="83"/>
      <c r="ADK40" s="83"/>
      <c r="ADL40" s="83"/>
      <c r="ADM40" s="83"/>
      <c r="ADN40" s="83"/>
      <c r="ADO40" s="83"/>
      <c r="ADP40" s="83"/>
      <c r="ADQ40" s="83"/>
      <c r="ADR40" s="83"/>
      <c r="ADS40" s="83"/>
      <c r="ADT40" s="83"/>
      <c r="ADU40" s="83"/>
      <c r="ADV40" s="83"/>
      <c r="ADW40" s="83"/>
      <c r="ADX40" s="83"/>
      <c r="ADY40" s="83"/>
      <c r="ADZ40" s="83"/>
      <c r="AEA40" s="83"/>
      <c r="AEB40" s="83"/>
      <c r="AEC40" s="83"/>
      <c r="AED40" s="83"/>
      <c r="AEE40" s="83"/>
      <c r="AEF40" s="83"/>
      <c r="AEG40" s="83"/>
      <c r="AEH40" s="83"/>
      <c r="AEI40" s="83"/>
      <c r="AEJ40" s="83"/>
      <c r="AEK40" s="83"/>
      <c r="AEL40" s="83"/>
      <c r="AEM40" s="83"/>
      <c r="AEN40" s="83"/>
      <c r="AEO40" s="83"/>
      <c r="AEP40" s="83"/>
      <c r="AEQ40" s="83"/>
      <c r="AER40" s="83"/>
      <c r="AES40" s="83"/>
      <c r="AET40" s="83"/>
      <c r="AEU40" s="83"/>
      <c r="AEV40" s="83"/>
      <c r="AEW40" s="83"/>
      <c r="AEX40" s="83"/>
      <c r="AEY40" s="83"/>
      <c r="AEZ40" s="83"/>
      <c r="AFA40" s="83"/>
      <c r="AFB40" s="83"/>
      <c r="AFC40" s="83"/>
      <c r="AFD40" s="83"/>
      <c r="AFE40" s="83"/>
      <c r="AFF40" s="83"/>
      <c r="AFG40" s="83"/>
      <c r="AFH40" s="83"/>
      <c r="AFI40" s="83"/>
      <c r="AFJ40" s="83"/>
      <c r="AFK40" s="83"/>
      <c r="AFL40" s="83"/>
      <c r="AFM40" s="83"/>
      <c r="AFN40" s="83"/>
      <c r="AFO40" s="83"/>
      <c r="AFP40" s="83"/>
      <c r="AFQ40" s="83"/>
      <c r="AFR40" s="83"/>
      <c r="AFS40" s="83"/>
      <c r="AFT40" s="83"/>
      <c r="AFU40" s="83"/>
      <c r="AFV40" s="83"/>
      <c r="AFW40" s="83"/>
      <c r="AFX40" s="83"/>
      <c r="AFY40" s="83"/>
      <c r="AFZ40" s="83"/>
      <c r="AGA40" s="83"/>
      <c r="AGB40" s="83"/>
      <c r="AGC40" s="83"/>
      <c r="AGD40" s="83"/>
      <c r="AGE40" s="83"/>
      <c r="AGF40" s="83"/>
      <c r="AGG40" s="83"/>
      <c r="AGH40" s="83"/>
      <c r="AGI40" s="83"/>
      <c r="AGJ40" s="83"/>
      <c r="AGK40" s="83"/>
      <c r="AGL40" s="83"/>
      <c r="AGM40" s="83"/>
      <c r="AGN40" s="83"/>
      <c r="AGO40" s="83"/>
      <c r="AGP40" s="83"/>
      <c r="AGQ40" s="83"/>
      <c r="AGR40" s="83"/>
      <c r="AGS40" s="83"/>
      <c r="AGT40" s="83"/>
      <c r="AGU40" s="83"/>
      <c r="AGV40" s="83"/>
      <c r="AGW40" s="83"/>
      <c r="AGX40" s="83"/>
      <c r="AGY40" s="83"/>
      <c r="AGZ40" s="83"/>
      <c r="AHA40" s="83"/>
      <c r="AHB40" s="83"/>
      <c r="AHC40" s="83"/>
      <c r="AHD40" s="83"/>
      <c r="AHE40" s="83"/>
      <c r="AHF40" s="83"/>
      <c r="AHG40" s="83"/>
      <c r="AHH40" s="83"/>
      <c r="AHI40" s="83"/>
      <c r="AHJ40" s="83"/>
      <c r="AHK40" s="83"/>
      <c r="AHL40" s="83"/>
      <c r="AHM40" s="83"/>
      <c r="AHN40" s="83"/>
      <c r="AHO40" s="83"/>
      <c r="AHP40" s="83"/>
      <c r="AHQ40" s="83"/>
      <c r="AHR40" s="83"/>
      <c r="AHS40" s="83"/>
      <c r="AHT40" s="83"/>
      <c r="AHU40" s="83"/>
      <c r="AHV40" s="83"/>
      <c r="AHW40" s="83"/>
      <c r="AHX40" s="83"/>
      <c r="AHY40" s="83"/>
      <c r="AHZ40" s="83"/>
      <c r="AIA40" s="83"/>
      <c r="AIB40" s="83"/>
      <c r="AIC40" s="83"/>
      <c r="AID40" s="83"/>
      <c r="AIE40" s="83"/>
      <c r="AIF40" s="83"/>
      <c r="AIG40" s="83"/>
      <c r="AIH40" s="83"/>
      <c r="AII40" s="83"/>
      <c r="AIJ40" s="83"/>
      <c r="AIK40" s="83"/>
      <c r="AIL40" s="83"/>
      <c r="AIM40" s="83"/>
      <c r="AIN40" s="83"/>
      <c r="AIO40" s="83"/>
      <c r="AIP40" s="83"/>
      <c r="AIQ40" s="83"/>
      <c r="AIR40" s="83"/>
      <c r="AIS40" s="83"/>
      <c r="AIT40" s="83"/>
      <c r="AIU40" s="83"/>
      <c r="AIV40" s="83"/>
      <c r="AIW40" s="83"/>
      <c r="AIX40" s="83"/>
      <c r="AIY40" s="83"/>
      <c r="AIZ40" s="83"/>
      <c r="AJA40" s="83"/>
      <c r="AJB40" s="83"/>
      <c r="AJC40" s="83"/>
      <c r="AJD40" s="83"/>
      <c r="AJE40" s="83"/>
      <c r="AJF40" s="83"/>
      <c r="AJG40" s="83"/>
      <c r="AJH40" s="83"/>
      <c r="AJI40" s="83"/>
      <c r="AJJ40" s="83"/>
      <c r="AJK40" s="83"/>
      <c r="AJL40" s="83"/>
      <c r="AJM40" s="83"/>
      <c r="AJN40" s="83"/>
      <c r="AJO40" s="83"/>
      <c r="AJP40" s="83"/>
      <c r="AJQ40" s="83"/>
      <c r="AJR40" s="83"/>
      <c r="AJS40" s="83"/>
      <c r="AJT40" s="83"/>
      <c r="AJU40" s="83"/>
      <c r="AJV40" s="83"/>
      <c r="AJW40" s="83"/>
      <c r="AJX40" s="83"/>
      <c r="AJY40" s="83"/>
      <c r="AJZ40" s="83"/>
      <c r="AKA40" s="83"/>
      <c r="AKB40" s="83"/>
      <c r="AKC40" s="83"/>
      <c r="AKD40" s="83"/>
      <c r="AKE40" s="83"/>
      <c r="AKF40" s="83"/>
      <c r="AKG40" s="83"/>
      <c r="AKH40" s="83"/>
      <c r="AKI40" s="83"/>
      <c r="AKJ40" s="83"/>
      <c r="AKK40" s="83"/>
      <c r="AKL40" s="83"/>
      <c r="AKM40" s="83"/>
      <c r="AKN40" s="83"/>
      <c r="AKO40" s="83"/>
      <c r="AKP40" s="83"/>
      <c r="AKQ40" s="83"/>
      <c r="AKR40" s="83"/>
      <c r="AKS40" s="83"/>
      <c r="AKT40" s="83"/>
      <c r="AKU40" s="83"/>
      <c r="AKV40" s="83"/>
      <c r="AKW40" s="83"/>
      <c r="AKX40" s="83"/>
      <c r="AKY40" s="83"/>
      <c r="AKZ40" s="83"/>
      <c r="ALA40" s="83"/>
      <c r="ALB40" s="83"/>
      <c r="ALC40" s="83"/>
      <c r="ALD40" s="83"/>
      <c r="ALE40" s="83"/>
      <c r="ALF40" s="83"/>
      <c r="ALG40" s="83"/>
      <c r="ALH40" s="83"/>
      <c r="ALI40" s="83"/>
      <c r="ALJ40" s="83"/>
      <c r="ALK40" s="83"/>
      <c r="ALL40" s="83"/>
      <c r="ALM40" s="83"/>
      <c r="ALN40" s="83"/>
      <c r="ALO40" s="83"/>
      <c r="ALP40" s="83"/>
      <c r="ALQ40" s="83"/>
      <c r="ALR40" s="83"/>
      <c r="ALS40" s="83"/>
      <c r="ALT40" s="83"/>
      <c r="ALU40" s="83"/>
      <c r="ALV40" s="83"/>
      <c r="ALW40" s="83"/>
      <c r="ALX40" s="83"/>
      <c r="ALY40" s="83"/>
      <c r="ALZ40" s="83"/>
      <c r="AMA40" s="83"/>
      <c r="AMB40" s="83"/>
      <c r="AMC40" s="83"/>
      <c r="AMD40" s="83"/>
      <c r="AME40" s="83"/>
      <c r="AMF40" s="83"/>
      <c r="AMG40" s="83"/>
      <c r="AMH40" s="83"/>
      <c r="AMI40" s="83"/>
      <c r="AMJ40" s="83"/>
      <c r="AMK40" s="83"/>
      <c r="AML40" s="83"/>
      <c r="AMM40" s="83"/>
      <c r="AMN40" s="83"/>
      <c r="AMO40" s="83"/>
      <c r="AMP40" s="83"/>
      <c r="AMQ40" s="83"/>
      <c r="AMR40" s="83"/>
      <c r="AMS40" s="83"/>
      <c r="AMT40" s="83"/>
      <c r="AMU40" s="83"/>
      <c r="AMV40" s="83"/>
      <c r="AMW40" s="83"/>
      <c r="AMX40" s="83"/>
      <c r="AMY40" s="83"/>
      <c r="AMZ40" s="83"/>
      <c r="ANA40" s="83"/>
      <c r="ANB40" s="83"/>
      <c r="ANC40" s="83"/>
      <c r="AND40" s="83"/>
      <c r="ANE40" s="83"/>
      <c r="ANF40" s="83"/>
      <c r="ANG40" s="83"/>
      <c r="ANH40" s="83"/>
      <c r="ANI40" s="83"/>
      <c r="ANJ40" s="83"/>
      <c r="ANK40" s="83"/>
      <c r="ANL40" s="83"/>
      <c r="ANM40" s="83"/>
      <c r="ANN40" s="83"/>
      <c r="ANO40" s="83"/>
      <c r="ANP40" s="83"/>
      <c r="ANQ40" s="83"/>
      <c r="ANR40" s="83"/>
      <c r="ANS40" s="83"/>
      <c r="ANT40" s="83"/>
      <c r="ANU40" s="83"/>
      <c r="ANV40" s="83"/>
      <c r="ANW40" s="83"/>
      <c r="ANX40" s="83"/>
      <c r="ANY40" s="83"/>
      <c r="ANZ40" s="83"/>
      <c r="AOA40" s="83"/>
      <c r="AOB40" s="83"/>
      <c r="AOC40" s="83"/>
      <c r="AOD40" s="83"/>
      <c r="AOE40" s="83"/>
      <c r="AOF40" s="83"/>
      <c r="AOG40" s="83"/>
      <c r="AOH40" s="83"/>
      <c r="AOI40" s="83"/>
      <c r="AOJ40" s="83"/>
      <c r="AOK40" s="83"/>
      <c r="AOL40" s="83"/>
      <c r="AOM40" s="83"/>
      <c r="AON40" s="83"/>
      <c r="AOO40" s="83"/>
      <c r="AOP40" s="83"/>
      <c r="AOQ40" s="83"/>
      <c r="AOR40" s="83"/>
      <c r="AOS40" s="83"/>
      <c r="AOT40" s="83"/>
      <c r="AOU40" s="83"/>
      <c r="AOV40" s="83"/>
      <c r="AOW40" s="83"/>
      <c r="AOX40" s="83"/>
      <c r="AOY40" s="83"/>
      <c r="AOZ40" s="83"/>
      <c r="APA40" s="83"/>
      <c r="APB40" s="83"/>
      <c r="APC40" s="83"/>
      <c r="APD40" s="83"/>
      <c r="APE40" s="83"/>
      <c r="APF40" s="83"/>
      <c r="APG40" s="83"/>
      <c r="APH40" s="83"/>
      <c r="API40" s="83"/>
      <c r="APJ40" s="83"/>
      <c r="APK40" s="83"/>
      <c r="APL40" s="83"/>
      <c r="APM40" s="83"/>
      <c r="APN40" s="83"/>
      <c r="APO40" s="83"/>
      <c r="APP40" s="83"/>
      <c r="APQ40" s="83"/>
      <c r="APR40" s="83"/>
      <c r="APS40" s="83"/>
      <c r="APT40" s="83"/>
      <c r="APU40" s="83"/>
      <c r="APV40" s="83"/>
      <c r="APW40" s="83"/>
      <c r="APX40" s="83"/>
      <c r="APY40" s="83"/>
      <c r="APZ40" s="83"/>
      <c r="AQA40" s="83"/>
      <c r="AQB40" s="83"/>
      <c r="AQC40" s="83"/>
      <c r="AQD40" s="83"/>
      <c r="AQE40" s="83"/>
      <c r="AQF40" s="83"/>
      <c r="AQG40" s="83"/>
      <c r="AQH40" s="83"/>
      <c r="AQI40" s="83"/>
      <c r="AQJ40" s="83"/>
      <c r="AQK40" s="83"/>
      <c r="AQL40" s="83"/>
      <c r="AQM40" s="83"/>
      <c r="AQN40" s="83"/>
      <c r="AQO40" s="83"/>
      <c r="AQP40" s="83"/>
      <c r="AQQ40" s="83"/>
      <c r="AQR40" s="83"/>
      <c r="AQS40" s="83"/>
      <c r="AQT40" s="83"/>
      <c r="AQU40" s="83"/>
      <c r="AQV40" s="83"/>
      <c r="AQW40" s="83"/>
      <c r="AQX40" s="83"/>
      <c r="AQY40" s="83"/>
      <c r="AQZ40" s="83"/>
      <c r="ARA40" s="83"/>
      <c r="ARB40" s="83"/>
      <c r="ARC40" s="83"/>
      <c r="ARD40" s="83"/>
      <c r="ARE40" s="83"/>
      <c r="ARF40" s="83"/>
      <c r="ARG40" s="83"/>
      <c r="ARH40" s="83"/>
      <c r="ARI40" s="83"/>
      <c r="ARJ40" s="83"/>
      <c r="ARK40" s="83"/>
      <c r="ARL40" s="83"/>
      <c r="ARM40" s="83"/>
      <c r="ARN40" s="83"/>
      <c r="ARO40" s="83"/>
      <c r="ARP40" s="83"/>
      <c r="ARQ40" s="83"/>
      <c r="ARR40" s="83"/>
      <c r="ARS40" s="83"/>
      <c r="ART40" s="83"/>
      <c r="ARU40" s="83"/>
      <c r="ARV40" s="83"/>
      <c r="ARW40" s="83"/>
      <c r="ARX40" s="83"/>
      <c r="ARY40" s="83"/>
      <c r="ARZ40" s="83"/>
      <c r="ASA40" s="83"/>
      <c r="ASB40" s="83"/>
      <c r="ASC40" s="83"/>
      <c r="ASD40" s="83"/>
      <c r="ASE40" s="83"/>
      <c r="ASF40" s="83"/>
      <c r="ASG40" s="83"/>
      <c r="ASH40" s="83"/>
      <c r="ASI40" s="83"/>
      <c r="ASJ40" s="83"/>
      <c r="ASK40" s="83"/>
      <c r="ASL40" s="83"/>
      <c r="ASM40" s="83"/>
      <c r="ASN40" s="83"/>
      <c r="ASO40" s="83"/>
      <c r="ASP40" s="83"/>
      <c r="ASQ40" s="83"/>
      <c r="ASR40" s="83"/>
      <c r="ASS40" s="83"/>
      <c r="AST40" s="83"/>
      <c r="ASU40" s="83"/>
      <c r="ASV40" s="83"/>
      <c r="ASW40" s="83"/>
      <c r="ASX40" s="83"/>
      <c r="ASY40" s="83"/>
      <c r="ASZ40" s="83"/>
      <c r="ATA40" s="83"/>
      <c r="ATB40" s="83"/>
      <c r="ATC40" s="83"/>
      <c r="ATD40" s="83"/>
      <c r="ATE40" s="83"/>
      <c r="ATF40" s="83"/>
      <c r="ATG40" s="83"/>
      <c r="ATH40" s="83"/>
      <c r="ATI40" s="83"/>
      <c r="ATJ40" s="83"/>
      <c r="ATK40" s="83"/>
      <c r="ATL40" s="83"/>
      <c r="ATM40" s="83"/>
      <c r="ATN40" s="83"/>
      <c r="ATO40" s="83"/>
      <c r="ATP40" s="83"/>
      <c r="ATQ40" s="83"/>
      <c r="ATR40" s="83"/>
      <c r="ATS40" s="83"/>
      <c r="ATT40" s="83"/>
      <c r="ATU40" s="83"/>
      <c r="ATV40" s="83"/>
      <c r="ATW40" s="83"/>
      <c r="ATX40" s="83"/>
      <c r="ATY40" s="83"/>
      <c r="ATZ40" s="83"/>
      <c r="AUA40" s="83"/>
      <c r="AUB40" s="83"/>
      <c r="AUC40" s="83"/>
      <c r="AUD40" s="83"/>
      <c r="AUE40" s="83"/>
      <c r="AUF40" s="83"/>
      <c r="AUG40" s="83"/>
      <c r="AUH40" s="83"/>
      <c r="AUI40" s="83"/>
      <c r="AUJ40" s="83"/>
      <c r="AUK40" s="83"/>
      <c r="AUL40" s="83"/>
      <c r="AUM40" s="83"/>
      <c r="AUN40" s="83"/>
      <c r="AUO40" s="83"/>
      <c r="AUP40" s="83"/>
      <c r="AUQ40" s="83"/>
      <c r="AUR40" s="83"/>
      <c r="AUS40" s="83"/>
      <c r="AUT40" s="83"/>
      <c r="AUU40" s="83"/>
      <c r="AUV40" s="83"/>
      <c r="AUW40" s="83"/>
      <c r="AUX40" s="83"/>
      <c r="AUY40" s="83"/>
      <c r="AUZ40" s="83"/>
      <c r="AVA40" s="83"/>
      <c r="AVB40" s="83"/>
      <c r="AVC40" s="83"/>
      <c r="AVD40" s="83"/>
      <c r="AVE40" s="83"/>
      <c r="AVF40" s="83"/>
    </row>
    <row r="41" spans="1:1254">
      <c r="A41" s="84">
        <v>45657</v>
      </c>
      <c r="B41" s="81">
        <v>50102</v>
      </c>
      <c r="C41" s="82" t="s">
        <v>1974</v>
      </c>
      <c r="D41" s="38">
        <v>492720</v>
      </c>
      <c r="E41" s="38">
        <v>0</v>
      </c>
      <c r="F41" s="38">
        <v>4549</v>
      </c>
      <c r="G41" s="38">
        <v>-336248</v>
      </c>
      <c r="H41" s="38">
        <v>13630</v>
      </c>
      <c r="I41" s="38">
        <v>403</v>
      </c>
      <c r="J41" s="38">
        <v>-340013</v>
      </c>
      <c r="K41" s="38">
        <v>-18675</v>
      </c>
      <c r="L41" s="38">
        <v>17827</v>
      </c>
      <c r="M41" s="38">
        <v>-422</v>
      </c>
      <c r="N41" s="38">
        <v>447148</v>
      </c>
      <c r="O41" s="38">
        <v>0</v>
      </c>
      <c r="P41" s="38">
        <v>0</v>
      </c>
      <c r="Q41" s="38">
        <v>15209</v>
      </c>
      <c r="R41" s="38">
        <v>-4805</v>
      </c>
      <c r="S41" s="38">
        <v>-28053</v>
      </c>
      <c r="T41" s="38">
        <v>69922</v>
      </c>
      <c r="U41" s="38">
        <v>80880</v>
      </c>
      <c r="V41" s="38"/>
      <c r="W41" s="38">
        <v>-10958</v>
      </c>
      <c r="X41" s="38">
        <v>-75182</v>
      </c>
      <c r="Y41" s="38">
        <v>-93857</v>
      </c>
      <c r="Z41" s="38">
        <v>3529</v>
      </c>
      <c r="AA41" s="38">
        <v>0</v>
      </c>
      <c r="AB41" s="38">
        <v>-562</v>
      </c>
      <c r="AC41" s="38">
        <v>-12993</v>
      </c>
      <c r="AD41" s="38">
        <v>-112</v>
      </c>
      <c r="AE41" s="38">
        <v>0</v>
      </c>
      <c r="AF41" s="38">
        <v>-22857</v>
      </c>
      <c r="AG41" s="38">
        <v>66055</v>
      </c>
      <c r="AH41" s="38">
        <v>7182</v>
      </c>
      <c r="AI41" s="38">
        <v>52458</v>
      </c>
      <c r="AJ41" s="38">
        <v>-17519</v>
      </c>
      <c r="AK41" s="38">
        <v>-2397</v>
      </c>
      <c r="AL41" s="38">
        <v>28274</v>
      </c>
      <c r="AM41" s="38">
        <v>88912</v>
      </c>
      <c r="AN41" s="38">
        <v>0</v>
      </c>
      <c r="AO41" s="38">
        <v>1275</v>
      </c>
      <c r="AP41" s="38">
        <v>0</v>
      </c>
      <c r="AQ41" s="38">
        <v>11200</v>
      </c>
      <c r="AR41" s="38">
        <v>1417</v>
      </c>
      <c r="AS41" s="38">
        <v>1109262</v>
      </c>
      <c r="AT41" s="38">
        <v>0</v>
      </c>
      <c r="AU41" s="38">
        <v>20251</v>
      </c>
      <c r="AV41" s="38">
        <v>0</v>
      </c>
      <c r="AW41" s="38">
        <v>20251</v>
      </c>
      <c r="AX41" s="38">
        <v>0</v>
      </c>
      <c r="AY41" s="38"/>
      <c r="AZ41" s="38">
        <v>1126913</v>
      </c>
      <c r="BA41" s="38">
        <v>2100</v>
      </c>
      <c r="BB41" s="38">
        <v>394645</v>
      </c>
      <c r="BC41" s="38">
        <v>0</v>
      </c>
      <c r="BD41" s="38">
        <v>15551</v>
      </c>
      <c r="BE41" s="38">
        <v>93109</v>
      </c>
      <c r="BF41" s="38">
        <v>15551</v>
      </c>
      <c r="BG41" s="38">
        <v>1205565</v>
      </c>
      <c r="BH41" s="38">
        <v>0</v>
      </c>
      <c r="BI41" s="38">
        <v>12431</v>
      </c>
      <c r="BJ41" s="38">
        <v>12617</v>
      </c>
      <c r="BK41" s="38">
        <v>0</v>
      </c>
      <c r="BL41" s="38">
        <v>621383</v>
      </c>
      <c r="BM41" s="38">
        <v>12588</v>
      </c>
      <c r="BN41" s="38">
        <v>0</v>
      </c>
      <c r="BO41" s="38">
        <v>0</v>
      </c>
      <c r="BP41" s="38">
        <v>18499</v>
      </c>
      <c r="BQ41" s="38">
        <v>0</v>
      </c>
      <c r="BR41" s="38">
        <v>18499</v>
      </c>
      <c r="BS41" s="38">
        <v>254</v>
      </c>
      <c r="BT41" s="38">
        <v>6486</v>
      </c>
      <c r="BU41" s="38">
        <v>39325</v>
      </c>
      <c r="BV41" s="38">
        <v>0</v>
      </c>
      <c r="BW41" s="38">
        <v>321</v>
      </c>
      <c r="BX41" s="38">
        <v>0</v>
      </c>
      <c r="BY41" s="38">
        <v>1691</v>
      </c>
      <c r="BZ41" s="38">
        <v>0</v>
      </c>
      <c r="CA41" s="38">
        <v>0</v>
      </c>
      <c r="CB41" s="38">
        <v>0</v>
      </c>
      <c r="CC41" s="38">
        <v>6102</v>
      </c>
      <c r="CD41" s="38">
        <v>14122</v>
      </c>
      <c r="CE41" s="38">
        <v>125</v>
      </c>
      <c r="CF41" s="38"/>
      <c r="CG41" s="38">
        <v>0</v>
      </c>
      <c r="CH41" s="38">
        <v>19516</v>
      </c>
      <c r="CI41" s="38">
        <v>707296</v>
      </c>
      <c r="CJ41" s="38">
        <v>239619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1769</v>
      </c>
      <c r="CQ41" s="38">
        <v>0</v>
      </c>
      <c r="CR41" s="38">
        <v>51075</v>
      </c>
      <c r="CS41" s="38">
        <v>0</v>
      </c>
      <c r="CT41" s="38">
        <v>0</v>
      </c>
      <c r="CU41" s="38">
        <v>447194</v>
      </c>
      <c r="CV41" s="38">
        <v>0</v>
      </c>
      <c r="CW41" s="38">
        <v>0</v>
      </c>
      <c r="CX41" s="38">
        <v>0</v>
      </c>
      <c r="CY41" s="38">
        <v>0</v>
      </c>
      <c r="CZ41" s="38"/>
      <c r="DA41" s="38">
        <v>707296</v>
      </c>
      <c r="DB41" s="38"/>
      <c r="DC41" s="38">
        <v>0</v>
      </c>
      <c r="DD41" s="38">
        <v>0</v>
      </c>
      <c r="DE41" s="38">
        <v>0</v>
      </c>
      <c r="DF41" s="38">
        <v>192792</v>
      </c>
      <c r="DG41" s="38"/>
      <c r="DH41" s="38">
        <v>14783</v>
      </c>
      <c r="DI41" s="38"/>
      <c r="DJ41" s="38">
        <v>1205565</v>
      </c>
      <c r="DK41" s="38">
        <v>0</v>
      </c>
      <c r="DL41" s="38">
        <v>0</v>
      </c>
      <c r="DM41" s="38"/>
      <c r="DN41" s="38">
        <v>0</v>
      </c>
      <c r="DO41" s="38">
        <v>29791</v>
      </c>
      <c r="DP41" s="38"/>
      <c r="DQ41" s="38">
        <v>0</v>
      </c>
      <c r="DR41" s="38">
        <v>0</v>
      </c>
      <c r="DS41" s="38">
        <v>0</v>
      </c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>
        <v>-9906</v>
      </c>
      <c r="EH41" s="38">
        <v>-872</v>
      </c>
      <c r="EI41" s="38">
        <v>-37298</v>
      </c>
      <c r="EJ41" s="38">
        <v>-93693</v>
      </c>
      <c r="EK41" s="38">
        <v>4549</v>
      </c>
      <c r="EL41" s="38">
        <v>0</v>
      </c>
      <c r="EM41" s="38"/>
      <c r="EN41" s="38">
        <v>4549</v>
      </c>
      <c r="EO41" s="38"/>
      <c r="EP41" s="38"/>
      <c r="EQ41" s="38">
        <v>-18675</v>
      </c>
      <c r="ER41" s="38">
        <v>-26942</v>
      </c>
      <c r="ES41" s="38"/>
      <c r="ET41" s="38"/>
      <c r="EU41" s="38">
        <v>-45524</v>
      </c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83"/>
      <c r="KF41" s="83"/>
      <c r="KG41" s="83"/>
      <c r="KH41" s="83"/>
      <c r="KI41" s="83"/>
      <c r="KJ41" s="83"/>
      <c r="KK41" s="83"/>
      <c r="KL41" s="83"/>
      <c r="KM41" s="83"/>
      <c r="KN41" s="83"/>
      <c r="KO41" s="83"/>
      <c r="KP41" s="83"/>
      <c r="KQ41" s="83"/>
      <c r="KR41" s="83"/>
      <c r="KS41" s="83"/>
      <c r="KT41" s="83"/>
      <c r="KU41" s="83"/>
      <c r="KV41" s="83"/>
      <c r="KW41" s="83"/>
      <c r="KX41" s="83"/>
      <c r="KY41" s="83"/>
      <c r="KZ41" s="83"/>
      <c r="LA41" s="83"/>
      <c r="LB41" s="83"/>
      <c r="LC41" s="83"/>
      <c r="LD41" s="83"/>
      <c r="LE41" s="83"/>
      <c r="LF41" s="83"/>
      <c r="LG41" s="83"/>
      <c r="LH41" s="83"/>
      <c r="LI41" s="83"/>
      <c r="LJ41" s="83"/>
      <c r="LK41" s="83"/>
      <c r="LL41" s="83"/>
      <c r="LM41" s="83"/>
      <c r="LN41" s="83"/>
      <c r="LO41" s="83"/>
      <c r="LP41" s="83"/>
      <c r="LQ41" s="83"/>
      <c r="LR41" s="83"/>
      <c r="LS41" s="83"/>
      <c r="LT41" s="83"/>
      <c r="LU41" s="83"/>
      <c r="LV41" s="83"/>
      <c r="LW41" s="83"/>
      <c r="LX41" s="83"/>
      <c r="LY41" s="83"/>
      <c r="LZ41" s="83"/>
      <c r="MA41" s="83"/>
      <c r="MB41" s="83"/>
      <c r="MC41" s="83"/>
      <c r="MD41" s="83"/>
      <c r="ME41" s="83"/>
      <c r="MF41" s="83"/>
      <c r="MG41" s="83"/>
      <c r="MH41" s="83"/>
      <c r="MI41" s="83"/>
      <c r="MJ41" s="83"/>
      <c r="MK41" s="83"/>
      <c r="ML41" s="83"/>
      <c r="MM41" s="83"/>
      <c r="MN41" s="83"/>
      <c r="MO41" s="83"/>
      <c r="MP41" s="83"/>
      <c r="MQ41" s="83"/>
      <c r="MR41" s="83"/>
      <c r="MS41" s="83"/>
      <c r="MT41" s="83"/>
      <c r="MU41" s="83"/>
      <c r="MV41" s="83"/>
      <c r="MW41" s="83"/>
      <c r="MX41" s="83"/>
      <c r="MY41" s="83"/>
      <c r="MZ41" s="83"/>
      <c r="NA41" s="83"/>
      <c r="NB41" s="83"/>
      <c r="NC41" s="83"/>
      <c r="ND41" s="83"/>
      <c r="NE41" s="83"/>
      <c r="NF41" s="83"/>
      <c r="NG41" s="83"/>
      <c r="NH41" s="83"/>
      <c r="NI41" s="83"/>
      <c r="NJ41" s="83"/>
      <c r="NK41" s="83"/>
      <c r="NL41" s="83"/>
      <c r="NM41" s="83"/>
      <c r="NN41" s="83"/>
      <c r="NO41" s="83"/>
      <c r="NP41" s="83"/>
      <c r="NQ41" s="83"/>
      <c r="NR41" s="83"/>
      <c r="NS41" s="83"/>
      <c r="NT41" s="83"/>
      <c r="NU41" s="83"/>
      <c r="NV41" s="83"/>
      <c r="NW41" s="83"/>
      <c r="NX41" s="83"/>
      <c r="NY41" s="83"/>
      <c r="NZ41" s="83"/>
      <c r="OA41" s="83"/>
      <c r="OB41" s="83"/>
      <c r="OC41" s="83"/>
      <c r="OD41" s="83"/>
      <c r="OE41" s="83"/>
      <c r="OF41" s="83"/>
      <c r="OG41" s="83"/>
      <c r="OH41" s="83"/>
      <c r="OI41" s="83"/>
      <c r="OJ41" s="83"/>
      <c r="OK41" s="83"/>
      <c r="OL41" s="83"/>
      <c r="OM41" s="83"/>
      <c r="ON41" s="83"/>
      <c r="OO41" s="83"/>
      <c r="OP41" s="83"/>
      <c r="OQ41" s="83"/>
      <c r="OR41" s="83"/>
      <c r="OS41" s="83"/>
      <c r="OT41" s="83"/>
      <c r="OU41" s="83"/>
      <c r="OV41" s="83"/>
      <c r="OW41" s="83"/>
      <c r="OX41" s="83"/>
      <c r="OY41" s="83"/>
      <c r="OZ41" s="83"/>
      <c r="PA41" s="83"/>
      <c r="PB41" s="83"/>
      <c r="PC41" s="83"/>
      <c r="PD41" s="83"/>
      <c r="PE41" s="83"/>
      <c r="PF41" s="83"/>
      <c r="PG41" s="83"/>
      <c r="PH41" s="83"/>
      <c r="PI41" s="83"/>
      <c r="PJ41" s="83"/>
      <c r="PK41" s="83"/>
      <c r="PL41" s="83"/>
      <c r="PM41" s="83"/>
      <c r="PN41" s="83"/>
      <c r="PO41" s="83"/>
      <c r="PP41" s="83"/>
      <c r="PQ41" s="83"/>
      <c r="PR41" s="83"/>
      <c r="PS41" s="83"/>
      <c r="PT41" s="83"/>
      <c r="PU41" s="83"/>
      <c r="PV41" s="83"/>
      <c r="PW41" s="83"/>
      <c r="PX41" s="83"/>
      <c r="PY41" s="83"/>
      <c r="PZ41" s="83"/>
      <c r="QA41" s="83"/>
      <c r="QB41" s="83"/>
      <c r="QC41" s="83"/>
      <c r="QD41" s="83"/>
      <c r="QE41" s="83"/>
      <c r="QF41" s="83"/>
      <c r="QG41" s="83"/>
      <c r="QH41" s="83"/>
      <c r="QI41" s="83"/>
      <c r="QJ41" s="83"/>
      <c r="QK41" s="83"/>
      <c r="QL41" s="83"/>
      <c r="QM41" s="83"/>
      <c r="QN41" s="83"/>
      <c r="QO41" s="83"/>
      <c r="QP41" s="83"/>
      <c r="QQ41" s="83"/>
      <c r="QR41" s="83"/>
      <c r="QS41" s="83"/>
      <c r="QT41" s="83"/>
      <c r="QU41" s="83"/>
      <c r="QV41" s="83"/>
      <c r="QW41" s="83"/>
      <c r="QX41" s="83"/>
      <c r="QY41" s="83"/>
      <c r="QZ41" s="83"/>
      <c r="RA41" s="83"/>
      <c r="RB41" s="83"/>
      <c r="RC41" s="83"/>
      <c r="RD41" s="83"/>
      <c r="RE41" s="83"/>
      <c r="RF41" s="83"/>
      <c r="RG41" s="83"/>
      <c r="RH41" s="83"/>
      <c r="RI41" s="83"/>
      <c r="RJ41" s="83"/>
      <c r="RK41" s="83"/>
      <c r="RL41" s="83"/>
      <c r="RM41" s="83"/>
      <c r="RN41" s="83"/>
      <c r="RO41" s="83"/>
      <c r="RP41" s="83"/>
      <c r="RQ41" s="83"/>
      <c r="RR41" s="83"/>
      <c r="RS41" s="83"/>
      <c r="RT41" s="83"/>
      <c r="RU41" s="83"/>
      <c r="RV41" s="83"/>
      <c r="RW41" s="83"/>
      <c r="RX41" s="83"/>
      <c r="RY41" s="83"/>
      <c r="RZ41" s="83"/>
      <c r="SA41" s="83"/>
      <c r="SB41" s="83"/>
      <c r="SC41" s="83"/>
      <c r="SD41" s="83"/>
      <c r="SE41" s="83"/>
      <c r="SF41" s="83"/>
      <c r="SG41" s="83"/>
      <c r="SH41" s="83"/>
      <c r="SI41" s="83"/>
      <c r="SJ41" s="83"/>
      <c r="SK41" s="83"/>
      <c r="SL41" s="83"/>
      <c r="SM41" s="83"/>
      <c r="SN41" s="83"/>
      <c r="SO41" s="83"/>
      <c r="SP41" s="83"/>
      <c r="SQ41" s="83"/>
      <c r="SR41" s="83"/>
      <c r="SS41" s="83"/>
      <c r="ST41" s="83"/>
      <c r="SU41" s="83"/>
      <c r="SV41" s="83"/>
      <c r="SW41" s="83"/>
      <c r="SX41" s="83"/>
      <c r="SY41" s="83"/>
      <c r="SZ41" s="83"/>
      <c r="TA41" s="83"/>
      <c r="TB41" s="83"/>
      <c r="TC41" s="83"/>
      <c r="TD41" s="83"/>
      <c r="TE41" s="83"/>
      <c r="TF41" s="83"/>
      <c r="TG41" s="83"/>
      <c r="TH41" s="83"/>
      <c r="TI41" s="83"/>
      <c r="TJ41" s="83"/>
      <c r="TK41" s="83"/>
      <c r="TL41" s="83"/>
      <c r="TM41" s="83"/>
      <c r="TN41" s="83"/>
      <c r="TO41" s="83"/>
      <c r="TP41" s="83"/>
      <c r="TQ41" s="83"/>
      <c r="TR41" s="83"/>
      <c r="TS41" s="83"/>
      <c r="TT41" s="83"/>
      <c r="TU41" s="83"/>
      <c r="TV41" s="83"/>
      <c r="TW41" s="83"/>
      <c r="TX41" s="83"/>
      <c r="TY41" s="83"/>
      <c r="TZ41" s="83"/>
      <c r="UA41" s="83"/>
      <c r="UB41" s="83"/>
      <c r="UC41" s="83"/>
      <c r="UD41" s="83"/>
      <c r="UE41" s="83"/>
      <c r="UF41" s="83"/>
      <c r="UG41" s="83"/>
      <c r="UH41" s="83"/>
      <c r="UI41" s="83"/>
      <c r="UJ41" s="83"/>
      <c r="UK41" s="83"/>
      <c r="UL41" s="83"/>
      <c r="UM41" s="83"/>
      <c r="UN41" s="83"/>
      <c r="UO41" s="83"/>
      <c r="UP41" s="83"/>
      <c r="UQ41" s="83"/>
      <c r="UR41" s="83"/>
      <c r="US41" s="83"/>
      <c r="UT41" s="83"/>
      <c r="UU41" s="83"/>
      <c r="UV41" s="83"/>
      <c r="UW41" s="83"/>
      <c r="UX41" s="83"/>
      <c r="UY41" s="83"/>
      <c r="UZ41" s="83"/>
      <c r="VA41" s="83"/>
      <c r="VB41" s="83"/>
      <c r="VC41" s="83"/>
      <c r="VD41" s="83"/>
      <c r="VE41" s="83"/>
      <c r="VF41" s="83"/>
      <c r="VG41" s="83"/>
      <c r="VH41" s="83"/>
      <c r="VI41" s="83"/>
      <c r="VJ41" s="83"/>
      <c r="VK41" s="83"/>
      <c r="VL41" s="83"/>
      <c r="VM41" s="83"/>
      <c r="VN41" s="83"/>
      <c r="VO41" s="83"/>
      <c r="VP41" s="83"/>
      <c r="VQ41" s="83"/>
      <c r="VR41" s="83"/>
      <c r="VS41" s="83"/>
      <c r="VT41" s="83"/>
      <c r="VU41" s="83"/>
      <c r="VV41" s="83"/>
      <c r="VW41" s="83"/>
      <c r="VX41" s="83"/>
      <c r="VY41" s="83"/>
      <c r="VZ41" s="83"/>
      <c r="WA41" s="83"/>
      <c r="WB41" s="83"/>
      <c r="WC41" s="83"/>
      <c r="WD41" s="83"/>
      <c r="WE41" s="83"/>
      <c r="WF41" s="83"/>
      <c r="WG41" s="83"/>
      <c r="WH41" s="83"/>
      <c r="WI41" s="83"/>
      <c r="WJ41" s="83"/>
      <c r="WK41" s="83"/>
      <c r="WL41" s="83"/>
      <c r="WM41" s="83"/>
      <c r="WN41" s="83"/>
      <c r="WO41" s="83"/>
      <c r="WP41" s="83"/>
      <c r="WQ41" s="83"/>
      <c r="WR41" s="83"/>
      <c r="WS41" s="83"/>
      <c r="WT41" s="83"/>
      <c r="WU41" s="83"/>
      <c r="WV41" s="83"/>
      <c r="WW41" s="83"/>
      <c r="WX41" s="83"/>
      <c r="WY41" s="83"/>
      <c r="WZ41" s="83"/>
      <c r="XA41" s="83"/>
      <c r="XB41" s="83"/>
      <c r="XC41" s="83"/>
      <c r="XD41" s="83"/>
      <c r="XE41" s="83"/>
      <c r="XF41" s="83"/>
      <c r="XG41" s="83"/>
      <c r="XH41" s="83"/>
      <c r="XI41" s="83"/>
      <c r="XJ41" s="83"/>
      <c r="XK41" s="83"/>
      <c r="XL41" s="83"/>
      <c r="XM41" s="83"/>
      <c r="XN41" s="83"/>
      <c r="XO41" s="83"/>
      <c r="XP41" s="83"/>
      <c r="XQ41" s="83"/>
      <c r="XR41" s="83"/>
      <c r="XS41" s="83"/>
      <c r="XT41" s="83"/>
      <c r="XU41" s="83"/>
      <c r="XV41" s="83"/>
      <c r="XW41" s="83"/>
      <c r="XX41" s="83"/>
      <c r="XY41" s="83"/>
      <c r="XZ41" s="83"/>
      <c r="YA41" s="83"/>
      <c r="YB41" s="83"/>
      <c r="YC41" s="83"/>
      <c r="YD41" s="83"/>
      <c r="YE41" s="83"/>
      <c r="YF41" s="83"/>
      <c r="YG41" s="83"/>
      <c r="YH41" s="83"/>
      <c r="YI41" s="83"/>
      <c r="YJ41" s="83"/>
      <c r="YK41" s="83"/>
      <c r="YL41" s="83"/>
      <c r="YM41" s="83"/>
      <c r="YN41" s="83"/>
      <c r="YO41" s="83"/>
      <c r="YP41" s="83"/>
      <c r="YQ41" s="83"/>
      <c r="YR41" s="83"/>
      <c r="YS41" s="83"/>
      <c r="YT41" s="83"/>
      <c r="YU41" s="83"/>
      <c r="YV41" s="83"/>
      <c r="YW41" s="83"/>
      <c r="YX41" s="83"/>
      <c r="YY41" s="83"/>
      <c r="YZ41" s="83"/>
      <c r="ZA41" s="83"/>
      <c r="ZB41" s="83"/>
      <c r="ZC41" s="83"/>
      <c r="ZD41" s="83"/>
      <c r="ZE41" s="83"/>
      <c r="ZF41" s="83"/>
      <c r="ZG41" s="83"/>
      <c r="ZH41" s="83"/>
      <c r="ZI41" s="83"/>
      <c r="ZJ41" s="83"/>
      <c r="ZK41" s="83"/>
      <c r="ZL41" s="83"/>
      <c r="ZM41" s="83"/>
      <c r="ZN41" s="83"/>
      <c r="ZO41" s="83"/>
      <c r="ZP41" s="83"/>
      <c r="ZQ41" s="83"/>
      <c r="ZR41" s="83"/>
      <c r="ZS41" s="83"/>
      <c r="ZT41" s="83"/>
      <c r="ZU41" s="83"/>
      <c r="ZV41" s="83"/>
      <c r="ZW41" s="83"/>
      <c r="ZX41" s="83"/>
      <c r="ZY41" s="83"/>
      <c r="ZZ41" s="83"/>
      <c r="AAA41" s="83"/>
      <c r="AAB41" s="83"/>
      <c r="AAC41" s="83"/>
      <c r="AAD41" s="83"/>
      <c r="AAE41" s="83"/>
      <c r="AAF41" s="83"/>
      <c r="AAG41" s="83"/>
      <c r="AAH41" s="83"/>
      <c r="AAI41" s="83"/>
      <c r="AAJ41" s="83"/>
      <c r="AAK41" s="83"/>
      <c r="AAL41" s="83"/>
      <c r="AAM41" s="83"/>
      <c r="AAN41" s="83"/>
      <c r="AAO41" s="83"/>
      <c r="AAP41" s="83"/>
      <c r="AAQ41" s="83"/>
      <c r="AAR41" s="83"/>
      <c r="AAS41" s="83"/>
      <c r="AAT41" s="83"/>
      <c r="AAU41" s="83"/>
      <c r="AAV41" s="83"/>
      <c r="AAW41" s="83"/>
      <c r="AAX41" s="83"/>
      <c r="AAY41" s="83"/>
      <c r="AAZ41" s="83"/>
      <c r="ABA41" s="83"/>
      <c r="ABB41" s="83"/>
      <c r="ABC41" s="83"/>
      <c r="ABD41" s="83"/>
      <c r="ABE41" s="83"/>
      <c r="ABF41" s="83"/>
      <c r="ABG41" s="83"/>
      <c r="ABH41" s="83"/>
      <c r="ABI41" s="83"/>
      <c r="ABJ41" s="83"/>
      <c r="ABK41" s="83"/>
      <c r="ABL41" s="83"/>
      <c r="ABM41" s="83"/>
      <c r="ABN41" s="83"/>
      <c r="ABO41" s="83"/>
      <c r="ABP41" s="83"/>
      <c r="ABQ41" s="83"/>
      <c r="ABR41" s="83"/>
      <c r="ABS41" s="83"/>
      <c r="ABT41" s="83"/>
      <c r="ABU41" s="83"/>
      <c r="ABV41" s="83"/>
      <c r="ABW41" s="83"/>
      <c r="ABX41" s="83"/>
      <c r="ABY41" s="83"/>
      <c r="ABZ41" s="83"/>
      <c r="ACA41" s="83"/>
      <c r="ACB41" s="83"/>
      <c r="ACC41" s="83"/>
      <c r="ACD41" s="83"/>
      <c r="ACE41" s="83"/>
      <c r="ACF41" s="83"/>
      <c r="ACG41" s="83"/>
      <c r="ACH41" s="83"/>
      <c r="ACI41" s="83"/>
      <c r="ACJ41" s="83"/>
      <c r="ACK41" s="83"/>
      <c r="ACL41" s="83"/>
      <c r="ACM41" s="83"/>
      <c r="ACN41" s="83"/>
      <c r="ACO41" s="83"/>
      <c r="ACP41" s="83"/>
      <c r="ACQ41" s="83"/>
      <c r="ACR41" s="83"/>
      <c r="ACS41" s="83"/>
      <c r="ACT41" s="83"/>
      <c r="ACU41" s="83"/>
      <c r="ACV41" s="83"/>
      <c r="ACW41" s="83"/>
      <c r="ACX41" s="83"/>
      <c r="ACY41" s="83"/>
      <c r="ACZ41" s="83"/>
      <c r="ADA41" s="83"/>
      <c r="ADB41" s="83"/>
      <c r="ADC41" s="83"/>
      <c r="ADD41" s="83"/>
      <c r="ADE41" s="83"/>
      <c r="ADF41" s="83"/>
      <c r="ADG41" s="83"/>
      <c r="ADH41" s="83"/>
      <c r="ADI41" s="83"/>
      <c r="ADJ41" s="83"/>
      <c r="ADK41" s="83"/>
      <c r="ADL41" s="83"/>
      <c r="ADM41" s="83"/>
      <c r="ADN41" s="83"/>
      <c r="ADO41" s="83"/>
      <c r="ADP41" s="83"/>
      <c r="ADQ41" s="83"/>
      <c r="ADR41" s="83"/>
      <c r="ADS41" s="83"/>
      <c r="ADT41" s="83"/>
      <c r="ADU41" s="83"/>
      <c r="ADV41" s="83"/>
      <c r="ADW41" s="83"/>
      <c r="ADX41" s="83"/>
      <c r="ADY41" s="83"/>
      <c r="ADZ41" s="83"/>
      <c r="AEA41" s="83"/>
      <c r="AEB41" s="83"/>
      <c r="AEC41" s="83"/>
      <c r="AED41" s="83"/>
      <c r="AEE41" s="83"/>
      <c r="AEF41" s="83"/>
      <c r="AEG41" s="83"/>
      <c r="AEH41" s="83"/>
      <c r="AEI41" s="83"/>
      <c r="AEJ41" s="83"/>
      <c r="AEK41" s="83"/>
      <c r="AEL41" s="83"/>
      <c r="AEM41" s="83"/>
      <c r="AEN41" s="83"/>
      <c r="AEO41" s="83"/>
      <c r="AEP41" s="83"/>
      <c r="AEQ41" s="83"/>
      <c r="AER41" s="83"/>
      <c r="AES41" s="83"/>
      <c r="AET41" s="83"/>
      <c r="AEU41" s="83"/>
      <c r="AEV41" s="83"/>
      <c r="AEW41" s="83"/>
      <c r="AEX41" s="83"/>
      <c r="AEY41" s="83"/>
      <c r="AEZ41" s="83"/>
      <c r="AFA41" s="83"/>
      <c r="AFB41" s="83"/>
      <c r="AFC41" s="83"/>
      <c r="AFD41" s="83"/>
      <c r="AFE41" s="83"/>
      <c r="AFF41" s="83"/>
      <c r="AFG41" s="83"/>
      <c r="AFH41" s="83"/>
      <c r="AFI41" s="83"/>
      <c r="AFJ41" s="83"/>
      <c r="AFK41" s="83"/>
      <c r="AFL41" s="83"/>
      <c r="AFM41" s="83"/>
      <c r="AFN41" s="83"/>
      <c r="AFO41" s="83"/>
      <c r="AFP41" s="83"/>
      <c r="AFQ41" s="83"/>
      <c r="AFR41" s="83"/>
      <c r="AFS41" s="83"/>
      <c r="AFT41" s="83"/>
      <c r="AFU41" s="83"/>
      <c r="AFV41" s="83"/>
      <c r="AFW41" s="83"/>
      <c r="AFX41" s="83"/>
      <c r="AFY41" s="83"/>
      <c r="AFZ41" s="83"/>
      <c r="AGA41" s="83"/>
      <c r="AGB41" s="83"/>
      <c r="AGC41" s="83"/>
      <c r="AGD41" s="83"/>
      <c r="AGE41" s="83"/>
      <c r="AGF41" s="83"/>
      <c r="AGG41" s="83"/>
      <c r="AGH41" s="83"/>
      <c r="AGI41" s="83"/>
      <c r="AGJ41" s="83"/>
      <c r="AGK41" s="83"/>
      <c r="AGL41" s="83"/>
      <c r="AGM41" s="83"/>
      <c r="AGN41" s="83"/>
      <c r="AGO41" s="83"/>
      <c r="AGP41" s="83"/>
      <c r="AGQ41" s="83"/>
      <c r="AGR41" s="83"/>
      <c r="AGS41" s="83"/>
      <c r="AGT41" s="83"/>
      <c r="AGU41" s="83"/>
      <c r="AGV41" s="83"/>
      <c r="AGW41" s="83"/>
      <c r="AGX41" s="83"/>
      <c r="AGY41" s="83"/>
      <c r="AGZ41" s="83"/>
      <c r="AHA41" s="83"/>
      <c r="AHB41" s="83"/>
      <c r="AHC41" s="83"/>
      <c r="AHD41" s="83"/>
      <c r="AHE41" s="83"/>
      <c r="AHF41" s="83"/>
      <c r="AHG41" s="83"/>
      <c r="AHH41" s="83"/>
      <c r="AHI41" s="83"/>
      <c r="AHJ41" s="83"/>
      <c r="AHK41" s="83"/>
      <c r="AHL41" s="83"/>
      <c r="AHM41" s="83"/>
      <c r="AHN41" s="83"/>
      <c r="AHO41" s="83"/>
      <c r="AHP41" s="83"/>
      <c r="AHQ41" s="83"/>
      <c r="AHR41" s="83"/>
      <c r="AHS41" s="83"/>
      <c r="AHT41" s="83"/>
      <c r="AHU41" s="83"/>
      <c r="AHV41" s="83"/>
      <c r="AHW41" s="83"/>
      <c r="AHX41" s="83"/>
      <c r="AHY41" s="83"/>
      <c r="AHZ41" s="83"/>
      <c r="AIA41" s="83"/>
      <c r="AIB41" s="83"/>
      <c r="AIC41" s="83"/>
      <c r="AID41" s="83"/>
      <c r="AIE41" s="83"/>
      <c r="AIF41" s="83"/>
      <c r="AIG41" s="83"/>
      <c r="AIH41" s="83"/>
      <c r="AII41" s="83"/>
      <c r="AIJ41" s="83"/>
      <c r="AIK41" s="83"/>
      <c r="AIL41" s="83"/>
      <c r="AIM41" s="83"/>
      <c r="AIN41" s="83"/>
      <c r="AIO41" s="83"/>
      <c r="AIP41" s="83"/>
      <c r="AIQ41" s="83"/>
      <c r="AIR41" s="83"/>
      <c r="AIS41" s="83"/>
      <c r="AIT41" s="83"/>
      <c r="AIU41" s="83"/>
      <c r="AIV41" s="83"/>
      <c r="AIW41" s="83"/>
      <c r="AIX41" s="83"/>
      <c r="AIY41" s="83"/>
      <c r="AIZ41" s="83"/>
      <c r="AJA41" s="83"/>
      <c r="AJB41" s="83"/>
      <c r="AJC41" s="83"/>
      <c r="AJD41" s="83"/>
      <c r="AJE41" s="83"/>
      <c r="AJF41" s="83"/>
      <c r="AJG41" s="83"/>
      <c r="AJH41" s="83"/>
      <c r="AJI41" s="83"/>
      <c r="AJJ41" s="83"/>
      <c r="AJK41" s="83"/>
      <c r="AJL41" s="83"/>
      <c r="AJM41" s="83"/>
      <c r="AJN41" s="83"/>
      <c r="AJO41" s="83"/>
      <c r="AJP41" s="83"/>
      <c r="AJQ41" s="83"/>
      <c r="AJR41" s="83"/>
      <c r="AJS41" s="83"/>
      <c r="AJT41" s="83"/>
      <c r="AJU41" s="83"/>
      <c r="AJV41" s="83"/>
      <c r="AJW41" s="83"/>
      <c r="AJX41" s="83"/>
      <c r="AJY41" s="83"/>
      <c r="AJZ41" s="83"/>
      <c r="AKA41" s="83"/>
      <c r="AKB41" s="83"/>
      <c r="AKC41" s="83"/>
      <c r="AKD41" s="83"/>
      <c r="AKE41" s="83"/>
      <c r="AKF41" s="83"/>
      <c r="AKG41" s="83"/>
      <c r="AKH41" s="83"/>
      <c r="AKI41" s="83"/>
      <c r="AKJ41" s="83"/>
      <c r="AKK41" s="83"/>
      <c r="AKL41" s="83"/>
      <c r="AKM41" s="83"/>
      <c r="AKN41" s="83"/>
      <c r="AKO41" s="83"/>
      <c r="AKP41" s="83"/>
      <c r="AKQ41" s="83"/>
      <c r="AKR41" s="83"/>
      <c r="AKS41" s="83"/>
      <c r="AKT41" s="83"/>
      <c r="AKU41" s="83"/>
      <c r="AKV41" s="83"/>
      <c r="AKW41" s="83"/>
      <c r="AKX41" s="83"/>
      <c r="AKY41" s="83"/>
      <c r="AKZ41" s="83"/>
      <c r="ALA41" s="83"/>
      <c r="ALB41" s="83"/>
      <c r="ALC41" s="83"/>
      <c r="ALD41" s="83"/>
      <c r="ALE41" s="83"/>
      <c r="ALF41" s="83"/>
      <c r="ALG41" s="83"/>
      <c r="ALH41" s="83"/>
      <c r="ALI41" s="83"/>
      <c r="ALJ41" s="83"/>
      <c r="ALK41" s="83"/>
      <c r="ALL41" s="83"/>
      <c r="ALM41" s="83"/>
      <c r="ALN41" s="83"/>
      <c r="ALO41" s="83"/>
      <c r="ALP41" s="83"/>
      <c r="ALQ41" s="83"/>
      <c r="ALR41" s="83"/>
      <c r="ALS41" s="83"/>
      <c r="ALT41" s="83"/>
      <c r="ALU41" s="83"/>
      <c r="ALV41" s="83"/>
      <c r="ALW41" s="83"/>
      <c r="ALX41" s="83"/>
      <c r="ALY41" s="83"/>
      <c r="ALZ41" s="83"/>
      <c r="AMA41" s="83"/>
      <c r="AMB41" s="83"/>
      <c r="AMC41" s="83"/>
      <c r="AMD41" s="83"/>
      <c r="AME41" s="83"/>
      <c r="AMF41" s="83"/>
      <c r="AMG41" s="83"/>
      <c r="AMH41" s="83"/>
      <c r="AMI41" s="83"/>
      <c r="AMJ41" s="83"/>
      <c r="AMK41" s="83"/>
      <c r="AML41" s="83"/>
      <c r="AMM41" s="83"/>
      <c r="AMN41" s="83"/>
      <c r="AMO41" s="83"/>
      <c r="AMP41" s="83"/>
      <c r="AMQ41" s="83"/>
      <c r="AMR41" s="83"/>
      <c r="AMS41" s="83"/>
      <c r="AMT41" s="83"/>
      <c r="AMU41" s="83"/>
      <c r="AMV41" s="83"/>
      <c r="AMW41" s="83"/>
      <c r="AMX41" s="83"/>
      <c r="AMY41" s="83"/>
      <c r="AMZ41" s="83"/>
      <c r="ANA41" s="83"/>
      <c r="ANB41" s="83"/>
      <c r="ANC41" s="83"/>
      <c r="AND41" s="83"/>
      <c r="ANE41" s="83"/>
      <c r="ANF41" s="83"/>
      <c r="ANG41" s="83"/>
      <c r="ANH41" s="83"/>
      <c r="ANI41" s="83"/>
      <c r="ANJ41" s="83"/>
      <c r="ANK41" s="83"/>
      <c r="ANL41" s="83"/>
      <c r="ANM41" s="83"/>
      <c r="ANN41" s="83"/>
      <c r="ANO41" s="83"/>
      <c r="ANP41" s="83"/>
      <c r="ANQ41" s="83"/>
      <c r="ANR41" s="83"/>
      <c r="ANS41" s="83"/>
      <c r="ANT41" s="83"/>
      <c r="ANU41" s="83"/>
      <c r="ANV41" s="83"/>
      <c r="ANW41" s="83"/>
      <c r="ANX41" s="83"/>
      <c r="ANY41" s="83"/>
      <c r="ANZ41" s="83"/>
      <c r="AOA41" s="83"/>
      <c r="AOB41" s="83"/>
      <c r="AOC41" s="83"/>
      <c r="AOD41" s="83"/>
      <c r="AOE41" s="83"/>
      <c r="AOF41" s="83"/>
      <c r="AOG41" s="83"/>
      <c r="AOH41" s="83"/>
      <c r="AOI41" s="83"/>
      <c r="AOJ41" s="83"/>
      <c r="AOK41" s="83"/>
      <c r="AOL41" s="83"/>
      <c r="AOM41" s="83"/>
      <c r="AON41" s="83"/>
      <c r="AOO41" s="83"/>
      <c r="AOP41" s="83"/>
      <c r="AOQ41" s="83"/>
      <c r="AOR41" s="83"/>
      <c r="AOS41" s="83"/>
      <c r="AOT41" s="83"/>
      <c r="AOU41" s="83"/>
      <c r="AOV41" s="83"/>
      <c r="AOW41" s="83"/>
      <c r="AOX41" s="83"/>
      <c r="AOY41" s="83"/>
      <c r="AOZ41" s="83"/>
      <c r="APA41" s="83"/>
      <c r="APB41" s="83"/>
      <c r="APC41" s="83"/>
      <c r="APD41" s="83"/>
      <c r="APE41" s="83"/>
      <c r="APF41" s="83"/>
      <c r="APG41" s="83"/>
      <c r="APH41" s="83"/>
      <c r="API41" s="83"/>
      <c r="APJ41" s="83"/>
      <c r="APK41" s="83"/>
      <c r="APL41" s="83"/>
      <c r="APM41" s="83"/>
      <c r="APN41" s="83"/>
      <c r="APO41" s="83"/>
      <c r="APP41" s="83"/>
      <c r="APQ41" s="83"/>
      <c r="APR41" s="83"/>
      <c r="APS41" s="83"/>
      <c r="APT41" s="83"/>
      <c r="APU41" s="83"/>
      <c r="APV41" s="83"/>
      <c r="APW41" s="83"/>
      <c r="APX41" s="83"/>
      <c r="APY41" s="83"/>
      <c r="APZ41" s="83"/>
      <c r="AQA41" s="83"/>
      <c r="AQB41" s="83"/>
      <c r="AQC41" s="83"/>
      <c r="AQD41" s="83"/>
      <c r="AQE41" s="83"/>
      <c r="AQF41" s="83"/>
      <c r="AQG41" s="83"/>
      <c r="AQH41" s="83"/>
      <c r="AQI41" s="83"/>
      <c r="AQJ41" s="83"/>
      <c r="AQK41" s="83"/>
      <c r="AQL41" s="83"/>
      <c r="AQM41" s="83"/>
      <c r="AQN41" s="83"/>
      <c r="AQO41" s="83"/>
      <c r="AQP41" s="83"/>
      <c r="AQQ41" s="83"/>
      <c r="AQR41" s="83"/>
      <c r="AQS41" s="83"/>
      <c r="AQT41" s="83"/>
      <c r="AQU41" s="83"/>
      <c r="AQV41" s="83"/>
      <c r="AQW41" s="83"/>
      <c r="AQX41" s="83"/>
      <c r="AQY41" s="83"/>
      <c r="AQZ41" s="83"/>
      <c r="ARA41" s="83"/>
      <c r="ARB41" s="83"/>
      <c r="ARC41" s="83"/>
      <c r="ARD41" s="83"/>
      <c r="ARE41" s="83"/>
      <c r="ARF41" s="83"/>
      <c r="ARG41" s="83"/>
      <c r="ARH41" s="83"/>
      <c r="ARI41" s="83"/>
      <c r="ARJ41" s="83"/>
      <c r="ARK41" s="83"/>
      <c r="ARL41" s="83"/>
      <c r="ARM41" s="83"/>
      <c r="ARN41" s="83"/>
      <c r="ARO41" s="83"/>
      <c r="ARP41" s="83"/>
      <c r="ARQ41" s="83"/>
      <c r="ARR41" s="83"/>
      <c r="ARS41" s="83"/>
      <c r="ART41" s="83"/>
      <c r="ARU41" s="83"/>
      <c r="ARV41" s="83"/>
      <c r="ARW41" s="83"/>
      <c r="ARX41" s="83"/>
      <c r="ARY41" s="83"/>
      <c r="ARZ41" s="83"/>
      <c r="ASA41" s="83"/>
      <c r="ASB41" s="83"/>
      <c r="ASC41" s="83"/>
      <c r="ASD41" s="83"/>
      <c r="ASE41" s="83"/>
      <c r="ASF41" s="83"/>
      <c r="ASG41" s="83"/>
      <c r="ASH41" s="83"/>
      <c r="ASI41" s="83"/>
      <c r="ASJ41" s="83"/>
      <c r="ASK41" s="83"/>
      <c r="ASL41" s="83"/>
      <c r="ASM41" s="83"/>
      <c r="ASN41" s="83"/>
      <c r="ASO41" s="83"/>
      <c r="ASP41" s="83"/>
      <c r="ASQ41" s="83"/>
      <c r="ASR41" s="83"/>
      <c r="ASS41" s="83"/>
      <c r="AST41" s="83"/>
      <c r="ASU41" s="83"/>
      <c r="ASV41" s="83"/>
      <c r="ASW41" s="83"/>
      <c r="ASX41" s="83"/>
      <c r="ASY41" s="83"/>
      <c r="ASZ41" s="83"/>
      <c r="ATA41" s="83"/>
      <c r="ATB41" s="83"/>
      <c r="ATC41" s="83"/>
      <c r="ATD41" s="83"/>
      <c r="ATE41" s="83"/>
      <c r="ATF41" s="83"/>
      <c r="ATG41" s="83"/>
      <c r="ATH41" s="83"/>
      <c r="ATI41" s="83"/>
      <c r="ATJ41" s="83"/>
      <c r="ATK41" s="83"/>
      <c r="ATL41" s="83"/>
      <c r="ATM41" s="83"/>
      <c r="ATN41" s="83"/>
      <c r="ATO41" s="83"/>
      <c r="ATP41" s="83"/>
      <c r="ATQ41" s="83"/>
      <c r="ATR41" s="83"/>
      <c r="ATS41" s="83"/>
      <c r="ATT41" s="83"/>
      <c r="ATU41" s="83"/>
      <c r="ATV41" s="83"/>
      <c r="ATW41" s="83"/>
      <c r="ATX41" s="83"/>
      <c r="ATY41" s="83"/>
      <c r="ATZ41" s="83"/>
      <c r="AUA41" s="83"/>
      <c r="AUB41" s="83"/>
      <c r="AUC41" s="83"/>
      <c r="AUD41" s="83"/>
      <c r="AUE41" s="83"/>
      <c r="AUF41" s="83"/>
      <c r="AUG41" s="83"/>
      <c r="AUH41" s="83"/>
      <c r="AUI41" s="83"/>
      <c r="AUJ41" s="83"/>
      <c r="AUK41" s="83"/>
      <c r="AUL41" s="83"/>
      <c r="AUM41" s="83"/>
      <c r="AUN41" s="83"/>
      <c r="AUO41" s="83"/>
      <c r="AUP41" s="83"/>
      <c r="AUQ41" s="83"/>
      <c r="AUR41" s="83"/>
      <c r="AUS41" s="83"/>
      <c r="AUT41" s="83"/>
      <c r="AUU41" s="83"/>
      <c r="AUV41" s="83"/>
      <c r="AUW41" s="83"/>
      <c r="AUX41" s="83"/>
      <c r="AUY41" s="83"/>
      <c r="AUZ41" s="83"/>
      <c r="AVA41" s="83"/>
      <c r="AVB41" s="83"/>
      <c r="AVC41" s="83"/>
      <c r="AVD41" s="83"/>
      <c r="AVE41" s="83"/>
      <c r="AVF41" s="83"/>
    </row>
    <row r="42" spans="1:1254">
      <c r="A42" s="84">
        <v>45657</v>
      </c>
      <c r="B42" s="81">
        <v>53100</v>
      </c>
      <c r="C42" s="82" t="s">
        <v>1975</v>
      </c>
      <c r="D42" s="38">
        <v>734720</v>
      </c>
      <c r="E42" s="38">
        <v>116771</v>
      </c>
      <c r="F42" s="38"/>
      <c r="G42" s="38">
        <v>-191293</v>
      </c>
      <c r="H42" s="38">
        <v>126376</v>
      </c>
      <c r="I42" s="38">
        <v>-22304</v>
      </c>
      <c r="J42" s="38">
        <v>-71208</v>
      </c>
      <c r="K42" s="38">
        <v>-2681</v>
      </c>
      <c r="L42" s="38">
        <v>121398</v>
      </c>
      <c r="M42" s="38"/>
      <c r="N42" s="38">
        <v>197474</v>
      </c>
      <c r="O42" s="38">
        <v>9982</v>
      </c>
      <c r="P42" s="38"/>
      <c r="Q42" s="38">
        <v>35554</v>
      </c>
      <c r="R42" s="38">
        <v>386899</v>
      </c>
      <c r="S42" s="38">
        <v>-342407</v>
      </c>
      <c r="T42" s="38">
        <v>37518</v>
      </c>
      <c r="U42" s="38">
        <v>28967</v>
      </c>
      <c r="V42" s="38"/>
      <c r="W42" s="38">
        <v>8551</v>
      </c>
      <c r="X42" s="38">
        <v>-12331</v>
      </c>
      <c r="Y42" s="38">
        <v>-5030</v>
      </c>
      <c r="Z42" s="38"/>
      <c r="AA42" s="38"/>
      <c r="AB42" s="38">
        <v>-532</v>
      </c>
      <c r="AC42" s="38">
        <v>-370886</v>
      </c>
      <c r="AD42" s="38"/>
      <c r="AE42" s="38">
        <v>-156826</v>
      </c>
      <c r="AF42" s="38">
        <v>-49934</v>
      </c>
      <c r="AG42" s="38">
        <v>108982</v>
      </c>
      <c r="AH42" s="38">
        <v>50666</v>
      </c>
      <c r="AI42" s="38">
        <v>6238</v>
      </c>
      <c r="AJ42" s="38">
        <v>-154784</v>
      </c>
      <c r="AK42" s="38">
        <v>-52</v>
      </c>
      <c r="AL42" s="38">
        <v>23313</v>
      </c>
      <c r="AM42" s="38">
        <v>158916</v>
      </c>
      <c r="AN42" s="38">
        <v>162</v>
      </c>
      <c r="AO42" s="38"/>
      <c r="AP42" s="38"/>
      <c r="AQ42" s="38"/>
      <c r="AR42" s="38"/>
      <c r="AS42" s="38">
        <v>391487</v>
      </c>
      <c r="AT42" s="38"/>
      <c r="AU42" s="38">
        <v>678744</v>
      </c>
      <c r="AV42" s="38">
        <v>326617</v>
      </c>
      <c r="AW42" s="38">
        <v>1005361</v>
      </c>
      <c r="AX42" s="38"/>
      <c r="AY42" s="38"/>
      <c r="AZ42" s="38">
        <v>391487</v>
      </c>
      <c r="BA42" s="38"/>
      <c r="BB42" s="38"/>
      <c r="BC42" s="38"/>
      <c r="BD42" s="38"/>
      <c r="BE42" s="38"/>
      <c r="BF42" s="38"/>
      <c r="BG42" s="38">
        <v>2588817</v>
      </c>
      <c r="BH42" s="38"/>
      <c r="BI42" s="38">
        <v>596045</v>
      </c>
      <c r="BJ42" s="38"/>
      <c r="BK42" s="38"/>
      <c r="BL42" s="38">
        <v>391487</v>
      </c>
      <c r="BM42" s="38">
        <v>18019</v>
      </c>
      <c r="BN42" s="38"/>
      <c r="BO42" s="38"/>
      <c r="BP42" s="38">
        <v>567486</v>
      </c>
      <c r="BQ42" s="38"/>
      <c r="BR42" s="38">
        <v>567486</v>
      </c>
      <c r="BS42" s="38"/>
      <c r="BT42" s="38">
        <v>4053</v>
      </c>
      <c r="BU42" s="38">
        <v>1572848</v>
      </c>
      <c r="BV42" s="38">
        <v>1</v>
      </c>
      <c r="BW42" s="38"/>
      <c r="BX42" s="38"/>
      <c r="BY42" s="38">
        <v>10418</v>
      </c>
      <c r="BZ42" s="38"/>
      <c r="CA42" s="38"/>
      <c r="CB42" s="38"/>
      <c r="CC42" s="38">
        <v>13966</v>
      </c>
      <c r="CD42" s="38">
        <v>606463</v>
      </c>
      <c r="CE42" s="38"/>
      <c r="CF42" s="38">
        <v>1001</v>
      </c>
      <c r="CG42" s="38"/>
      <c r="CH42" s="38">
        <v>71099</v>
      </c>
      <c r="CI42" s="38">
        <v>666762</v>
      </c>
      <c r="CJ42" s="38">
        <v>845812</v>
      </c>
      <c r="CK42" s="38">
        <v>232363</v>
      </c>
      <c r="CL42" s="38">
        <v>0</v>
      </c>
      <c r="CM42" s="38"/>
      <c r="CN42" s="38">
        <v>4191</v>
      </c>
      <c r="CO42" s="38"/>
      <c r="CP42" s="38">
        <v>341625</v>
      </c>
      <c r="CQ42" s="38"/>
      <c r="CR42" s="38">
        <v>422365</v>
      </c>
      <c r="CS42" s="38">
        <v>419</v>
      </c>
      <c r="CT42" s="38">
        <v>7794</v>
      </c>
      <c r="CU42" s="38">
        <v>1483727</v>
      </c>
      <c r="CV42" s="38"/>
      <c r="CW42" s="38"/>
      <c r="CX42" s="38"/>
      <c r="CY42" s="38"/>
      <c r="CZ42" s="38">
        <v>178999</v>
      </c>
      <c r="DA42" s="38">
        <v>486762</v>
      </c>
      <c r="DB42" s="38"/>
      <c r="DC42" s="38"/>
      <c r="DD42" s="38">
        <v>15963</v>
      </c>
      <c r="DE42" s="38"/>
      <c r="DF42" s="38">
        <v>349601</v>
      </c>
      <c r="DG42" s="38"/>
      <c r="DH42" s="38">
        <v>48157</v>
      </c>
      <c r="DI42" s="38"/>
      <c r="DJ42" s="38">
        <v>2588817</v>
      </c>
      <c r="DK42" s="38"/>
      <c r="DL42" s="38"/>
      <c r="DM42" s="38"/>
      <c r="DN42" s="38"/>
      <c r="DO42" s="38">
        <v>5031</v>
      </c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>
        <v>-12633</v>
      </c>
      <c r="EG42" s="38"/>
      <c r="EH42" s="38"/>
      <c r="EI42" s="38">
        <v>-2681</v>
      </c>
      <c r="EJ42" s="38">
        <v>-6035</v>
      </c>
      <c r="EK42" s="38">
        <v>1818</v>
      </c>
      <c r="EL42" s="38">
        <v>0</v>
      </c>
      <c r="EM42" s="38"/>
      <c r="EN42" s="38">
        <v>1818</v>
      </c>
      <c r="EO42" s="38"/>
      <c r="EP42" s="38">
        <v>9279</v>
      </c>
      <c r="EQ42" s="38"/>
      <c r="ER42" s="38"/>
      <c r="ES42" s="38"/>
      <c r="ET42" s="38">
        <v>0</v>
      </c>
      <c r="EU42" s="38">
        <v>0</v>
      </c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83"/>
      <c r="OP42" s="83"/>
      <c r="OQ42" s="83"/>
      <c r="OR42" s="83"/>
      <c r="OS42" s="83"/>
      <c r="OT42" s="83"/>
      <c r="OU42" s="83"/>
      <c r="OV42" s="83"/>
      <c r="OW42" s="83"/>
      <c r="OX42" s="83"/>
      <c r="OY42" s="83"/>
      <c r="OZ42" s="83"/>
      <c r="PA42" s="83"/>
      <c r="PB42" s="83"/>
      <c r="PC42" s="83"/>
      <c r="PD42" s="83"/>
      <c r="PE42" s="83"/>
      <c r="PF42" s="83"/>
      <c r="PG42" s="83"/>
      <c r="PH42" s="83"/>
      <c r="PI42" s="83"/>
      <c r="PJ42" s="83"/>
      <c r="PK42" s="83"/>
      <c r="PL42" s="83"/>
      <c r="PM42" s="83"/>
      <c r="PN42" s="83"/>
      <c r="PO42" s="83"/>
      <c r="PP42" s="83"/>
      <c r="PQ42" s="83"/>
      <c r="PR42" s="83"/>
      <c r="PS42" s="83"/>
      <c r="PT42" s="83"/>
      <c r="PU42" s="83"/>
      <c r="PV42" s="83"/>
      <c r="PW42" s="83"/>
      <c r="PX42" s="83"/>
      <c r="PY42" s="83"/>
      <c r="PZ42" s="83"/>
      <c r="QA42" s="83"/>
      <c r="QB42" s="83"/>
      <c r="QC42" s="83"/>
      <c r="QD42" s="83"/>
      <c r="QE42" s="83"/>
      <c r="QF42" s="83"/>
      <c r="QG42" s="83"/>
      <c r="QH42" s="83"/>
      <c r="QI42" s="83"/>
      <c r="QJ42" s="83"/>
      <c r="QK42" s="83"/>
      <c r="QL42" s="83"/>
      <c r="QM42" s="83"/>
      <c r="QN42" s="83"/>
      <c r="QO42" s="83"/>
      <c r="QP42" s="83"/>
      <c r="QQ42" s="83"/>
      <c r="QR42" s="83"/>
      <c r="QS42" s="83"/>
      <c r="QT42" s="83"/>
      <c r="QU42" s="83"/>
      <c r="QV42" s="83"/>
      <c r="QW42" s="83"/>
      <c r="QX42" s="83"/>
      <c r="QY42" s="83"/>
      <c r="QZ42" s="83"/>
      <c r="RA42" s="83"/>
      <c r="RB42" s="83"/>
      <c r="RC42" s="83"/>
      <c r="RD42" s="83"/>
      <c r="RE42" s="83"/>
      <c r="RF42" s="83"/>
      <c r="RG42" s="83"/>
      <c r="RH42" s="83"/>
      <c r="RI42" s="83"/>
      <c r="RJ42" s="83"/>
      <c r="RK42" s="83"/>
      <c r="RL42" s="83"/>
      <c r="RM42" s="83"/>
      <c r="RN42" s="83"/>
      <c r="RO42" s="83"/>
      <c r="RP42" s="83"/>
      <c r="RQ42" s="83"/>
      <c r="RR42" s="83"/>
      <c r="RS42" s="83"/>
      <c r="RT42" s="83"/>
      <c r="RU42" s="83"/>
      <c r="RV42" s="83"/>
      <c r="RW42" s="83"/>
      <c r="RX42" s="83"/>
      <c r="RY42" s="83"/>
      <c r="RZ42" s="83"/>
      <c r="SA42" s="83"/>
      <c r="SB42" s="83"/>
      <c r="SC42" s="83"/>
      <c r="SD42" s="83"/>
      <c r="SE42" s="83"/>
      <c r="SF42" s="83"/>
      <c r="SG42" s="83"/>
      <c r="SH42" s="83"/>
      <c r="SI42" s="83"/>
      <c r="SJ42" s="83"/>
      <c r="SK42" s="83"/>
      <c r="SL42" s="83"/>
      <c r="SM42" s="83"/>
      <c r="SN42" s="83"/>
      <c r="SO42" s="83"/>
      <c r="SP42" s="83"/>
      <c r="SQ42" s="83"/>
      <c r="SR42" s="83"/>
      <c r="SS42" s="83"/>
      <c r="ST42" s="83"/>
      <c r="SU42" s="83"/>
      <c r="SV42" s="83"/>
      <c r="SW42" s="83"/>
      <c r="SX42" s="83"/>
      <c r="SY42" s="83"/>
      <c r="SZ42" s="83"/>
      <c r="TA42" s="83"/>
      <c r="TB42" s="83"/>
      <c r="TC42" s="83"/>
      <c r="TD42" s="83"/>
      <c r="TE42" s="83"/>
      <c r="TF42" s="83"/>
      <c r="TG42" s="83"/>
      <c r="TH42" s="83"/>
      <c r="TI42" s="83"/>
      <c r="TJ42" s="83"/>
      <c r="TK42" s="83"/>
      <c r="TL42" s="83"/>
      <c r="TM42" s="83"/>
      <c r="TN42" s="83"/>
      <c r="TO42" s="83"/>
      <c r="TP42" s="83"/>
      <c r="TQ42" s="83"/>
      <c r="TR42" s="83"/>
      <c r="TS42" s="83"/>
      <c r="TT42" s="83"/>
      <c r="TU42" s="83"/>
      <c r="TV42" s="83"/>
      <c r="TW42" s="83"/>
      <c r="TX42" s="83"/>
      <c r="TY42" s="83"/>
      <c r="TZ42" s="83"/>
      <c r="UA42" s="83"/>
      <c r="UB42" s="83"/>
      <c r="UC42" s="83"/>
      <c r="UD42" s="83"/>
      <c r="UE42" s="83"/>
      <c r="UF42" s="83"/>
      <c r="UG42" s="83"/>
      <c r="UH42" s="83"/>
      <c r="UI42" s="83"/>
      <c r="UJ42" s="83"/>
      <c r="UK42" s="83"/>
      <c r="UL42" s="83"/>
      <c r="UM42" s="83"/>
      <c r="UN42" s="83"/>
      <c r="UO42" s="83"/>
      <c r="UP42" s="83"/>
      <c r="UQ42" s="83"/>
      <c r="UR42" s="83"/>
      <c r="US42" s="83"/>
      <c r="UT42" s="83"/>
      <c r="UU42" s="83"/>
      <c r="UV42" s="83"/>
      <c r="UW42" s="83"/>
      <c r="UX42" s="83"/>
      <c r="UY42" s="83"/>
      <c r="UZ42" s="83"/>
      <c r="VA42" s="83"/>
      <c r="VB42" s="83"/>
      <c r="VC42" s="83"/>
      <c r="VD42" s="83"/>
      <c r="VE42" s="83"/>
      <c r="VF42" s="83"/>
      <c r="VG42" s="83"/>
      <c r="VH42" s="83"/>
      <c r="VI42" s="83"/>
      <c r="VJ42" s="83"/>
      <c r="VK42" s="83"/>
      <c r="VL42" s="83"/>
      <c r="VM42" s="83"/>
      <c r="VN42" s="83"/>
      <c r="VO42" s="83"/>
      <c r="VP42" s="83"/>
      <c r="VQ42" s="83"/>
      <c r="VR42" s="83"/>
      <c r="VS42" s="83"/>
      <c r="VT42" s="83"/>
      <c r="VU42" s="83"/>
      <c r="VV42" s="83"/>
      <c r="VW42" s="83"/>
      <c r="VX42" s="83"/>
      <c r="VY42" s="83"/>
      <c r="VZ42" s="83"/>
      <c r="WA42" s="83"/>
      <c r="WB42" s="83"/>
      <c r="WC42" s="83"/>
      <c r="WD42" s="83"/>
      <c r="WE42" s="83"/>
      <c r="WF42" s="83"/>
      <c r="WG42" s="83"/>
      <c r="WH42" s="83"/>
      <c r="WI42" s="83"/>
      <c r="WJ42" s="83"/>
      <c r="WK42" s="83"/>
      <c r="WL42" s="83"/>
      <c r="WM42" s="83"/>
      <c r="WN42" s="83"/>
      <c r="WO42" s="83"/>
      <c r="WP42" s="83"/>
      <c r="WQ42" s="83"/>
      <c r="WR42" s="83"/>
      <c r="WS42" s="83"/>
      <c r="WT42" s="83"/>
      <c r="WU42" s="83"/>
      <c r="WV42" s="83"/>
      <c r="WW42" s="83"/>
      <c r="WX42" s="83"/>
      <c r="WY42" s="83"/>
      <c r="WZ42" s="83"/>
      <c r="XA42" s="83"/>
      <c r="XB42" s="83"/>
      <c r="XC42" s="83"/>
      <c r="XD42" s="83"/>
      <c r="XE42" s="83"/>
      <c r="XF42" s="83"/>
      <c r="XG42" s="83"/>
      <c r="XH42" s="83"/>
      <c r="XI42" s="83"/>
      <c r="XJ42" s="83"/>
      <c r="XK42" s="83"/>
      <c r="XL42" s="83"/>
      <c r="XM42" s="83"/>
      <c r="XN42" s="83"/>
      <c r="XO42" s="83"/>
      <c r="XP42" s="83"/>
      <c r="XQ42" s="83"/>
      <c r="XR42" s="83"/>
      <c r="XS42" s="83"/>
      <c r="XT42" s="83"/>
      <c r="XU42" s="83"/>
      <c r="XV42" s="83"/>
      <c r="XW42" s="83"/>
      <c r="XX42" s="83"/>
      <c r="XY42" s="83"/>
      <c r="XZ42" s="83"/>
      <c r="YA42" s="83"/>
      <c r="YB42" s="83"/>
      <c r="YC42" s="83"/>
      <c r="YD42" s="83"/>
      <c r="YE42" s="83"/>
      <c r="YF42" s="83"/>
      <c r="YG42" s="83"/>
      <c r="YH42" s="83"/>
      <c r="YI42" s="83"/>
      <c r="YJ42" s="83"/>
      <c r="YK42" s="83"/>
      <c r="YL42" s="83"/>
      <c r="YM42" s="83"/>
      <c r="YN42" s="83"/>
      <c r="YO42" s="83"/>
      <c r="YP42" s="83"/>
      <c r="YQ42" s="83"/>
      <c r="YR42" s="83"/>
      <c r="YS42" s="83"/>
      <c r="YT42" s="83"/>
      <c r="YU42" s="83"/>
      <c r="YV42" s="83"/>
      <c r="YW42" s="83"/>
      <c r="YX42" s="83"/>
      <c r="YY42" s="83"/>
      <c r="YZ42" s="83"/>
      <c r="ZA42" s="83"/>
      <c r="ZB42" s="83"/>
      <c r="ZC42" s="83"/>
      <c r="ZD42" s="83"/>
      <c r="ZE42" s="83"/>
      <c r="ZF42" s="83"/>
      <c r="ZG42" s="83"/>
      <c r="ZH42" s="83"/>
      <c r="ZI42" s="83"/>
      <c r="ZJ42" s="83"/>
      <c r="ZK42" s="83"/>
      <c r="ZL42" s="83"/>
      <c r="ZM42" s="83"/>
      <c r="ZN42" s="83"/>
      <c r="ZO42" s="83"/>
      <c r="ZP42" s="83"/>
      <c r="ZQ42" s="83"/>
      <c r="ZR42" s="83"/>
      <c r="ZS42" s="83"/>
      <c r="ZT42" s="83"/>
      <c r="ZU42" s="83"/>
      <c r="ZV42" s="83"/>
      <c r="ZW42" s="83"/>
      <c r="ZX42" s="83"/>
      <c r="ZY42" s="83"/>
      <c r="ZZ42" s="83"/>
      <c r="AAA42" s="83"/>
      <c r="AAB42" s="83"/>
      <c r="AAC42" s="83"/>
      <c r="AAD42" s="83"/>
      <c r="AAE42" s="83"/>
      <c r="AAF42" s="83"/>
      <c r="AAG42" s="83"/>
      <c r="AAH42" s="83"/>
      <c r="AAI42" s="83"/>
      <c r="AAJ42" s="83"/>
      <c r="AAK42" s="83"/>
      <c r="AAL42" s="83"/>
      <c r="AAM42" s="83"/>
      <c r="AAN42" s="83"/>
      <c r="AAO42" s="83"/>
      <c r="AAP42" s="83"/>
      <c r="AAQ42" s="83"/>
      <c r="AAR42" s="83"/>
      <c r="AAS42" s="83"/>
      <c r="AAT42" s="83"/>
      <c r="AAU42" s="83"/>
      <c r="AAV42" s="83"/>
      <c r="AAW42" s="83"/>
      <c r="AAX42" s="83"/>
      <c r="AAY42" s="83"/>
      <c r="AAZ42" s="83"/>
      <c r="ABA42" s="83"/>
      <c r="ABB42" s="83"/>
      <c r="ABC42" s="83"/>
      <c r="ABD42" s="83"/>
      <c r="ABE42" s="83"/>
      <c r="ABF42" s="83"/>
      <c r="ABG42" s="83"/>
      <c r="ABH42" s="83"/>
      <c r="ABI42" s="83"/>
      <c r="ABJ42" s="83"/>
      <c r="ABK42" s="83"/>
      <c r="ABL42" s="83"/>
      <c r="ABM42" s="83"/>
      <c r="ABN42" s="83"/>
      <c r="ABO42" s="83"/>
      <c r="ABP42" s="83"/>
      <c r="ABQ42" s="83"/>
      <c r="ABR42" s="83"/>
      <c r="ABS42" s="83"/>
      <c r="ABT42" s="83"/>
      <c r="ABU42" s="83"/>
      <c r="ABV42" s="83"/>
      <c r="ABW42" s="83"/>
      <c r="ABX42" s="83"/>
      <c r="ABY42" s="83"/>
      <c r="ABZ42" s="83"/>
      <c r="ACA42" s="83"/>
      <c r="ACB42" s="83"/>
      <c r="ACC42" s="83"/>
      <c r="ACD42" s="83"/>
      <c r="ACE42" s="83"/>
      <c r="ACF42" s="83"/>
      <c r="ACG42" s="83"/>
      <c r="ACH42" s="83"/>
      <c r="ACI42" s="83"/>
      <c r="ACJ42" s="83"/>
      <c r="ACK42" s="83"/>
      <c r="ACL42" s="83"/>
      <c r="ACM42" s="83"/>
      <c r="ACN42" s="83"/>
      <c r="ACO42" s="83"/>
      <c r="ACP42" s="83"/>
      <c r="ACQ42" s="83"/>
      <c r="ACR42" s="83"/>
      <c r="ACS42" s="83"/>
      <c r="ACT42" s="83"/>
      <c r="ACU42" s="83"/>
      <c r="ACV42" s="83"/>
      <c r="ACW42" s="83"/>
      <c r="ACX42" s="83"/>
      <c r="ACY42" s="83"/>
      <c r="ACZ42" s="83"/>
      <c r="ADA42" s="83"/>
      <c r="ADB42" s="83"/>
      <c r="ADC42" s="83"/>
      <c r="ADD42" s="83"/>
      <c r="ADE42" s="83"/>
      <c r="ADF42" s="83"/>
      <c r="ADG42" s="83"/>
      <c r="ADH42" s="83"/>
      <c r="ADI42" s="83"/>
      <c r="ADJ42" s="83"/>
      <c r="ADK42" s="83"/>
      <c r="ADL42" s="83"/>
      <c r="ADM42" s="83"/>
      <c r="ADN42" s="83"/>
      <c r="ADO42" s="83"/>
      <c r="ADP42" s="83"/>
      <c r="ADQ42" s="83"/>
      <c r="ADR42" s="83"/>
      <c r="ADS42" s="83"/>
      <c r="ADT42" s="83"/>
      <c r="ADU42" s="83"/>
      <c r="ADV42" s="83"/>
      <c r="ADW42" s="83"/>
      <c r="ADX42" s="83"/>
      <c r="ADY42" s="83"/>
      <c r="ADZ42" s="83"/>
      <c r="AEA42" s="83"/>
      <c r="AEB42" s="83"/>
      <c r="AEC42" s="83"/>
      <c r="AED42" s="83"/>
      <c r="AEE42" s="83"/>
      <c r="AEF42" s="83"/>
      <c r="AEG42" s="83"/>
      <c r="AEH42" s="83"/>
      <c r="AEI42" s="83"/>
      <c r="AEJ42" s="83"/>
      <c r="AEK42" s="83"/>
      <c r="AEL42" s="83"/>
      <c r="AEM42" s="83"/>
      <c r="AEN42" s="83"/>
      <c r="AEO42" s="83"/>
      <c r="AEP42" s="83"/>
      <c r="AEQ42" s="83"/>
      <c r="AER42" s="83"/>
      <c r="AES42" s="83"/>
      <c r="AET42" s="83"/>
      <c r="AEU42" s="83"/>
      <c r="AEV42" s="83"/>
      <c r="AEW42" s="83"/>
      <c r="AEX42" s="83"/>
      <c r="AEY42" s="83"/>
      <c r="AEZ42" s="83"/>
      <c r="AFA42" s="83"/>
      <c r="AFB42" s="83"/>
      <c r="AFC42" s="83"/>
      <c r="AFD42" s="83"/>
      <c r="AFE42" s="83"/>
      <c r="AFF42" s="83"/>
      <c r="AFG42" s="83"/>
      <c r="AFH42" s="83"/>
      <c r="AFI42" s="83"/>
      <c r="AFJ42" s="83"/>
      <c r="AFK42" s="83"/>
      <c r="AFL42" s="83"/>
      <c r="AFM42" s="83"/>
      <c r="AFN42" s="83"/>
      <c r="AFO42" s="83"/>
      <c r="AFP42" s="83"/>
      <c r="AFQ42" s="83"/>
      <c r="AFR42" s="83"/>
      <c r="AFS42" s="83"/>
      <c r="AFT42" s="83"/>
      <c r="AFU42" s="83"/>
      <c r="AFV42" s="83"/>
      <c r="AFW42" s="83"/>
      <c r="AFX42" s="83"/>
      <c r="AFY42" s="83"/>
      <c r="AFZ42" s="83"/>
      <c r="AGA42" s="83"/>
      <c r="AGB42" s="83"/>
      <c r="AGC42" s="83"/>
      <c r="AGD42" s="83"/>
      <c r="AGE42" s="83"/>
      <c r="AGF42" s="83"/>
      <c r="AGG42" s="83"/>
      <c r="AGH42" s="83"/>
      <c r="AGI42" s="83"/>
      <c r="AGJ42" s="83"/>
      <c r="AGK42" s="83"/>
      <c r="AGL42" s="83"/>
      <c r="AGM42" s="83"/>
      <c r="AGN42" s="83"/>
      <c r="AGO42" s="83"/>
      <c r="AGP42" s="83"/>
      <c r="AGQ42" s="83"/>
      <c r="AGR42" s="83"/>
      <c r="AGS42" s="83"/>
      <c r="AGT42" s="83"/>
      <c r="AGU42" s="83"/>
      <c r="AGV42" s="83"/>
      <c r="AGW42" s="83"/>
      <c r="AGX42" s="83"/>
      <c r="AGY42" s="83"/>
      <c r="AGZ42" s="83"/>
      <c r="AHA42" s="83"/>
      <c r="AHB42" s="83"/>
      <c r="AHC42" s="83"/>
      <c r="AHD42" s="83"/>
      <c r="AHE42" s="83"/>
      <c r="AHF42" s="83"/>
      <c r="AHG42" s="83"/>
      <c r="AHH42" s="83"/>
      <c r="AHI42" s="83"/>
      <c r="AHJ42" s="83"/>
      <c r="AHK42" s="83"/>
      <c r="AHL42" s="83"/>
      <c r="AHM42" s="83"/>
      <c r="AHN42" s="83"/>
      <c r="AHO42" s="83"/>
      <c r="AHP42" s="83"/>
      <c r="AHQ42" s="83"/>
      <c r="AHR42" s="83"/>
      <c r="AHS42" s="83"/>
      <c r="AHT42" s="83"/>
      <c r="AHU42" s="83"/>
      <c r="AHV42" s="83"/>
      <c r="AHW42" s="83"/>
      <c r="AHX42" s="83"/>
      <c r="AHY42" s="83"/>
      <c r="AHZ42" s="83"/>
      <c r="AIA42" s="83"/>
      <c r="AIB42" s="83"/>
      <c r="AIC42" s="83"/>
      <c r="AID42" s="83"/>
      <c r="AIE42" s="83"/>
      <c r="AIF42" s="83"/>
      <c r="AIG42" s="83"/>
      <c r="AIH42" s="83"/>
      <c r="AII42" s="83"/>
      <c r="AIJ42" s="83"/>
      <c r="AIK42" s="83"/>
      <c r="AIL42" s="83"/>
      <c r="AIM42" s="83"/>
      <c r="AIN42" s="83"/>
      <c r="AIO42" s="83"/>
      <c r="AIP42" s="83"/>
      <c r="AIQ42" s="83"/>
      <c r="AIR42" s="83"/>
      <c r="AIS42" s="83"/>
      <c r="AIT42" s="83"/>
      <c r="AIU42" s="83"/>
      <c r="AIV42" s="83"/>
      <c r="AIW42" s="83"/>
      <c r="AIX42" s="83"/>
      <c r="AIY42" s="83"/>
      <c r="AIZ42" s="83"/>
      <c r="AJA42" s="83"/>
      <c r="AJB42" s="83"/>
      <c r="AJC42" s="83"/>
      <c r="AJD42" s="83"/>
      <c r="AJE42" s="83"/>
      <c r="AJF42" s="83"/>
      <c r="AJG42" s="83"/>
      <c r="AJH42" s="83"/>
      <c r="AJI42" s="83"/>
      <c r="AJJ42" s="83"/>
      <c r="AJK42" s="83"/>
      <c r="AJL42" s="83"/>
      <c r="AJM42" s="83"/>
      <c r="AJN42" s="83"/>
      <c r="AJO42" s="83"/>
      <c r="AJP42" s="83"/>
      <c r="AJQ42" s="83"/>
      <c r="AJR42" s="83"/>
      <c r="AJS42" s="83"/>
      <c r="AJT42" s="83"/>
      <c r="AJU42" s="83"/>
      <c r="AJV42" s="83"/>
      <c r="AJW42" s="83"/>
      <c r="AJX42" s="83"/>
      <c r="AJY42" s="83"/>
      <c r="AJZ42" s="83"/>
      <c r="AKA42" s="83"/>
      <c r="AKB42" s="83"/>
      <c r="AKC42" s="83"/>
      <c r="AKD42" s="83"/>
      <c r="AKE42" s="83"/>
      <c r="AKF42" s="83"/>
      <c r="AKG42" s="83"/>
      <c r="AKH42" s="83"/>
      <c r="AKI42" s="83"/>
      <c r="AKJ42" s="83"/>
      <c r="AKK42" s="83"/>
      <c r="AKL42" s="83"/>
      <c r="AKM42" s="83"/>
      <c r="AKN42" s="83"/>
      <c r="AKO42" s="83"/>
      <c r="AKP42" s="83"/>
      <c r="AKQ42" s="83"/>
      <c r="AKR42" s="83"/>
      <c r="AKS42" s="83"/>
      <c r="AKT42" s="83"/>
      <c r="AKU42" s="83"/>
      <c r="AKV42" s="83"/>
      <c r="AKW42" s="83"/>
      <c r="AKX42" s="83"/>
      <c r="AKY42" s="83"/>
      <c r="AKZ42" s="83"/>
      <c r="ALA42" s="83"/>
      <c r="ALB42" s="83"/>
      <c r="ALC42" s="83"/>
      <c r="ALD42" s="83"/>
      <c r="ALE42" s="83"/>
      <c r="ALF42" s="83"/>
      <c r="ALG42" s="83"/>
      <c r="ALH42" s="83"/>
      <c r="ALI42" s="83"/>
      <c r="ALJ42" s="83"/>
      <c r="ALK42" s="83"/>
      <c r="ALL42" s="83"/>
      <c r="ALM42" s="83"/>
      <c r="ALN42" s="83"/>
      <c r="ALO42" s="83"/>
      <c r="ALP42" s="83"/>
      <c r="ALQ42" s="83"/>
      <c r="ALR42" s="83"/>
      <c r="ALS42" s="83"/>
      <c r="ALT42" s="83"/>
      <c r="ALU42" s="83"/>
      <c r="ALV42" s="83"/>
      <c r="ALW42" s="83"/>
      <c r="ALX42" s="83"/>
      <c r="ALY42" s="83"/>
      <c r="ALZ42" s="83"/>
      <c r="AMA42" s="83"/>
      <c r="AMB42" s="83"/>
      <c r="AMC42" s="83"/>
      <c r="AMD42" s="83"/>
      <c r="AME42" s="83"/>
      <c r="AMF42" s="83"/>
      <c r="AMG42" s="83"/>
      <c r="AMH42" s="83"/>
      <c r="AMI42" s="83"/>
      <c r="AMJ42" s="83"/>
      <c r="AMK42" s="83"/>
      <c r="AML42" s="83"/>
      <c r="AMM42" s="83"/>
      <c r="AMN42" s="83"/>
      <c r="AMO42" s="83"/>
      <c r="AMP42" s="83"/>
      <c r="AMQ42" s="83"/>
      <c r="AMR42" s="83"/>
      <c r="AMS42" s="83"/>
      <c r="AMT42" s="83"/>
      <c r="AMU42" s="83"/>
      <c r="AMV42" s="83"/>
      <c r="AMW42" s="83"/>
      <c r="AMX42" s="83"/>
      <c r="AMY42" s="83"/>
      <c r="AMZ42" s="83"/>
      <c r="ANA42" s="83"/>
      <c r="ANB42" s="83"/>
      <c r="ANC42" s="83"/>
      <c r="AND42" s="83"/>
      <c r="ANE42" s="83"/>
      <c r="ANF42" s="83"/>
      <c r="ANG42" s="83"/>
      <c r="ANH42" s="83"/>
      <c r="ANI42" s="83"/>
      <c r="ANJ42" s="83"/>
      <c r="ANK42" s="83"/>
      <c r="ANL42" s="83"/>
      <c r="ANM42" s="83"/>
      <c r="ANN42" s="83"/>
      <c r="ANO42" s="83"/>
      <c r="ANP42" s="83"/>
      <c r="ANQ42" s="83"/>
      <c r="ANR42" s="83"/>
      <c r="ANS42" s="83"/>
      <c r="ANT42" s="83"/>
      <c r="ANU42" s="83"/>
      <c r="ANV42" s="83"/>
      <c r="ANW42" s="83"/>
      <c r="ANX42" s="83"/>
      <c r="ANY42" s="83"/>
      <c r="ANZ42" s="83"/>
      <c r="AOA42" s="83"/>
      <c r="AOB42" s="83"/>
      <c r="AOC42" s="83"/>
      <c r="AOD42" s="83"/>
      <c r="AOE42" s="83"/>
      <c r="AOF42" s="83"/>
      <c r="AOG42" s="83"/>
      <c r="AOH42" s="83"/>
      <c r="AOI42" s="83"/>
      <c r="AOJ42" s="83"/>
      <c r="AOK42" s="83"/>
      <c r="AOL42" s="83"/>
      <c r="AOM42" s="83"/>
      <c r="AON42" s="83"/>
      <c r="AOO42" s="83"/>
      <c r="AOP42" s="83"/>
      <c r="AOQ42" s="83"/>
      <c r="AOR42" s="83"/>
      <c r="AOS42" s="83"/>
      <c r="AOT42" s="83"/>
      <c r="AOU42" s="83"/>
      <c r="AOV42" s="83"/>
      <c r="AOW42" s="83"/>
      <c r="AOX42" s="83"/>
      <c r="AOY42" s="83"/>
      <c r="AOZ42" s="83"/>
      <c r="APA42" s="83"/>
      <c r="APB42" s="83"/>
      <c r="APC42" s="83"/>
      <c r="APD42" s="83"/>
      <c r="APE42" s="83"/>
      <c r="APF42" s="83"/>
      <c r="APG42" s="83"/>
      <c r="APH42" s="83"/>
      <c r="API42" s="83"/>
      <c r="APJ42" s="83"/>
      <c r="APK42" s="83"/>
      <c r="APL42" s="83"/>
      <c r="APM42" s="83"/>
      <c r="APN42" s="83"/>
      <c r="APO42" s="83"/>
      <c r="APP42" s="83"/>
      <c r="APQ42" s="83"/>
      <c r="APR42" s="83"/>
      <c r="APS42" s="83"/>
      <c r="APT42" s="83"/>
      <c r="APU42" s="83"/>
      <c r="APV42" s="83"/>
      <c r="APW42" s="83"/>
      <c r="APX42" s="83"/>
      <c r="APY42" s="83"/>
      <c r="APZ42" s="83"/>
      <c r="AQA42" s="83"/>
      <c r="AQB42" s="83"/>
      <c r="AQC42" s="83"/>
      <c r="AQD42" s="83"/>
      <c r="AQE42" s="83"/>
      <c r="AQF42" s="83"/>
      <c r="AQG42" s="83"/>
      <c r="AQH42" s="83"/>
      <c r="AQI42" s="83"/>
      <c r="AQJ42" s="83"/>
      <c r="AQK42" s="83"/>
      <c r="AQL42" s="83"/>
      <c r="AQM42" s="83"/>
      <c r="AQN42" s="83"/>
      <c r="AQO42" s="83"/>
      <c r="AQP42" s="83"/>
      <c r="AQQ42" s="83"/>
      <c r="AQR42" s="83"/>
      <c r="AQS42" s="83"/>
      <c r="AQT42" s="83"/>
      <c r="AQU42" s="83"/>
      <c r="AQV42" s="83"/>
      <c r="AQW42" s="83"/>
      <c r="AQX42" s="83"/>
      <c r="AQY42" s="83"/>
      <c r="AQZ42" s="83"/>
      <c r="ARA42" s="83"/>
      <c r="ARB42" s="83"/>
      <c r="ARC42" s="83"/>
      <c r="ARD42" s="83"/>
      <c r="ARE42" s="83"/>
      <c r="ARF42" s="83"/>
      <c r="ARG42" s="83"/>
      <c r="ARH42" s="83"/>
      <c r="ARI42" s="83"/>
      <c r="ARJ42" s="83"/>
      <c r="ARK42" s="83"/>
      <c r="ARL42" s="83"/>
      <c r="ARM42" s="83"/>
      <c r="ARN42" s="83"/>
      <c r="ARO42" s="83"/>
      <c r="ARP42" s="83"/>
      <c r="ARQ42" s="83"/>
      <c r="ARR42" s="83"/>
      <c r="ARS42" s="83"/>
      <c r="ART42" s="83"/>
      <c r="ARU42" s="83"/>
      <c r="ARV42" s="83"/>
      <c r="ARW42" s="83"/>
      <c r="ARX42" s="83"/>
      <c r="ARY42" s="83"/>
      <c r="ARZ42" s="83"/>
      <c r="ASA42" s="83"/>
      <c r="ASB42" s="83"/>
      <c r="ASC42" s="83"/>
      <c r="ASD42" s="83"/>
      <c r="ASE42" s="83"/>
      <c r="ASF42" s="83"/>
      <c r="ASG42" s="83"/>
      <c r="ASH42" s="83"/>
      <c r="ASI42" s="83"/>
      <c r="ASJ42" s="83"/>
      <c r="ASK42" s="83"/>
      <c r="ASL42" s="83"/>
      <c r="ASM42" s="83"/>
      <c r="ASN42" s="83"/>
      <c r="ASO42" s="83"/>
      <c r="ASP42" s="83"/>
      <c r="ASQ42" s="83"/>
      <c r="ASR42" s="83"/>
      <c r="ASS42" s="83"/>
      <c r="AST42" s="83"/>
      <c r="ASU42" s="83"/>
      <c r="ASV42" s="83"/>
      <c r="ASW42" s="83"/>
      <c r="ASX42" s="83"/>
      <c r="ASY42" s="83"/>
      <c r="ASZ42" s="83"/>
      <c r="ATA42" s="83"/>
      <c r="ATB42" s="83"/>
      <c r="ATC42" s="83"/>
      <c r="ATD42" s="83"/>
      <c r="ATE42" s="83"/>
      <c r="ATF42" s="83"/>
      <c r="ATG42" s="83"/>
      <c r="ATH42" s="83"/>
      <c r="ATI42" s="83"/>
      <c r="ATJ42" s="83"/>
      <c r="ATK42" s="83"/>
      <c r="ATL42" s="83"/>
      <c r="ATM42" s="83"/>
      <c r="ATN42" s="83"/>
      <c r="ATO42" s="83"/>
      <c r="ATP42" s="83"/>
      <c r="ATQ42" s="83"/>
      <c r="ATR42" s="83"/>
      <c r="ATS42" s="83"/>
      <c r="ATT42" s="83"/>
      <c r="ATU42" s="83"/>
      <c r="ATV42" s="83"/>
      <c r="ATW42" s="83"/>
      <c r="ATX42" s="83"/>
      <c r="ATY42" s="83"/>
      <c r="ATZ42" s="83"/>
      <c r="AUA42" s="83"/>
      <c r="AUB42" s="83"/>
      <c r="AUC42" s="83"/>
      <c r="AUD42" s="83"/>
      <c r="AUE42" s="83"/>
      <c r="AUF42" s="83"/>
      <c r="AUG42" s="83"/>
      <c r="AUH42" s="83"/>
      <c r="AUI42" s="83"/>
      <c r="AUJ42" s="83"/>
      <c r="AUK42" s="83"/>
      <c r="AUL42" s="83"/>
      <c r="AUM42" s="83"/>
      <c r="AUN42" s="83"/>
      <c r="AUO42" s="83"/>
      <c r="AUP42" s="83"/>
      <c r="AUQ42" s="83"/>
      <c r="AUR42" s="83"/>
      <c r="AUS42" s="83"/>
      <c r="AUT42" s="83"/>
      <c r="AUU42" s="83"/>
      <c r="AUV42" s="83"/>
      <c r="AUW42" s="83"/>
      <c r="AUX42" s="83"/>
      <c r="AUY42" s="83"/>
      <c r="AUZ42" s="83"/>
      <c r="AVA42" s="83"/>
      <c r="AVB42" s="83"/>
      <c r="AVC42" s="83"/>
      <c r="AVD42" s="83"/>
      <c r="AVE42" s="83"/>
      <c r="AVF42" s="83"/>
    </row>
    <row r="43" spans="1:1254">
      <c r="A43" s="84">
        <v>45657</v>
      </c>
      <c r="B43" s="81">
        <v>53093</v>
      </c>
      <c r="C43" s="82" t="s">
        <v>1976</v>
      </c>
      <c r="D43" s="38">
        <v>13000</v>
      </c>
      <c r="E43" s="38">
        <v>0</v>
      </c>
      <c r="F43" s="38">
        <v>145</v>
      </c>
      <c r="G43" s="38">
        <v>-4330</v>
      </c>
      <c r="H43" s="38">
        <v>0</v>
      </c>
      <c r="I43" s="38">
        <v>-970</v>
      </c>
      <c r="J43" s="38">
        <v>-5091</v>
      </c>
      <c r="K43" s="38"/>
      <c r="L43" s="38">
        <v>4686</v>
      </c>
      <c r="M43" s="38"/>
      <c r="N43" s="38">
        <v>11775</v>
      </c>
      <c r="O43" s="38"/>
      <c r="P43" s="38"/>
      <c r="Q43" s="38">
        <v>-2530</v>
      </c>
      <c r="R43" s="38">
        <v>-1029</v>
      </c>
      <c r="S43" s="38">
        <v>-1225</v>
      </c>
      <c r="T43" s="38">
        <v>2612</v>
      </c>
      <c r="U43" s="38">
        <v>3474</v>
      </c>
      <c r="V43" s="38"/>
      <c r="W43" s="38">
        <v>-862</v>
      </c>
      <c r="X43" s="38">
        <v>-2143</v>
      </c>
      <c r="Y43" s="38">
        <v>-2143</v>
      </c>
      <c r="Z43" s="38"/>
      <c r="AA43" s="38"/>
      <c r="AB43" s="38">
        <v>-12</v>
      </c>
      <c r="AC43" s="38">
        <v>1238</v>
      </c>
      <c r="AD43" s="38"/>
      <c r="AE43" s="38"/>
      <c r="AF43" s="38">
        <v>412</v>
      </c>
      <c r="AG43" s="38">
        <v>7710</v>
      </c>
      <c r="AH43" s="38">
        <v>-1501</v>
      </c>
      <c r="AI43" s="38">
        <v>1221</v>
      </c>
      <c r="AJ43" s="38">
        <v>0</v>
      </c>
      <c r="AK43" s="38">
        <v>-60</v>
      </c>
      <c r="AL43" s="38">
        <v>2325</v>
      </c>
      <c r="AM43" s="38">
        <v>7298</v>
      </c>
      <c r="AN43" s="38"/>
      <c r="AO43" s="38"/>
      <c r="AP43" s="38"/>
      <c r="AQ43" s="38"/>
      <c r="AR43" s="38"/>
      <c r="AS43" s="38">
        <v>61057</v>
      </c>
      <c r="AT43" s="38"/>
      <c r="AU43" s="38">
        <v>468</v>
      </c>
      <c r="AV43" s="38">
        <v>0</v>
      </c>
      <c r="AW43" s="38">
        <v>468</v>
      </c>
      <c r="AX43" s="38"/>
      <c r="AY43" s="38"/>
      <c r="AZ43" s="38">
        <v>61057</v>
      </c>
      <c r="BA43" s="38"/>
      <c r="BB43" s="38">
        <v>0</v>
      </c>
      <c r="BC43" s="38"/>
      <c r="BD43" s="38">
        <v>0</v>
      </c>
      <c r="BE43" s="38"/>
      <c r="BF43" s="38"/>
      <c r="BG43" s="38">
        <v>101613</v>
      </c>
      <c r="BH43" s="38"/>
      <c r="BI43" s="38">
        <v>39664</v>
      </c>
      <c r="BJ43" s="38">
        <v>0</v>
      </c>
      <c r="BK43" s="38"/>
      <c r="BL43" s="38">
        <v>61057</v>
      </c>
      <c r="BM43" s="38">
        <v>330</v>
      </c>
      <c r="BN43" s="38"/>
      <c r="BO43" s="38"/>
      <c r="BP43" s="38">
        <v>0</v>
      </c>
      <c r="BQ43" s="38"/>
      <c r="BR43" s="38">
        <v>0</v>
      </c>
      <c r="BS43" s="38"/>
      <c r="BT43" s="38">
        <v>330</v>
      </c>
      <c r="BU43" s="38">
        <v>562</v>
      </c>
      <c r="BV43" s="38">
        <v>0</v>
      </c>
      <c r="BW43" s="38">
        <v>94</v>
      </c>
      <c r="BX43" s="38"/>
      <c r="BY43" s="38">
        <v>0</v>
      </c>
      <c r="BZ43" s="38">
        <v>0</v>
      </c>
      <c r="CA43" s="38"/>
      <c r="CB43" s="38"/>
      <c r="CC43" s="38">
        <v>0</v>
      </c>
      <c r="CD43" s="38">
        <v>39664</v>
      </c>
      <c r="CE43" s="38">
        <v>0</v>
      </c>
      <c r="CF43" s="38">
        <v>35000</v>
      </c>
      <c r="CG43" s="38">
        <v>0</v>
      </c>
      <c r="CH43" s="38">
        <v>91</v>
      </c>
      <c r="CI43" s="38">
        <v>44907</v>
      </c>
      <c r="CJ43" s="38">
        <v>46386</v>
      </c>
      <c r="CK43" s="38"/>
      <c r="CL43" s="38">
        <v>0</v>
      </c>
      <c r="CM43" s="38"/>
      <c r="CN43" s="38"/>
      <c r="CO43" s="38"/>
      <c r="CP43" s="38">
        <v>68</v>
      </c>
      <c r="CQ43" s="38">
        <v>0</v>
      </c>
      <c r="CR43" s="38">
        <v>1780</v>
      </c>
      <c r="CS43" s="38">
        <v>859</v>
      </c>
      <c r="CT43" s="38"/>
      <c r="CU43" s="38">
        <v>54926</v>
      </c>
      <c r="CV43" s="38">
        <v>0</v>
      </c>
      <c r="CW43" s="38"/>
      <c r="CX43" s="38"/>
      <c r="CY43" s="38"/>
      <c r="CZ43" s="38"/>
      <c r="DA43" s="38">
        <v>9907</v>
      </c>
      <c r="DB43" s="38"/>
      <c r="DC43" s="38"/>
      <c r="DD43" s="38">
        <v>0</v>
      </c>
      <c r="DE43" s="38"/>
      <c r="DF43" s="38">
        <v>0</v>
      </c>
      <c r="DG43" s="38">
        <v>0</v>
      </c>
      <c r="DH43" s="38">
        <v>8540</v>
      </c>
      <c r="DI43" s="38"/>
      <c r="DJ43" s="38">
        <v>101613</v>
      </c>
      <c r="DK43" s="38"/>
      <c r="DL43" s="38"/>
      <c r="DM43" s="38"/>
      <c r="DN43" s="38"/>
      <c r="DO43" s="38">
        <v>762</v>
      </c>
      <c r="DP43" s="38"/>
      <c r="DQ43" s="38"/>
      <c r="DR43" s="38"/>
      <c r="DS43" s="38">
        <v>0</v>
      </c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>
        <v>-355</v>
      </c>
      <c r="EG43" s="38"/>
      <c r="EH43" s="38"/>
      <c r="EI43" s="38">
        <v>-704</v>
      </c>
      <c r="EJ43" s="38">
        <v>-1059</v>
      </c>
      <c r="EK43" s="38">
        <v>145</v>
      </c>
      <c r="EL43" s="38">
        <v>-717</v>
      </c>
      <c r="EM43" s="38"/>
      <c r="EN43" s="38">
        <v>862</v>
      </c>
      <c r="EO43" s="38"/>
      <c r="EP43" s="38"/>
      <c r="EQ43" s="38"/>
      <c r="ER43" s="38"/>
      <c r="ES43" s="38"/>
      <c r="ET43" s="38"/>
      <c r="EU43" s="38">
        <v>-166</v>
      </c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  <c r="NY43" s="83"/>
      <c r="NZ43" s="83"/>
      <c r="OA43" s="83"/>
      <c r="OB43" s="83"/>
      <c r="OC43" s="83"/>
      <c r="OD43" s="83"/>
      <c r="OE43" s="83"/>
      <c r="OF43" s="83"/>
      <c r="OG43" s="83"/>
      <c r="OH43" s="83"/>
      <c r="OI43" s="83"/>
      <c r="OJ43" s="83"/>
      <c r="OK43" s="83"/>
      <c r="OL43" s="83"/>
      <c r="OM43" s="83"/>
      <c r="ON43" s="83"/>
      <c r="OO43" s="83"/>
      <c r="OP43" s="83"/>
      <c r="OQ43" s="83"/>
      <c r="OR43" s="83"/>
      <c r="OS43" s="83"/>
      <c r="OT43" s="83"/>
      <c r="OU43" s="83"/>
      <c r="OV43" s="83"/>
      <c r="OW43" s="83"/>
      <c r="OX43" s="83"/>
      <c r="OY43" s="83"/>
      <c r="OZ43" s="83"/>
      <c r="PA43" s="83"/>
      <c r="PB43" s="83"/>
      <c r="PC43" s="83"/>
      <c r="PD43" s="83"/>
      <c r="PE43" s="83"/>
      <c r="PF43" s="83"/>
      <c r="PG43" s="83"/>
      <c r="PH43" s="83"/>
      <c r="PI43" s="83"/>
      <c r="PJ43" s="83"/>
      <c r="PK43" s="83"/>
      <c r="PL43" s="83"/>
      <c r="PM43" s="83"/>
      <c r="PN43" s="83"/>
      <c r="PO43" s="83"/>
      <c r="PP43" s="83"/>
      <c r="PQ43" s="83"/>
      <c r="PR43" s="83"/>
      <c r="PS43" s="83"/>
      <c r="PT43" s="83"/>
      <c r="PU43" s="83"/>
      <c r="PV43" s="83"/>
      <c r="PW43" s="83"/>
      <c r="PX43" s="83"/>
      <c r="PY43" s="83"/>
      <c r="PZ43" s="83"/>
      <c r="QA43" s="83"/>
      <c r="QB43" s="83"/>
      <c r="QC43" s="83"/>
      <c r="QD43" s="83"/>
      <c r="QE43" s="83"/>
      <c r="QF43" s="83"/>
      <c r="QG43" s="83"/>
      <c r="QH43" s="83"/>
      <c r="QI43" s="83"/>
      <c r="QJ43" s="83"/>
      <c r="QK43" s="83"/>
      <c r="QL43" s="83"/>
      <c r="QM43" s="83"/>
      <c r="QN43" s="83"/>
      <c r="QO43" s="83"/>
      <c r="QP43" s="83"/>
      <c r="QQ43" s="83"/>
      <c r="QR43" s="83"/>
      <c r="QS43" s="83"/>
      <c r="QT43" s="83"/>
      <c r="QU43" s="83"/>
      <c r="QV43" s="83"/>
      <c r="QW43" s="83"/>
      <c r="QX43" s="83"/>
      <c r="QY43" s="83"/>
      <c r="QZ43" s="83"/>
      <c r="RA43" s="83"/>
      <c r="RB43" s="83"/>
      <c r="RC43" s="83"/>
      <c r="RD43" s="83"/>
      <c r="RE43" s="83"/>
      <c r="RF43" s="83"/>
      <c r="RG43" s="83"/>
      <c r="RH43" s="83"/>
      <c r="RI43" s="83"/>
      <c r="RJ43" s="83"/>
      <c r="RK43" s="83"/>
      <c r="RL43" s="83"/>
      <c r="RM43" s="83"/>
      <c r="RN43" s="83"/>
      <c r="RO43" s="83"/>
      <c r="RP43" s="83"/>
      <c r="RQ43" s="83"/>
      <c r="RR43" s="83"/>
      <c r="RS43" s="83"/>
      <c r="RT43" s="83"/>
      <c r="RU43" s="83"/>
      <c r="RV43" s="83"/>
      <c r="RW43" s="83"/>
      <c r="RX43" s="83"/>
      <c r="RY43" s="83"/>
      <c r="RZ43" s="83"/>
      <c r="SA43" s="83"/>
      <c r="SB43" s="83"/>
      <c r="SC43" s="83"/>
      <c r="SD43" s="83"/>
      <c r="SE43" s="83"/>
      <c r="SF43" s="83"/>
      <c r="SG43" s="83"/>
      <c r="SH43" s="83"/>
      <c r="SI43" s="83"/>
      <c r="SJ43" s="83"/>
      <c r="SK43" s="83"/>
      <c r="SL43" s="83"/>
      <c r="SM43" s="83"/>
      <c r="SN43" s="83"/>
      <c r="SO43" s="83"/>
      <c r="SP43" s="83"/>
      <c r="SQ43" s="83"/>
      <c r="SR43" s="83"/>
      <c r="SS43" s="83"/>
      <c r="ST43" s="83"/>
      <c r="SU43" s="83"/>
      <c r="SV43" s="83"/>
      <c r="SW43" s="83"/>
      <c r="SX43" s="83"/>
      <c r="SY43" s="83"/>
      <c r="SZ43" s="83"/>
      <c r="TA43" s="83"/>
      <c r="TB43" s="83"/>
      <c r="TC43" s="83"/>
      <c r="TD43" s="83"/>
      <c r="TE43" s="83"/>
      <c r="TF43" s="83"/>
      <c r="TG43" s="83"/>
      <c r="TH43" s="83"/>
      <c r="TI43" s="83"/>
      <c r="TJ43" s="83"/>
      <c r="TK43" s="83"/>
      <c r="TL43" s="83"/>
      <c r="TM43" s="83"/>
      <c r="TN43" s="83"/>
      <c r="TO43" s="83"/>
      <c r="TP43" s="83"/>
      <c r="TQ43" s="83"/>
      <c r="TR43" s="83"/>
      <c r="TS43" s="83"/>
      <c r="TT43" s="83"/>
      <c r="TU43" s="83"/>
      <c r="TV43" s="83"/>
      <c r="TW43" s="83"/>
      <c r="TX43" s="83"/>
      <c r="TY43" s="83"/>
      <c r="TZ43" s="83"/>
      <c r="UA43" s="83"/>
      <c r="UB43" s="83"/>
      <c r="UC43" s="83"/>
      <c r="UD43" s="83"/>
      <c r="UE43" s="83"/>
      <c r="UF43" s="83"/>
      <c r="UG43" s="83"/>
      <c r="UH43" s="83"/>
      <c r="UI43" s="83"/>
      <c r="UJ43" s="83"/>
      <c r="UK43" s="83"/>
      <c r="UL43" s="83"/>
      <c r="UM43" s="83"/>
      <c r="UN43" s="83"/>
      <c r="UO43" s="83"/>
      <c r="UP43" s="83"/>
      <c r="UQ43" s="83"/>
      <c r="UR43" s="83"/>
      <c r="US43" s="83"/>
      <c r="UT43" s="83"/>
      <c r="UU43" s="83"/>
      <c r="UV43" s="83"/>
      <c r="UW43" s="83"/>
      <c r="UX43" s="83"/>
      <c r="UY43" s="83"/>
      <c r="UZ43" s="83"/>
      <c r="VA43" s="83"/>
      <c r="VB43" s="83"/>
      <c r="VC43" s="83"/>
      <c r="VD43" s="83"/>
      <c r="VE43" s="83"/>
      <c r="VF43" s="83"/>
      <c r="VG43" s="83"/>
      <c r="VH43" s="83"/>
      <c r="VI43" s="83"/>
      <c r="VJ43" s="83"/>
      <c r="VK43" s="83"/>
      <c r="VL43" s="83"/>
      <c r="VM43" s="83"/>
      <c r="VN43" s="83"/>
      <c r="VO43" s="83"/>
      <c r="VP43" s="83"/>
      <c r="VQ43" s="83"/>
      <c r="VR43" s="83"/>
      <c r="VS43" s="83"/>
      <c r="VT43" s="83"/>
      <c r="VU43" s="83"/>
      <c r="VV43" s="83"/>
      <c r="VW43" s="83"/>
      <c r="VX43" s="83"/>
      <c r="VY43" s="83"/>
      <c r="VZ43" s="83"/>
      <c r="WA43" s="83"/>
      <c r="WB43" s="83"/>
      <c r="WC43" s="83"/>
      <c r="WD43" s="83"/>
      <c r="WE43" s="83"/>
      <c r="WF43" s="83"/>
      <c r="WG43" s="83"/>
      <c r="WH43" s="83"/>
      <c r="WI43" s="83"/>
      <c r="WJ43" s="83"/>
      <c r="WK43" s="83"/>
      <c r="WL43" s="83"/>
      <c r="WM43" s="83"/>
      <c r="WN43" s="83"/>
      <c r="WO43" s="83"/>
      <c r="WP43" s="83"/>
      <c r="WQ43" s="83"/>
      <c r="WR43" s="83"/>
      <c r="WS43" s="83"/>
      <c r="WT43" s="83"/>
      <c r="WU43" s="83"/>
      <c r="WV43" s="83"/>
      <c r="WW43" s="83"/>
      <c r="WX43" s="83"/>
      <c r="WY43" s="83"/>
      <c r="WZ43" s="83"/>
      <c r="XA43" s="83"/>
      <c r="XB43" s="83"/>
      <c r="XC43" s="83"/>
      <c r="XD43" s="83"/>
      <c r="XE43" s="83"/>
      <c r="XF43" s="83"/>
      <c r="XG43" s="83"/>
      <c r="XH43" s="83"/>
      <c r="XI43" s="83"/>
      <c r="XJ43" s="83"/>
      <c r="XK43" s="83"/>
      <c r="XL43" s="83"/>
      <c r="XM43" s="83"/>
      <c r="XN43" s="83"/>
      <c r="XO43" s="83"/>
      <c r="XP43" s="83"/>
      <c r="XQ43" s="83"/>
      <c r="XR43" s="83"/>
      <c r="XS43" s="83"/>
      <c r="XT43" s="83"/>
      <c r="XU43" s="83"/>
      <c r="XV43" s="83"/>
      <c r="XW43" s="83"/>
      <c r="XX43" s="83"/>
      <c r="XY43" s="83"/>
      <c r="XZ43" s="83"/>
      <c r="YA43" s="83"/>
      <c r="YB43" s="83"/>
      <c r="YC43" s="83"/>
      <c r="YD43" s="83"/>
      <c r="YE43" s="83"/>
      <c r="YF43" s="83"/>
      <c r="YG43" s="83"/>
      <c r="YH43" s="83"/>
      <c r="YI43" s="83"/>
      <c r="YJ43" s="83"/>
      <c r="YK43" s="83"/>
      <c r="YL43" s="83"/>
      <c r="YM43" s="83"/>
      <c r="YN43" s="83"/>
      <c r="YO43" s="83"/>
      <c r="YP43" s="83"/>
      <c r="YQ43" s="83"/>
      <c r="YR43" s="83"/>
      <c r="YS43" s="83"/>
      <c r="YT43" s="83"/>
      <c r="YU43" s="83"/>
      <c r="YV43" s="83"/>
      <c r="YW43" s="83"/>
      <c r="YX43" s="83"/>
      <c r="YY43" s="83"/>
      <c r="YZ43" s="83"/>
      <c r="ZA43" s="83"/>
      <c r="ZB43" s="83"/>
      <c r="ZC43" s="83"/>
      <c r="ZD43" s="83"/>
      <c r="ZE43" s="83"/>
      <c r="ZF43" s="83"/>
      <c r="ZG43" s="83"/>
      <c r="ZH43" s="83"/>
      <c r="ZI43" s="83"/>
      <c r="ZJ43" s="83"/>
      <c r="ZK43" s="83"/>
      <c r="ZL43" s="83"/>
      <c r="ZM43" s="83"/>
      <c r="ZN43" s="83"/>
      <c r="ZO43" s="83"/>
      <c r="ZP43" s="83"/>
      <c r="ZQ43" s="83"/>
      <c r="ZR43" s="83"/>
      <c r="ZS43" s="83"/>
      <c r="ZT43" s="83"/>
      <c r="ZU43" s="83"/>
      <c r="ZV43" s="83"/>
      <c r="ZW43" s="83"/>
      <c r="ZX43" s="83"/>
      <c r="ZY43" s="83"/>
      <c r="ZZ43" s="83"/>
      <c r="AAA43" s="83"/>
      <c r="AAB43" s="83"/>
      <c r="AAC43" s="83"/>
      <c r="AAD43" s="83"/>
      <c r="AAE43" s="83"/>
      <c r="AAF43" s="83"/>
      <c r="AAG43" s="83"/>
      <c r="AAH43" s="83"/>
      <c r="AAI43" s="83"/>
      <c r="AAJ43" s="83"/>
      <c r="AAK43" s="83"/>
      <c r="AAL43" s="83"/>
      <c r="AAM43" s="83"/>
      <c r="AAN43" s="83"/>
      <c r="AAO43" s="83"/>
      <c r="AAP43" s="83"/>
      <c r="AAQ43" s="83"/>
      <c r="AAR43" s="83"/>
      <c r="AAS43" s="83"/>
      <c r="AAT43" s="83"/>
      <c r="AAU43" s="83"/>
      <c r="AAV43" s="83"/>
      <c r="AAW43" s="83"/>
      <c r="AAX43" s="83"/>
      <c r="AAY43" s="83"/>
      <c r="AAZ43" s="83"/>
      <c r="ABA43" s="83"/>
      <c r="ABB43" s="83"/>
      <c r="ABC43" s="83"/>
      <c r="ABD43" s="83"/>
      <c r="ABE43" s="83"/>
      <c r="ABF43" s="83"/>
      <c r="ABG43" s="83"/>
      <c r="ABH43" s="83"/>
      <c r="ABI43" s="83"/>
      <c r="ABJ43" s="83"/>
      <c r="ABK43" s="83"/>
      <c r="ABL43" s="83"/>
      <c r="ABM43" s="83"/>
      <c r="ABN43" s="83"/>
      <c r="ABO43" s="83"/>
      <c r="ABP43" s="83"/>
      <c r="ABQ43" s="83"/>
      <c r="ABR43" s="83"/>
      <c r="ABS43" s="83"/>
      <c r="ABT43" s="83"/>
      <c r="ABU43" s="83"/>
      <c r="ABV43" s="83"/>
      <c r="ABW43" s="83"/>
      <c r="ABX43" s="83"/>
      <c r="ABY43" s="83"/>
      <c r="ABZ43" s="83"/>
      <c r="ACA43" s="83"/>
      <c r="ACB43" s="83"/>
      <c r="ACC43" s="83"/>
      <c r="ACD43" s="83"/>
      <c r="ACE43" s="83"/>
      <c r="ACF43" s="83"/>
      <c r="ACG43" s="83"/>
      <c r="ACH43" s="83"/>
      <c r="ACI43" s="83"/>
      <c r="ACJ43" s="83"/>
      <c r="ACK43" s="83"/>
      <c r="ACL43" s="83"/>
      <c r="ACM43" s="83"/>
      <c r="ACN43" s="83"/>
      <c r="ACO43" s="83"/>
      <c r="ACP43" s="83"/>
      <c r="ACQ43" s="83"/>
      <c r="ACR43" s="83"/>
      <c r="ACS43" s="83"/>
      <c r="ACT43" s="83"/>
      <c r="ACU43" s="83"/>
      <c r="ACV43" s="83"/>
      <c r="ACW43" s="83"/>
      <c r="ACX43" s="83"/>
      <c r="ACY43" s="83"/>
      <c r="ACZ43" s="83"/>
      <c r="ADA43" s="83"/>
      <c r="ADB43" s="83"/>
      <c r="ADC43" s="83"/>
      <c r="ADD43" s="83"/>
      <c r="ADE43" s="83"/>
      <c r="ADF43" s="83"/>
      <c r="ADG43" s="83"/>
      <c r="ADH43" s="83"/>
      <c r="ADI43" s="83"/>
      <c r="ADJ43" s="83"/>
      <c r="ADK43" s="83"/>
      <c r="ADL43" s="83"/>
      <c r="ADM43" s="83"/>
      <c r="ADN43" s="83"/>
      <c r="ADO43" s="83"/>
      <c r="ADP43" s="83"/>
      <c r="ADQ43" s="83"/>
      <c r="ADR43" s="83"/>
      <c r="ADS43" s="83"/>
      <c r="ADT43" s="83"/>
      <c r="ADU43" s="83"/>
      <c r="ADV43" s="83"/>
      <c r="ADW43" s="83"/>
      <c r="ADX43" s="83"/>
      <c r="ADY43" s="83"/>
      <c r="ADZ43" s="83"/>
      <c r="AEA43" s="83"/>
      <c r="AEB43" s="83"/>
      <c r="AEC43" s="83"/>
      <c r="AED43" s="83"/>
      <c r="AEE43" s="83"/>
      <c r="AEF43" s="83"/>
      <c r="AEG43" s="83"/>
      <c r="AEH43" s="83"/>
      <c r="AEI43" s="83"/>
      <c r="AEJ43" s="83"/>
      <c r="AEK43" s="83"/>
      <c r="AEL43" s="83"/>
      <c r="AEM43" s="83"/>
      <c r="AEN43" s="83"/>
      <c r="AEO43" s="83"/>
      <c r="AEP43" s="83"/>
      <c r="AEQ43" s="83"/>
      <c r="AER43" s="83"/>
      <c r="AES43" s="83"/>
      <c r="AET43" s="83"/>
      <c r="AEU43" s="83"/>
      <c r="AEV43" s="83"/>
      <c r="AEW43" s="83"/>
      <c r="AEX43" s="83"/>
      <c r="AEY43" s="83"/>
      <c r="AEZ43" s="83"/>
      <c r="AFA43" s="83"/>
      <c r="AFB43" s="83"/>
      <c r="AFC43" s="83"/>
      <c r="AFD43" s="83"/>
      <c r="AFE43" s="83"/>
      <c r="AFF43" s="83"/>
      <c r="AFG43" s="83"/>
      <c r="AFH43" s="83"/>
      <c r="AFI43" s="83"/>
      <c r="AFJ43" s="83"/>
      <c r="AFK43" s="83"/>
      <c r="AFL43" s="83"/>
      <c r="AFM43" s="83"/>
      <c r="AFN43" s="83"/>
      <c r="AFO43" s="83"/>
      <c r="AFP43" s="83"/>
      <c r="AFQ43" s="83"/>
      <c r="AFR43" s="83"/>
      <c r="AFS43" s="83"/>
      <c r="AFT43" s="83"/>
      <c r="AFU43" s="83"/>
      <c r="AFV43" s="83"/>
      <c r="AFW43" s="83"/>
      <c r="AFX43" s="83"/>
      <c r="AFY43" s="83"/>
      <c r="AFZ43" s="83"/>
      <c r="AGA43" s="83"/>
      <c r="AGB43" s="83"/>
      <c r="AGC43" s="83"/>
      <c r="AGD43" s="83"/>
      <c r="AGE43" s="83"/>
      <c r="AGF43" s="83"/>
      <c r="AGG43" s="83"/>
      <c r="AGH43" s="83"/>
      <c r="AGI43" s="83"/>
      <c r="AGJ43" s="83"/>
      <c r="AGK43" s="83"/>
      <c r="AGL43" s="83"/>
      <c r="AGM43" s="83"/>
      <c r="AGN43" s="83"/>
      <c r="AGO43" s="83"/>
      <c r="AGP43" s="83"/>
      <c r="AGQ43" s="83"/>
      <c r="AGR43" s="83"/>
      <c r="AGS43" s="83"/>
      <c r="AGT43" s="83"/>
      <c r="AGU43" s="83"/>
      <c r="AGV43" s="83"/>
      <c r="AGW43" s="83"/>
      <c r="AGX43" s="83"/>
      <c r="AGY43" s="83"/>
      <c r="AGZ43" s="83"/>
      <c r="AHA43" s="83"/>
      <c r="AHB43" s="83"/>
      <c r="AHC43" s="83"/>
      <c r="AHD43" s="83"/>
      <c r="AHE43" s="83"/>
      <c r="AHF43" s="83"/>
      <c r="AHG43" s="83"/>
      <c r="AHH43" s="83"/>
      <c r="AHI43" s="83"/>
      <c r="AHJ43" s="83"/>
      <c r="AHK43" s="83"/>
      <c r="AHL43" s="83"/>
      <c r="AHM43" s="83"/>
      <c r="AHN43" s="83"/>
      <c r="AHO43" s="83"/>
      <c r="AHP43" s="83"/>
      <c r="AHQ43" s="83"/>
      <c r="AHR43" s="83"/>
      <c r="AHS43" s="83"/>
      <c r="AHT43" s="83"/>
      <c r="AHU43" s="83"/>
      <c r="AHV43" s="83"/>
      <c r="AHW43" s="83"/>
      <c r="AHX43" s="83"/>
      <c r="AHY43" s="83"/>
      <c r="AHZ43" s="83"/>
      <c r="AIA43" s="83"/>
      <c r="AIB43" s="83"/>
      <c r="AIC43" s="83"/>
      <c r="AID43" s="83"/>
      <c r="AIE43" s="83"/>
      <c r="AIF43" s="83"/>
      <c r="AIG43" s="83"/>
      <c r="AIH43" s="83"/>
      <c r="AII43" s="83"/>
      <c r="AIJ43" s="83"/>
      <c r="AIK43" s="83"/>
      <c r="AIL43" s="83"/>
      <c r="AIM43" s="83"/>
      <c r="AIN43" s="83"/>
      <c r="AIO43" s="83"/>
      <c r="AIP43" s="83"/>
      <c r="AIQ43" s="83"/>
      <c r="AIR43" s="83"/>
      <c r="AIS43" s="83"/>
      <c r="AIT43" s="83"/>
      <c r="AIU43" s="83"/>
      <c r="AIV43" s="83"/>
      <c r="AIW43" s="83"/>
      <c r="AIX43" s="83"/>
      <c r="AIY43" s="83"/>
      <c r="AIZ43" s="83"/>
      <c r="AJA43" s="83"/>
      <c r="AJB43" s="83"/>
      <c r="AJC43" s="83"/>
      <c r="AJD43" s="83"/>
      <c r="AJE43" s="83"/>
      <c r="AJF43" s="83"/>
      <c r="AJG43" s="83"/>
      <c r="AJH43" s="83"/>
      <c r="AJI43" s="83"/>
      <c r="AJJ43" s="83"/>
      <c r="AJK43" s="83"/>
      <c r="AJL43" s="83"/>
      <c r="AJM43" s="83"/>
      <c r="AJN43" s="83"/>
      <c r="AJO43" s="83"/>
      <c r="AJP43" s="83"/>
      <c r="AJQ43" s="83"/>
      <c r="AJR43" s="83"/>
      <c r="AJS43" s="83"/>
      <c r="AJT43" s="83"/>
      <c r="AJU43" s="83"/>
      <c r="AJV43" s="83"/>
      <c r="AJW43" s="83"/>
      <c r="AJX43" s="83"/>
      <c r="AJY43" s="83"/>
      <c r="AJZ43" s="83"/>
      <c r="AKA43" s="83"/>
      <c r="AKB43" s="83"/>
      <c r="AKC43" s="83"/>
      <c r="AKD43" s="83"/>
      <c r="AKE43" s="83"/>
      <c r="AKF43" s="83"/>
      <c r="AKG43" s="83"/>
      <c r="AKH43" s="83"/>
      <c r="AKI43" s="83"/>
      <c r="AKJ43" s="83"/>
      <c r="AKK43" s="83"/>
      <c r="AKL43" s="83"/>
      <c r="AKM43" s="83"/>
      <c r="AKN43" s="83"/>
      <c r="AKO43" s="83"/>
      <c r="AKP43" s="83"/>
      <c r="AKQ43" s="83"/>
      <c r="AKR43" s="83"/>
      <c r="AKS43" s="83"/>
      <c r="AKT43" s="83"/>
      <c r="AKU43" s="83"/>
      <c r="AKV43" s="83"/>
      <c r="AKW43" s="83"/>
      <c r="AKX43" s="83"/>
      <c r="AKY43" s="83"/>
      <c r="AKZ43" s="83"/>
      <c r="ALA43" s="83"/>
      <c r="ALB43" s="83"/>
      <c r="ALC43" s="83"/>
      <c r="ALD43" s="83"/>
      <c r="ALE43" s="83"/>
      <c r="ALF43" s="83"/>
      <c r="ALG43" s="83"/>
      <c r="ALH43" s="83"/>
      <c r="ALI43" s="83"/>
      <c r="ALJ43" s="83"/>
      <c r="ALK43" s="83"/>
      <c r="ALL43" s="83"/>
      <c r="ALM43" s="83"/>
      <c r="ALN43" s="83"/>
      <c r="ALO43" s="83"/>
      <c r="ALP43" s="83"/>
      <c r="ALQ43" s="83"/>
      <c r="ALR43" s="83"/>
      <c r="ALS43" s="83"/>
      <c r="ALT43" s="83"/>
      <c r="ALU43" s="83"/>
      <c r="ALV43" s="83"/>
      <c r="ALW43" s="83"/>
      <c r="ALX43" s="83"/>
      <c r="ALY43" s="83"/>
      <c r="ALZ43" s="83"/>
      <c r="AMA43" s="83"/>
      <c r="AMB43" s="83"/>
      <c r="AMC43" s="83"/>
      <c r="AMD43" s="83"/>
      <c r="AME43" s="83"/>
      <c r="AMF43" s="83"/>
      <c r="AMG43" s="83"/>
      <c r="AMH43" s="83"/>
      <c r="AMI43" s="83"/>
      <c r="AMJ43" s="83"/>
      <c r="AMK43" s="83"/>
      <c r="AML43" s="83"/>
      <c r="AMM43" s="83"/>
      <c r="AMN43" s="83"/>
      <c r="AMO43" s="83"/>
      <c r="AMP43" s="83"/>
      <c r="AMQ43" s="83"/>
      <c r="AMR43" s="83"/>
      <c r="AMS43" s="83"/>
      <c r="AMT43" s="83"/>
      <c r="AMU43" s="83"/>
      <c r="AMV43" s="83"/>
      <c r="AMW43" s="83"/>
      <c r="AMX43" s="83"/>
      <c r="AMY43" s="83"/>
      <c r="AMZ43" s="83"/>
      <c r="ANA43" s="83"/>
      <c r="ANB43" s="83"/>
      <c r="ANC43" s="83"/>
      <c r="AND43" s="83"/>
      <c r="ANE43" s="83"/>
      <c r="ANF43" s="83"/>
      <c r="ANG43" s="83"/>
      <c r="ANH43" s="83"/>
      <c r="ANI43" s="83"/>
      <c r="ANJ43" s="83"/>
      <c r="ANK43" s="83"/>
      <c r="ANL43" s="83"/>
      <c r="ANM43" s="83"/>
      <c r="ANN43" s="83"/>
      <c r="ANO43" s="83"/>
      <c r="ANP43" s="83"/>
      <c r="ANQ43" s="83"/>
      <c r="ANR43" s="83"/>
      <c r="ANS43" s="83"/>
      <c r="ANT43" s="83"/>
      <c r="ANU43" s="83"/>
      <c r="ANV43" s="83"/>
      <c r="ANW43" s="83"/>
      <c r="ANX43" s="83"/>
      <c r="ANY43" s="83"/>
      <c r="ANZ43" s="83"/>
      <c r="AOA43" s="83"/>
      <c r="AOB43" s="83"/>
      <c r="AOC43" s="83"/>
      <c r="AOD43" s="83"/>
      <c r="AOE43" s="83"/>
      <c r="AOF43" s="83"/>
      <c r="AOG43" s="83"/>
      <c r="AOH43" s="83"/>
      <c r="AOI43" s="83"/>
      <c r="AOJ43" s="83"/>
      <c r="AOK43" s="83"/>
      <c r="AOL43" s="83"/>
      <c r="AOM43" s="83"/>
      <c r="AON43" s="83"/>
      <c r="AOO43" s="83"/>
      <c r="AOP43" s="83"/>
      <c r="AOQ43" s="83"/>
      <c r="AOR43" s="83"/>
      <c r="AOS43" s="83"/>
      <c r="AOT43" s="83"/>
      <c r="AOU43" s="83"/>
      <c r="AOV43" s="83"/>
      <c r="AOW43" s="83"/>
      <c r="AOX43" s="83"/>
      <c r="AOY43" s="83"/>
      <c r="AOZ43" s="83"/>
      <c r="APA43" s="83"/>
      <c r="APB43" s="83"/>
      <c r="APC43" s="83"/>
      <c r="APD43" s="83"/>
      <c r="APE43" s="83"/>
      <c r="APF43" s="83"/>
      <c r="APG43" s="83"/>
      <c r="APH43" s="83"/>
      <c r="API43" s="83"/>
      <c r="APJ43" s="83"/>
      <c r="APK43" s="83"/>
      <c r="APL43" s="83"/>
      <c r="APM43" s="83"/>
      <c r="APN43" s="83"/>
      <c r="APO43" s="83"/>
      <c r="APP43" s="83"/>
      <c r="APQ43" s="83"/>
      <c r="APR43" s="83"/>
      <c r="APS43" s="83"/>
      <c r="APT43" s="83"/>
      <c r="APU43" s="83"/>
      <c r="APV43" s="83"/>
      <c r="APW43" s="83"/>
      <c r="APX43" s="83"/>
      <c r="APY43" s="83"/>
      <c r="APZ43" s="83"/>
      <c r="AQA43" s="83"/>
      <c r="AQB43" s="83"/>
      <c r="AQC43" s="83"/>
      <c r="AQD43" s="83"/>
      <c r="AQE43" s="83"/>
      <c r="AQF43" s="83"/>
      <c r="AQG43" s="83"/>
      <c r="AQH43" s="83"/>
      <c r="AQI43" s="83"/>
      <c r="AQJ43" s="83"/>
      <c r="AQK43" s="83"/>
      <c r="AQL43" s="83"/>
      <c r="AQM43" s="83"/>
      <c r="AQN43" s="83"/>
      <c r="AQO43" s="83"/>
      <c r="AQP43" s="83"/>
      <c r="AQQ43" s="83"/>
      <c r="AQR43" s="83"/>
      <c r="AQS43" s="83"/>
      <c r="AQT43" s="83"/>
      <c r="AQU43" s="83"/>
      <c r="AQV43" s="83"/>
      <c r="AQW43" s="83"/>
      <c r="AQX43" s="83"/>
      <c r="AQY43" s="83"/>
      <c r="AQZ43" s="83"/>
      <c r="ARA43" s="83"/>
      <c r="ARB43" s="83"/>
      <c r="ARC43" s="83"/>
      <c r="ARD43" s="83"/>
      <c r="ARE43" s="83"/>
      <c r="ARF43" s="83"/>
      <c r="ARG43" s="83"/>
      <c r="ARH43" s="83"/>
      <c r="ARI43" s="83"/>
      <c r="ARJ43" s="83"/>
      <c r="ARK43" s="83"/>
      <c r="ARL43" s="83"/>
      <c r="ARM43" s="83"/>
      <c r="ARN43" s="83"/>
      <c r="ARO43" s="83"/>
      <c r="ARP43" s="83"/>
      <c r="ARQ43" s="83"/>
      <c r="ARR43" s="83"/>
      <c r="ARS43" s="83"/>
      <c r="ART43" s="83"/>
      <c r="ARU43" s="83"/>
      <c r="ARV43" s="83"/>
      <c r="ARW43" s="83"/>
      <c r="ARX43" s="83"/>
      <c r="ARY43" s="83"/>
      <c r="ARZ43" s="83"/>
      <c r="ASA43" s="83"/>
      <c r="ASB43" s="83"/>
      <c r="ASC43" s="83"/>
      <c r="ASD43" s="83"/>
      <c r="ASE43" s="83"/>
      <c r="ASF43" s="83"/>
      <c r="ASG43" s="83"/>
      <c r="ASH43" s="83"/>
      <c r="ASI43" s="83"/>
      <c r="ASJ43" s="83"/>
      <c r="ASK43" s="83"/>
      <c r="ASL43" s="83"/>
      <c r="ASM43" s="83"/>
      <c r="ASN43" s="83"/>
      <c r="ASO43" s="83"/>
      <c r="ASP43" s="83"/>
      <c r="ASQ43" s="83"/>
      <c r="ASR43" s="83"/>
      <c r="ASS43" s="83"/>
      <c r="AST43" s="83"/>
      <c r="ASU43" s="83"/>
      <c r="ASV43" s="83"/>
      <c r="ASW43" s="83"/>
      <c r="ASX43" s="83"/>
      <c r="ASY43" s="83"/>
      <c r="ASZ43" s="83"/>
      <c r="ATA43" s="83"/>
      <c r="ATB43" s="83"/>
      <c r="ATC43" s="83"/>
      <c r="ATD43" s="83"/>
      <c r="ATE43" s="83"/>
      <c r="ATF43" s="83"/>
      <c r="ATG43" s="83"/>
      <c r="ATH43" s="83"/>
      <c r="ATI43" s="83"/>
      <c r="ATJ43" s="83"/>
      <c r="ATK43" s="83"/>
      <c r="ATL43" s="83"/>
      <c r="ATM43" s="83"/>
      <c r="ATN43" s="83"/>
      <c r="ATO43" s="83"/>
      <c r="ATP43" s="83"/>
      <c r="ATQ43" s="83"/>
      <c r="ATR43" s="83"/>
      <c r="ATS43" s="83"/>
      <c r="ATT43" s="83"/>
      <c r="ATU43" s="83"/>
      <c r="ATV43" s="83"/>
      <c r="ATW43" s="83"/>
      <c r="ATX43" s="83"/>
      <c r="ATY43" s="83"/>
      <c r="ATZ43" s="83"/>
      <c r="AUA43" s="83"/>
      <c r="AUB43" s="83"/>
      <c r="AUC43" s="83"/>
      <c r="AUD43" s="83"/>
      <c r="AUE43" s="83"/>
      <c r="AUF43" s="83"/>
      <c r="AUG43" s="83"/>
      <c r="AUH43" s="83"/>
      <c r="AUI43" s="83"/>
      <c r="AUJ43" s="83"/>
      <c r="AUK43" s="83"/>
      <c r="AUL43" s="83"/>
      <c r="AUM43" s="83"/>
      <c r="AUN43" s="83"/>
      <c r="AUO43" s="83"/>
      <c r="AUP43" s="83"/>
      <c r="AUQ43" s="83"/>
      <c r="AUR43" s="83"/>
      <c r="AUS43" s="83"/>
      <c r="AUT43" s="83"/>
      <c r="AUU43" s="83"/>
      <c r="AUV43" s="83"/>
      <c r="AUW43" s="83"/>
      <c r="AUX43" s="83"/>
      <c r="AUY43" s="83"/>
      <c r="AUZ43" s="83"/>
      <c r="AVA43" s="83"/>
      <c r="AVB43" s="83"/>
      <c r="AVC43" s="83"/>
      <c r="AVD43" s="83"/>
      <c r="AVE43" s="83"/>
      <c r="AVF43" s="83"/>
    </row>
    <row r="44" spans="1:1254">
      <c r="A44" s="84">
        <v>45657</v>
      </c>
      <c r="B44" s="81">
        <v>53095</v>
      </c>
      <c r="C44" s="82" t="s">
        <v>1977</v>
      </c>
      <c r="D44" s="38">
        <v>7303</v>
      </c>
      <c r="E44" s="38">
        <v>0</v>
      </c>
      <c r="F44" s="38">
        <v>16</v>
      </c>
      <c r="G44" s="38">
        <v>-2951</v>
      </c>
      <c r="H44" s="38">
        <v>0</v>
      </c>
      <c r="I44" s="38">
        <v>-1</v>
      </c>
      <c r="J44" s="38">
        <v>-2753</v>
      </c>
      <c r="K44" s="38">
        <v>0</v>
      </c>
      <c r="L44" s="38">
        <v>434</v>
      </c>
      <c r="M44" s="38">
        <v>0</v>
      </c>
      <c r="N44" s="38">
        <v>7106</v>
      </c>
      <c r="O44" s="38">
        <v>0</v>
      </c>
      <c r="P44" s="38">
        <v>0</v>
      </c>
      <c r="Q44" s="38">
        <v>89</v>
      </c>
      <c r="R44" s="38">
        <v>0</v>
      </c>
      <c r="S44" s="38">
        <v>-197</v>
      </c>
      <c r="T44" s="38">
        <v>546</v>
      </c>
      <c r="U44" s="38">
        <v>562</v>
      </c>
      <c r="V44" s="38"/>
      <c r="W44" s="38">
        <v>-16</v>
      </c>
      <c r="X44" s="38">
        <v>-3935</v>
      </c>
      <c r="Y44" s="38">
        <v>-3935</v>
      </c>
      <c r="Z44" s="38">
        <v>0</v>
      </c>
      <c r="AA44" s="38">
        <v>0</v>
      </c>
      <c r="AB44" s="38">
        <v>-81</v>
      </c>
      <c r="AC44" s="38">
        <v>199</v>
      </c>
      <c r="AD44" s="38">
        <v>0</v>
      </c>
      <c r="AE44" s="38">
        <v>0</v>
      </c>
      <c r="AF44" s="38">
        <v>0</v>
      </c>
      <c r="AG44" s="38">
        <v>980</v>
      </c>
      <c r="AH44" s="38">
        <v>89</v>
      </c>
      <c r="AI44" s="38">
        <v>370</v>
      </c>
      <c r="AJ44" s="38">
        <v>0</v>
      </c>
      <c r="AK44" s="38">
        <v>-15</v>
      </c>
      <c r="AL44" s="38">
        <v>288</v>
      </c>
      <c r="AM44" s="38">
        <v>980</v>
      </c>
      <c r="AN44" s="38">
        <v>0</v>
      </c>
      <c r="AO44" s="38">
        <v>0</v>
      </c>
      <c r="AP44" s="38">
        <v>0</v>
      </c>
      <c r="AQ44" s="38"/>
      <c r="AR44" s="38">
        <v>0</v>
      </c>
      <c r="AS44" s="38">
        <v>12617</v>
      </c>
      <c r="AT44" s="38"/>
      <c r="AU44" s="38">
        <v>0</v>
      </c>
      <c r="AV44" s="38">
        <v>0</v>
      </c>
      <c r="AW44" s="38">
        <v>0</v>
      </c>
      <c r="AX44" s="38">
        <v>0</v>
      </c>
      <c r="AY44" s="38"/>
      <c r="AZ44" s="38">
        <v>12617</v>
      </c>
      <c r="BA44" s="38"/>
      <c r="BB44" s="38">
        <v>0</v>
      </c>
      <c r="BC44" s="38">
        <v>0</v>
      </c>
      <c r="BD44" s="38"/>
      <c r="BE44" s="38">
        <v>0</v>
      </c>
      <c r="BF44" s="38"/>
      <c r="BG44" s="38">
        <v>12709</v>
      </c>
      <c r="BH44" s="38"/>
      <c r="BI44" s="38">
        <v>9</v>
      </c>
      <c r="BJ44" s="38">
        <v>0</v>
      </c>
      <c r="BK44" s="38">
        <v>0</v>
      </c>
      <c r="BL44" s="38">
        <v>12617</v>
      </c>
      <c r="BM44" s="38">
        <v>80</v>
      </c>
      <c r="BN44" s="38">
        <v>0</v>
      </c>
      <c r="BO44" s="38">
        <v>0</v>
      </c>
      <c r="BP44" s="38">
        <v>3</v>
      </c>
      <c r="BQ44" s="38">
        <v>0</v>
      </c>
      <c r="BR44" s="38">
        <v>3</v>
      </c>
      <c r="BS44" s="38">
        <v>0</v>
      </c>
      <c r="BT44" s="38">
        <v>80</v>
      </c>
      <c r="BU44" s="38">
        <v>3</v>
      </c>
      <c r="BV44" s="38">
        <v>0</v>
      </c>
      <c r="BW44" s="38">
        <v>0</v>
      </c>
      <c r="BX44" s="38"/>
      <c r="BY44" s="38">
        <v>0</v>
      </c>
      <c r="BZ44" s="38"/>
      <c r="CA44" s="38">
        <v>0</v>
      </c>
      <c r="CB44" s="38">
        <v>0</v>
      </c>
      <c r="CC44" s="38">
        <v>0</v>
      </c>
      <c r="CD44" s="38">
        <v>9</v>
      </c>
      <c r="CE44" s="38">
        <v>0</v>
      </c>
      <c r="CF44" s="38">
        <v>2000</v>
      </c>
      <c r="CG44" s="38">
        <v>0</v>
      </c>
      <c r="CH44" s="38">
        <v>0</v>
      </c>
      <c r="CI44" s="38">
        <v>11767</v>
      </c>
      <c r="CJ44" s="38">
        <v>393</v>
      </c>
      <c r="CK44" s="38">
        <v>0</v>
      </c>
      <c r="CL44" s="38"/>
      <c r="CM44" s="38"/>
      <c r="CN44" s="38"/>
      <c r="CO44" s="38"/>
      <c r="CP44" s="38"/>
      <c r="CQ44" s="38"/>
      <c r="CR44" s="38">
        <v>434</v>
      </c>
      <c r="CS44" s="38"/>
      <c r="CT44" s="38"/>
      <c r="CU44" s="38">
        <v>427</v>
      </c>
      <c r="CV44" s="38">
        <v>81</v>
      </c>
      <c r="CW44" s="38"/>
      <c r="CX44" s="38"/>
      <c r="CY44" s="38"/>
      <c r="CZ44" s="38"/>
      <c r="DA44" s="38">
        <v>9767</v>
      </c>
      <c r="DB44" s="38"/>
      <c r="DC44" s="38"/>
      <c r="DD44" s="38"/>
      <c r="DE44" s="38"/>
      <c r="DF44" s="38">
        <v>0</v>
      </c>
      <c r="DG44" s="38">
        <v>0</v>
      </c>
      <c r="DH44" s="38">
        <v>34</v>
      </c>
      <c r="DI44" s="38"/>
      <c r="DJ44" s="38">
        <v>12709</v>
      </c>
      <c r="DK44" s="38"/>
      <c r="DL44" s="38">
        <v>0</v>
      </c>
      <c r="DM44" s="38"/>
      <c r="DN44" s="38"/>
      <c r="DO44" s="38">
        <v>434</v>
      </c>
      <c r="DP44" s="38"/>
      <c r="DQ44" s="38">
        <v>81</v>
      </c>
      <c r="DR44" s="38">
        <v>0</v>
      </c>
      <c r="DS44" s="38">
        <v>0</v>
      </c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>
        <v>-1451</v>
      </c>
      <c r="EG44" s="38"/>
      <c r="EH44" s="38"/>
      <c r="EI44" s="38">
        <v>-416</v>
      </c>
      <c r="EJ44" s="38">
        <v>-3936</v>
      </c>
      <c r="EK44" s="38">
        <v>16</v>
      </c>
      <c r="EL44" s="38"/>
      <c r="EM44" s="38"/>
      <c r="EN44" s="38">
        <v>16</v>
      </c>
      <c r="EO44" s="38"/>
      <c r="EP44" s="38"/>
      <c r="EQ44" s="38"/>
      <c r="ER44" s="38">
        <v>-2069</v>
      </c>
      <c r="ES44" s="38"/>
      <c r="ET44" s="38"/>
      <c r="EU44" s="38">
        <v>-481</v>
      </c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83"/>
      <c r="OP44" s="83"/>
      <c r="OQ44" s="83"/>
      <c r="OR44" s="83"/>
      <c r="OS44" s="83"/>
      <c r="OT44" s="83"/>
      <c r="OU44" s="83"/>
      <c r="OV44" s="83"/>
      <c r="OW44" s="83"/>
      <c r="OX44" s="83"/>
      <c r="OY44" s="83"/>
      <c r="OZ44" s="83"/>
      <c r="PA44" s="83"/>
      <c r="PB44" s="83"/>
      <c r="PC44" s="83"/>
      <c r="PD44" s="83"/>
      <c r="PE44" s="83"/>
      <c r="PF44" s="83"/>
      <c r="PG44" s="83"/>
      <c r="PH44" s="83"/>
      <c r="PI44" s="83"/>
      <c r="PJ44" s="83"/>
      <c r="PK44" s="83"/>
      <c r="PL44" s="83"/>
      <c r="PM44" s="83"/>
      <c r="PN44" s="83"/>
      <c r="PO44" s="83"/>
      <c r="PP44" s="83"/>
      <c r="PQ44" s="83"/>
      <c r="PR44" s="83"/>
      <c r="PS44" s="83"/>
      <c r="PT44" s="83"/>
      <c r="PU44" s="83"/>
      <c r="PV44" s="83"/>
      <c r="PW44" s="83"/>
      <c r="PX44" s="83"/>
      <c r="PY44" s="83"/>
      <c r="PZ44" s="83"/>
      <c r="QA44" s="83"/>
      <c r="QB44" s="83"/>
      <c r="QC44" s="83"/>
      <c r="QD44" s="83"/>
      <c r="QE44" s="83"/>
      <c r="QF44" s="83"/>
      <c r="QG44" s="83"/>
      <c r="QH44" s="83"/>
      <c r="QI44" s="83"/>
      <c r="QJ44" s="83"/>
      <c r="QK44" s="83"/>
      <c r="QL44" s="83"/>
      <c r="QM44" s="83"/>
      <c r="QN44" s="83"/>
      <c r="QO44" s="83"/>
      <c r="QP44" s="83"/>
      <c r="QQ44" s="83"/>
      <c r="QR44" s="83"/>
      <c r="QS44" s="83"/>
      <c r="QT44" s="83"/>
      <c r="QU44" s="83"/>
      <c r="QV44" s="83"/>
      <c r="QW44" s="83"/>
      <c r="QX44" s="83"/>
      <c r="QY44" s="83"/>
      <c r="QZ44" s="83"/>
      <c r="RA44" s="83"/>
      <c r="RB44" s="83"/>
      <c r="RC44" s="83"/>
      <c r="RD44" s="83"/>
      <c r="RE44" s="83"/>
      <c r="RF44" s="83"/>
      <c r="RG44" s="83"/>
      <c r="RH44" s="83"/>
      <c r="RI44" s="83"/>
      <c r="RJ44" s="83"/>
      <c r="RK44" s="83"/>
      <c r="RL44" s="83"/>
      <c r="RM44" s="83"/>
      <c r="RN44" s="83"/>
      <c r="RO44" s="83"/>
      <c r="RP44" s="83"/>
      <c r="RQ44" s="83"/>
      <c r="RR44" s="83"/>
      <c r="RS44" s="83"/>
      <c r="RT44" s="83"/>
      <c r="RU44" s="83"/>
      <c r="RV44" s="83"/>
      <c r="RW44" s="83"/>
      <c r="RX44" s="83"/>
      <c r="RY44" s="83"/>
      <c r="RZ44" s="83"/>
      <c r="SA44" s="83"/>
      <c r="SB44" s="83"/>
      <c r="SC44" s="83"/>
      <c r="SD44" s="83"/>
      <c r="SE44" s="83"/>
      <c r="SF44" s="83"/>
      <c r="SG44" s="83"/>
      <c r="SH44" s="83"/>
      <c r="SI44" s="83"/>
      <c r="SJ44" s="83"/>
      <c r="SK44" s="83"/>
      <c r="SL44" s="83"/>
      <c r="SM44" s="83"/>
      <c r="SN44" s="83"/>
      <c r="SO44" s="83"/>
      <c r="SP44" s="83"/>
      <c r="SQ44" s="83"/>
      <c r="SR44" s="83"/>
      <c r="SS44" s="83"/>
      <c r="ST44" s="83"/>
      <c r="SU44" s="83"/>
      <c r="SV44" s="83"/>
      <c r="SW44" s="83"/>
      <c r="SX44" s="83"/>
      <c r="SY44" s="83"/>
      <c r="SZ44" s="83"/>
      <c r="TA44" s="83"/>
      <c r="TB44" s="83"/>
      <c r="TC44" s="83"/>
      <c r="TD44" s="83"/>
      <c r="TE44" s="83"/>
      <c r="TF44" s="83"/>
      <c r="TG44" s="83"/>
      <c r="TH44" s="83"/>
      <c r="TI44" s="83"/>
      <c r="TJ44" s="83"/>
      <c r="TK44" s="83"/>
      <c r="TL44" s="83"/>
      <c r="TM44" s="83"/>
      <c r="TN44" s="83"/>
      <c r="TO44" s="83"/>
      <c r="TP44" s="83"/>
      <c r="TQ44" s="83"/>
      <c r="TR44" s="83"/>
      <c r="TS44" s="83"/>
      <c r="TT44" s="83"/>
      <c r="TU44" s="83"/>
      <c r="TV44" s="83"/>
      <c r="TW44" s="83"/>
      <c r="TX44" s="83"/>
      <c r="TY44" s="83"/>
      <c r="TZ44" s="83"/>
      <c r="UA44" s="83"/>
      <c r="UB44" s="83"/>
      <c r="UC44" s="83"/>
      <c r="UD44" s="83"/>
      <c r="UE44" s="83"/>
      <c r="UF44" s="83"/>
      <c r="UG44" s="83"/>
      <c r="UH44" s="83"/>
      <c r="UI44" s="83"/>
      <c r="UJ44" s="83"/>
      <c r="UK44" s="83"/>
      <c r="UL44" s="83"/>
      <c r="UM44" s="83"/>
      <c r="UN44" s="83"/>
      <c r="UO44" s="83"/>
      <c r="UP44" s="83"/>
      <c r="UQ44" s="83"/>
      <c r="UR44" s="83"/>
      <c r="US44" s="83"/>
      <c r="UT44" s="83"/>
      <c r="UU44" s="83"/>
      <c r="UV44" s="83"/>
      <c r="UW44" s="83"/>
      <c r="UX44" s="83"/>
      <c r="UY44" s="83"/>
      <c r="UZ44" s="83"/>
      <c r="VA44" s="83"/>
      <c r="VB44" s="83"/>
      <c r="VC44" s="83"/>
      <c r="VD44" s="83"/>
      <c r="VE44" s="83"/>
      <c r="VF44" s="83"/>
      <c r="VG44" s="83"/>
      <c r="VH44" s="83"/>
      <c r="VI44" s="83"/>
      <c r="VJ44" s="83"/>
      <c r="VK44" s="83"/>
      <c r="VL44" s="83"/>
      <c r="VM44" s="83"/>
      <c r="VN44" s="83"/>
      <c r="VO44" s="83"/>
      <c r="VP44" s="83"/>
      <c r="VQ44" s="83"/>
      <c r="VR44" s="83"/>
      <c r="VS44" s="83"/>
      <c r="VT44" s="83"/>
      <c r="VU44" s="83"/>
      <c r="VV44" s="83"/>
      <c r="VW44" s="83"/>
      <c r="VX44" s="83"/>
      <c r="VY44" s="83"/>
      <c r="VZ44" s="83"/>
      <c r="WA44" s="83"/>
      <c r="WB44" s="83"/>
      <c r="WC44" s="83"/>
      <c r="WD44" s="83"/>
      <c r="WE44" s="83"/>
      <c r="WF44" s="83"/>
      <c r="WG44" s="83"/>
      <c r="WH44" s="83"/>
      <c r="WI44" s="83"/>
      <c r="WJ44" s="83"/>
      <c r="WK44" s="83"/>
      <c r="WL44" s="83"/>
      <c r="WM44" s="83"/>
      <c r="WN44" s="83"/>
      <c r="WO44" s="83"/>
      <c r="WP44" s="83"/>
      <c r="WQ44" s="83"/>
      <c r="WR44" s="83"/>
      <c r="WS44" s="83"/>
      <c r="WT44" s="83"/>
      <c r="WU44" s="83"/>
      <c r="WV44" s="83"/>
      <c r="WW44" s="83"/>
      <c r="WX44" s="83"/>
      <c r="WY44" s="83"/>
      <c r="WZ44" s="83"/>
      <c r="XA44" s="83"/>
      <c r="XB44" s="83"/>
      <c r="XC44" s="83"/>
      <c r="XD44" s="83"/>
      <c r="XE44" s="83"/>
      <c r="XF44" s="83"/>
      <c r="XG44" s="83"/>
      <c r="XH44" s="83"/>
      <c r="XI44" s="83"/>
      <c r="XJ44" s="83"/>
      <c r="XK44" s="83"/>
      <c r="XL44" s="83"/>
      <c r="XM44" s="83"/>
      <c r="XN44" s="83"/>
      <c r="XO44" s="83"/>
      <c r="XP44" s="83"/>
      <c r="XQ44" s="83"/>
      <c r="XR44" s="83"/>
      <c r="XS44" s="83"/>
      <c r="XT44" s="83"/>
      <c r="XU44" s="83"/>
      <c r="XV44" s="83"/>
      <c r="XW44" s="83"/>
      <c r="XX44" s="83"/>
      <c r="XY44" s="83"/>
      <c r="XZ44" s="83"/>
      <c r="YA44" s="83"/>
      <c r="YB44" s="83"/>
      <c r="YC44" s="83"/>
      <c r="YD44" s="83"/>
      <c r="YE44" s="83"/>
      <c r="YF44" s="83"/>
      <c r="YG44" s="83"/>
      <c r="YH44" s="83"/>
      <c r="YI44" s="83"/>
      <c r="YJ44" s="83"/>
      <c r="YK44" s="83"/>
      <c r="YL44" s="83"/>
      <c r="YM44" s="83"/>
      <c r="YN44" s="83"/>
      <c r="YO44" s="83"/>
      <c r="YP44" s="83"/>
      <c r="YQ44" s="83"/>
      <c r="YR44" s="83"/>
      <c r="YS44" s="83"/>
      <c r="YT44" s="83"/>
      <c r="YU44" s="83"/>
      <c r="YV44" s="83"/>
      <c r="YW44" s="83"/>
      <c r="YX44" s="83"/>
      <c r="YY44" s="83"/>
      <c r="YZ44" s="83"/>
      <c r="ZA44" s="83"/>
      <c r="ZB44" s="83"/>
      <c r="ZC44" s="83"/>
      <c r="ZD44" s="83"/>
      <c r="ZE44" s="83"/>
      <c r="ZF44" s="83"/>
      <c r="ZG44" s="83"/>
      <c r="ZH44" s="83"/>
      <c r="ZI44" s="83"/>
      <c r="ZJ44" s="83"/>
      <c r="ZK44" s="83"/>
      <c r="ZL44" s="83"/>
      <c r="ZM44" s="83"/>
      <c r="ZN44" s="83"/>
      <c r="ZO44" s="83"/>
      <c r="ZP44" s="83"/>
      <c r="ZQ44" s="83"/>
      <c r="ZR44" s="83"/>
      <c r="ZS44" s="83"/>
      <c r="ZT44" s="83"/>
      <c r="ZU44" s="83"/>
      <c r="ZV44" s="83"/>
      <c r="ZW44" s="83"/>
      <c r="ZX44" s="83"/>
      <c r="ZY44" s="83"/>
      <c r="ZZ44" s="83"/>
      <c r="AAA44" s="83"/>
      <c r="AAB44" s="83"/>
      <c r="AAC44" s="83"/>
      <c r="AAD44" s="83"/>
      <c r="AAE44" s="83"/>
      <c r="AAF44" s="83"/>
      <c r="AAG44" s="83"/>
      <c r="AAH44" s="83"/>
      <c r="AAI44" s="83"/>
      <c r="AAJ44" s="83"/>
      <c r="AAK44" s="83"/>
      <c r="AAL44" s="83"/>
      <c r="AAM44" s="83"/>
      <c r="AAN44" s="83"/>
      <c r="AAO44" s="83"/>
      <c r="AAP44" s="83"/>
      <c r="AAQ44" s="83"/>
      <c r="AAR44" s="83"/>
      <c r="AAS44" s="83"/>
      <c r="AAT44" s="83"/>
      <c r="AAU44" s="83"/>
      <c r="AAV44" s="83"/>
      <c r="AAW44" s="83"/>
      <c r="AAX44" s="83"/>
      <c r="AAY44" s="83"/>
      <c r="AAZ44" s="83"/>
      <c r="ABA44" s="83"/>
      <c r="ABB44" s="83"/>
      <c r="ABC44" s="83"/>
      <c r="ABD44" s="83"/>
      <c r="ABE44" s="83"/>
      <c r="ABF44" s="83"/>
      <c r="ABG44" s="83"/>
      <c r="ABH44" s="83"/>
      <c r="ABI44" s="83"/>
      <c r="ABJ44" s="83"/>
      <c r="ABK44" s="83"/>
      <c r="ABL44" s="83"/>
      <c r="ABM44" s="83"/>
      <c r="ABN44" s="83"/>
      <c r="ABO44" s="83"/>
      <c r="ABP44" s="83"/>
      <c r="ABQ44" s="83"/>
      <c r="ABR44" s="83"/>
      <c r="ABS44" s="83"/>
      <c r="ABT44" s="83"/>
      <c r="ABU44" s="83"/>
      <c r="ABV44" s="83"/>
      <c r="ABW44" s="83"/>
      <c r="ABX44" s="83"/>
      <c r="ABY44" s="83"/>
      <c r="ABZ44" s="83"/>
      <c r="ACA44" s="83"/>
      <c r="ACB44" s="83"/>
      <c r="ACC44" s="83"/>
      <c r="ACD44" s="83"/>
      <c r="ACE44" s="83"/>
      <c r="ACF44" s="83"/>
      <c r="ACG44" s="83"/>
      <c r="ACH44" s="83"/>
      <c r="ACI44" s="83"/>
      <c r="ACJ44" s="83"/>
      <c r="ACK44" s="83"/>
      <c r="ACL44" s="83"/>
      <c r="ACM44" s="83"/>
      <c r="ACN44" s="83"/>
      <c r="ACO44" s="83"/>
      <c r="ACP44" s="83"/>
      <c r="ACQ44" s="83"/>
      <c r="ACR44" s="83"/>
      <c r="ACS44" s="83"/>
      <c r="ACT44" s="83"/>
      <c r="ACU44" s="83"/>
      <c r="ACV44" s="83"/>
      <c r="ACW44" s="83"/>
      <c r="ACX44" s="83"/>
      <c r="ACY44" s="83"/>
      <c r="ACZ44" s="83"/>
      <c r="ADA44" s="83"/>
      <c r="ADB44" s="83"/>
      <c r="ADC44" s="83"/>
      <c r="ADD44" s="83"/>
      <c r="ADE44" s="83"/>
      <c r="ADF44" s="83"/>
      <c r="ADG44" s="83"/>
      <c r="ADH44" s="83"/>
      <c r="ADI44" s="83"/>
      <c r="ADJ44" s="83"/>
      <c r="ADK44" s="83"/>
      <c r="ADL44" s="83"/>
      <c r="ADM44" s="83"/>
      <c r="ADN44" s="83"/>
      <c r="ADO44" s="83"/>
      <c r="ADP44" s="83"/>
      <c r="ADQ44" s="83"/>
      <c r="ADR44" s="83"/>
      <c r="ADS44" s="83"/>
      <c r="ADT44" s="83"/>
      <c r="ADU44" s="83"/>
      <c r="ADV44" s="83"/>
      <c r="ADW44" s="83"/>
      <c r="ADX44" s="83"/>
      <c r="ADY44" s="83"/>
      <c r="ADZ44" s="83"/>
      <c r="AEA44" s="83"/>
      <c r="AEB44" s="83"/>
      <c r="AEC44" s="83"/>
      <c r="AED44" s="83"/>
      <c r="AEE44" s="83"/>
      <c r="AEF44" s="83"/>
      <c r="AEG44" s="83"/>
      <c r="AEH44" s="83"/>
      <c r="AEI44" s="83"/>
      <c r="AEJ44" s="83"/>
      <c r="AEK44" s="83"/>
      <c r="AEL44" s="83"/>
      <c r="AEM44" s="83"/>
      <c r="AEN44" s="83"/>
      <c r="AEO44" s="83"/>
      <c r="AEP44" s="83"/>
      <c r="AEQ44" s="83"/>
      <c r="AER44" s="83"/>
      <c r="AES44" s="83"/>
      <c r="AET44" s="83"/>
      <c r="AEU44" s="83"/>
      <c r="AEV44" s="83"/>
      <c r="AEW44" s="83"/>
      <c r="AEX44" s="83"/>
      <c r="AEY44" s="83"/>
      <c r="AEZ44" s="83"/>
      <c r="AFA44" s="83"/>
      <c r="AFB44" s="83"/>
      <c r="AFC44" s="83"/>
      <c r="AFD44" s="83"/>
      <c r="AFE44" s="83"/>
      <c r="AFF44" s="83"/>
      <c r="AFG44" s="83"/>
      <c r="AFH44" s="83"/>
      <c r="AFI44" s="83"/>
      <c r="AFJ44" s="83"/>
      <c r="AFK44" s="83"/>
      <c r="AFL44" s="83"/>
      <c r="AFM44" s="83"/>
      <c r="AFN44" s="83"/>
      <c r="AFO44" s="83"/>
      <c r="AFP44" s="83"/>
      <c r="AFQ44" s="83"/>
      <c r="AFR44" s="83"/>
      <c r="AFS44" s="83"/>
      <c r="AFT44" s="83"/>
      <c r="AFU44" s="83"/>
      <c r="AFV44" s="83"/>
      <c r="AFW44" s="83"/>
      <c r="AFX44" s="83"/>
      <c r="AFY44" s="83"/>
      <c r="AFZ44" s="83"/>
      <c r="AGA44" s="83"/>
      <c r="AGB44" s="83"/>
      <c r="AGC44" s="83"/>
      <c r="AGD44" s="83"/>
      <c r="AGE44" s="83"/>
      <c r="AGF44" s="83"/>
      <c r="AGG44" s="83"/>
      <c r="AGH44" s="83"/>
      <c r="AGI44" s="83"/>
      <c r="AGJ44" s="83"/>
      <c r="AGK44" s="83"/>
      <c r="AGL44" s="83"/>
      <c r="AGM44" s="83"/>
      <c r="AGN44" s="83"/>
      <c r="AGO44" s="83"/>
      <c r="AGP44" s="83"/>
      <c r="AGQ44" s="83"/>
      <c r="AGR44" s="83"/>
      <c r="AGS44" s="83"/>
      <c r="AGT44" s="83"/>
      <c r="AGU44" s="83"/>
      <c r="AGV44" s="83"/>
      <c r="AGW44" s="83"/>
      <c r="AGX44" s="83"/>
      <c r="AGY44" s="83"/>
      <c r="AGZ44" s="83"/>
      <c r="AHA44" s="83"/>
      <c r="AHB44" s="83"/>
      <c r="AHC44" s="83"/>
      <c r="AHD44" s="83"/>
      <c r="AHE44" s="83"/>
      <c r="AHF44" s="83"/>
      <c r="AHG44" s="83"/>
      <c r="AHH44" s="83"/>
      <c r="AHI44" s="83"/>
      <c r="AHJ44" s="83"/>
      <c r="AHK44" s="83"/>
      <c r="AHL44" s="83"/>
      <c r="AHM44" s="83"/>
      <c r="AHN44" s="83"/>
      <c r="AHO44" s="83"/>
      <c r="AHP44" s="83"/>
      <c r="AHQ44" s="83"/>
      <c r="AHR44" s="83"/>
      <c r="AHS44" s="83"/>
      <c r="AHT44" s="83"/>
      <c r="AHU44" s="83"/>
      <c r="AHV44" s="83"/>
      <c r="AHW44" s="83"/>
      <c r="AHX44" s="83"/>
      <c r="AHY44" s="83"/>
      <c r="AHZ44" s="83"/>
      <c r="AIA44" s="83"/>
      <c r="AIB44" s="83"/>
      <c r="AIC44" s="83"/>
      <c r="AID44" s="83"/>
      <c r="AIE44" s="83"/>
      <c r="AIF44" s="83"/>
      <c r="AIG44" s="83"/>
      <c r="AIH44" s="83"/>
      <c r="AII44" s="83"/>
      <c r="AIJ44" s="83"/>
      <c r="AIK44" s="83"/>
      <c r="AIL44" s="83"/>
      <c r="AIM44" s="83"/>
      <c r="AIN44" s="83"/>
      <c r="AIO44" s="83"/>
      <c r="AIP44" s="83"/>
      <c r="AIQ44" s="83"/>
      <c r="AIR44" s="83"/>
      <c r="AIS44" s="83"/>
      <c r="AIT44" s="83"/>
      <c r="AIU44" s="83"/>
      <c r="AIV44" s="83"/>
      <c r="AIW44" s="83"/>
      <c r="AIX44" s="83"/>
      <c r="AIY44" s="83"/>
      <c r="AIZ44" s="83"/>
      <c r="AJA44" s="83"/>
      <c r="AJB44" s="83"/>
      <c r="AJC44" s="83"/>
      <c r="AJD44" s="83"/>
      <c r="AJE44" s="83"/>
      <c r="AJF44" s="83"/>
      <c r="AJG44" s="83"/>
      <c r="AJH44" s="83"/>
      <c r="AJI44" s="83"/>
      <c r="AJJ44" s="83"/>
      <c r="AJK44" s="83"/>
      <c r="AJL44" s="83"/>
      <c r="AJM44" s="83"/>
      <c r="AJN44" s="83"/>
      <c r="AJO44" s="83"/>
      <c r="AJP44" s="83"/>
      <c r="AJQ44" s="83"/>
      <c r="AJR44" s="83"/>
      <c r="AJS44" s="83"/>
      <c r="AJT44" s="83"/>
      <c r="AJU44" s="83"/>
      <c r="AJV44" s="83"/>
      <c r="AJW44" s="83"/>
      <c r="AJX44" s="83"/>
      <c r="AJY44" s="83"/>
      <c r="AJZ44" s="83"/>
      <c r="AKA44" s="83"/>
      <c r="AKB44" s="83"/>
      <c r="AKC44" s="83"/>
      <c r="AKD44" s="83"/>
      <c r="AKE44" s="83"/>
      <c r="AKF44" s="83"/>
      <c r="AKG44" s="83"/>
      <c r="AKH44" s="83"/>
      <c r="AKI44" s="83"/>
      <c r="AKJ44" s="83"/>
      <c r="AKK44" s="83"/>
      <c r="AKL44" s="83"/>
      <c r="AKM44" s="83"/>
      <c r="AKN44" s="83"/>
      <c r="AKO44" s="83"/>
      <c r="AKP44" s="83"/>
      <c r="AKQ44" s="83"/>
      <c r="AKR44" s="83"/>
      <c r="AKS44" s="83"/>
      <c r="AKT44" s="83"/>
      <c r="AKU44" s="83"/>
      <c r="AKV44" s="83"/>
      <c r="AKW44" s="83"/>
      <c r="AKX44" s="83"/>
      <c r="AKY44" s="83"/>
      <c r="AKZ44" s="83"/>
      <c r="ALA44" s="83"/>
      <c r="ALB44" s="83"/>
      <c r="ALC44" s="83"/>
      <c r="ALD44" s="83"/>
      <c r="ALE44" s="83"/>
      <c r="ALF44" s="83"/>
      <c r="ALG44" s="83"/>
      <c r="ALH44" s="83"/>
      <c r="ALI44" s="83"/>
      <c r="ALJ44" s="83"/>
      <c r="ALK44" s="83"/>
      <c r="ALL44" s="83"/>
      <c r="ALM44" s="83"/>
      <c r="ALN44" s="83"/>
      <c r="ALO44" s="83"/>
      <c r="ALP44" s="83"/>
      <c r="ALQ44" s="83"/>
      <c r="ALR44" s="83"/>
      <c r="ALS44" s="83"/>
      <c r="ALT44" s="83"/>
      <c r="ALU44" s="83"/>
      <c r="ALV44" s="83"/>
      <c r="ALW44" s="83"/>
      <c r="ALX44" s="83"/>
      <c r="ALY44" s="83"/>
      <c r="ALZ44" s="83"/>
      <c r="AMA44" s="83"/>
      <c r="AMB44" s="83"/>
      <c r="AMC44" s="83"/>
      <c r="AMD44" s="83"/>
      <c r="AME44" s="83"/>
      <c r="AMF44" s="83"/>
      <c r="AMG44" s="83"/>
      <c r="AMH44" s="83"/>
      <c r="AMI44" s="83"/>
      <c r="AMJ44" s="83"/>
      <c r="AMK44" s="83"/>
      <c r="AML44" s="83"/>
      <c r="AMM44" s="83"/>
      <c r="AMN44" s="83"/>
      <c r="AMO44" s="83"/>
      <c r="AMP44" s="83"/>
      <c r="AMQ44" s="83"/>
      <c r="AMR44" s="83"/>
      <c r="AMS44" s="83"/>
      <c r="AMT44" s="83"/>
      <c r="AMU44" s="83"/>
      <c r="AMV44" s="83"/>
      <c r="AMW44" s="83"/>
      <c r="AMX44" s="83"/>
      <c r="AMY44" s="83"/>
      <c r="AMZ44" s="83"/>
      <c r="ANA44" s="83"/>
      <c r="ANB44" s="83"/>
      <c r="ANC44" s="83"/>
      <c r="AND44" s="83"/>
      <c r="ANE44" s="83"/>
      <c r="ANF44" s="83"/>
      <c r="ANG44" s="83"/>
      <c r="ANH44" s="83"/>
      <c r="ANI44" s="83"/>
      <c r="ANJ44" s="83"/>
      <c r="ANK44" s="83"/>
      <c r="ANL44" s="83"/>
      <c r="ANM44" s="83"/>
      <c r="ANN44" s="83"/>
      <c r="ANO44" s="83"/>
      <c r="ANP44" s="83"/>
      <c r="ANQ44" s="83"/>
      <c r="ANR44" s="83"/>
      <c r="ANS44" s="83"/>
      <c r="ANT44" s="83"/>
      <c r="ANU44" s="83"/>
      <c r="ANV44" s="83"/>
      <c r="ANW44" s="83"/>
      <c r="ANX44" s="83"/>
      <c r="ANY44" s="83"/>
      <c r="ANZ44" s="83"/>
      <c r="AOA44" s="83"/>
      <c r="AOB44" s="83"/>
      <c r="AOC44" s="83"/>
      <c r="AOD44" s="83"/>
      <c r="AOE44" s="83"/>
      <c r="AOF44" s="83"/>
      <c r="AOG44" s="83"/>
      <c r="AOH44" s="83"/>
      <c r="AOI44" s="83"/>
      <c r="AOJ44" s="83"/>
      <c r="AOK44" s="83"/>
      <c r="AOL44" s="83"/>
      <c r="AOM44" s="83"/>
      <c r="AON44" s="83"/>
      <c r="AOO44" s="83"/>
      <c r="AOP44" s="83"/>
      <c r="AOQ44" s="83"/>
      <c r="AOR44" s="83"/>
      <c r="AOS44" s="83"/>
      <c r="AOT44" s="83"/>
      <c r="AOU44" s="83"/>
      <c r="AOV44" s="83"/>
      <c r="AOW44" s="83"/>
      <c r="AOX44" s="83"/>
      <c r="AOY44" s="83"/>
      <c r="AOZ44" s="83"/>
      <c r="APA44" s="83"/>
      <c r="APB44" s="83"/>
      <c r="APC44" s="83"/>
      <c r="APD44" s="83"/>
      <c r="APE44" s="83"/>
      <c r="APF44" s="83"/>
      <c r="APG44" s="83"/>
      <c r="APH44" s="83"/>
      <c r="API44" s="83"/>
      <c r="APJ44" s="83"/>
      <c r="APK44" s="83"/>
      <c r="APL44" s="83"/>
      <c r="APM44" s="83"/>
      <c r="APN44" s="83"/>
      <c r="APO44" s="83"/>
      <c r="APP44" s="83"/>
      <c r="APQ44" s="83"/>
      <c r="APR44" s="83"/>
      <c r="APS44" s="83"/>
      <c r="APT44" s="83"/>
      <c r="APU44" s="83"/>
      <c r="APV44" s="83"/>
      <c r="APW44" s="83"/>
      <c r="APX44" s="83"/>
      <c r="APY44" s="83"/>
      <c r="APZ44" s="83"/>
      <c r="AQA44" s="83"/>
      <c r="AQB44" s="83"/>
      <c r="AQC44" s="83"/>
      <c r="AQD44" s="83"/>
      <c r="AQE44" s="83"/>
      <c r="AQF44" s="83"/>
      <c r="AQG44" s="83"/>
      <c r="AQH44" s="83"/>
      <c r="AQI44" s="83"/>
      <c r="AQJ44" s="83"/>
      <c r="AQK44" s="83"/>
      <c r="AQL44" s="83"/>
      <c r="AQM44" s="83"/>
      <c r="AQN44" s="83"/>
      <c r="AQO44" s="83"/>
      <c r="AQP44" s="83"/>
      <c r="AQQ44" s="83"/>
      <c r="AQR44" s="83"/>
      <c r="AQS44" s="83"/>
      <c r="AQT44" s="83"/>
      <c r="AQU44" s="83"/>
      <c r="AQV44" s="83"/>
      <c r="AQW44" s="83"/>
      <c r="AQX44" s="83"/>
      <c r="AQY44" s="83"/>
      <c r="AQZ44" s="83"/>
      <c r="ARA44" s="83"/>
      <c r="ARB44" s="83"/>
      <c r="ARC44" s="83"/>
      <c r="ARD44" s="83"/>
      <c r="ARE44" s="83"/>
      <c r="ARF44" s="83"/>
      <c r="ARG44" s="83"/>
      <c r="ARH44" s="83"/>
      <c r="ARI44" s="83"/>
      <c r="ARJ44" s="83"/>
      <c r="ARK44" s="83"/>
      <c r="ARL44" s="83"/>
      <c r="ARM44" s="83"/>
      <c r="ARN44" s="83"/>
      <c r="ARO44" s="83"/>
      <c r="ARP44" s="83"/>
      <c r="ARQ44" s="83"/>
      <c r="ARR44" s="83"/>
      <c r="ARS44" s="83"/>
      <c r="ART44" s="83"/>
      <c r="ARU44" s="83"/>
      <c r="ARV44" s="83"/>
      <c r="ARW44" s="83"/>
      <c r="ARX44" s="83"/>
      <c r="ARY44" s="83"/>
      <c r="ARZ44" s="83"/>
      <c r="ASA44" s="83"/>
      <c r="ASB44" s="83"/>
      <c r="ASC44" s="83"/>
      <c r="ASD44" s="83"/>
      <c r="ASE44" s="83"/>
      <c r="ASF44" s="83"/>
      <c r="ASG44" s="83"/>
      <c r="ASH44" s="83"/>
      <c r="ASI44" s="83"/>
      <c r="ASJ44" s="83"/>
      <c r="ASK44" s="83"/>
      <c r="ASL44" s="83"/>
      <c r="ASM44" s="83"/>
      <c r="ASN44" s="83"/>
      <c r="ASO44" s="83"/>
      <c r="ASP44" s="83"/>
      <c r="ASQ44" s="83"/>
      <c r="ASR44" s="83"/>
      <c r="ASS44" s="83"/>
      <c r="AST44" s="83"/>
      <c r="ASU44" s="83"/>
      <c r="ASV44" s="83"/>
      <c r="ASW44" s="83"/>
      <c r="ASX44" s="83"/>
      <c r="ASY44" s="83"/>
      <c r="ASZ44" s="83"/>
      <c r="ATA44" s="83"/>
      <c r="ATB44" s="83"/>
      <c r="ATC44" s="83"/>
      <c r="ATD44" s="83"/>
      <c r="ATE44" s="83"/>
      <c r="ATF44" s="83"/>
      <c r="ATG44" s="83"/>
      <c r="ATH44" s="83"/>
      <c r="ATI44" s="83"/>
      <c r="ATJ44" s="83"/>
      <c r="ATK44" s="83"/>
      <c r="ATL44" s="83"/>
      <c r="ATM44" s="83"/>
      <c r="ATN44" s="83"/>
      <c r="ATO44" s="83"/>
      <c r="ATP44" s="83"/>
      <c r="ATQ44" s="83"/>
      <c r="ATR44" s="83"/>
      <c r="ATS44" s="83"/>
      <c r="ATT44" s="83"/>
      <c r="ATU44" s="83"/>
      <c r="ATV44" s="83"/>
      <c r="ATW44" s="83"/>
      <c r="ATX44" s="83"/>
      <c r="ATY44" s="83"/>
      <c r="ATZ44" s="83"/>
      <c r="AUA44" s="83"/>
      <c r="AUB44" s="83"/>
      <c r="AUC44" s="83"/>
      <c r="AUD44" s="83"/>
      <c r="AUE44" s="83"/>
      <c r="AUF44" s="83"/>
      <c r="AUG44" s="83"/>
      <c r="AUH44" s="83"/>
      <c r="AUI44" s="83"/>
      <c r="AUJ44" s="83"/>
      <c r="AUK44" s="83"/>
      <c r="AUL44" s="83"/>
      <c r="AUM44" s="83"/>
      <c r="AUN44" s="83"/>
      <c r="AUO44" s="83"/>
      <c r="AUP44" s="83"/>
      <c r="AUQ44" s="83"/>
      <c r="AUR44" s="83"/>
      <c r="AUS44" s="83"/>
      <c r="AUT44" s="83"/>
      <c r="AUU44" s="83"/>
      <c r="AUV44" s="83"/>
      <c r="AUW44" s="83"/>
      <c r="AUX44" s="83"/>
      <c r="AUY44" s="83"/>
      <c r="AUZ44" s="83"/>
      <c r="AVA44" s="83"/>
      <c r="AVB44" s="83"/>
      <c r="AVC44" s="83"/>
      <c r="AVD44" s="83"/>
      <c r="AVE44" s="83"/>
      <c r="AVF44" s="83"/>
    </row>
    <row r="45" spans="1:1254">
      <c r="A45" s="84">
        <v>45657</v>
      </c>
      <c r="B45" s="81">
        <v>50421</v>
      </c>
      <c r="C45" s="82" t="s">
        <v>1978</v>
      </c>
      <c r="D45" s="38">
        <v>1170</v>
      </c>
      <c r="E45" s="38"/>
      <c r="F45" s="38"/>
      <c r="G45" s="38">
        <v>-1</v>
      </c>
      <c r="H45" s="38"/>
      <c r="I45" s="38">
        <v>0</v>
      </c>
      <c r="J45" s="38">
        <v>-1</v>
      </c>
      <c r="K45" s="38">
        <v>-49</v>
      </c>
      <c r="L45" s="38">
        <v>182</v>
      </c>
      <c r="M45" s="38"/>
      <c r="N45" s="38">
        <v>1170</v>
      </c>
      <c r="O45" s="38"/>
      <c r="P45" s="38"/>
      <c r="Q45" s="38">
        <v>0</v>
      </c>
      <c r="R45" s="38"/>
      <c r="S45" s="38"/>
      <c r="T45" s="38">
        <v>4293</v>
      </c>
      <c r="U45" s="38">
        <v>4293</v>
      </c>
      <c r="V45" s="38"/>
      <c r="W45" s="38"/>
      <c r="X45" s="38">
        <v>-938</v>
      </c>
      <c r="Y45" s="38">
        <v>-987</v>
      </c>
      <c r="Z45" s="38"/>
      <c r="AA45" s="38"/>
      <c r="AB45" s="38">
        <v>0</v>
      </c>
      <c r="AC45" s="38">
        <v>0</v>
      </c>
      <c r="AD45" s="38"/>
      <c r="AE45" s="38"/>
      <c r="AF45" s="38">
        <v>2</v>
      </c>
      <c r="AG45" s="38">
        <v>4477</v>
      </c>
      <c r="AH45" s="38">
        <v>0</v>
      </c>
      <c r="AI45" s="38">
        <v>4878</v>
      </c>
      <c r="AJ45" s="38">
        <v>0</v>
      </c>
      <c r="AK45" s="38">
        <v>-728</v>
      </c>
      <c r="AL45" s="38">
        <v>143</v>
      </c>
      <c r="AM45" s="38">
        <v>4475</v>
      </c>
      <c r="AN45" s="38"/>
      <c r="AO45" s="38"/>
      <c r="AP45" s="38"/>
      <c r="AQ45" s="38">
        <v>0</v>
      </c>
      <c r="AR45" s="38"/>
      <c r="AS45" s="38">
        <v>59707</v>
      </c>
      <c r="AT45" s="38"/>
      <c r="AU45" s="38"/>
      <c r="AV45" s="38"/>
      <c r="AW45" s="38">
        <v>0</v>
      </c>
      <c r="AX45" s="38"/>
      <c r="AY45" s="38"/>
      <c r="AZ45" s="38">
        <v>59707</v>
      </c>
      <c r="BA45" s="38"/>
      <c r="BB45" s="38">
        <v>59591</v>
      </c>
      <c r="BC45" s="38">
        <v>116</v>
      </c>
      <c r="BD45" s="38">
        <v>0</v>
      </c>
      <c r="BE45" s="38"/>
      <c r="BF45" s="38"/>
      <c r="BG45" s="38">
        <v>59726</v>
      </c>
      <c r="BH45" s="38"/>
      <c r="BI45" s="38"/>
      <c r="BJ45" s="38">
        <v>0</v>
      </c>
      <c r="BK45" s="38"/>
      <c r="BL45" s="38">
        <v>0</v>
      </c>
      <c r="BM45" s="38">
        <v>0</v>
      </c>
      <c r="BN45" s="38"/>
      <c r="BO45" s="38"/>
      <c r="BP45" s="38">
        <v>0</v>
      </c>
      <c r="BQ45" s="38"/>
      <c r="BR45" s="38">
        <v>0</v>
      </c>
      <c r="BS45" s="38"/>
      <c r="BT45" s="38">
        <v>0</v>
      </c>
      <c r="BU45" s="38">
        <v>0</v>
      </c>
      <c r="BV45" s="38"/>
      <c r="BW45" s="38"/>
      <c r="BX45" s="38"/>
      <c r="BY45" s="38"/>
      <c r="BZ45" s="38"/>
      <c r="CA45" s="38"/>
      <c r="CB45" s="38"/>
      <c r="CC45" s="38"/>
      <c r="CD45" s="38">
        <v>19</v>
      </c>
      <c r="CE45" s="38"/>
      <c r="CF45" s="38">
        <v>2000</v>
      </c>
      <c r="CG45" s="38"/>
      <c r="CH45" s="38"/>
      <c r="CI45" s="38">
        <v>59203</v>
      </c>
      <c r="CJ45" s="38">
        <v>13</v>
      </c>
      <c r="CK45" s="38"/>
      <c r="CL45" s="38"/>
      <c r="CM45" s="38"/>
      <c r="CN45" s="38"/>
      <c r="CO45" s="38"/>
      <c r="CP45" s="38"/>
      <c r="CQ45" s="38"/>
      <c r="CR45" s="38">
        <v>509</v>
      </c>
      <c r="CS45" s="38"/>
      <c r="CT45" s="38"/>
      <c r="CU45" s="38">
        <v>14</v>
      </c>
      <c r="CV45" s="38">
        <v>0</v>
      </c>
      <c r="CW45" s="38"/>
      <c r="CX45" s="38"/>
      <c r="CY45" s="38"/>
      <c r="CZ45" s="38"/>
      <c r="DA45" s="38">
        <v>57203</v>
      </c>
      <c r="DB45" s="38"/>
      <c r="DC45" s="38"/>
      <c r="DD45" s="38"/>
      <c r="DE45" s="38"/>
      <c r="DF45" s="38">
        <v>0</v>
      </c>
      <c r="DG45" s="38">
        <v>0</v>
      </c>
      <c r="DH45" s="38">
        <v>1</v>
      </c>
      <c r="DI45" s="38"/>
      <c r="DJ45" s="38">
        <v>59726</v>
      </c>
      <c r="DK45" s="38"/>
      <c r="DL45" s="38"/>
      <c r="DM45" s="38"/>
      <c r="DN45" s="38"/>
      <c r="DO45" s="38">
        <v>509</v>
      </c>
      <c r="DP45" s="38"/>
      <c r="DQ45" s="38"/>
      <c r="DR45" s="38"/>
      <c r="DS45" s="38">
        <v>19</v>
      </c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>
        <v>-459</v>
      </c>
      <c r="EG45" s="38">
        <v>0</v>
      </c>
      <c r="EH45" s="38">
        <v>0</v>
      </c>
      <c r="EI45" s="38">
        <v>-259</v>
      </c>
      <c r="EJ45" s="38">
        <v>-986</v>
      </c>
      <c r="EK45" s="38">
        <v>0</v>
      </c>
      <c r="EL45" s="38">
        <v>0</v>
      </c>
      <c r="EM45" s="38">
        <v>0</v>
      </c>
      <c r="EN45" s="38">
        <v>0</v>
      </c>
      <c r="EO45" s="38">
        <v>0</v>
      </c>
      <c r="EP45" s="38">
        <v>0</v>
      </c>
      <c r="EQ45" s="38">
        <v>0</v>
      </c>
      <c r="ER45" s="38">
        <v>-268</v>
      </c>
      <c r="ES45" s="38">
        <v>0</v>
      </c>
      <c r="ET45" s="38">
        <v>0</v>
      </c>
      <c r="EU45" s="38">
        <v>0</v>
      </c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83"/>
      <c r="OP45" s="83"/>
      <c r="OQ45" s="83"/>
      <c r="OR45" s="83"/>
      <c r="OS45" s="83"/>
      <c r="OT45" s="83"/>
      <c r="OU45" s="83"/>
      <c r="OV45" s="83"/>
      <c r="OW45" s="83"/>
      <c r="OX45" s="83"/>
      <c r="OY45" s="83"/>
      <c r="OZ45" s="83"/>
      <c r="PA45" s="83"/>
      <c r="PB45" s="83"/>
      <c r="PC45" s="83"/>
      <c r="PD45" s="83"/>
      <c r="PE45" s="83"/>
      <c r="PF45" s="83"/>
      <c r="PG45" s="83"/>
      <c r="PH45" s="83"/>
      <c r="PI45" s="83"/>
      <c r="PJ45" s="83"/>
      <c r="PK45" s="83"/>
      <c r="PL45" s="83"/>
      <c r="PM45" s="83"/>
      <c r="PN45" s="83"/>
      <c r="PO45" s="83"/>
      <c r="PP45" s="83"/>
      <c r="PQ45" s="83"/>
      <c r="PR45" s="83"/>
      <c r="PS45" s="83"/>
      <c r="PT45" s="83"/>
      <c r="PU45" s="83"/>
      <c r="PV45" s="83"/>
      <c r="PW45" s="83"/>
      <c r="PX45" s="83"/>
      <c r="PY45" s="83"/>
      <c r="PZ45" s="83"/>
      <c r="QA45" s="83"/>
      <c r="QB45" s="83"/>
      <c r="QC45" s="83"/>
      <c r="QD45" s="83"/>
      <c r="QE45" s="83"/>
      <c r="QF45" s="83"/>
      <c r="QG45" s="83"/>
      <c r="QH45" s="83"/>
      <c r="QI45" s="83"/>
      <c r="QJ45" s="83"/>
      <c r="QK45" s="83"/>
      <c r="QL45" s="83"/>
      <c r="QM45" s="83"/>
      <c r="QN45" s="83"/>
      <c r="QO45" s="83"/>
      <c r="QP45" s="83"/>
      <c r="QQ45" s="83"/>
      <c r="QR45" s="83"/>
      <c r="QS45" s="83"/>
      <c r="QT45" s="83"/>
      <c r="QU45" s="83"/>
      <c r="QV45" s="83"/>
      <c r="QW45" s="83"/>
      <c r="QX45" s="83"/>
      <c r="QY45" s="83"/>
      <c r="QZ45" s="83"/>
      <c r="RA45" s="83"/>
      <c r="RB45" s="83"/>
      <c r="RC45" s="83"/>
      <c r="RD45" s="83"/>
      <c r="RE45" s="83"/>
      <c r="RF45" s="83"/>
      <c r="RG45" s="83"/>
      <c r="RH45" s="83"/>
      <c r="RI45" s="83"/>
      <c r="RJ45" s="83"/>
      <c r="RK45" s="83"/>
      <c r="RL45" s="83"/>
      <c r="RM45" s="83"/>
      <c r="RN45" s="83"/>
      <c r="RO45" s="83"/>
      <c r="RP45" s="83"/>
      <c r="RQ45" s="83"/>
      <c r="RR45" s="83"/>
      <c r="RS45" s="83"/>
      <c r="RT45" s="83"/>
      <c r="RU45" s="83"/>
      <c r="RV45" s="83"/>
      <c r="RW45" s="83"/>
      <c r="RX45" s="83"/>
      <c r="RY45" s="83"/>
      <c r="RZ45" s="83"/>
      <c r="SA45" s="83"/>
      <c r="SB45" s="83"/>
      <c r="SC45" s="83"/>
      <c r="SD45" s="83"/>
      <c r="SE45" s="83"/>
      <c r="SF45" s="83"/>
      <c r="SG45" s="83"/>
      <c r="SH45" s="83"/>
      <c r="SI45" s="83"/>
      <c r="SJ45" s="83"/>
      <c r="SK45" s="83"/>
      <c r="SL45" s="83"/>
      <c r="SM45" s="83"/>
      <c r="SN45" s="83"/>
      <c r="SO45" s="83"/>
      <c r="SP45" s="83"/>
      <c r="SQ45" s="83"/>
      <c r="SR45" s="83"/>
      <c r="SS45" s="83"/>
      <c r="ST45" s="83"/>
      <c r="SU45" s="83"/>
      <c r="SV45" s="83"/>
      <c r="SW45" s="83"/>
      <c r="SX45" s="83"/>
      <c r="SY45" s="83"/>
      <c r="SZ45" s="83"/>
      <c r="TA45" s="83"/>
      <c r="TB45" s="83"/>
      <c r="TC45" s="83"/>
      <c r="TD45" s="83"/>
      <c r="TE45" s="83"/>
      <c r="TF45" s="83"/>
      <c r="TG45" s="83"/>
      <c r="TH45" s="83"/>
      <c r="TI45" s="83"/>
      <c r="TJ45" s="83"/>
      <c r="TK45" s="83"/>
      <c r="TL45" s="83"/>
      <c r="TM45" s="83"/>
      <c r="TN45" s="83"/>
      <c r="TO45" s="83"/>
      <c r="TP45" s="83"/>
      <c r="TQ45" s="83"/>
      <c r="TR45" s="83"/>
      <c r="TS45" s="83"/>
      <c r="TT45" s="83"/>
      <c r="TU45" s="83"/>
      <c r="TV45" s="83"/>
      <c r="TW45" s="83"/>
      <c r="TX45" s="83"/>
      <c r="TY45" s="83"/>
      <c r="TZ45" s="83"/>
      <c r="UA45" s="83"/>
      <c r="UB45" s="83"/>
      <c r="UC45" s="83"/>
      <c r="UD45" s="83"/>
      <c r="UE45" s="83"/>
      <c r="UF45" s="83"/>
      <c r="UG45" s="83"/>
      <c r="UH45" s="83"/>
      <c r="UI45" s="83"/>
      <c r="UJ45" s="83"/>
      <c r="UK45" s="83"/>
      <c r="UL45" s="83"/>
      <c r="UM45" s="83"/>
      <c r="UN45" s="83"/>
      <c r="UO45" s="83"/>
      <c r="UP45" s="83"/>
      <c r="UQ45" s="83"/>
      <c r="UR45" s="83"/>
      <c r="US45" s="83"/>
      <c r="UT45" s="83"/>
      <c r="UU45" s="83"/>
      <c r="UV45" s="83"/>
      <c r="UW45" s="83"/>
      <c r="UX45" s="83"/>
      <c r="UY45" s="83"/>
      <c r="UZ45" s="83"/>
      <c r="VA45" s="83"/>
      <c r="VB45" s="83"/>
      <c r="VC45" s="83"/>
      <c r="VD45" s="83"/>
      <c r="VE45" s="83"/>
      <c r="VF45" s="83"/>
      <c r="VG45" s="83"/>
      <c r="VH45" s="83"/>
      <c r="VI45" s="83"/>
      <c r="VJ45" s="83"/>
      <c r="VK45" s="83"/>
      <c r="VL45" s="83"/>
      <c r="VM45" s="83"/>
      <c r="VN45" s="83"/>
      <c r="VO45" s="83"/>
      <c r="VP45" s="83"/>
      <c r="VQ45" s="83"/>
      <c r="VR45" s="83"/>
      <c r="VS45" s="83"/>
      <c r="VT45" s="83"/>
      <c r="VU45" s="83"/>
      <c r="VV45" s="83"/>
      <c r="VW45" s="83"/>
      <c r="VX45" s="83"/>
      <c r="VY45" s="83"/>
      <c r="VZ45" s="83"/>
      <c r="WA45" s="83"/>
      <c r="WB45" s="83"/>
      <c r="WC45" s="83"/>
      <c r="WD45" s="83"/>
      <c r="WE45" s="83"/>
      <c r="WF45" s="83"/>
      <c r="WG45" s="83"/>
      <c r="WH45" s="83"/>
      <c r="WI45" s="83"/>
      <c r="WJ45" s="83"/>
      <c r="WK45" s="83"/>
      <c r="WL45" s="83"/>
      <c r="WM45" s="83"/>
      <c r="WN45" s="83"/>
      <c r="WO45" s="83"/>
      <c r="WP45" s="83"/>
      <c r="WQ45" s="83"/>
      <c r="WR45" s="83"/>
      <c r="WS45" s="83"/>
      <c r="WT45" s="83"/>
      <c r="WU45" s="83"/>
      <c r="WV45" s="83"/>
      <c r="WW45" s="83"/>
      <c r="WX45" s="83"/>
      <c r="WY45" s="83"/>
      <c r="WZ45" s="83"/>
      <c r="XA45" s="83"/>
      <c r="XB45" s="83"/>
      <c r="XC45" s="83"/>
      <c r="XD45" s="83"/>
      <c r="XE45" s="83"/>
      <c r="XF45" s="83"/>
      <c r="XG45" s="83"/>
      <c r="XH45" s="83"/>
      <c r="XI45" s="83"/>
      <c r="XJ45" s="83"/>
      <c r="XK45" s="83"/>
      <c r="XL45" s="83"/>
      <c r="XM45" s="83"/>
      <c r="XN45" s="83"/>
      <c r="XO45" s="83"/>
      <c r="XP45" s="83"/>
      <c r="XQ45" s="83"/>
      <c r="XR45" s="83"/>
      <c r="XS45" s="83"/>
      <c r="XT45" s="83"/>
      <c r="XU45" s="83"/>
      <c r="XV45" s="83"/>
      <c r="XW45" s="83"/>
      <c r="XX45" s="83"/>
      <c r="XY45" s="83"/>
      <c r="XZ45" s="83"/>
      <c r="YA45" s="83"/>
      <c r="YB45" s="83"/>
      <c r="YC45" s="83"/>
      <c r="YD45" s="83"/>
      <c r="YE45" s="83"/>
      <c r="YF45" s="83"/>
      <c r="YG45" s="83"/>
      <c r="YH45" s="83"/>
      <c r="YI45" s="83"/>
      <c r="YJ45" s="83"/>
      <c r="YK45" s="83"/>
      <c r="YL45" s="83"/>
      <c r="YM45" s="83"/>
      <c r="YN45" s="83"/>
      <c r="YO45" s="83"/>
      <c r="YP45" s="83"/>
      <c r="YQ45" s="83"/>
      <c r="YR45" s="83"/>
      <c r="YS45" s="83"/>
      <c r="YT45" s="83"/>
      <c r="YU45" s="83"/>
      <c r="YV45" s="83"/>
      <c r="YW45" s="83"/>
      <c r="YX45" s="83"/>
      <c r="YY45" s="83"/>
      <c r="YZ45" s="83"/>
      <c r="ZA45" s="83"/>
      <c r="ZB45" s="83"/>
      <c r="ZC45" s="83"/>
      <c r="ZD45" s="83"/>
      <c r="ZE45" s="83"/>
      <c r="ZF45" s="83"/>
      <c r="ZG45" s="83"/>
      <c r="ZH45" s="83"/>
      <c r="ZI45" s="83"/>
      <c r="ZJ45" s="83"/>
      <c r="ZK45" s="83"/>
      <c r="ZL45" s="83"/>
      <c r="ZM45" s="83"/>
      <c r="ZN45" s="83"/>
      <c r="ZO45" s="83"/>
      <c r="ZP45" s="83"/>
      <c r="ZQ45" s="83"/>
      <c r="ZR45" s="83"/>
      <c r="ZS45" s="83"/>
      <c r="ZT45" s="83"/>
      <c r="ZU45" s="83"/>
      <c r="ZV45" s="83"/>
      <c r="ZW45" s="83"/>
      <c r="ZX45" s="83"/>
      <c r="ZY45" s="83"/>
      <c r="ZZ45" s="83"/>
      <c r="AAA45" s="83"/>
      <c r="AAB45" s="83"/>
      <c r="AAC45" s="83"/>
      <c r="AAD45" s="83"/>
      <c r="AAE45" s="83"/>
      <c r="AAF45" s="83"/>
      <c r="AAG45" s="83"/>
      <c r="AAH45" s="83"/>
      <c r="AAI45" s="83"/>
      <c r="AAJ45" s="83"/>
      <c r="AAK45" s="83"/>
      <c r="AAL45" s="83"/>
      <c r="AAM45" s="83"/>
      <c r="AAN45" s="83"/>
      <c r="AAO45" s="83"/>
      <c r="AAP45" s="83"/>
      <c r="AAQ45" s="83"/>
      <c r="AAR45" s="83"/>
      <c r="AAS45" s="83"/>
      <c r="AAT45" s="83"/>
      <c r="AAU45" s="83"/>
      <c r="AAV45" s="83"/>
      <c r="AAW45" s="83"/>
      <c r="AAX45" s="83"/>
      <c r="AAY45" s="83"/>
      <c r="AAZ45" s="83"/>
      <c r="ABA45" s="83"/>
      <c r="ABB45" s="83"/>
      <c r="ABC45" s="83"/>
      <c r="ABD45" s="83"/>
      <c r="ABE45" s="83"/>
      <c r="ABF45" s="83"/>
      <c r="ABG45" s="83"/>
      <c r="ABH45" s="83"/>
      <c r="ABI45" s="83"/>
      <c r="ABJ45" s="83"/>
      <c r="ABK45" s="83"/>
      <c r="ABL45" s="83"/>
      <c r="ABM45" s="83"/>
      <c r="ABN45" s="83"/>
      <c r="ABO45" s="83"/>
      <c r="ABP45" s="83"/>
      <c r="ABQ45" s="83"/>
      <c r="ABR45" s="83"/>
      <c r="ABS45" s="83"/>
      <c r="ABT45" s="83"/>
      <c r="ABU45" s="83"/>
      <c r="ABV45" s="83"/>
      <c r="ABW45" s="83"/>
      <c r="ABX45" s="83"/>
      <c r="ABY45" s="83"/>
      <c r="ABZ45" s="83"/>
      <c r="ACA45" s="83"/>
      <c r="ACB45" s="83"/>
      <c r="ACC45" s="83"/>
      <c r="ACD45" s="83"/>
      <c r="ACE45" s="83"/>
      <c r="ACF45" s="83"/>
      <c r="ACG45" s="83"/>
      <c r="ACH45" s="83"/>
      <c r="ACI45" s="83"/>
      <c r="ACJ45" s="83"/>
      <c r="ACK45" s="83"/>
      <c r="ACL45" s="83"/>
      <c r="ACM45" s="83"/>
      <c r="ACN45" s="83"/>
      <c r="ACO45" s="83"/>
      <c r="ACP45" s="83"/>
      <c r="ACQ45" s="83"/>
      <c r="ACR45" s="83"/>
      <c r="ACS45" s="83"/>
      <c r="ACT45" s="83"/>
      <c r="ACU45" s="83"/>
      <c r="ACV45" s="83"/>
      <c r="ACW45" s="83"/>
      <c r="ACX45" s="83"/>
      <c r="ACY45" s="83"/>
      <c r="ACZ45" s="83"/>
      <c r="ADA45" s="83"/>
      <c r="ADB45" s="83"/>
      <c r="ADC45" s="83"/>
      <c r="ADD45" s="83"/>
      <c r="ADE45" s="83"/>
      <c r="ADF45" s="83"/>
      <c r="ADG45" s="83"/>
      <c r="ADH45" s="83"/>
      <c r="ADI45" s="83"/>
      <c r="ADJ45" s="83"/>
      <c r="ADK45" s="83"/>
      <c r="ADL45" s="83"/>
      <c r="ADM45" s="83"/>
      <c r="ADN45" s="83"/>
      <c r="ADO45" s="83"/>
      <c r="ADP45" s="83"/>
      <c r="ADQ45" s="83"/>
      <c r="ADR45" s="83"/>
      <c r="ADS45" s="83"/>
      <c r="ADT45" s="83"/>
      <c r="ADU45" s="83"/>
      <c r="ADV45" s="83"/>
      <c r="ADW45" s="83"/>
      <c r="ADX45" s="83"/>
      <c r="ADY45" s="83"/>
      <c r="ADZ45" s="83"/>
      <c r="AEA45" s="83"/>
      <c r="AEB45" s="83"/>
      <c r="AEC45" s="83"/>
      <c r="AED45" s="83"/>
      <c r="AEE45" s="83"/>
      <c r="AEF45" s="83"/>
      <c r="AEG45" s="83"/>
      <c r="AEH45" s="83"/>
      <c r="AEI45" s="83"/>
      <c r="AEJ45" s="83"/>
      <c r="AEK45" s="83"/>
      <c r="AEL45" s="83"/>
      <c r="AEM45" s="83"/>
      <c r="AEN45" s="83"/>
      <c r="AEO45" s="83"/>
      <c r="AEP45" s="83"/>
      <c r="AEQ45" s="83"/>
      <c r="AER45" s="83"/>
      <c r="AES45" s="83"/>
      <c r="AET45" s="83"/>
      <c r="AEU45" s="83"/>
      <c r="AEV45" s="83"/>
      <c r="AEW45" s="83"/>
      <c r="AEX45" s="83"/>
      <c r="AEY45" s="83"/>
      <c r="AEZ45" s="83"/>
      <c r="AFA45" s="83"/>
      <c r="AFB45" s="83"/>
      <c r="AFC45" s="83"/>
      <c r="AFD45" s="83"/>
      <c r="AFE45" s="83"/>
      <c r="AFF45" s="83"/>
      <c r="AFG45" s="83"/>
      <c r="AFH45" s="83"/>
      <c r="AFI45" s="83"/>
      <c r="AFJ45" s="83"/>
      <c r="AFK45" s="83"/>
      <c r="AFL45" s="83"/>
      <c r="AFM45" s="83"/>
      <c r="AFN45" s="83"/>
      <c r="AFO45" s="83"/>
      <c r="AFP45" s="83"/>
      <c r="AFQ45" s="83"/>
      <c r="AFR45" s="83"/>
      <c r="AFS45" s="83"/>
      <c r="AFT45" s="83"/>
      <c r="AFU45" s="83"/>
      <c r="AFV45" s="83"/>
      <c r="AFW45" s="83"/>
      <c r="AFX45" s="83"/>
      <c r="AFY45" s="83"/>
      <c r="AFZ45" s="83"/>
      <c r="AGA45" s="83"/>
      <c r="AGB45" s="83"/>
      <c r="AGC45" s="83"/>
      <c r="AGD45" s="83"/>
      <c r="AGE45" s="83"/>
      <c r="AGF45" s="83"/>
      <c r="AGG45" s="83"/>
      <c r="AGH45" s="83"/>
      <c r="AGI45" s="83"/>
      <c r="AGJ45" s="83"/>
      <c r="AGK45" s="83"/>
      <c r="AGL45" s="83"/>
      <c r="AGM45" s="83"/>
      <c r="AGN45" s="83"/>
      <c r="AGO45" s="83"/>
      <c r="AGP45" s="83"/>
      <c r="AGQ45" s="83"/>
      <c r="AGR45" s="83"/>
      <c r="AGS45" s="83"/>
      <c r="AGT45" s="83"/>
      <c r="AGU45" s="83"/>
      <c r="AGV45" s="83"/>
      <c r="AGW45" s="83"/>
      <c r="AGX45" s="83"/>
      <c r="AGY45" s="83"/>
      <c r="AGZ45" s="83"/>
      <c r="AHA45" s="83"/>
      <c r="AHB45" s="83"/>
      <c r="AHC45" s="83"/>
      <c r="AHD45" s="83"/>
      <c r="AHE45" s="83"/>
      <c r="AHF45" s="83"/>
      <c r="AHG45" s="83"/>
      <c r="AHH45" s="83"/>
      <c r="AHI45" s="83"/>
      <c r="AHJ45" s="83"/>
      <c r="AHK45" s="83"/>
      <c r="AHL45" s="83"/>
      <c r="AHM45" s="83"/>
      <c r="AHN45" s="83"/>
      <c r="AHO45" s="83"/>
      <c r="AHP45" s="83"/>
      <c r="AHQ45" s="83"/>
      <c r="AHR45" s="83"/>
      <c r="AHS45" s="83"/>
      <c r="AHT45" s="83"/>
      <c r="AHU45" s="83"/>
      <c r="AHV45" s="83"/>
      <c r="AHW45" s="83"/>
      <c r="AHX45" s="83"/>
      <c r="AHY45" s="83"/>
      <c r="AHZ45" s="83"/>
      <c r="AIA45" s="83"/>
      <c r="AIB45" s="83"/>
      <c r="AIC45" s="83"/>
      <c r="AID45" s="83"/>
      <c r="AIE45" s="83"/>
      <c r="AIF45" s="83"/>
      <c r="AIG45" s="83"/>
      <c r="AIH45" s="83"/>
      <c r="AII45" s="83"/>
      <c r="AIJ45" s="83"/>
      <c r="AIK45" s="83"/>
      <c r="AIL45" s="83"/>
      <c r="AIM45" s="83"/>
      <c r="AIN45" s="83"/>
      <c r="AIO45" s="83"/>
      <c r="AIP45" s="83"/>
      <c r="AIQ45" s="83"/>
      <c r="AIR45" s="83"/>
      <c r="AIS45" s="83"/>
      <c r="AIT45" s="83"/>
      <c r="AIU45" s="83"/>
      <c r="AIV45" s="83"/>
      <c r="AIW45" s="83"/>
      <c r="AIX45" s="83"/>
      <c r="AIY45" s="83"/>
      <c r="AIZ45" s="83"/>
      <c r="AJA45" s="83"/>
      <c r="AJB45" s="83"/>
      <c r="AJC45" s="83"/>
      <c r="AJD45" s="83"/>
      <c r="AJE45" s="83"/>
      <c r="AJF45" s="83"/>
      <c r="AJG45" s="83"/>
      <c r="AJH45" s="83"/>
      <c r="AJI45" s="83"/>
      <c r="AJJ45" s="83"/>
      <c r="AJK45" s="83"/>
      <c r="AJL45" s="83"/>
      <c r="AJM45" s="83"/>
      <c r="AJN45" s="83"/>
      <c r="AJO45" s="83"/>
      <c r="AJP45" s="83"/>
      <c r="AJQ45" s="83"/>
      <c r="AJR45" s="83"/>
      <c r="AJS45" s="83"/>
      <c r="AJT45" s="83"/>
      <c r="AJU45" s="83"/>
      <c r="AJV45" s="83"/>
      <c r="AJW45" s="83"/>
      <c r="AJX45" s="83"/>
      <c r="AJY45" s="83"/>
      <c r="AJZ45" s="83"/>
      <c r="AKA45" s="83"/>
      <c r="AKB45" s="83"/>
      <c r="AKC45" s="83"/>
      <c r="AKD45" s="83"/>
      <c r="AKE45" s="83"/>
      <c r="AKF45" s="83"/>
      <c r="AKG45" s="83"/>
      <c r="AKH45" s="83"/>
      <c r="AKI45" s="83"/>
      <c r="AKJ45" s="83"/>
      <c r="AKK45" s="83"/>
      <c r="AKL45" s="83"/>
      <c r="AKM45" s="83"/>
      <c r="AKN45" s="83"/>
      <c r="AKO45" s="83"/>
      <c r="AKP45" s="83"/>
      <c r="AKQ45" s="83"/>
      <c r="AKR45" s="83"/>
      <c r="AKS45" s="83"/>
      <c r="AKT45" s="83"/>
      <c r="AKU45" s="83"/>
      <c r="AKV45" s="83"/>
      <c r="AKW45" s="83"/>
      <c r="AKX45" s="83"/>
      <c r="AKY45" s="83"/>
      <c r="AKZ45" s="83"/>
      <c r="ALA45" s="83"/>
      <c r="ALB45" s="83"/>
      <c r="ALC45" s="83"/>
      <c r="ALD45" s="83"/>
      <c r="ALE45" s="83"/>
      <c r="ALF45" s="83"/>
      <c r="ALG45" s="83"/>
      <c r="ALH45" s="83"/>
      <c r="ALI45" s="83"/>
      <c r="ALJ45" s="83"/>
      <c r="ALK45" s="83"/>
      <c r="ALL45" s="83"/>
      <c r="ALM45" s="83"/>
      <c r="ALN45" s="83"/>
      <c r="ALO45" s="83"/>
      <c r="ALP45" s="83"/>
      <c r="ALQ45" s="83"/>
      <c r="ALR45" s="83"/>
      <c r="ALS45" s="83"/>
      <c r="ALT45" s="83"/>
      <c r="ALU45" s="83"/>
      <c r="ALV45" s="83"/>
      <c r="ALW45" s="83"/>
      <c r="ALX45" s="83"/>
      <c r="ALY45" s="83"/>
      <c r="ALZ45" s="83"/>
      <c r="AMA45" s="83"/>
      <c r="AMB45" s="83"/>
      <c r="AMC45" s="83"/>
      <c r="AMD45" s="83"/>
      <c r="AME45" s="83"/>
      <c r="AMF45" s="83"/>
      <c r="AMG45" s="83"/>
      <c r="AMH45" s="83"/>
      <c r="AMI45" s="83"/>
      <c r="AMJ45" s="83"/>
      <c r="AMK45" s="83"/>
      <c r="AML45" s="83"/>
      <c r="AMM45" s="83"/>
      <c r="AMN45" s="83"/>
      <c r="AMO45" s="83"/>
      <c r="AMP45" s="83"/>
      <c r="AMQ45" s="83"/>
      <c r="AMR45" s="83"/>
      <c r="AMS45" s="83"/>
      <c r="AMT45" s="83"/>
      <c r="AMU45" s="83"/>
      <c r="AMV45" s="83"/>
      <c r="AMW45" s="83"/>
      <c r="AMX45" s="83"/>
      <c r="AMY45" s="83"/>
      <c r="AMZ45" s="83"/>
      <c r="ANA45" s="83"/>
      <c r="ANB45" s="83"/>
      <c r="ANC45" s="83"/>
      <c r="AND45" s="83"/>
      <c r="ANE45" s="83"/>
      <c r="ANF45" s="83"/>
      <c r="ANG45" s="83"/>
      <c r="ANH45" s="83"/>
      <c r="ANI45" s="83"/>
      <c r="ANJ45" s="83"/>
      <c r="ANK45" s="83"/>
      <c r="ANL45" s="83"/>
      <c r="ANM45" s="83"/>
      <c r="ANN45" s="83"/>
      <c r="ANO45" s="83"/>
      <c r="ANP45" s="83"/>
      <c r="ANQ45" s="83"/>
      <c r="ANR45" s="83"/>
      <c r="ANS45" s="83"/>
      <c r="ANT45" s="83"/>
      <c r="ANU45" s="83"/>
      <c r="ANV45" s="83"/>
      <c r="ANW45" s="83"/>
      <c r="ANX45" s="83"/>
      <c r="ANY45" s="83"/>
      <c r="ANZ45" s="83"/>
      <c r="AOA45" s="83"/>
      <c r="AOB45" s="83"/>
      <c r="AOC45" s="83"/>
      <c r="AOD45" s="83"/>
      <c r="AOE45" s="83"/>
      <c r="AOF45" s="83"/>
      <c r="AOG45" s="83"/>
      <c r="AOH45" s="83"/>
      <c r="AOI45" s="83"/>
      <c r="AOJ45" s="83"/>
      <c r="AOK45" s="83"/>
      <c r="AOL45" s="83"/>
      <c r="AOM45" s="83"/>
      <c r="AON45" s="83"/>
      <c r="AOO45" s="83"/>
      <c r="AOP45" s="83"/>
      <c r="AOQ45" s="83"/>
      <c r="AOR45" s="83"/>
      <c r="AOS45" s="83"/>
      <c r="AOT45" s="83"/>
      <c r="AOU45" s="83"/>
      <c r="AOV45" s="83"/>
      <c r="AOW45" s="83"/>
      <c r="AOX45" s="83"/>
      <c r="AOY45" s="83"/>
      <c r="AOZ45" s="83"/>
      <c r="APA45" s="83"/>
      <c r="APB45" s="83"/>
      <c r="APC45" s="83"/>
      <c r="APD45" s="83"/>
      <c r="APE45" s="83"/>
      <c r="APF45" s="83"/>
      <c r="APG45" s="83"/>
      <c r="APH45" s="83"/>
      <c r="API45" s="83"/>
      <c r="APJ45" s="83"/>
      <c r="APK45" s="83"/>
      <c r="APL45" s="83"/>
      <c r="APM45" s="83"/>
      <c r="APN45" s="83"/>
      <c r="APO45" s="83"/>
      <c r="APP45" s="83"/>
      <c r="APQ45" s="83"/>
      <c r="APR45" s="83"/>
      <c r="APS45" s="83"/>
      <c r="APT45" s="83"/>
      <c r="APU45" s="83"/>
      <c r="APV45" s="83"/>
      <c r="APW45" s="83"/>
      <c r="APX45" s="83"/>
      <c r="APY45" s="83"/>
      <c r="APZ45" s="83"/>
      <c r="AQA45" s="83"/>
      <c r="AQB45" s="83"/>
      <c r="AQC45" s="83"/>
      <c r="AQD45" s="83"/>
      <c r="AQE45" s="83"/>
      <c r="AQF45" s="83"/>
      <c r="AQG45" s="83"/>
      <c r="AQH45" s="83"/>
      <c r="AQI45" s="83"/>
      <c r="AQJ45" s="83"/>
      <c r="AQK45" s="83"/>
      <c r="AQL45" s="83"/>
      <c r="AQM45" s="83"/>
      <c r="AQN45" s="83"/>
      <c r="AQO45" s="83"/>
      <c r="AQP45" s="83"/>
      <c r="AQQ45" s="83"/>
      <c r="AQR45" s="83"/>
      <c r="AQS45" s="83"/>
      <c r="AQT45" s="83"/>
      <c r="AQU45" s="83"/>
      <c r="AQV45" s="83"/>
      <c r="AQW45" s="83"/>
      <c r="AQX45" s="83"/>
      <c r="AQY45" s="83"/>
      <c r="AQZ45" s="83"/>
      <c r="ARA45" s="83"/>
      <c r="ARB45" s="83"/>
      <c r="ARC45" s="83"/>
      <c r="ARD45" s="83"/>
      <c r="ARE45" s="83"/>
      <c r="ARF45" s="83"/>
      <c r="ARG45" s="83"/>
      <c r="ARH45" s="83"/>
      <c r="ARI45" s="83"/>
      <c r="ARJ45" s="83"/>
      <c r="ARK45" s="83"/>
      <c r="ARL45" s="83"/>
      <c r="ARM45" s="83"/>
      <c r="ARN45" s="83"/>
      <c r="ARO45" s="83"/>
      <c r="ARP45" s="83"/>
      <c r="ARQ45" s="83"/>
      <c r="ARR45" s="83"/>
      <c r="ARS45" s="83"/>
      <c r="ART45" s="83"/>
      <c r="ARU45" s="83"/>
      <c r="ARV45" s="83"/>
      <c r="ARW45" s="83"/>
      <c r="ARX45" s="83"/>
      <c r="ARY45" s="83"/>
      <c r="ARZ45" s="83"/>
      <c r="ASA45" s="83"/>
      <c r="ASB45" s="83"/>
      <c r="ASC45" s="83"/>
      <c r="ASD45" s="83"/>
      <c r="ASE45" s="83"/>
      <c r="ASF45" s="83"/>
      <c r="ASG45" s="83"/>
      <c r="ASH45" s="83"/>
      <c r="ASI45" s="83"/>
      <c r="ASJ45" s="83"/>
      <c r="ASK45" s="83"/>
      <c r="ASL45" s="83"/>
      <c r="ASM45" s="83"/>
      <c r="ASN45" s="83"/>
      <c r="ASO45" s="83"/>
      <c r="ASP45" s="83"/>
      <c r="ASQ45" s="83"/>
      <c r="ASR45" s="83"/>
      <c r="ASS45" s="83"/>
      <c r="AST45" s="83"/>
      <c r="ASU45" s="83"/>
      <c r="ASV45" s="83"/>
      <c r="ASW45" s="83"/>
      <c r="ASX45" s="83"/>
      <c r="ASY45" s="83"/>
      <c r="ASZ45" s="83"/>
      <c r="ATA45" s="83"/>
      <c r="ATB45" s="83"/>
      <c r="ATC45" s="83"/>
      <c r="ATD45" s="83"/>
      <c r="ATE45" s="83"/>
      <c r="ATF45" s="83"/>
      <c r="ATG45" s="83"/>
      <c r="ATH45" s="83"/>
      <c r="ATI45" s="83"/>
      <c r="ATJ45" s="83"/>
      <c r="ATK45" s="83"/>
      <c r="ATL45" s="83"/>
      <c r="ATM45" s="83"/>
      <c r="ATN45" s="83"/>
      <c r="ATO45" s="83"/>
      <c r="ATP45" s="83"/>
      <c r="ATQ45" s="83"/>
      <c r="ATR45" s="83"/>
      <c r="ATS45" s="83"/>
      <c r="ATT45" s="83"/>
      <c r="ATU45" s="83"/>
      <c r="ATV45" s="83"/>
      <c r="ATW45" s="83"/>
      <c r="ATX45" s="83"/>
      <c r="ATY45" s="83"/>
      <c r="ATZ45" s="83"/>
      <c r="AUA45" s="83"/>
      <c r="AUB45" s="83"/>
      <c r="AUC45" s="83"/>
      <c r="AUD45" s="83"/>
      <c r="AUE45" s="83"/>
      <c r="AUF45" s="83"/>
      <c r="AUG45" s="83"/>
      <c r="AUH45" s="83"/>
      <c r="AUI45" s="83"/>
      <c r="AUJ45" s="83"/>
      <c r="AUK45" s="83"/>
      <c r="AUL45" s="83"/>
      <c r="AUM45" s="83"/>
      <c r="AUN45" s="83"/>
      <c r="AUO45" s="83"/>
      <c r="AUP45" s="83"/>
      <c r="AUQ45" s="83"/>
      <c r="AUR45" s="83"/>
      <c r="AUS45" s="83"/>
      <c r="AUT45" s="83"/>
      <c r="AUU45" s="83"/>
      <c r="AUV45" s="83"/>
      <c r="AUW45" s="83"/>
      <c r="AUX45" s="83"/>
      <c r="AUY45" s="83"/>
      <c r="AUZ45" s="83"/>
      <c r="AVA45" s="83"/>
      <c r="AVB45" s="83"/>
      <c r="AVC45" s="83"/>
      <c r="AVD45" s="83"/>
      <c r="AVE45" s="83"/>
      <c r="AVF45" s="83"/>
    </row>
    <row r="46" spans="1:1254">
      <c r="A46" s="84">
        <v>45657</v>
      </c>
      <c r="B46" s="81">
        <v>53108</v>
      </c>
      <c r="C46" s="82" t="s">
        <v>1979</v>
      </c>
      <c r="D46" s="38">
        <v>36903</v>
      </c>
      <c r="E46" s="38"/>
      <c r="F46" s="38">
        <v>68</v>
      </c>
      <c r="G46" s="38">
        <v>-15268</v>
      </c>
      <c r="H46" s="38"/>
      <c r="I46" s="38">
        <v>-178</v>
      </c>
      <c r="J46" s="38">
        <v>-14940</v>
      </c>
      <c r="K46" s="38"/>
      <c r="L46" s="38">
        <v>4209</v>
      </c>
      <c r="M46" s="38"/>
      <c r="N46" s="38">
        <v>36903</v>
      </c>
      <c r="O46" s="38"/>
      <c r="P46" s="38"/>
      <c r="Q46" s="38">
        <v>1078</v>
      </c>
      <c r="R46" s="38"/>
      <c r="S46" s="38"/>
      <c r="T46" s="38">
        <v>3495</v>
      </c>
      <c r="U46" s="38">
        <v>3563</v>
      </c>
      <c r="V46" s="38"/>
      <c r="W46" s="38">
        <v>-68</v>
      </c>
      <c r="X46" s="38">
        <v>-16266</v>
      </c>
      <c r="Y46" s="38">
        <v>-16266</v>
      </c>
      <c r="Z46" s="38"/>
      <c r="AA46" s="38"/>
      <c r="AB46" s="38">
        <v>-150</v>
      </c>
      <c r="AC46" s="38">
        <v>506</v>
      </c>
      <c r="AD46" s="38"/>
      <c r="AE46" s="38"/>
      <c r="AF46" s="38">
        <v>-2014</v>
      </c>
      <c r="AG46" s="38">
        <v>5690</v>
      </c>
      <c r="AH46" s="38">
        <v>1078</v>
      </c>
      <c r="AI46" s="38">
        <v>3539</v>
      </c>
      <c r="AJ46" s="38"/>
      <c r="AK46" s="38">
        <v>-172</v>
      </c>
      <c r="AL46" s="38">
        <v>346</v>
      </c>
      <c r="AM46" s="38">
        <v>7704</v>
      </c>
      <c r="AN46" s="38">
        <v>-1556</v>
      </c>
      <c r="AO46" s="38"/>
      <c r="AP46" s="38"/>
      <c r="AQ46" s="38"/>
      <c r="AR46" s="38"/>
      <c r="AS46" s="38">
        <v>76834</v>
      </c>
      <c r="AT46" s="38"/>
      <c r="AU46" s="38"/>
      <c r="AV46" s="38"/>
      <c r="AW46" s="38"/>
      <c r="AX46" s="38"/>
      <c r="AY46" s="38">
        <v>427</v>
      </c>
      <c r="AZ46" s="38">
        <v>76834</v>
      </c>
      <c r="BA46" s="38"/>
      <c r="BB46" s="38">
        <v>69803</v>
      </c>
      <c r="BC46" s="38"/>
      <c r="BD46" s="38"/>
      <c r="BE46" s="38"/>
      <c r="BF46" s="38"/>
      <c r="BG46" s="38">
        <v>77392</v>
      </c>
      <c r="BH46" s="38"/>
      <c r="BI46" s="38"/>
      <c r="BJ46" s="38"/>
      <c r="BK46" s="38"/>
      <c r="BL46" s="38"/>
      <c r="BM46" s="38">
        <v>42</v>
      </c>
      <c r="BN46" s="38">
        <v>171</v>
      </c>
      <c r="BO46" s="38"/>
      <c r="BP46" s="38">
        <v>89</v>
      </c>
      <c r="BQ46" s="38"/>
      <c r="BR46" s="38">
        <v>89</v>
      </c>
      <c r="BS46" s="38"/>
      <c r="BT46" s="38"/>
      <c r="BU46" s="38">
        <v>89</v>
      </c>
      <c r="BV46" s="38"/>
      <c r="BW46" s="38"/>
      <c r="BX46" s="38"/>
      <c r="BY46" s="38"/>
      <c r="BZ46" s="38"/>
      <c r="CA46" s="38"/>
      <c r="CB46" s="38"/>
      <c r="CC46" s="38">
        <v>42</v>
      </c>
      <c r="CD46" s="38"/>
      <c r="CE46" s="38">
        <v>6860</v>
      </c>
      <c r="CF46" s="38">
        <v>17000</v>
      </c>
      <c r="CG46" s="38">
        <v>5000</v>
      </c>
      <c r="CH46" s="38">
        <v>272</v>
      </c>
      <c r="CI46" s="38">
        <v>56238</v>
      </c>
      <c r="CJ46" s="38">
        <v>9163</v>
      </c>
      <c r="CK46" s="38"/>
      <c r="CL46" s="38"/>
      <c r="CM46" s="38"/>
      <c r="CN46" s="38"/>
      <c r="CO46" s="38"/>
      <c r="CP46" s="38"/>
      <c r="CQ46" s="38"/>
      <c r="CR46" s="38">
        <v>3846</v>
      </c>
      <c r="CS46" s="38">
        <v>2469</v>
      </c>
      <c r="CT46" s="38">
        <v>1556</v>
      </c>
      <c r="CU46" s="38">
        <v>12214</v>
      </c>
      <c r="CV46" s="38">
        <v>94</v>
      </c>
      <c r="CW46" s="38"/>
      <c r="CX46" s="38"/>
      <c r="CY46" s="38"/>
      <c r="CZ46" s="38"/>
      <c r="DA46" s="38">
        <v>39238</v>
      </c>
      <c r="DB46" s="38"/>
      <c r="DC46" s="38"/>
      <c r="DD46" s="38"/>
      <c r="DE46" s="38"/>
      <c r="DF46" s="38"/>
      <c r="DG46" s="38"/>
      <c r="DH46" s="38">
        <v>1495</v>
      </c>
      <c r="DI46" s="38"/>
      <c r="DJ46" s="38">
        <v>77392</v>
      </c>
      <c r="DK46" s="38"/>
      <c r="DL46" s="38">
        <v>94</v>
      </c>
      <c r="DM46" s="38"/>
      <c r="DN46" s="38">
        <v>5000</v>
      </c>
      <c r="DO46" s="38">
        <v>1105</v>
      </c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>
        <v>5254</v>
      </c>
      <c r="EG46" s="38">
        <v>146</v>
      </c>
      <c r="EH46" s="38"/>
      <c r="EI46" s="38"/>
      <c r="EJ46" s="38">
        <v>16266</v>
      </c>
      <c r="EK46" s="38">
        <v>68</v>
      </c>
      <c r="EL46" s="38"/>
      <c r="EM46" s="38">
        <v>410</v>
      </c>
      <c r="EN46" s="38">
        <v>68</v>
      </c>
      <c r="EO46" s="38">
        <v>3</v>
      </c>
      <c r="EP46" s="38"/>
      <c r="EQ46" s="38"/>
      <c r="ER46" s="38">
        <v>10453</v>
      </c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  <c r="NY46" s="83"/>
      <c r="NZ46" s="83"/>
      <c r="OA46" s="83"/>
      <c r="OB46" s="83"/>
      <c r="OC46" s="83"/>
      <c r="OD46" s="83"/>
      <c r="OE46" s="83"/>
      <c r="OF46" s="83"/>
      <c r="OG46" s="83"/>
      <c r="OH46" s="83"/>
      <c r="OI46" s="83"/>
      <c r="OJ46" s="83"/>
      <c r="OK46" s="83"/>
      <c r="OL46" s="83"/>
      <c r="OM46" s="83"/>
      <c r="ON46" s="83"/>
      <c r="OO46" s="83"/>
      <c r="OP46" s="83"/>
      <c r="OQ46" s="83"/>
      <c r="OR46" s="83"/>
      <c r="OS46" s="83"/>
      <c r="OT46" s="83"/>
      <c r="OU46" s="83"/>
      <c r="OV46" s="83"/>
      <c r="OW46" s="83"/>
      <c r="OX46" s="83"/>
      <c r="OY46" s="83"/>
      <c r="OZ46" s="83"/>
      <c r="PA46" s="83"/>
      <c r="PB46" s="83"/>
      <c r="PC46" s="83"/>
      <c r="PD46" s="83"/>
      <c r="PE46" s="83"/>
      <c r="PF46" s="83"/>
      <c r="PG46" s="83"/>
      <c r="PH46" s="83"/>
      <c r="PI46" s="83"/>
      <c r="PJ46" s="83"/>
      <c r="PK46" s="83"/>
      <c r="PL46" s="83"/>
      <c r="PM46" s="83"/>
      <c r="PN46" s="83"/>
      <c r="PO46" s="83"/>
      <c r="PP46" s="83"/>
      <c r="PQ46" s="83"/>
      <c r="PR46" s="83"/>
      <c r="PS46" s="83"/>
      <c r="PT46" s="83"/>
      <c r="PU46" s="83"/>
      <c r="PV46" s="83"/>
      <c r="PW46" s="83"/>
      <c r="PX46" s="83"/>
      <c r="PY46" s="83"/>
      <c r="PZ46" s="83"/>
      <c r="QA46" s="83"/>
      <c r="QB46" s="83"/>
      <c r="QC46" s="83"/>
      <c r="QD46" s="83"/>
      <c r="QE46" s="83"/>
      <c r="QF46" s="83"/>
      <c r="QG46" s="83"/>
      <c r="QH46" s="83"/>
      <c r="QI46" s="83"/>
      <c r="QJ46" s="83"/>
      <c r="QK46" s="83"/>
      <c r="QL46" s="83"/>
      <c r="QM46" s="83"/>
      <c r="QN46" s="83"/>
      <c r="QO46" s="83"/>
      <c r="QP46" s="83"/>
      <c r="QQ46" s="83"/>
      <c r="QR46" s="83"/>
      <c r="QS46" s="83"/>
      <c r="QT46" s="83"/>
      <c r="QU46" s="83"/>
      <c r="QV46" s="83"/>
      <c r="QW46" s="83"/>
      <c r="QX46" s="83"/>
      <c r="QY46" s="83"/>
      <c r="QZ46" s="83"/>
      <c r="RA46" s="83"/>
      <c r="RB46" s="83"/>
      <c r="RC46" s="83"/>
      <c r="RD46" s="83"/>
      <c r="RE46" s="83"/>
      <c r="RF46" s="83"/>
      <c r="RG46" s="83"/>
      <c r="RH46" s="83"/>
      <c r="RI46" s="83"/>
      <c r="RJ46" s="83"/>
      <c r="RK46" s="83"/>
      <c r="RL46" s="83"/>
      <c r="RM46" s="83"/>
      <c r="RN46" s="83"/>
      <c r="RO46" s="83"/>
      <c r="RP46" s="83"/>
      <c r="RQ46" s="83"/>
      <c r="RR46" s="83"/>
      <c r="RS46" s="83"/>
      <c r="RT46" s="83"/>
      <c r="RU46" s="83"/>
      <c r="RV46" s="83"/>
      <c r="RW46" s="83"/>
      <c r="RX46" s="83"/>
      <c r="RY46" s="83"/>
      <c r="RZ46" s="83"/>
      <c r="SA46" s="83"/>
      <c r="SB46" s="83"/>
      <c r="SC46" s="83"/>
      <c r="SD46" s="83"/>
      <c r="SE46" s="83"/>
      <c r="SF46" s="83"/>
      <c r="SG46" s="83"/>
      <c r="SH46" s="83"/>
      <c r="SI46" s="83"/>
      <c r="SJ46" s="83"/>
      <c r="SK46" s="83"/>
      <c r="SL46" s="83"/>
      <c r="SM46" s="83"/>
      <c r="SN46" s="83"/>
      <c r="SO46" s="83"/>
      <c r="SP46" s="83"/>
      <c r="SQ46" s="83"/>
      <c r="SR46" s="83"/>
      <c r="SS46" s="83"/>
      <c r="ST46" s="83"/>
      <c r="SU46" s="83"/>
      <c r="SV46" s="83"/>
      <c r="SW46" s="83"/>
      <c r="SX46" s="83"/>
      <c r="SY46" s="83"/>
      <c r="SZ46" s="83"/>
      <c r="TA46" s="83"/>
      <c r="TB46" s="83"/>
      <c r="TC46" s="83"/>
      <c r="TD46" s="83"/>
      <c r="TE46" s="83"/>
      <c r="TF46" s="83"/>
      <c r="TG46" s="83"/>
      <c r="TH46" s="83"/>
      <c r="TI46" s="83"/>
      <c r="TJ46" s="83"/>
      <c r="TK46" s="83"/>
      <c r="TL46" s="83"/>
      <c r="TM46" s="83"/>
      <c r="TN46" s="83"/>
      <c r="TO46" s="83"/>
      <c r="TP46" s="83"/>
      <c r="TQ46" s="83"/>
      <c r="TR46" s="83"/>
      <c r="TS46" s="83"/>
      <c r="TT46" s="83"/>
      <c r="TU46" s="83"/>
      <c r="TV46" s="83"/>
      <c r="TW46" s="83"/>
      <c r="TX46" s="83"/>
      <c r="TY46" s="83"/>
      <c r="TZ46" s="83"/>
      <c r="UA46" s="83"/>
      <c r="UB46" s="83"/>
      <c r="UC46" s="83"/>
      <c r="UD46" s="83"/>
      <c r="UE46" s="83"/>
      <c r="UF46" s="83"/>
      <c r="UG46" s="83"/>
      <c r="UH46" s="83"/>
      <c r="UI46" s="83"/>
      <c r="UJ46" s="83"/>
      <c r="UK46" s="83"/>
      <c r="UL46" s="83"/>
      <c r="UM46" s="83"/>
      <c r="UN46" s="83"/>
      <c r="UO46" s="83"/>
      <c r="UP46" s="83"/>
      <c r="UQ46" s="83"/>
      <c r="UR46" s="83"/>
      <c r="US46" s="83"/>
      <c r="UT46" s="83"/>
      <c r="UU46" s="83"/>
      <c r="UV46" s="83"/>
      <c r="UW46" s="83"/>
      <c r="UX46" s="83"/>
      <c r="UY46" s="83"/>
      <c r="UZ46" s="83"/>
      <c r="VA46" s="83"/>
      <c r="VB46" s="83"/>
      <c r="VC46" s="83"/>
      <c r="VD46" s="83"/>
      <c r="VE46" s="83"/>
      <c r="VF46" s="83"/>
      <c r="VG46" s="83"/>
      <c r="VH46" s="83"/>
      <c r="VI46" s="83"/>
      <c r="VJ46" s="83"/>
      <c r="VK46" s="83"/>
      <c r="VL46" s="83"/>
      <c r="VM46" s="83"/>
      <c r="VN46" s="83"/>
      <c r="VO46" s="83"/>
      <c r="VP46" s="83"/>
      <c r="VQ46" s="83"/>
      <c r="VR46" s="83"/>
      <c r="VS46" s="83"/>
      <c r="VT46" s="83"/>
      <c r="VU46" s="83"/>
      <c r="VV46" s="83"/>
      <c r="VW46" s="83"/>
      <c r="VX46" s="83"/>
      <c r="VY46" s="83"/>
      <c r="VZ46" s="83"/>
      <c r="WA46" s="83"/>
      <c r="WB46" s="83"/>
      <c r="WC46" s="83"/>
      <c r="WD46" s="83"/>
      <c r="WE46" s="83"/>
      <c r="WF46" s="83"/>
      <c r="WG46" s="83"/>
      <c r="WH46" s="83"/>
      <c r="WI46" s="83"/>
      <c r="WJ46" s="83"/>
      <c r="WK46" s="83"/>
      <c r="WL46" s="83"/>
      <c r="WM46" s="83"/>
      <c r="WN46" s="83"/>
      <c r="WO46" s="83"/>
      <c r="WP46" s="83"/>
      <c r="WQ46" s="83"/>
      <c r="WR46" s="83"/>
      <c r="WS46" s="83"/>
      <c r="WT46" s="83"/>
      <c r="WU46" s="83"/>
      <c r="WV46" s="83"/>
      <c r="WW46" s="83"/>
      <c r="WX46" s="83"/>
      <c r="WY46" s="83"/>
      <c r="WZ46" s="83"/>
      <c r="XA46" s="83"/>
      <c r="XB46" s="83"/>
      <c r="XC46" s="83"/>
      <c r="XD46" s="83"/>
      <c r="XE46" s="83"/>
      <c r="XF46" s="83"/>
      <c r="XG46" s="83"/>
      <c r="XH46" s="83"/>
      <c r="XI46" s="83"/>
      <c r="XJ46" s="83"/>
      <c r="XK46" s="83"/>
      <c r="XL46" s="83"/>
      <c r="XM46" s="83"/>
      <c r="XN46" s="83"/>
      <c r="XO46" s="83"/>
      <c r="XP46" s="83"/>
      <c r="XQ46" s="83"/>
      <c r="XR46" s="83"/>
      <c r="XS46" s="83"/>
      <c r="XT46" s="83"/>
      <c r="XU46" s="83"/>
      <c r="XV46" s="83"/>
      <c r="XW46" s="83"/>
      <c r="XX46" s="83"/>
      <c r="XY46" s="83"/>
      <c r="XZ46" s="83"/>
      <c r="YA46" s="83"/>
      <c r="YB46" s="83"/>
      <c r="YC46" s="83"/>
      <c r="YD46" s="83"/>
      <c r="YE46" s="83"/>
      <c r="YF46" s="83"/>
      <c r="YG46" s="83"/>
      <c r="YH46" s="83"/>
      <c r="YI46" s="83"/>
      <c r="YJ46" s="83"/>
      <c r="YK46" s="83"/>
      <c r="YL46" s="83"/>
      <c r="YM46" s="83"/>
      <c r="YN46" s="83"/>
      <c r="YO46" s="83"/>
      <c r="YP46" s="83"/>
      <c r="YQ46" s="83"/>
      <c r="YR46" s="83"/>
      <c r="YS46" s="83"/>
      <c r="YT46" s="83"/>
      <c r="YU46" s="83"/>
      <c r="YV46" s="83"/>
      <c r="YW46" s="83"/>
      <c r="YX46" s="83"/>
      <c r="YY46" s="83"/>
      <c r="YZ46" s="83"/>
      <c r="ZA46" s="83"/>
      <c r="ZB46" s="83"/>
      <c r="ZC46" s="83"/>
      <c r="ZD46" s="83"/>
      <c r="ZE46" s="83"/>
      <c r="ZF46" s="83"/>
      <c r="ZG46" s="83"/>
      <c r="ZH46" s="83"/>
      <c r="ZI46" s="83"/>
      <c r="ZJ46" s="83"/>
      <c r="ZK46" s="83"/>
      <c r="ZL46" s="83"/>
      <c r="ZM46" s="83"/>
      <c r="ZN46" s="83"/>
      <c r="ZO46" s="83"/>
      <c r="ZP46" s="83"/>
      <c r="ZQ46" s="83"/>
      <c r="ZR46" s="83"/>
      <c r="ZS46" s="83"/>
      <c r="ZT46" s="83"/>
      <c r="ZU46" s="83"/>
      <c r="ZV46" s="83"/>
      <c r="ZW46" s="83"/>
      <c r="ZX46" s="83"/>
      <c r="ZY46" s="83"/>
      <c r="ZZ46" s="83"/>
      <c r="AAA46" s="83"/>
      <c r="AAB46" s="83"/>
      <c r="AAC46" s="83"/>
      <c r="AAD46" s="83"/>
      <c r="AAE46" s="83"/>
      <c r="AAF46" s="83"/>
      <c r="AAG46" s="83"/>
      <c r="AAH46" s="83"/>
      <c r="AAI46" s="83"/>
      <c r="AAJ46" s="83"/>
      <c r="AAK46" s="83"/>
      <c r="AAL46" s="83"/>
      <c r="AAM46" s="83"/>
      <c r="AAN46" s="83"/>
      <c r="AAO46" s="83"/>
      <c r="AAP46" s="83"/>
      <c r="AAQ46" s="83"/>
      <c r="AAR46" s="83"/>
      <c r="AAS46" s="83"/>
      <c r="AAT46" s="83"/>
      <c r="AAU46" s="83"/>
      <c r="AAV46" s="83"/>
      <c r="AAW46" s="83"/>
      <c r="AAX46" s="83"/>
      <c r="AAY46" s="83"/>
      <c r="AAZ46" s="83"/>
      <c r="ABA46" s="83"/>
      <c r="ABB46" s="83"/>
      <c r="ABC46" s="83"/>
      <c r="ABD46" s="83"/>
      <c r="ABE46" s="83"/>
      <c r="ABF46" s="83"/>
      <c r="ABG46" s="83"/>
      <c r="ABH46" s="83"/>
      <c r="ABI46" s="83"/>
      <c r="ABJ46" s="83"/>
      <c r="ABK46" s="83"/>
      <c r="ABL46" s="83"/>
      <c r="ABM46" s="83"/>
      <c r="ABN46" s="83"/>
      <c r="ABO46" s="83"/>
      <c r="ABP46" s="83"/>
      <c r="ABQ46" s="83"/>
      <c r="ABR46" s="83"/>
      <c r="ABS46" s="83"/>
      <c r="ABT46" s="83"/>
      <c r="ABU46" s="83"/>
      <c r="ABV46" s="83"/>
      <c r="ABW46" s="83"/>
      <c r="ABX46" s="83"/>
      <c r="ABY46" s="83"/>
      <c r="ABZ46" s="83"/>
      <c r="ACA46" s="83"/>
      <c r="ACB46" s="83"/>
      <c r="ACC46" s="83"/>
      <c r="ACD46" s="83"/>
      <c r="ACE46" s="83"/>
      <c r="ACF46" s="83"/>
      <c r="ACG46" s="83"/>
      <c r="ACH46" s="83"/>
      <c r="ACI46" s="83"/>
      <c r="ACJ46" s="83"/>
      <c r="ACK46" s="83"/>
      <c r="ACL46" s="83"/>
      <c r="ACM46" s="83"/>
      <c r="ACN46" s="83"/>
      <c r="ACO46" s="83"/>
      <c r="ACP46" s="83"/>
      <c r="ACQ46" s="83"/>
      <c r="ACR46" s="83"/>
      <c r="ACS46" s="83"/>
      <c r="ACT46" s="83"/>
      <c r="ACU46" s="83"/>
      <c r="ACV46" s="83"/>
      <c r="ACW46" s="83"/>
      <c r="ACX46" s="83"/>
      <c r="ACY46" s="83"/>
      <c r="ACZ46" s="83"/>
      <c r="ADA46" s="83"/>
      <c r="ADB46" s="83"/>
      <c r="ADC46" s="83"/>
      <c r="ADD46" s="83"/>
      <c r="ADE46" s="83"/>
      <c r="ADF46" s="83"/>
      <c r="ADG46" s="83"/>
      <c r="ADH46" s="83"/>
      <c r="ADI46" s="83"/>
      <c r="ADJ46" s="83"/>
      <c r="ADK46" s="83"/>
      <c r="ADL46" s="83"/>
      <c r="ADM46" s="83"/>
      <c r="ADN46" s="83"/>
      <c r="ADO46" s="83"/>
      <c r="ADP46" s="83"/>
      <c r="ADQ46" s="83"/>
      <c r="ADR46" s="83"/>
      <c r="ADS46" s="83"/>
      <c r="ADT46" s="83"/>
      <c r="ADU46" s="83"/>
      <c r="ADV46" s="83"/>
      <c r="ADW46" s="83"/>
      <c r="ADX46" s="83"/>
      <c r="ADY46" s="83"/>
      <c r="ADZ46" s="83"/>
      <c r="AEA46" s="83"/>
      <c r="AEB46" s="83"/>
      <c r="AEC46" s="83"/>
      <c r="AED46" s="83"/>
      <c r="AEE46" s="83"/>
      <c r="AEF46" s="83"/>
      <c r="AEG46" s="83"/>
      <c r="AEH46" s="83"/>
      <c r="AEI46" s="83"/>
      <c r="AEJ46" s="83"/>
      <c r="AEK46" s="83"/>
      <c r="AEL46" s="83"/>
      <c r="AEM46" s="83"/>
      <c r="AEN46" s="83"/>
      <c r="AEO46" s="83"/>
      <c r="AEP46" s="83"/>
      <c r="AEQ46" s="83"/>
      <c r="AER46" s="83"/>
      <c r="AES46" s="83"/>
      <c r="AET46" s="83"/>
      <c r="AEU46" s="83"/>
      <c r="AEV46" s="83"/>
      <c r="AEW46" s="83"/>
      <c r="AEX46" s="83"/>
      <c r="AEY46" s="83"/>
      <c r="AEZ46" s="83"/>
      <c r="AFA46" s="83"/>
      <c r="AFB46" s="83"/>
      <c r="AFC46" s="83"/>
      <c r="AFD46" s="83"/>
      <c r="AFE46" s="83"/>
      <c r="AFF46" s="83"/>
      <c r="AFG46" s="83"/>
      <c r="AFH46" s="83"/>
      <c r="AFI46" s="83"/>
      <c r="AFJ46" s="83"/>
      <c r="AFK46" s="83"/>
      <c r="AFL46" s="83"/>
      <c r="AFM46" s="83"/>
      <c r="AFN46" s="83"/>
      <c r="AFO46" s="83"/>
      <c r="AFP46" s="83"/>
      <c r="AFQ46" s="83"/>
      <c r="AFR46" s="83"/>
      <c r="AFS46" s="83"/>
      <c r="AFT46" s="83"/>
      <c r="AFU46" s="83"/>
      <c r="AFV46" s="83"/>
      <c r="AFW46" s="83"/>
      <c r="AFX46" s="83"/>
      <c r="AFY46" s="83"/>
      <c r="AFZ46" s="83"/>
      <c r="AGA46" s="83"/>
      <c r="AGB46" s="83"/>
      <c r="AGC46" s="83"/>
      <c r="AGD46" s="83"/>
      <c r="AGE46" s="83"/>
      <c r="AGF46" s="83"/>
      <c r="AGG46" s="83"/>
      <c r="AGH46" s="83"/>
      <c r="AGI46" s="83"/>
      <c r="AGJ46" s="83"/>
      <c r="AGK46" s="83"/>
      <c r="AGL46" s="83"/>
      <c r="AGM46" s="83"/>
      <c r="AGN46" s="83"/>
      <c r="AGO46" s="83"/>
      <c r="AGP46" s="83"/>
      <c r="AGQ46" s="83"/>
      <c r="AGR46" s="83"/>
      <c r="AGS46" s="83"/>
      <c r="AGT46" s="83"/>
      <c r="AGU46" s="83"/>
      <c r="AGV46" s="83"/>
      <c r="AGW46" s="83"/>
      <c r="AGX46" s="83"/>
      <c r="AGY46" s="83"/>
      <c r="AGZ46" s="83"/>
      <c r="AHA46" s="83"/>
      <c r="AHB46" s="83"/>
      <c r="AHC46" s="83"/>
      <c r="AHD46" s="83"/>
      <c r="AHE46" s="83"/>
      <c r="AHF46" s="83"/>
      <c r="AHG46" s="83"/>
      <c r="AHH46" s="83"/>
      <c r="AHI46" s="83"/>
      <c r="AHJ46" s="83"/>
      <c r="AHK46" s="83"/>
      <c r="AHL46" s="83"/>
      <c r="AHM46" s="83"/>
      <c r="AHN46" s="83"/>
      <c r="AHO46" s="83"/>
      <c r="AHP46" s="83"/>
      <c r="AHQ46" s="83"/>
      <c r="AHR46" s="83"/>
      <c r="AHS46" s="83"/>
      <c r="AHT46" s="83"/>
      <c r="AHU46" s="83"/>
      <c r="AHV46" s="83"/>
      <c r="AHW46" s="83"/>
      <c r="AHX46" s="83"/>
      <c r="AHY46" s="83"/>
      <c r="AHZ46" s="83"/>
      <c r="AIA46" s="83"/>
      <c r="AIB46" s="83"/>
      <c r="AIC46" s="83"/>
      <c r="AID46" s="83"/>
      <c r="AIE46" s="83"/>
      <c r="AIF46" s="83"/>
      <c r="AIG46" s="83"/>
      <c r="AIH46" s="83"/>
      <c r="AII46" s="83"/>
      <c r="AIJ46" s="83"/>
      <c r="AIK46" s="83"/>
      <c r="AIL46" s="83"/>
      <c r="AIM46" s="83"/>
      <c r="AIN46" s="83"/>
      <c r="AIO46" s="83"/>
      <c r="AIP46" s="83"/>
      <c r="AIQ46" s="83"/>
      <c r="AIR46" s="83"/>
      <c r="AIS46" s="83"/>
      <c r="AIT46" s="83"/>
      <c r="AIU46" s="83"/>
      <c r="AIV46" s="83"/>
      <c r="AIW46" s="83"/>
      <c r="AIX46" s="83"/>
      <c r="AIY46" s="83"/>
      <c r="AIZ46" s="83"/>
      <c r="AJA46" s="83"/>
      <c r="AJB46" s="83"/>
      <c r="AJC46" s="83"/>
      <c r="AJD46" s="83"/>
      <c r="AJE46" s="83"/>
      <c r="AJF46" s="83"/>
      <c r="AJG46" s="83"/>
      <c r="AJH46" s="83"/>
      <c r="AJI46" s="83"/>
      <c r="AJJ46" s="83"/>
      <c r="AJK46" s="83"/>
      <c r="AJL46" s="83"/>
      <c r="AJM46" s="83"/>
      <c r="AJN46" s="83"/>
      <c r="AJO46" s="83"/>
      <c r="AJP46" s="83"/>
      <c r="AJQ46" s="83"/>
      <c r="AJR46" s="83"/>
      <c r="AJS46" s="83"/>
      <c r="AJT46" s="83"/>
      <c r="AJU46" s="83"/>
      <c r="AJV46" s="83"/>
      <c r="AJW46" s="83"/>
      <c r="AJX46" s="83"/>
      <c r="AJY46" s="83"/>
      <c r="AJZ46" s="83"/>
      <c r="AKA46" s="83"/>
      <c r="AKB46" s="83"/>
      <c r="AKC46" s="83"/>
      <c r="AKD46" s="83"/>
      <c r="AKE46" s="83"/>
      <c r="AKF46" s="83"/>
      <c r="AKG46" s="83"/>
      <c r="AKH46" s="83"/>
      <c r="AKI46" s="83"/>
      <c r="AKJ46" s="83"/>
      <c r="AKK46" s="83"/>
      <c r="AKL46" s="83"/>
      <c r="AKM46" s="83"/>
      <c r="AKN46" s="83"/>
      <c r="AKO46" s="83"/>
      <c r="AKP46" s="83"/>
      <c r="AKQ46" s="83"/>
      <c r="AKR46" s="83"/>
      <c r="AKS46" s="83"/>
      <c r="AKT46" s="83"/>
      <c r="AKU46" s="83"/>
      <c r="AKV46" s="83"/>
      <c r="AKW46" s="83"/>
      <c r="AKX46" s="83"/>
      <c r="AKY46" s="83"/>
      <c r="AKZ46" s="83"/>
      <c r="ALA46" s="83"/>
      <c r="ALB46" s="83"/>
      <c r="ALC46" s="83"/>
      <c r="ALD46" s="83"/>
      <c r="ALE46" s="83"/>
      <c r="ALF46" s="83"/>
      <c r="ALG46" s="83"/>
      <c r="ALH46" s="83"/>
      <c r="ALI46" s="83"/>
      <c r="ALJ46" s="83"/>
      <c r="ALK46" s="83"/>
      <c r="ALL46" s="83"/>
      <c r="ALM46" s="83"/>
      <c r="ALN46" s="83"/>
      <c r="ALO46" s="83"/>
      <c r="ALP46" s="83"/>
      <c r="ALQ46" s="83"/>
      <c r="ALR46" s="83"/>
      <c r="ALS46" s="83"/>
      <c r="ALT46" s="83"/>
      <c r="ALU46" s="83"/>
      <c r="ALV46" s="83"/>
      <c r="ALW46" s="83"/>
      <c r="ALX46" s="83"/>
      <c r="ALY46" s="83"/>
      <c r="ALZ46" s="83"/>
      <c r="AMA46" s="83"/>
      <c r="AMB46" s="83"/>
      <c r="AMC46" s="83"/>
      <c r="AMD46" s="83"/>
      <c r="AME46" s="83"/>
      <c r="AMF46" s="83"/>
      <c r="AMG46" s="83"/>
      <c r="AMH46" s="83"/>
      <c r="AMI46" s="83"/>
      <c r="AMJ46" s="83"/>
      <c r="AMK46" s="83"/>
      <c r="AML46" s="83"/>
      <c r="AMM46" s="83"/>
      <c r="AMN46" s="83"/>
      <c r="AMO46" s="83"/>
      <c r="AMP46" s="83"/>
      <c r="AMQ46" s="83"/>
      <c r="AMR46" s="83"/>
      <c r="AMS46" s="83"/>
      <c r="AMT46" s="83"/>
      <c r="AMU46" s="83"/>
      <c r="AMV46" s="83"/>
      <c r="AMW46" s="83"/>
      <c r="AMX46" s="83"/>
      <c r="AMY46" s="83"/>
      <c r="AMZ46" s="83"/>
      <c r="ANA46" s="83"/>
      <c r="ANB46" s="83"/>
      <c r="ANC46" s="83"/>
      <c r="AND46" s="83"/>
      <c r="ANE46" s="83"/>
      <c r="ANF46" s="83"/>
      <c r="ANG46" s="83"/>
      <c r="ANH46" s="83"/>
      <c r="ANI46" s="83"/>
      <c r="ANJ46" s="83"/>
      <c r="ANK46" s="83"/>
      <c r="ANL46" s="83"/>
      <c r="ANM46" s="83"/>
      <c r="ANN46" s="83"/>
      <c r="ANO46" s="83"/>
      <c r="ANP46" s="83"/>
      <c r="ANQ46" s="83"/>
      <c r="ANR46" s="83"/>
      <c r="ANS46" s="83"/>
      <c r="ANT46" s="83"/>
      <c r="ANU46" s="83"/>
      <c r="ANV46" s="83"/>
      <c r="ANW46" s="83"/>
      <c r="ANX46" s="83"/>
      <c r="ANY46" s="83"/>
      <c r="ANZ46" s="83"/>
      <c r="AOA46" s="83"/>
      <c r="AOB46" s="83"/>
      <c r="AOC46" s="83"/>
      <c r="AOD46" s="83"/>
      <c r="AOE46" s="83"/>
      <c r="AOF46" s="83"/>
      <c r="AOG46" s="83"/>
      <c r="AOH46" s="83"/>
      <c r="AOI46" s="83"/>
      <c r="AOJ46" s="83"/>
      <c r="AOK46" s="83"/>
      <c r="AOL46" s="83"/>
      <c r="AOM46" s="83"/>
      <c r="AON46" s="83"/>
      <c r="AOO46" s="83"/>
      <c r="AOP46" s="83"/>
      <c r="AOQ46" s="83"/>
      <c r="AOR46" s="83"/>
      <c r="AOS46" s="83"/>
      <c r="AOT46" s="83"/>
      <c r="AOU46" s="83"/>
      <c r="AOV46" s="83"/>
      <c r="AOW46" s="83"/>
      <c r="AOX46" s="83"/>
      <c r="AOY46" s="83"/>
      <c r="AOZ46" s="83"/>
      <c r="APA46" s="83"/>
      <c r="APB46" s="83"/>
      <c r="APC46" s="83"/>
      <c r="APD46" s="83"/>
      <c r="APE46" s="83"/>
      <c r="APF46" s="83"/>
      <c r="APG46" s="83"/>
      <c r="APH46" s="83"/>
      <c r="API46" s="83"/>
      <c r="APJ46" s="83"/>
      <c r="APK46" s="83"/>
      <c r="APL46" s="83"/>
      <c r="APM46" s="83"/>
      <c r="APN46" s="83"/>
      <c r="APO46" s="83"/>
      <c r="APP46" s="83"/>
      <c r="APQ46" s="83"/>
      <c r="APR46" s="83"/>
      <c r="APS46" s="83"/>
      <c r="APT46" s="83"/>
      <c r="APU46" s="83"/>
      <c r="APV46" s="83"/>
      <c r="APW46" s="83"/>
      <c r="APX46" s="83"/>
      <c r="APY46" s="83"/>
      <c r="APZ46" s="83"/>
      <c r="AQA46" s="83"/>
      <c r="AQB46" s="83"/>
      <c r="AQC46" s="83"/>
      <c r="AQD46" s="83"/>
      <c r="AQE46" s="83"/>
      <c r="AQF46" s="83"/>
      <c r="AQG46" s="83"/>
      <c r="AQH46" s="83"/>
      <c r="AQI46" s="83"/>
      <c r="AQJ46" s="83"/>
      <c r="AQK46" s="83"/>
      <c r="AQL46" s="83"/>
      <c r="AQM46" s="83"/>
      <c r="AQN46" s="83"/>
      <c r="AQO46" s="83"/>
      <c r="AQP46" s="83"/>
      <c r="AQQ46" s="83"/>
      <c r="AQR46" s="83"/>
      <c r="AQS46" s="83"/>
      <c r="AQT46" s="83"/>
      <c r="AQU46" s="83"/>
      <c r="AQV46" s="83"/>
      <c r="AQW46" s="83"/>
      <c r="AQX46" s="83"/>
      <c r="AQY46" s="83"/>
      <c r="AQZ46" s="83"/>
      <c r="ARA46" s="83"/>
      <c r="ARB46" s="83"/>
      <c r="ARC46" s="83"/>
      <c r="ARD46" s="83"/>
      <c r="ARE46" s="83"/>
      <c r="ARF46" s="83"/>
      <c r="ARG46" s="83"/>
      <c r="ARH46" s="83"/>
      <c r="ARI46" s="83"/>
      <c r="ARJ46" s="83"/>
      <c r="ARK46" s="83"/>
      <c r="ARL46" s="83"/>
      <c r="ARM46" s="83"/>
      <c r="ARN46" s="83"/>
      <c r="ARO46" s="83"/>
      <c r="ARP46" s="83"/>
      <c r="ARQ46" s="83"/>
      <c r="ARR46" s="83"/>
      <c r="ARS46" s="83"/>
      <c r="ART46" s="83"/>
      <c r="ARU46" s="83"/>
      <c r="ARV46" s="83"/>
      <c r="ARW46" s="83"/>
      <c r="ARX46" s="83"/>
      <c r="ARY46" s="83"/>
      <c r="ARZ46" s="83"/>
      <c r="ASA46" s="83"/>
      <c r="ASB46" s="83"/>
      <c r="ASC46" s="83"/>
      <c r="ASD46" s="83"/>
      <c r="ASE46" s="83"/>
      <c r="ASF46" s="83"/>
      <c r="ASG46" s="83"/>
      <c r="ASH46" s="83"/>
      <c r="ASI46" s="83"/>
      <c r="ASJ46" s="83"/>
      <c r="ASK46" s="83"/>
      <c r="ASL46" s="83"/>
      <c r="ASM46" s="83"/>
      <c r="ASN46" s="83"/>
      <c r="ASO46" s="83"/>
      <c r="ASP46" s="83"/>
      <c r="ASQ46" s="83"/>
      <c r="ASR46" s="83"/>
      <c r="ASS46" s="83"/>
      <c r="AST46" s="83"/>
      <c r="ASU46" s="83"/>
      <c r="ASV46" s="83"/>
      <c r="ASW46" s="83"/>
      <c r="ASX46" s="83"/>
      <c r="ASY46" s="83"/>
      <c r="ASZ46" s="83"/>
      <c r="ATA46" s="83"/>
      <c r="ATB46" s="83"/>
      <c r="ATC46" s="83"/>
      <c r="ATD46" s="83"/>
      <c r="ATE46" s="83"/>
      <c r="ATF46" s="83"/>
      <c r="ATG46" s="83"/>
      <c r="ATH46" s="83"/>
      <c r="ATI46" s="83"/>
      <c r="ATJ46" s="83"/>
      <c r="ATK46" s="83"/>
      <c r="ATL46" s="83"/>
      <c r="ATM46" s="83"/>
      <c r="ATN46" s="83"/>
      <c r="ATO46" s="83"/>
      <c r="ATP46" s="83"/>
      <c r="ATQ46" s="83"/>
      <c r="ATR46" s="83"/>
      <c r="ATS46" s="83"/>
      <c r="ATT46" s="83"/>
      <c r="ATU46" s="83"/>
      <c r="ATV46" s="83"/>
      <c r="ATW46" s="83"/>
      <c r="ATX46" s="83"/>
      <c r="ATY46" s="83"/>
      <c r="ATZ46" s="83"/>
      <c r="AUA46" s="83"/>
      <c r="AUB46" s="83"/>
      <c r="AUC46" s="83"/>
      <c r="AUD46" s="83"/>
      <c r="AUE46" s="83"/>
      <c r="AUF46" s="83"/>
      <c r="AUG46" s="83"/>
      <c r="AUH46" s="83"/>
      <c r="AUI46" s="83"/>
      <c r="AUJ46" s="83"/>
      <c r="AUK46" s="83"/>
      <c r="AUL46" s="83"/>
      <c r="AUM46" s="83"/>
      <c r="AUN46" s="83"/>
      <c r="AUO46" s="83"/>
      <c r="AUP46" s="83"/>
      <c r="AUQ46" s="83"/>
      <c r="AUR46" s="83"/>
      <c r="AUS46" s="83"/>
      <c r="AUT46" s="83"/>
      <c r="AUU46" s="83"/>
      <c r="AUV46" s="83"/>
      <c r="AUW46" s="83"/>
      <c r="AUX46" s="83"/>
      <c r="AUY46" s="83"/>
      <c r="AUZ46" s="83"/>
      <c r="AVA46" s="83"/>
      <c r="AVB46" s="83"/>
      <c r="AVC46" s="83"/>
      <c r="AVD46" s="83"/>
      <c r="AVE46" s="83"/>
      <c r="AVF46" s="83"/>
    </row>
    <row r="47" spans="1:1254">
      <c r="A47" s="84">
        <v>45657</v>
      </c>
      <c r="B47" s="81">
        <v>50635</v>
      </c>
      <c r="C47" s="82" t="s">
        <v>1980</v>
      </c>
      <c r="D47" s="38">
        <v>27307</v>
      </c>
      <c r="E47" s="38">
        <v>-13</v>
      </c>
      <c r="F47" s="38">
        <v>197</v>
      </c>
      <c r="G47" s="38">
        <v>-25311</v>
      </c>
      <c r="H47" s="38">
        <v>2182</v>
      </c>
      <c r="I47" s="38">
        <v>-1095</v>
      </c>
      <c r="J47" s="38">
        <v>-32774</v>
      </c>
      <c r="K47" s="38">
        <v>-684</v>
      </c>
      <c r="L47" s="38">
        <v>-17791</v>
      </c>
      <c r="M47" s="38">
        <v>0</v>
      </c>
      <c r="N47" s="38">
        <v>21021</v>
      </c>
      <c r="O47" s="38">
        <v>1688</v>
      </c>
      <c r="P47" s="38">
        <v>0</v>
      </c>
      <c r="Q47" s="38">
        <v>-12687</v>
      </c>
      <c r="R47" s="38">
        <v>-101</v>
      </c>
      <c r="S47" s="38">
        <v>-6563</v>
      </c>
      <c r="T47" s="38">
        <v>15950</v>
      </c>
      <c r="U47" s="38">
        <v>19527</v>
      </c>
      <c r="V47" s="38"/>
      <c r="W47" s="38">
        <v>-3577</v>
      </c>
      <c r="X47" s="38">
        <v>-7239</v>
      </c>
      <c r="Y47" s="38">
        <v>-6235</v>
      </c>
      <c r="Z47" s="38">
        <v>0</v>
      </c>
      <c r="AA47" s="38">
        <v>0</v>
      </c>
      <c r="AB47" s="38">
        <v>0</v>
      </c>
      <c r="AC47" s="38">
        <v>-8449</v>
      </c>
      <c r="AD47" s="38">
        <v>0</v>
      </c>
      <c r="AE47" s="38">
        <v>0</v>
      </c>
      <c r="AF47" s="38">
        <v>-6</v>
      </c>
      <c r="AG47" s="38">
        <v>-1847</v>
      </c>
      <c r="AH47" s="38">
        <v>-12687</v>
      </c>
      <c r="AI47" s="38">
        <v>10661</v>
      </c>
      <c r="AJ47" s="38">
        <v>290</v>
      </c>
      <c r="AK47" s="38">
        <v>-434</v>
      </c>
      <c r="AL47" s="38">
        <v>9300</v>
      </c>
      <c r="AM47" s="38">
        <v>-1841</v>
      </c>
      <c r="AN47" s="38">
        <v>0</v>
      </c>
      <c r="AO47" s="38">
        <v>0</v>
      </c>
      <c r="AP47" s="38">
        <v>0</v>
      </c>
      <c r="AQ47" s="38">
        <v>27915</v>
      </c>
      <c r="AR47" s="38">
        <v>14</v>
      </c>
      <c r="AS47" s="38">
        <v>275296</v>
      </c>
      <c r="AT47" s="38">
        <v>0</v>
      </c>
      <c r="AU47" s="38">
        <v>954</v>
      </c>
      <c r="AV47" s="38">
        <v>-36</v>
      </c>
      <c r="AW47" s="38">
        <v>918</v>
      </c>
      <c r="AX47" s="38">
        <v>0</v>
      </c>
      <c r="AY47" s="38">
        <v>777</v>
      </c>
      <c r="AZ47" s="38">
        <v>275296</v>
      </c>
      <c r="BA47" s="38">
        <v>0</v>
      </c>
      <c r="BB47" s="38">
        <v>0</v>
      </c>
      <c r="BC47" s="38">
        <v>0</v>
      </c>
      <c r="BD47" s="38">
        <v>0</v>
      </c>
      <c r="BE47" s="38">
        <v>86236</v>
      </c>
      <c r="BF47" s="38">
        <v>0</v>
      </c>
      <c r="BG47" s="38">
        <v>307145</v>
      </c>
      <c r="BH47" s="38">
        <v>0</v>
      </c>
      <c r="BI47" s="38">
        <v>1023</v>
      </c>
      <c r="BJ47" s="38">
        <v>27929</v>
      </c>
      <c r="BK47" s="38">
        <v>0</v>
      </c>
      <c r="BL47" s="38">
        <v>189060</v>
      </c>
      <c r="BM47" s="38">
        <v>557</v>
      </c>
      <c r="BN47" s="38">
        <v>0</v>
      </c>
      <c r="BO47" s="38">
        <v>0</v>
      </c>
      <c r="BP47" s="38">
        <v>97</v>
      </c>
      <c r="BQ47" s="38">
        <v>0</v>
      </c>
      <c r="BR47" s="38">
        <v>97</v>
      </c>
      <c r="BS47" s="38">
        <v>0</v>
      </c>
      <c r="BT47" s="38">
        <v>0</v>
      </c>
      <c r="BU47" s="38">
        <v>1090</v>
      </c>
      <c r="BV47" s="38">
        <v>0</v>
      </c>
      <c r="BW47" s="38">
        <v>75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557</v>
      </c>
      <c r="CD47" s="38">
        <v>1496</v>
      </c>
      <c r="CE47" s="38">
        <v>0</v>
      </c>
      <c r="CF47" s="38">
        <v>0</v>
      </c>
      <c r="CG47" s="38">
        <v>0</v>
      </c>
      <c r="CH47" s="38">
        <v>0</v>
      </c>
      <c r="CI47" s="38">
        <v>176107</v>
      </c>
      <c r="CJ47" s="38">
        <v>115606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2217</v>
      </c>
      <c r="CQ47" s="38">
        <v>0</v>
      </c>
      <c r="CR47" s="38">
        <v>2964</v>
      </c>
      <c r="CS47" s="38">
        <v>0</v>
      </c>
      <c r="CT47" s="38">
        <v>0</v>
      </c>
      <c r="CU47" s="38">
        <v>126618</v>
      </c>
      <c r="CV47" s="38">
        <v>1456</v>
      </c>
      <c r="CW47" s="38">
        <v>0</v>
      </c>
      <c r="CX47" s="38">
        <v>0</v>
      </c>
      <c r="CY47" s="38">
        <v>0</v>
      </c>
      <c r="CZ47" s="38">
        <v>0</v>
      </c>
      <c r="DA47" s="38">
        <v>141352</v>
      </c>
      <c r="DB47" s="38">
        <v>24755</v>
      </c>
      <c r="DC47" s="38">
        <v>0</v>
      </c>
      <c r="DD47" s="38">
        <v>0</v>
      </c>
      <c r="DE47" s="38">
        <v>0</v>
      </c>
      <c r="DF47" s="38">
        <v>-342</v>
      </c>
      <c r="DG47" s="38">
        <v>10000</v>
      </c>
      <c r="DH47" s="38">
        <v>11354</v>
      </c>
      <c r="DI47" s="38">
        <v>10000</v>
      </c>
      <c r="DJ47" s="38">
        <v>307145</v>
      </c>
      <c r="DK47" s="38">
        <v>0</v>
      </c>
      <c r="DL47" s="38">
        <v>1456</v>
      </c>
      <c r="DM47" s="38">
        <v>0</v>
      </c>
      <c r="DN47" s="38">
        <v>0</v>
      </c>
      <c r="DO47" s="38">
        <v>747</v>
      </c>
      <c r="DP47" s="38">
        <v>0</v>
      </c>
      <c r="DQ47" s="38">
        <v>0</v>
      </c>
      <c r="DR47" s="38">
        <v>0</v>
      </c>
      <c r="DS47" s="38">
        <v>473</v>
      </c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>
        <v>-436</v>
      </c>
      <c r="EH47" s="38">
        <v>-173</v>
      </c>
      <c r="EI47" s="38">
        <v>-2600</v>
      </c>
      <c r="EJ47" s="38">
        <v>-6298</v>
      </c>
      <c r="EK47" s="38">
        <v>197</v>
      </c>
      <c r="EL47" s="38"/>
      <c r="EM47" s="38"/>
      <c r="EN47" s="38">
        <v>197</v>
      </c>
      <c r="EO47" s="38"/>
      <c r="EP47" s="38">
        <v>1694</v>
      </c>
      <c r="EQ47" s="38">
        <v>-684</v>
      </c>
      <c r="ER47" s="38">
        <v>-4099</v>
      </c>
      <c r="ES47" s="38"/>
      <c r="ET47" s="38"/>
      <c r="EU47" s="38">
        <v>-5124</v>
      </c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  <c r="NY47" s="83"/>
      <c r="NZ47" s="83"/>
      <c r="OA47" s="83"/>
      <c r="OB47" s="83"/>
      <c r="OC47" s="83"/>
      <c r="OD47" s="83"/>
      <c r="OE47" s="83"/>
      <c r="OF47" s="83"/>
      <c r="OG47" s="83"/>
      <c r="OH47" s="83"/>
      <c r="OI47" s="83"/>
      <c r="OJ47" s="83"/>
      <c r="OK47" s="83"/>
      <c r="OL47" s="83"/>
      <c r="OM47" s="83"/>
      <c r="ON47" s="83"/>
      <c r="OO47" s="83"/>
      <c r="OP47" s="83"/>
      <c r="OQ47" s="83"/>
      <c r="OR47" s="83"/>
      <c r="OS47" s="83"/>
      <c r="OT47" s="83"/>
      <c r="OU47" s="83"/>
      <c r="OV47" s="83"/>
      <c r="OW47" s="83"/>
      <c r="OX47" s="83"/>
      <c r="OY47" s="83"/>
      <c r="OZ47" s="83"/>
      <c r="PA47" s="83"/>
      <c r="PB47" s="83"/>
      <c r="PC47" s="83"/>
      <c r="PD47" s="83"/>
      <c r="PE47" s="83"/>
      <c r="PF47" s="83"/>
      <c r="PG47" s="83"/>
      <c r="PH47" s="83"/>
      <c r="PI47" s="83"/>
      <c r="PJ47" s="83"/>
      <c r="PK47" s="83"/>
      <c r="PL47" s="83"/>
      <c r="PM47" s="83"/>
      <c r="PN47" s="83"/>
      <c r="PO47" s="83"/>
      <c r="PP47" s="83"/>
      <c r="PQ47" s="83"/>
      <c r="PR47" s="83"/>
      <c r="PS47" s="83"/>
      <c r="PT47" s="83"/>
      <c r="PU47" s="83"/>
      <c r="PV47" s="83"/>
      <c r="PW47" s="83"/>
      <c r="PX47" s="83"/>
      <c r="PY47" s="83"/>
      <c r="PZ47" s="83"/>
      <c r="QA47" s="83"/>
      <c r="QB47" s="83"/>
      <c r="QC47" s="83"/>
      <c r="QD47" s="83"/>
      <c r="QE47" s="83"/>
      <c r="QF47" s="83"/>
      <c r="QG47" s="83"/>
      <c r="QH47" s="83"/>
      <c r="QI47" s="83"/>
      <c r="QJ47" s="83"/>
      <c r="QK47" s="83"/>
      <c r="QL47" s="83"/>
      <c r="QM47" s="83"/>
      <c r="QN47" s="83"/>
      <c r="QO47" s="83"/>
      <c r="QP47" s="83"/>
      <c r="QQ47" s="83"/>
      <c r="QR47" s="83"/>
      <c r="QS47" s="83"/>
      <c r="QT47" s="83"/>
      <c r="QU47" s="83"/>
      <c r="QV47" s="83"/>
      <c r="QW47" s="83"/>
      <c r="QX47" s="83"/>
      <c r="QY47" s="83"/>
      <c r="QZ47" s="83"/>
      <c r="RA47" s="83"/>
      <c r="RB47" s="83"/>
      <c r="RC47" s="83"/>
      <c r="RD47" s="83"/>
      <c r="RE47" s="83"/>
      <c r="RF47" s="83"/>
      <c r="RG47" s="83"/>
      <c r="RH47" s="83"/>
      <c r="RI47" s="83"/>
      <c r="RJ47" s="83"/>
      <c r="RK47" s="83"/>
      <c r="RL47" s="83"/>
      <c r="RM47" s="83"/>
      <c r="RN47" s="83"/>
      <c r="RO47" s="83"/>
      <c r="RP47" s="83"/>
      <c r="RQ47" s="83"/>
      <c r="RR47" s="83"/>
      <c r="RS47" s="83"/>
      <c r="RT47" s="83"/>
      <c r="RU47" s="83"/>
      <c r="RV47" s="83"/>
      <c r="RW47" s="83"/>
      <c r="RX47" s="83"/>
      <c r="RY47" s="83"/>
      <c r="RZ47" s="83"/>
      <c r="SA47" s="83"/>
      <c r="SB47" s="83"/>
      <c r="SC47" s="83"/>
      <c r="SD47" s="83"/>
      <c r="SE47" s="83"/>
      <c r="SF47" s="83"/>
      <c r="SG47" s="83"/>
      <c r="SH47" s="83"/>
      <c r="SI47" s="83"/>
      <c r="SJ47" s="83"/>
      <c r="SK47" s="83"/>
      <c r="SL47" s="83"/>
      <c r="SM47" s="83"/>
      <c r="SN47" s="83"/>
      <c r="SO47" s="83"/>
      <c r="SP47" s="83"/>
      <c r="SQ47" s="83"/>
      <c r="SR47" s="83"/>
      <c r="SS47" s="83"/>
      <c r="ST47" s="83"/>
      <c r="SU47" s="83"/>
      <c r="SV47" s="83"/>
      <c r="SW47" s="83"/>
      <c r="SX47" s="83"/>
      <c r="SY47" s="83"/>
      <c r="SZ47" s="83"/>
      <c r="TA47" s="83"/>
      <c r="TB47" s="83"/>
      <c r="TC47" s="83"/>
      <c r="TD47" s="83"/>
      <c r="TE47" s="83"/>
      <c r="TF47" s="83"/>
      <c r="TG47" s="83"/>
      <c r="TH47" s="83"/>
      <c r="TI47" s="83"/>
      <c r="TJ47" s="83"/>
      <c r="TK47" s="83"/>
      <c r="TL47" s="83"/>
      <c r="TM47" s="83"/>
      <c r="TN47" s="83"/>
      <c r="TO47" s="83"/>
      <c r="TP47" s="83"/>
      <c r="TQ47" s="83"/>
      <c r="TR47" s="83"/>
      <c r="TS47" s="83"/>
      <c r="TT47" s="83"/>
      <c r="TU47" s="83"/>
      <c r="TV47" s="83"/>
      <c r="TW47" s="83"/>
      <c r="TX47" s="83"/>
      <c r="TY47" s="83"/>
      <c r="TZ47" s="83"/>
      <c r="UA47" s="83"/>
      <c r="UB47" s="83"/>
      <c r="UC47" s="83"/>
      <c r="UD47" s="83"/>
      <c r="UE47" s="83"/>
      <c r="UF47" s="83"/>
      <c r="UG47" s="83"/>
      <c r="UH47" s="83"/>
      <c r="UI47" s="83"/>
      <c r="UJ47" s="83"/>
      <c r="UK47" s="83"/>
      <c r="UL47" s="83"/>
      <c r="UM47" s="83"/>
      <c r="UN47" s="83"/>
      <c r="UO47" s="83"/>
      <c r="UP47" s="83"/>
      <c r="UQ47" s="83"/>
      <c r="UR47" s="83"/>
      <c r="US47" s="83"/>
      <c r="UT47" s="83"/>
      <c r="UU47" s="83"/>
      <c r="UV47" s="83"/>
      <c r="UW47" s="83"/>
      <c r="UX47" s="83"/>
      <c r="UY47" s="83"/>
      <c r="UZ47" s="83"/>
      <c r="VA47" s="83"/>
      <c r="VB47" s="83"/>
      <c r="VC47" s="83"/>
      <c r="VD47" s="83"/>
      <c r="VE47" s="83"/>
      <c r="VF47" s="83"/>
      <c r="VG47" s="83"/>
      <c r="VH47" s="83"/>
      <c r="VI47" s="83"/>
      <c r="VJ47" s="83"/>
      <c r="VK47" s="83"/>
      <c r="VL47" s="83"/>
      <c r="VM47" s="83"/>
      <c r="VN47" s="83"/>
      <c r="VO47" s="83"/>
      <c r="VP47" s="83"/>
      <c r="VQ47" s="83"/>
      <c r="VR47" s="83"/>
      <c r="VS47" s="83"/>
      <c r="VT47" s="83"/>
      <c r="VU47" s="83"/>
      <c r="VV47" s="83"/>
      <c r="VW47" s="83"/>
      <c r="VX47" s="83"/>
      <c r="VY47" s="83"/>
      <c r="VZ47" s="83"/>
      <c r="WA47" s="83"/>
      <c r="WB47" s="83"/>
      <c r="WC47" s="83"/>
      <c r="WD47" s="83"/>
      <c r="WE47" s="83"/>
      <c r="WF47" s="83"/>
      <c r="WG47" s="83"/>
      <c r="WH47" s="83"/>
      <c r="WI47" s="83"/>
      <c r="WJ47" s="83"/>
      <c r="WK47" s="83"/>
      <c r="WL47" s="83"/>
      <c r="WM47" s="83"/>
      <c r="WN47" s="83"/>
      <c r="WO47" s="83"/>
      <c r="WP47" s="83"/>
      <c r="WQ47" s="83"/>
      <c r="WR47" s="83"/>
      <c r="WS47" s="83"/>
      <c r="WT47" s="83"/>
      <c r="WU47" s="83"/>
      <c r="WV47" s="83"/>
      <c r="WW47" s="83"/>
      <c r="WX47" s="83"/>
      <c r="WY47" s="83"/>
      <c r="WZ47" s="83"/>
      <c r="XA47" s="83"/>
      <c r="XB47" s="83"/>
      <c r="XC47" s="83"/>
      <c r="XD47" s="83"/>
      <c r="XE47" s="83"/>
      <c r="XF47" s="83"/>
      <c r="XG47" s="83"/>
      <c r="XH47" s="83"/>
      <c r="XI47" s="83"/>
      <c r="XJ47" s="83"/>
      <c r="XK47" s="83"/>
      <c r="XL47" s="83"/>
      <c r="XM47" s="83"/>
      <c r="XN47" s="83"/>
      <c r="XO47" s="83"/>
      <c r="XP47" s="83"/>
      <c r="XQ47" s="83"/>
      <c r="XR47" s="83"/>
      <c r="XS47" s="83"/>
      <c r="XT47" s="83"/>
      <c r="XU47" s="83"/>
      <c r="XV47" s="83"/>
      <c r="XW47" s="83"/>
      <c r="XX47" s="83"/>
      <c r="XY47" s="83"/>
      <c r="XZ47" s="83"/>
      <c r="YA47" s="83"/>
      <c r="YB47" s="83"/>
      <c r="YC47" s="83"/>
      <c r="YD47" s="83"/>
      <c r="YE47" s="83"/>
      <c r="YF47" s="83"/>
      <c r="YG47" s="83"/>
      <c r="YH47" s="83"/>
      <c r="YI47" s="83"/>
      <c r="YJ47" s="83"/>
      <c r="YK47" s="83"/>
      <c r="YL47" s="83"/>
      <c r="YM47" s="83"/>
      <c r="YN47" s="83"/>
      <c r="YO47" s="83"/>
      <c r="YP47" s="83"/>
      <c r="YQ47" s="83"/>
      <c r="YR47" s="83"/>
      <c r="YS47" s="83"/>
      <c r="YT47" s="83"/>
      <c r="YU47" s="83"/>
      <c r="YV47" s="83"/>
      <c r="YW47" s="83"/>
      <c r="YX47" s="83"/>
      <c r="YY47" s="83"/>
      <c r="YZ47" s="83"/>
      <c r="ZA47" s="83"/>
      <c r="ZB47" s="83"/>
      <c r="ZC47" s="83"/>
      <c r="ZD47" s="83"/>
      <c r="ZE47" s="83"/>
      <c r="ZF47" s="83"/>
      <c r="ZG47" s="83"/>
      <c r="ZH47" s="83"/>
      <c r="ZI47" s="83"/>
      <c r="ZJ47" s="83"/>
      <c r="ZK47" s="83"/>
      <c r="ZL47" s="83"/>
      <c r="ZM47" s="83"/>
      <c r="ZN47" s="83"/>
      <c r="ZO47" s="83"/>
      <c r="ZP47" s="83"/>
      <c r="ZQ47" s="83"/>
      <c r="ZR47" s="83"/>
      <c r="ZS47" s="83"/>
      <c r="ZT47" s="83"/>
      <c r="ZU47" s="83"/>
      <c r="ZV47" s="83"/>
      <c r="ZW47" s="83"/>
      <c r="ZX47" s="83"/>
      <c r="ZY47" s="83"/>
      <c r="ZZ47" s="83"/>
      <c r="AAA47" s="83"/>
      <c r="AAB47" s="83"/>
      <c r="AAC47" s="83"/>
      <c r="AAD47" s="83"/>
      <c r="AAE47" s="83"/>
      <c r="AAF47" s="83"/>
      <c r="AAG47" s="83"/>
      <c r="AAH47" s="83"/>
      <c r="AAI47" s="83"/>
      <c r="AAJ47" s="83"/>
      <c r="AAK47" s="83"/>
      <c r="AAL47" s="83"/>
      <c r="AAM47" s="83"/>
      <c r="AAN47" s="83"/>
      <c r="AAO47" s="83"/>
      <c r="AAP47" s="83"/>
      <c r="AAQ47" s="83"/>
      <c r="AAR47" s="83"/>
      <c r="AAS47" s="83"/>
      <c r="AAT47" s="83"/>
      <c r="AAU47" s="83"/>
      <c r="AAV47" s="83"/>
      <c r="AAW47" s="83"/>
      <c r="AAX47" s="83"/>
      <c r="AAY47" s="83"/>
      <c r="AAZ47" s="83"/>
      <c r="ABA47" s="83"/>
      <c r="ABB47" s="83"/>
      <c r="ABC47" s="83"/>
      <c r="ABD47" s="83"/>
      <c r="ABE47" s="83"/>
      <c r="ABF47" s="83"/>
      <c r="ABG47" s="83"/>
      <c r="ABH47" s="83"/>
      <c r="ABI47" s="83"/>
      <c r="ABJ47" s="83"/>
      <c r="ABK47" s="83"/>
      <c r="ABL47" s="83"/>
      <c r="ABM47" s="83"/>
      <c r="ABN47" s="83"/>
      <c r="ABO47" s="83"/>
      <c r="ABP47" s="83"/>
      <c r="ABQ47" s="83"/>
      <c r="ABR47" s="83"/>
      <c r="ABS47" s="83"/>
      <c r="ABT47" s="83"/>
      <c r="ABU47" s="83"/>
      <c r="ABV47" s="83"/>
      <c r="ABW47" s="83"/>
      <c r="ABX47" s="83"/>
      <c r="ABY47" s="83"/>
      <c r="ABZ47" s="83"/>
      <c r="ACA47" s="83"/>
      <c r="ACB47" s="83"/>
      <c r="ACC47" s="83"/>
      <c r="ACD47" s="83"/>
      <c r="ACE47" s="83"/>
      <c r="ACF47" s="83"/>
      <c r="ACG47" s="83"/>
      <c r="ACH47" s="83"/>
      <c r="ACI47" s="83"/>
      <c r="ACJ47" s="83"/>
      <c r="ACK47" s="83"/>
      <c r="ACL47" s="83"/>
      <c r="ACM47" s="83"/>
      <c r="ACN47" s="83"/>
      <c r="ACO47" s="83"/>
      <c r="ACP47" s="83"/>
      <c r="ACQ47" s="83"/>
      <c r="ACR47" s="83"/>
      <c r="ACS47" s="83"/>
      <c r="ACT47" s="83"/>
      <c r="ACU47" s="83"/>
      <c r="ACV47" s="83"/>
      <c r="ACW47" s="83"/>
      <c r="ACX47" s="83"/>
      <c r="ACY47" s="83"/>
      <c r="ACZ47" s="83"/>
      <c r="ADA47" s="83"/>
      <c r="ADB47" s="83"/>
      <c r="ADC47" s="83"/>
      <c r="ADD47" s="83"/>
      <c r="ADE47" s="83"/>
      <c r="ADF47" s="83"/>
      <c r="ADG47" s="83"/>
      <c r="ADH47" s="83"/>
      <c r="ADI47" s="83"/>
      <c r="ADJ47" s="83"/>
      <c r="ADK47" s="83"/>
      <c r="ADL47" s="83"/>
      <c r="ADM47" s="83"/>
      <c r="ADN47" s="83"/>
      <c r="ADO47" s="83"/>
      <c r="ADP47" s="83"/>
      <c r="ADQ47" s="83"/>
      <c r="ADR47" s="83"/>
      <c r="ADS47" s="83"/>
      <c r="ADT47" s="83"/>
      <c r="ADU47" s="83"/>
      <c r="ADV47" s="83"/>
      <c r="ADW47" s="83"/>
      <c r="ADX47" s="83"/>
      <c r="ADY47" s="83"/>
      <c r="ADZ47" s="83"/>
      <c r="AEA47" s="83"/>
      <c r="AEB47" s="83"/>
      <c r="AEC47" s="83"/>
      <c r="AED47" s="83"/>
      <c r="AEE47" s="83"/>
      <c r="AEF47" s="83"/>
      <c r="AEG47" s="83"/>
      <c r="AEH47" s="83"/>
      <c r="AEI47" s="83"/>
      <c r="AEJ47" s="83"/>
      <c r="AEK47" s="83"/>
      <c r="AEL47" s="83"/>
      <c r="AEM47" s="83"/>
      <c r="AEN47" s="83"/>
      <c r="AEO47" s="83"/>
      <c r="AEP47" s="83"/>
      <c r="AEQ47" s="83"/>
      <c r="AER47" s="83"/>
      <c r="AES47" s="83"/>
      <c r="AET47" s="83"/>
      <c r="AEU47" s="83"/>
      <c r="AEV47" s="83"/>
      <c r="AEW47" s="83"/>
      <c r="AEX47" s="83"/>
      <c r="AEY47" s="83"/>
      <c r="AEZ47" s="83"/>
      <c r="AFA47" s="83"/>
      <c r="AFB47" s="83"/>
      <c r="AFC47" s="83"/>
      <c r="AFD47" s="83"/>
      <c r="AFE47" s="83"/>
      <c r="AFF47" s="83"/>
      <c r="AFG47" s="83"/>
      <c r="AFH47" s="83"/>
      <c r="AFI47" s="83"/>
      <c r="AFJ47" s="83"/>
      <c r="AFK47" s="83"/>
      <c r="AFL47" s="83"/>
      <c r="AFM47" s="83"/>
      <c r="AFN47" s="83"/>
      <c r="AFO47" s="83"/>
      <c r="AFP47" s="83"/>
      <c r="AFQ47" s="83"/>
      <c r="AFR47" s="83"/>
      <c r="AFS47" s="83"/>
      <c r="AFT47" s="83"/>
      <c r="AFU47" s="83"/>
      <c r="AFV47" s="83"/>
      <c r="AFW47" s="83"/>
      <c r="AFX47" s="83"/>
      <c r="AFY47" s="83"/>
      <c r="AFZ47" s="83"/>
      <c r="AGA47" s="83"/>
      <c r="AGB47" s="83"/>
      <c r="AGC47" s="83"/>
      <c r="AGD47" s="83"/>
      <c r="AGE47" s="83"/>
      <c r="AGF47" s="83"/>
      <c r="AGG47" s="83"/>
      <c r="AGH47" s="83"/>
      <c r="AGI47" s="83"/>
      <c r="AGJ47" s="83"/>
      <c r="AGK47" s="83"/>
      <c r="AGL47" s="83"/>
      <c r="AGM47" s="83"/>
      <c r="AGN47" s="83"/>
      <c r="AGO47" s="83"/>
      <c r="AGP47" s="83"/>
      <c r="AGQ47" s="83"/>
      <c r="AGR47" s="83"/>
      <c r="AGS47" s="83"/>
      <c r="AGT47" s="83"/>
      <c r="AGU47" s="83"/>
      <c r="AGV47" s="83"/>
      <c r="AGW47" s="83"/>
      <c r="AGX47" s="83"/>
      <c r="AGY47" s="83"/>
      <c r="AGZ47" s="83"/>
      <c r="AHA47" s="83"/>
      <c r="AHB47" s="83"/>
      <c r="AHC47" s="83"/>
      <c r="AHD47" s="83"/>
      <c r="AHE47" s="83"/>
      <c r="AHF47" s="83"/>
      <c r="AHG47" s="83"/>
      <c r="AHH47" s="83"/>
      <c r="AHI47" s="83"/>
      <c r="AHJ47" s="83"/>
      <c r="AHK47" s="83"/>
      <c r="AHL47" s="83"/>
      <c r="AHM47" s="83"/>
      <c r="AHN47" s="83"/>
      <c r="AHO47" s="83"/>
      <c r="AHP47" s="83"/>
      <c r="AHQ47" s="83"/>
      <c r="AHR47" s="83"/>
      <c r="AHS47" s="83"/>
      <c r="AHT47" s="83"/>
      <c r="AHU47" s="83"/>
      <c r="AHV47" s="83"/>
      <c r="AHW47" s="83"/>
      <c r="AHX47" s="83"/>
      <c r="AHY47" s="83"/>
      <c r="AHZ47" s="83"/>
      <c r="AIA47" s="83"/>
      <c r="AIB47" s="83"/>
      <c r="AIC47" s="83"/>
      <c r="AID47" s="83"/>
      <c r="AIE47" s="83"/>
      <c r="AIF47" s="83"/>
      <c r="AIG47" s="83"/>
      <c r="AIH47" s="83"/>
      <c r="AII47" s="83"/>
      <c r="AIJ47" s="83"/>
      <c r="AIK47" s="83"/>
      <c r="AIL47" s="83"/>
      <c r="AIM47" s="83"/>
      <c r="AIN47" s="83"/>
      <c r="AIO47" s="83"/>
      <c r="AIP47" s="83"/>
      <c r="AIQ47" s="83"/>
      <c r="AIR47" s="83"/>
      <c r="AIS47" s="83"/>
      <c r="AIT47" s="83"/>
      <c r="AIU47" s="83"/>
      <c r="AIV47" s="83"/>
      <c r="AIW47" s="83"/>
      <c r="AIX47" s="83"/>
      <c r="AIY47" s="83"/>
      <c r="AIZ47" s="83"/>
      <c r="AJA47" s="83"/>
      <c r="AJB47" s="83"/>
      <c r="AJC47" s="83"/>
      <c r="AJD47" s="83"/>
      <c r="AJE47" s="83"/>
      <c r="AJF47" s="83"/>
      <c r="AJG47" s="83"/>
      <c r="AJH47" s="83"/>
      <c r="AJI47" s="83"/>
      <c r="AJJ47" s="83"/>
      <c r="AJK47" s="83"/>
      <c r="AJL47" s="83"/>
      <c r="AJM47" s="83"/>
      <c r="AJN47" s="83"/>
      <c r="AJO47" s="83"/>
      <c r="AJP47" s="83"/>
      <c r="AJQ47" s="83"/>
      <c r="AJR47" s="83"/>
      <c r="AJS47" s="83"/>
      <c r="AJT47" s="83"/>
      <c r="AJU47" s="83"/>
      <c r="AJV47" s="83"/>
      <c r="AJW47" s="83"/>
      <c r="AJX47" s="83"/>
      <c r="AJY47" s="83"/>
      <c r="AJZ47" s="83"/>
      <c r="AKA47" s="83"/>
      <c r="AKB47" s="83"/>
      <c r="AKC47" s="83"/>
      <c r="AKD47" s="83"/>
      <c r="AKE47" s="83"/>
      <c r="AKF47" s="83"/>
      <c r="AKG47" s="83"/>
      <c r="AKH47" s="83"/>
      <c r="AKI47" s="83"/>
      <c r="AKJ47" s="83"/>
      <c r="AKK47" s="83"/>
      <c r="AKL47" s="83"/>
      <c r="AKM47" s="83"/>
      <c r="AKN47" s="83"/>
      <c r="AKO47" s="83"/>
      <c r="AKP47" s="83"/>
      <c r="AKQ47" s="83"/>
      <c r="AKR47" s="83"/>
      <c r="AKS47" s="83"/>
      <c r="AKT47" s="83"/>
      <c r="AKU47" s="83"/>
      <c r="AKV47" s="83"/>
      <c r="AKW47" s="83"/>
      <c r="AKX47" s="83"/>
      <c r="AKY47" s="83"/>
      <c r="AKZ47" s="83"/>
      <c r="ALA47" s="83"/>
      <c r="ALB47" s="83"/>
      <c r="ALC47" s="83"/>
      <c r="ALD47" s="83"/>
      <c r="ALE47" s="83"/>
      <c r="ALF47" s="83"/>
      <c r="ALG47" s="83"/>
      <c r="ALH47" s="83"/>
      <c r="ALI47" s="83"/>
      <c r="ALJ47" s="83"/>
      <c r="ALK47" s="83"/>
      <c r="ALL47" s="83"/>
      <c r="ALM47" s="83"/>
      <c r="ALN47" s="83"/>
      <c r="ALO47" s="83"/>
      <c r="ALP47" s="83"/>
      <c r="ALQ47" s="83"/>
      <c r="ALR47" s="83"/>
      <c r="ALS47" s="83"/>
      <c r="ALT47" s="83"/>
      <c r="ALU47" s="83"/>
      <c r="ALV47" s="83"/>
      <c r="ALW47" s="83"/>
      <c r="ALX47" s="83"/>
      <c r="ALY47" s="83"/>
      <c r="ALZ47" s="83"/>
      <c r="AMA47" s="83"/>
      <c r="AMB47" s="83"/>
      <c r="AMC47" s="83"/>
      <c r="AMD47" s="83"/>
      <c r="AME47" s="83"/>
      <c r="AMF47" s="83"/>
      <c r="AMG47" s="83"/>
      <c r="AMH47" s="83"/>
      <c r="AMI47" s="83"/>
      <c r="AMJ47" s="83"/>
      <c r="AMK47" s="83"/>
      <c r="AML47" s="83"/>
      <c r="AMM47" s="83"/>
      <c r="AMN47" s="83"/>
      <c r="AMO47" s="83"/>
      <c r="AMP47" s="83"/>
      <c r="AMQ47" s="83"/>
      <c r="AMR47" s="83"/>
      <c r="AMS47" s="83"/>
      <c r="AMT47" s="83"/>
      <c r="AMU47" s="83"/>
      <c r="AMV47" s="83"/>
      <c r="AMW47" s="83"/>
      <c r="AMX47" s="83"/>
      <c r="AMY47" s="83"/>
      <c r="AMZ47" s="83"/>
      <c r="ANA47" s="83"/>
      <c r="ANB47" s="83"/>
      <c r="ANC47" s="83"/>
      <c r="AND47" s="83"/>
      <c r="ANE47" s="83"/>
      <c r="ANF47" s="83"/>
      <c r="ANG47" s="83"/>
      <c r="ANH47" s="83"/>
      <c r="ANI47" s="83"/>
      <c r="ANJ47" s="83"/>
      <c r="ANK47" s="83"/>
      <c r="ANL47" s="83"/>
      <c r="ANM47" s="83"/>
      <c r="ANN47" s="83"/>
      <c r="ANO47" s="83"/>
      <c r="ANP47" s="83"/>
      <c r="ANQ47" s="83"/>
      <c r="ANR47" s="83"/>
      <c r="ANS47" s="83"/>
      <c r="ANT47" s="83"/>
      <c r="ANU47" s="83"/>
      <c r="ANV47" s="83"/>
      <c r="ANW47" s="83"/>
      <c r="ANX47" s="83"/>
      <c r="ANY47" s="83"/>
      <c r="ANZ47" s="83"/>
      <c r="AOA47" s="83"/>
      <c r="AOB47" s="83"/>
      <c r="AOC47" s="83"/>
      <c r="AOD47" s="83"/>
      <c r="AOE47" s="83"/>
      <c r="AOF47" s="83"/>
      <c r="AOG47" s="83"/>
      <c r="AOH47" s="83"/>
      <c r="AOI47" s="83"/>
      <c r="AOJ47" s="83"/>
      <c r="AOK47" s="83"/>
      <c r="AOL47" s="83"/>
      <c r="AOM47" s="83"/>
      <c r="AON47" s="83"/>
      <c r="AOO47" s="83"/>
      <c r="AOP47" s="83"/>
      <c r="AOQ47" s="83"/>
      <c r="AOR47" s="83"/>
      <c r="AOS47" s="83"/>
      <c r="AOT47" s="83"/>
      <c r="AOU47" s="83"/>
      <c r="AOV47" s="83"/>
      <c r="AOW47" s="83"/>
      <c r="AOX47" s="83"/>
      <c r="AOY47" s="83"/>
      <c r="AOZ47" s="83"/>
      <c r="APA47" s="83"/>
      <c r="APB47" s="83"/>
      <c r="APC47" s="83"/>
      <c r="APD47" s="83"/>
      <c r="APE47" s="83"/>
      <c r="APF47" s="83"/>
      <c r="APG47" s="83"/>
      <c r="APH47" s="83"/>
      <c r="API47" s="83"/>
      <c r="APJ47" s="83"/>
      <c r="APK47" s="83"/>
      <c r="APL47" s="83"/>
      <c r="APM47" s="83"/>
      <c r="APN47" s="83"/>
      <c r="APO47" s="83"/>
      <c r="APP47" s="83"/>
      <c r="APQ47" s="83"/>
      <c r="APR47" s="83"/>
      <c r="APS47" s="83"/>
      <c r="APT47" s="83"/>
      <c r="APU47" s="83"/>
      <c r="APV47" s="83"/>
      <c r="APW47" s="83"/>
      <c r="APX47" s="83"/>
      <c r="APY47" s="83"/>
      <c r="APZ47" s="83"/>
      <c r="AQA47" s="83"/>
      <c r="AQB47" s="83"/>
      <c r="AQC47" s="83"/>
      <c r="AQD47" s="83"/>
      <c r="AQE47" s="83"/>
      <c r="AQF47" s="83"/>
      <c r="AQG47" s="83"/>
      <c r="AQH47" s="83"/>
      <c r="AQI47" s="83"/>
      <c r="AQJ47" s="83"/>
      <c r="AQK47" s="83"/>
      <c r="AQL47" s="83"/>
      <c r="AQM47" s="83"/>
      <c r="AQN47" s="83"/>
      <c r="AQO47" s="83"/>
      <c r="AQP47" s="83"/>
      <c r="AQQ47" s="83"/>
      <c r="AQR47" s="83"/>
      <c r="AQS47" s="83"/>
      <c r="AQT47" s="83"/>
      <c r="AQU47" s="83"/>
      <c r="AQV47" s="83"/>
      <c r="AQW47" s="83"/>
      <c r="AQX47" s="83"/>
      <c r="AQY47" s="83"/>
      <c r="AQZ47" s="83"/>
      <c r="ARA47" s="83"/>
      <c r="ARB47" s="83"/>
      <c r="ARC47" s="83"/>
      <c r="ARD47" s="83"/>
      <c r="ARE47" s="83"/>
      <c r="ARF47" s="83"/>
      <c r="ARG47" s="83"/>
      <c r="ARH47" s="83"/>
      <c r="ARI47" s="83"/>
      <c r="ARJ47" s="83"/>
      <c r="ARK47" s="83"/>
      <c r="ARL47" s="83"/>
      <c r="ARM47" s="83"/>
      <c r="ARN47" s="83"/>
      <c r="ARO47" s="83"/>
      <c r="ARP47" s="83"/>
      <c r="ARQ47" s="83"/>
      <c r="ARR47" s="83"/>
      <c r="ARS47" s="83"/>
      <c r="ART47" s="83"/>
      <c r="ARU47" s="83"/>
      <c r="ARV47" s="83"/>
      <c r="ARW47" s="83"/>
      <c r="ARX47" s="83"/>
      <c r="ARY47" s="83"/>
      <c r="ARZ47" s="83"/>
      <c r="ASA47" s="83"/>
      <c r="ASB47" s="83"/>
      <c r="ASC47" s="83"/>
      <c r="ASD47" s="83"/>
      <c r="ASE47" s="83"/>
      <c r="ASF47" s="83"/>
      <c r="ASG47" s="83"/>
      <c r="ASH47" s="83"/>
      <c r="ASI47" s="83"/>
      <c r="ASJ47" s="83"/>
      <c r="ASK47" s="83"/>
      <c r="ASL47" s="83"/>
      <c r="ASM47" s="83"/>
      <c r="ASN47" s="83"/>
      <c r="ASO47" s="83"/>
      <c r="ASP47" s="83"/>
      <c r="ASQ47" s="83"/>
      <c r="ASR47" s="83"/>
      <c r="ASS47" s="83"/>
      <c r="AST47" s="83"/>
      <c r="ASU47" s="83"/>
      <c r="ASV47" s="83"/>
      <c r="ASW47" s="83"/>
      <c r="ASX47" s="83"/>
      <c r="ASY47" s="83"/>
      <c r="ASZ47" s="83"/>
      <c r="ATA47" s="83"/>
      <c r="ATB47" s="83"/>
      <c r="ATC47" s="83"/>
      <c r="ATD47" s="83"/>
      <c r="ATE47" s="83"/>
      <c r="ATF47" s="83"/>
      <c r="ATG47" s="83"/>
      <c r="ATH47" s="83"/>
      <c r="ATI47" s="83"/>
      <c r="ATJ47" s="83"/>
      <c r="ATK47" s="83"/>
      <c r="ATL47" s="83"/>
      <c r="ATM47" s="83"/>
      <c r="ATN47" s="83"/>
      <c r="ATO47" s="83"/>
      <c r="ATP47" s="83"/>
      <c r="ATQ47" s="83"/>
      <c r="ATR47" s="83"/>
      <c r="ATS47" s="83"/>
      <c r="ATT47" s="83"/>
      <c r="ATU47" s="83"/>
      <c r="ATV47" s="83"/>
      <c r="ATW47" s="83"/>
      <c r="ATX47" s="83"/>
      <c r="ATY47" s="83"/>
      <c r="ATZ47" s="83"/>
      <c r="AUA47" s="83"/>
      <c r="AUB47" s="83"/>
      <c r="AUC47" s="83"/>
      <c r="AUD47" s="83"/>
      <c r="AUE47" s="83"/>
      <c r="AUF47" s="83"/>
      <c r="AUG47" s="83"/>
      <c r="AUH47" s="83"/>
      <c r="AUI47" s="83"/>
      <c r="AUJ47" s="83"/>
      <c r="AUK47" s="83"/>
      <c r="AUL47" s="83"/>
      <c r="AUM47" s="83"/>
      <c r="AUN47" s="83"/>
      <c r="AUO47" s="83"/>
      <c r="AUP47" s="83"/>
      <c r="AUQ47" s="83"/>
      <c r="AUR47" s="83"/>
      <c r="AUS47" s="83"/>
      <c r="AUT47" s="83"/>
      <c r="AUU47" s="83"/>
      <c r="AUV47" s="83"/>
      <c r="AUW47" s="83"/>
      <c r="AUX47" s="83"/>
      <c r="AUY47" s="83"/>
      <c r="AUZ47" s="83"/>
      <c r="AVA47" s="83"/>
      <c r="AVB47" s="83"/>
      <c r="AVC47" s="83"/>
      <c r="AVD47" s="83"/>
      <c r="AVE47" s="83"/>
      <c r="AVF47" s="83"/>
    </row>
    <row r="48" spans="1:1254">
      <c r="A48" s="84">
        <v>45657</v>
      </c>
      <c r="B48" s="81">
        <v>50192</v>
      </c>
      <c r="C48" s="82" t="s">
        <v>1981</v>
      </c>
      <c r="D48" s="38">
        <v>16066</v>
      </c>
      <c r="E48" s="38"/>
      <c r="F48" s="38">
        <v>80</v>
      </c>
      <c r="G48" s="38">
        <v>-13527</v>
      </c>
      <c r="H48" s="38"/>
      <c r="I48" s="38"/>
      <c r="J48" s="38">
        <v>-13740</v>
      </c>
      <c r="K48" s="38">
        <v>-1458</v>
      </c>
      <c r="L48" s="38">
        <v>-4362</v>
      </c>
      <c r="M48" s="38">
        <v>2748</v>
      </c>
      <c r="N48" s="38">
        <v>15380</v>
      </c>
      <c r="O48" s="38"/>
      <c r="P48" s="38"/>
      <c r="Q48" s="38">
        <v>0</v>
      </c>
      <c r="R48" s="38"/>
      <c r="S48" s="38"/>
      <c r="T48" s="38">
        <v>6007</v>
      </c>
      <c r="U48" s="38">
        <v>6087</v>
      </c>
      <c r="V48" s="38"/>
      <c r="W48" s="38">
        <v>-80</v>
      </c>
      <c r="X48" s="38">
        <v>-4624</v>
      </c>
      <c r="Y48" s="38">
        <v>-6082</v>
      </c>
      <c r="Z48" s="38"/>
      <c r="AA48" s="38"/>
      <c r="AB48" s="38">
        <v>-150</v>
      </c>
      <c r="AC48" s="38">
        <v>-213</v>
      </c>
      <c r="AD48" s="38"/>
      <c r="AE48" s="38"/>
      <c r="AF48" s="38"/>
      <c r="AG48" s="38">
        <v>1645</v>
      </c>
      <c r="AH48" s="38">
        <v>0</v>
      </c>
      <c r="AI48" s="38">
        <v>2595</v>
      </c>
      <c r="AJ48" s="38">
        <v>-686</v>
      </c>
      <c r="AK48" s="38">
        <v>-116</v>
      </c>
      <c r="AL48" s="38">
        <v>1010</v>
      </c>
      <c r="AM48" s="38">
        <v>1645</v>
      </c>
      <c r="AN48" s="38"/>
      <c r="AO48" s="38"/>
      <c r="AP48" s="38"/>
      <c r="AQ48" s="38">
        <v>2710</v>
      </c>
      <c r="AR48" s="38"/>
      <c r="AS48" s="38">
        <v>32016</v>
      </c>
      <c r="AT48" s="38"/>
      <c r="AU48" s="38"/>
      <c r="AV48" s="38"/>
      <c r="AW48" s="38">
        <v>0</v>
      </c>
      <c r="AX48" s="38"/>
      <c r="AY48" s="38"/>
      <c r="AZ48" s="38">
        <v>62616</v>
      </c>
      <c r="BA48" s="38">
        <v>30600</v>
      </c>
      <c r="BB48" s="38">
        <v>18740</v>
      </c>
      <c r="BC48" s="38"/>
      <c r="BD48" s="38">
        <v>0</v>
      </c>
      <c r="BE48" s="38"/>
      <c r="BF48" s="38"/>
      <c r="BG48" s="38">
        <v>66211</v>
      </c>
      <c r="BH48" s="38"/>
      <c r="BI48" s="38">
        <v>478</v>
      </c>
      <c r="BJ48" s="38">
        <v>2710</v>
      </c>
      <c r="BK48" s="38"/>
      <c r="BL48" s="38">
        <v>13276</v>
      </c>
      <c r="BM48" s="38">
        <v>185</v>
      </c>
      <c r="BN48" s="38"/>
      <c r="BO48" s="38"/>
      <c r="BP48" s="38">
        <v>0</v>
      </c>
      <c r="BQ48" s="38"/>
      <c r="BR48" s="38">
        <v>0</v>
      </c>
      <c r="BS48" s="38"/>
      <c r="BT48" s="38">
        <v>0</v>
      </c>
      <c r="BU48" s="38">
        <v>0</v>
      </c>
      <c r="BV48" s="38"/>
      <c r="BW48" s="38">
        <v>0</v>
      </c>
      <c r="BX48" s="38"/>
      <c r="BY48" s="38"/>
      <c r="BZ48" s="38"/>
      <c r="CA48" s="38"/>
      <c r="CB48" s="38"/>
      <c r="CC48" s="38">
        <v>185</v>
      </c>
      <c r="CD48" s="38">
        <v>700</v>
      </c>
      <c r="CE48" s="38"/>
      <c r="CF48" s="38">
        <v>1500</v>
      </c>
      <c r="CG48" s="38">
        <v>0</v>
      </c>
      <c r="CH48" s="38"/>
      <c r="CI48" s="38">
        <v>47040</v>
      </c>
      <c r="CJ48" s="38">
        <v>3836</v>
      </c>
      <c r="CK48" s="38"/>
      <c r="CL48" s="38"/>
      <c r="CM48" s="38"/>
      <c r="CN48" s="38">
        <v>212</v>
      </c>
      <c r="CO48" s="38"/>
      <c r="CP48" s="38"/>
      <c r="CQ48" s="38">
        <v>11297</v>
      </c>
      <c r="CR48" s="38">
        <v>13926</v>
      </c>
      <c r="CS48" s="38"/>
      <c r="CT48" s="38"/>
      <c r="CU48" s="38">
        <v>5245</v>
      </c>
      <c r="CV48" s="38">
        <v>0</v>
      </c>
      <c r="CW48" s="38"/>
      <c r="CX48" s="38"/>
      <c r="CY48" s="38"/>
      <c r="CZ48" s="38"/>
      <c r="DA48" s="38">
        <v>42950</v>
      </c>
      <c r="DB48" s="38">
        <v>2590</v>
      </c>
      <c r="DC48" s="38"/>
      <c r="DD48" s="38"/>
      <c r="DE48" s="38"/>
      <c r="DF48" s="38">
        <v>1173</v>
      </c>
      <c r="DG48" s="38">
        <v>0</v>
      </c>
      <c r="DH48" s="38">
        <v>236</v>
      </c>
      <c r="DI48" s="38"/>
      <c r="DJ48" s="38">
        <v>66211</v>
      </c>
      <c r="DK48" s="38"/>
      <c r="DL48" s="38"/>
      <c r="DM48" s="38"/>
      <c r="DN48" s="38"/>
      <c r="DO48" s="38">
        <v>2417</v>
      </c>
      <c r="DP48" s="38"/>
      <c r="DQ48" s="38"/>
      <c r="DR48" s="38"/>
      <c r="DS48" s="38">
        <v>222</v>
      </c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>
        <v>-20</v>
      </c>
      <c r="EH48" s="38"/>
      <c r="EI48" s="38">
        <v>-1879</v>
      </c>
      <c r="EJ48" s="38">
        <v>-6208</v>
      </c>
      <c r="EK48" s="38">
        <v>77</v>
      </c>
      <c r="EL48" s="38"/>
      <c r="EM48" s="38"/>
      <c r="EN48" s="38">
        <v>77</v>
      </c>
      <c r="EO48" s="38"/>
      <c r="EP48" s="38"/>
      <c r="EQ48" s="38"/>
      <c r="ER48" s="38">
        <v>-4309</v>
      </c>
      <c r="ES48" s="38"/>
      <c r="ET48" s="38"/>
      <c r="EU48" s="38">
        <v>-1325</v>
      </c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  <c r="NY48" s="83"/>
      <c r="NZ48" s="83"/>
      <c r="OA48" s="83"/>
      <c r="OB48" s="83"/>
      <c r="OC48" s="83"/>
      <c r="OD48" s="83"/>
      <c r="OE48" s="83"/>
      <c r="OF48" s="83"/>
      <c r="OG48" s="83"/>
      <c r="OH48" s="83"/>
      <c r="OI48" s="83"/>
      <c r="OJ48" s="83"/>
      <c r="OK48" s="83"/>
      <c r="OL48" s="83"/>
      <c r="OM48" s="83"/>
      <c r="ON48" s="83"/>
      <c r="OO48" s="83"/>
      <c r="OP48" s="83"/>
      <c r="OQ48" s="83"/>
      <c r="OR48" s="83"/>
      <c r="OS48" s="83"/>
      <c r="OT48" s="83"/>
      <c r="OU48" s="83"/>
      <c r="OV48" s="83"/>
      <c r="OW48" s="83"/>
      <c r="OX48" s="83"/>
      <c r="OY48" s="83"/>
      <c r="OZ48" s="83"/>
      <c r="PA48" s="83"/>
      <c r="PB48" s="83"/>
      <c r="PC48" s="83"/>
      <c r="PD48" s="83"/>
      <c r="PE48" s="83"/>
      <c r="PF48" s="83"/>
      <c r="PG48" s="83"/>
      <c r="PH48" s="83"/>
      <c r="PI48" s="83"/>
      <c r="PJ48" s="83"/>
      <c r="PK48" s="83"/>
      <c r="PL48" s="83"/>
      <c r="PM48" s="83"/>
      <c r="PN48" s="83"/>
      <c r="PO48" s="83"/>
      <c r="PP48" s="83"/>
      <c r="PQ48" s="83"/>
      <c r="PR48" s="83"/>
      <c r="PS48" s="83"/>
      <c r="PT48" s="83"/>
      <c r="PU48" s="83"/>
      <c r="PV48" s="83"/>
      <c r="PW48" s="83"/>
      <c r="PX48" s="83"/>
      <c r="PY48" s="83"/>
      <c r="PZ48" s="83"/>
      <c r="QA48" s="83"/>
      <c r="QB48" s="83"/>
      <c r="QC48" s="83"/>
      <c r="QD48" s="83"/>
      <c r="QE48" s="83"/>
      <c r="QF48" s="83"/>
      <c r="QG48" s="83"/>
      <c r="QH48" s="83"/>
      <c r="QI48" s="83"/>
      <c r="QJ48" s="83"/>
      <c r="QK48" s="83"/>
      <c r="QL48" s="83"/>
      <c r="QM48" s="83"/>
      <c r="QN48" s="83"/>
      <c r="QO48" s="83"/>
      <c r="QP48" s="83"/>
      <c r="QQ48" s="83"/>
      <c r="QR48" s="83"/>
      <c r="QS48" s="83"/>
      <c r="QT48" s="83"/>
      <c r="QU48" s="83"/>
      <c r="QV48" s="83"/>
      <c r="QW48" s="83"/>
      <c r="QX48" s="83"/>
      <c r="QY48" s="83"/>
      <c r="QZ48" s="83"/>
      <c r="RA48" s="83"/>
      <c r="RB48" s="83"/>
      <c r="RC48" s="83"/>
      <c r="RD48" s="83"/>
      <c r="RE48" s="83"/>
      <c r="RF48" s="83"/>
      <c r="RG48" s="83"/>
      <c r="RH48" s="83"/>
      <c r="RI48" s="83"/>
      <c r="RJ48" s="83"/>
      <c r="RK48" s="83"/>
      <c r="RL48" s="83"/>
      <c r="RM48" s="83"/>
      <c r="RN48" s="83"/>
      <c r="RO48" s="83"/>
      <c r="RP48" s="83"/>
      <c r="RQ48" s="83"/>
      <c r="RR48" s="83"/>
      <c r="RS48" s="83"/>
      <c r="RT48" s="83"/>
      <c r="RU48" s="83"/>
      <c r="RV48" s="83"/>
      <c r="RW48" s="83"/>
      <c r="RX48" s="83"/>
      <c r="RY48" s="83"/>
      <c r="RZ48" s="83"/>
      <c r="SA48" s="83"/>
      <c r="SB48" s="83"/>
      <c r="SC48" s="83"/>
      <c r="SD48" s="83"/>
      <c r="SE48" s="83"/>
      <c r="SF48" s="83"/>
      <c r="SG48" s="83"/>
      <c r="SH48" s="83"/>
      <c r="SI48" s="83"/>
      <c r="SJ48" s="83"/>
      <c r="SK48" s="83"/>
      <c r="SL48" s="83"/>
      <c r="SM48" s="83"/>
      <c r="SN48" s="83"/>
      <c r="SO48" s="83"/>
      <c r="SP48" s="83"/>
      <c r="SQ48" s="83"/>
      <c r="SR48" s="83"/>
      <c r="SS48" s="83"/>
      <c r="ST48" s="83"/>
      <c r="SU48" s="83"/>
      <c r="SV48" s="83"/>
      <c r="SW48" s="83"/>
      <c r="SX48" s="83"/>
      <c r="SY48" s="83"/>
      <c r="SZ48" s="83"/>
      <c r="TA48" s="83"/>
      <c r="TB48" s="83"/>
      <c r="TC48" s="83"/>
      <c r="TD48" s="83"/>
      <c r="TE48" s="83"/>
      <c r="TF48" s="83"/>
      <c r="TG48" s="83"/>
      <c r="TH48" s="83"/>
      <c r="TI48" s="83"/>
      <c r="TJ48" s="83"/>
      <c r="TK48" s="83"/>
      <c r="TL48" s="83"/>
      <c r="TM48" s="83"/>
      <c r="TN48" s="83"/>
      <c r="TO48" s="83"/>
      <c r="TP48" s="83"/>
      <c r="TQ48" s="83"/>
      <c r="TR48" s="83"/>
      <c r="TS48" s="83"/>
      <c r="TT48" s="83"/>
      <c r="TU48" s="83"/>
      <c r="TV48" s="83"/>
      <c r="TW48" s="83"/>
      <c r="TX48" s="83"/>
      <c r="TY48" s="83"/>
      <c r="TZ48" s="83"/>
      <c r="UA48" s="83"/>
      <c r="UB48" s="83"/>
      <c r="UC48" s="83"/>
      <c r="UD48" s="83"/>
      <c r="UE48" s="83"/>
      <c r="UF48" s="83"/>
      <c r="UG48" s="83"/>
      <c r="UH48" s="83"/>
      <c r="UI48" s="83"/>
      <c r="UJ48" s="83"/>
      <c r="UK48" s="83"/>
      <c r="UL48" s="83"/>
      <c r="UM48" s="83"/>
      <c r="UN48" s="83"/>
      <c r="UO48" s="83"/>
      <c r="UP48" s="83"/>
      <c r="UQ48" s="83"/>
      <c r="UR48" s="83"/>
      <c r="US48" s="83"/>
      <c r="UT48" s="83"/>
      <c r="UU48" s="83"/>
      <c r="UV48" s="83"/>
      <c r="UW48" s="83"/>
      <c r="UX48" s="83"/>
      <c r="UY48" s="83"/>
      <c r="UZ48" s="83"/>
      <c r="VA48" s="83"/>
      <c r="VB48" s="83"/>
      <c r="VC48" s="83"/>
      <c r="VD48" s="83"/>
      <c r="VE48" s="83"/>
      <c r="VF48" s="83"/>
      <c r="VG48" s="83"/>
      <c r="VH48" s="83"/>
      <c r="VI48" s="83"/>
      <c r="VJ48" s="83"/>
      <c r="VK48" s="83"/>
      <c r="VL48" s="83"/>
      <c r="VM48" s="83"/>
      <c r="VN48" s="83"/>
      <c r="VO48" s="83"/>
      <c r="VP48" s="83"/>
      <c r="VQ48" s="83"/>
      <c r="VR48" s="83"/>
      <c r="VS48" s="83"/>
      <c r="VT48" s="83"/>
      <c r="VU48" s="83"/>
      <c r="VV48" s="83"/>
      <c r="VW48" s="83"/>
      <c r="VX48" s="83"/>
      <c r="VY48" s="83"/>
      <c r="VZ48" s="83"/>
      <c r="WA48" s="83"/>
      <c r="WB48" s="83"/>
      <c r="WC48" s="83"/>
      <c r="WD48" s="83"/>
      <c r="WE48" s="83"/>
      <c r="WF48" s="83"/>
      <c r="WG48" s="83"/>
      <c r="WH48" s="83"/>
      <c r="WI48" s="83"/>
      <c r="WJ48" s="83"/>
      <c r="WK48" s="83"/>
      <c r="WL48" s="83"/>
      <c r="WM48" s="83"/>
      <c r="WN48" s="83"/>
      <c r="WO48" s="83"/>
      <c r="WP48" s="83"/>
      <c r="WQ48" s="83"/>
      <c r="WR48" s="83"/>
      <c r="WS48" s="83"/>
      <c r="WT48" s="83"/>
      <c r="WU48" s="83"/>
      <c r="WV48" s="83"/>
      <c r="WW48" s="83"/>
      <c r="WX48" s="83"/>
      <c r="WY48" s="83"/>
      <c r="WZ48" s="83"/>
      <c r="XA48" s="83"/>
      <c r="XB48" s="83"/>
      <c r="XC48" s="83"/>
      <c r="XD48" s="83"/>
      <c r="XE48" s="83"/>
      <c r="XF48" s="83"/>
      <c r="XG48" s="83"/>
      <c r="XH48" s="83"/>
      <c r="XI48" s="83"/>
      <c r="XJ48" s="83"/>
      <c r="XK48" s="83"/>
      <c r="XL48" s="83"/>
      <c r="XM48" s="83"/>
      <c r="XN48" s="83"/>
      <c r="XO48" s="83"/>
      <c r="XP48" s="83"/>
      <c r="XQ48" s="83"/>
      <c r="XR48" s="83"/>
      <c r="XS48" s="83"/>
      <c r="XT48" s="83"/>
      <c r="XU48" s="83"/>
      <c r="XV48" s="83"/>
      <c r="XW48" s="83"/>
      <c r="XX48" s="83"/>
      <c r="XY48" s="83"/>
      <c r="XZ48" s="83"/>
      <c r="YA48" s="83"/>
      <c r="YB48" s="83"/>
      <c r="YC48" s="83"/>
      <c r="YD48" s="83"/>
      <c r="YE48" s="83"/>
      <c r="YF48" s="83"/>
      <c r="YG48" s="83"/>
      <c r="YH48" s="83"/>
      <c r="YI48" s="83"/>
      <c r="YJ48" s="83"/>
      <c r="YK48" s="83"/>
      <c r="YL48" s="83"/>
      <c r="YM48" s="83"/>
      <c r="YN48" s="83"/>
      <c r="YO48" s="83"/>
      <c r="YP48" s="83"/>
      <c r="YQ48" s="83"/>
      <c r="YR48" s="83"/>
      <c r="YS48" s="83"/>
      <c r="YT48" s="83"/>
      <c r="YU48" s="83"/>
      <c r="YV48" s="83"/>
      <c r="YW48" s="83"/>
      <c r="YX48" s="83"/>
      <c r="YY48" s="83"/>
      <c r="YZ48" s="83"/>
      <c r="ZA48" s="83"/>
      <c r="ZB48" s="83"/>
      <c r="ZC48" s="83"/>
      <c r="ZD48" s="83"/>
      <c r="ZE48" s="83"/>
      <c r="ZF48" s="83"/>
      <c r="ZG48" s="83"/>
      <c r="ZH48" s="83"/>
      <c r="ZI48" s="83"/>
      <c r="ZJ48" s="83"/>
      <c r="ZK48" s="83"/>
      <c r="ZL48" s="83"/>
      <c r="ZM48" s="83"/>
      <c r="ZN48" s="83"/>
      <c r="ZO48" s="83"/>
      <c r="ZP48" s="83"/>
      <c r="ZQ48" s="83"/>
      <c r="ZR48" s="83"/>
      <c r="ZS48" s="83"/>
      <c r="ZT48" s="83"/>
      <c r="ZU48" s="83"/>
      <c r="ZV48" s="83"/>
      <c r="ZW48" s="83"/>
      <c r="ZX48" s="83"/>
      <c r="ZY48" s="83"/>
      <c r="ZZ48" s="83"/>
      <c r="AAA48" s="83"/>
      <c r="AAB48" s="83"/>
      <c r="AAC48" s="83"/>
      <c r="AAD48" s="83"/>
      <c r="AAE48" s="83"/>
      <c r="AAF48" s="83"/>
      <c r="AAG48" s="83"/>
      <c r="AAH48" s="83"/>
      <c r="AAI48" s="83"/>
      <c r="AAJ48" s="83"/>
      <c r="AAK48" s="83"/>
      <c r="AAL48" s="83"/>
      <c r="AAM48" s="83"/>
      <c r="AAN48" s="83"/>
      <c r="AAO48" s="83"/>
      <c r="AAP48" s="83"/>
      <c r="AAQ48" s="83"/>
      <c r="AAR48" s="83"/>
      <c r="AAS48" s="83"/>
      <c r="AAT48" s="83"/>
      <c r="AAU48" s="83"/>
      <c r="AAV48" s="83"/>
      <c r="AAW48" s="83"/>
      <c r="AAX48" s="83"/>
      <c r="AAY48" s="83"/>
      <c r="AAZ48" s="83"/>
      <c r="ABA48" s="83"/>
      <c r="ABB48" s="83"/>
      <c r="ABC48" s="83"/>
      <c r="ABD48" s="83"/>
      <c r="ABE48" s="83"/>
      <c r="ABF48" s="83"/>
      <c r="ABG48" s="83"/>
      <c r="ABH48" s="83"/>
      <c r="ABI48" s="83"/>
      <c r="ABJ48" s="83"/>
      <c r="ABK48" s="83"/>
      <c r="ABL48" s="83"/>
      <c r="ABM48" s="83"/>
      <c r="ABN48" s="83"/>
      <c r="ABO48" s="83"/>
      <c r="ABP48" s="83"/>
      <c r="ABQ48" s="83"/>
      <c r="ABR48" s="83"/>
      <c r="ABS48" s="83"/>
      <c r="ABT48" s="83"/>
      <c r="ABU48" s="83"/>
      <c r="ABV48" s="83"/>
      <c r="ABW48" s="83"/>
      <c r="ABX48" s="83"/>
      <c r="ABY48" s="83"/>
      <c r="ABZ48" s="83"/>
      <c r="ACA48" s="83"/>
      <c r="ACB48" s="83"/>
      <c r="ACC48" s="83"/>
      <c r="ACD48" s="83"/>
      <c r="ACE48" s="83"/>
      <c r="ACF48" s="83"/>
      <c r="ACG48" s="83"/>
      <c r="ACH48" s="83"/>
      <c r="ACI48" s="83"/>
      <c r="ACJ48" s="83"/>
      <c r="ACK48" s="83"/>
      <c r="ACL48" s="83"/>
      <c r="ACM48" s="83"/>
      <c r="ACN48" s="83"/>
      <c r="ACO48" s="83"/>
      <c r="ACP48" s="83"/>
      <c r="ACQ48" s="83"/>
      <c r="ACR48" s="83"/>
      <c r="ACS48" s="83"/>
      <c r="ACT48" s="83"/>
      <c r="ACU48" s="83"/>
      <c r="ACV48" s="83"/>
      <c r="ACW48" s="83"/>
      <c r="ACX48" s="83"/>
      <c r="ACY48" s="83"/>
      <c r="ACZ48" s="83"/>
      <c r="ADA48" s="83"/>
      <c r="ADB48" s="83"/>
      <c r="ADC48" s="83"/>
      <c r="ADD48" s="83"/>
      <c r="ADE48" s="83"/>
      <c r="ADF48" s="83"/>
      <c r="ADG48" s="83"/>
      <c r="ADH48" s="83"/>
      <c r="ADI48" s="83"/>
      <c r="ADJ48" s="83"/>
      <c r="ADK48" s="83"/>
      <c r="ADL48" s="83"/>
      <c r="ADM48" s="83"/>
      <c r="ADN48" s="83"/>
      <c r="ADO48" s="83"/>
      <c r="ADP48" s="83"/>
      <c r="ADQ48" s="83"/>
      <c r="ADR48" s="83"/>
      <c r="ADS48" s="83"/>
      <c r="ADT48" s="83"/>
      <c r="ADU48" s="83"/>
      <c r="ADV48" s="83"/>
      <c r="ADW48" s="83"/>
      <c r="ADX48" s="83"/>
      <c r="ADY48" s="83"/>
      <c r="ADZ48" s="83"/>
      <c r="AEA48" s="83"/>
      <c r="AEB48" s="83"/>
      <c r="AEC48" s="83"/>
      <c r="AED48" s="83"/>
      <c r="AEE48" s="83"/>
      <c r="AEF48" s="83"/>
      <c r="AEG48" s="83"/>
      <c r="AEH48" s="83"/>
      <c r="AEI48" s="83"/>
      <c r="AEJ48" s="83"/>
      <c r="AEK48" s="83"/>
      <c r="AEL48" s="83"/>
      <c r="AEM48" s="83"/>
      <c r="AEN48" s="83"/>
      <c r="AEO48" s="83"/>
      <c r="AEP48" s="83"/>
      <c r="AEQ48" s="83"/>
      <c r="AER48" s="83"/>
      <c r="AES48" s="83"/>
      <c r="AET48" s="83"/>
      <c r="AEU48" s="83"/>
      <c r="AEV48" s="83"/>
      <c r="AEW48" s="83"/>
      <c r="AEX48" s="83"/>
      <c r="AEY48" s="83"/>
      <c r="AEZ48" s="83"/>
      <c r="AFA48" s="83"/>
      <c r="AFB48" s="83"/>
      <c r="AFC48" s="83"/>
      <c r="AFD48" s="83"/>
      <c r="AFE48" s="83"/>
      <c r="AFF48" s="83"/>
      <c r="AFG48" s="83"/>
      <c r="AFH48" s="83"/>
      <c r="AFI48" s="83"/>
      <c r="AFJ48" s="83"/>
      <c r="AFK48" s="83"/>
      <c r="AFL48" s="83"/>
      <c r="AFM48" s="83"/>
      <c r="AFN48" s="83"/>
      <c r="AFO48" s="83"/>
      <c r="AFP48" s="83"/>
      <c r="AFQ48" s="83"/>
      <c r="AFR48" s="83"/>
      <c r="AFS48" s="83"/>
      <c r="AFT48" s="83"/>
      <c r="AFU48" s="83"/>
      <c r="AFV48" s="83"/>
      <c r="AFW48" s="83"/>
      <c r="AFX48" s="83"/>
      <c r="AFY48" s="83"/>
      <c r="AFZ48" s="83"/>
      <c r="AGA48" s="83"/>
      <c r="AGB48" s="83"/>
      <c r="AGC48" s="83"/>
      <c r="AGD48" s="83"/>
      <c r="AGE48" s="83"/>
      <c r="AGF48" s="83"/>
      <c r="AGG48" s="83"/>
      <c r="AGH48" s="83"/>
      <c r="AGI48" s="83"/>
      <c r="AGJ48" s="83"/>
      <c r="AGK48" s="83"/>
      <c r="AGL48" s="83"/>
      <c r="AGM48" s="83"/>
      <c r="AGN48" s="83"/>
      <c r="AGO48" s="83"/>
      <c r="AGP48" s="83"/>
      <c r="AGQ48" s="83"/>
      <c r="AGR48" s="83"/>
      <c r="AGS48" s="83"/>
      <c r="AGT48" s="83"/>
      <c r="AGU48" s="83"/>
      <c r="AGV48" s="83"/>
      <c r="AGW48" s="83"/>
      <c r="AGX48" s="83"/>
      <c r="AGY48" s="83"/>
      <c r="AGZ48" s="83"/>
      <c r="AHA48" s="83"/>
      <c r="AHB48" s="83"/>
      <c r="AHC48" s="83"/>
      <c r="AHD48" s="83"/>
      <c r="AHE48" s="83"/>
      <c r="AHF48" s="83"/>
      <c r="AHG48" s="83"/>
      <c r="AHH48" s="83"/>
      <c r="AHI48" s="83"/>
      <c r="AHJ48" s="83"/>
      <c r="AHK48" s="83"/>
      <c r="AHL48" s="83"/>
      <c r="AHM48" s="83"/>
      <c r="AHN48" s="83"/>
      <c r="AHO48" s="83"/>
      <c r="AHP48" s="83"/>
      <c r="AHQ48" s="83"/>
      <c r="AHR48" s="83"/>
      <c r="AHS48" s="83"/>
      <c r="AHT48" s="83"/>
      <c r="AHU48" s="83"/>
      <c r="AHV48" s="83"/>
      <c r="AHW48" s="83"/>
      <c r="AHX48" s="83"/>
      <c r="AHY48" s="83"/>
      <c r="AHZ48" s="83"/>
      <c r="AIA48" s="83"/>
      <c r="AIB48" s="83"/>
      <c r="AIC48" s="83"/>
      <c r="AID48" s="83"/>
      <c r="AIE48" s="83"/>
      <c r="AIF48" s="83"/>
      <c r="AIG48" s="83"/>
      <c r="AIH48" s="83"/>
      <c r="AII48" s="83"/>
      <c r="AIJ48" s="83"/>
      <c r="AIK48" s="83"/>
      <c r="AIL48" s="83"/>
      <c r="AIM48" s="83"/>
      <c r="AIN48" s="83"/>
      <c r="AIO48" s="83"/>
      <c r="AIP48" s="83"/>
      <c r="AIQ48" s="83"/>
      <c r="AIR48" s="83"/>
      <c r="AIS48" s="83"/>
      <c r="AIT48" s="83"/>
      <c r="AIU48" s="83"/>
      <c r="AIV48" s="83"/>
      <c r="AIW48" s="83"/>
      <c r="AIX48" s="83"/>
      <c r="AIY48" s="83"/>
      <c r="AIZ48" s="83"/>
      <c r="AJA48" s="83"/>
      <c r="AJB48" s="83"/>
      <c r="AJC48" s="83"/>
      <c r="AJD48" s="83"/>
      <c r="AJE48" s="83"/>
      <c r="AJF48" s="83"/>
      <c r="AJG48" s="83"/>
      <c r="AJH48" s="83"/>
      <c r="AJI48" s="83"/>
      <c r="AJJ48" s="83"/>
      <c r="AJK48" s="83"/>
      <c r="AJL48" s="83"/>
      <c r="AJM48" s="83"/>
      <c r="AJN48" s="83"/>
      <c r="AJO48" s="83"/>
      <c r="AJP48" s="83"/>
      <c r="AJQ48" s="83"/>
      <c r="AJR48" s="83"/>
      <c r="AJS48" s="83"/>
      <c r="AJT48" s="83"/>
      <c r="AJU48" s="83"/>
      <c r="AJV48" s="83"/>
      <c r="AJW48" s="83"/>
      <c r="AJX48" s="83"/>
      <c r="AJY48" s="83"/>
      <c r="AJZ48" s="83"/>
      <c r="AKA48" s="83"/>
      <c r="AKB48" s="83"/>
      <c r="AKC48" s="83"/>
      <c r="AKD48" s="83"/>
      <c r="AKE48" s="83"/>
      <c r="AKF48" s="83"/>
      <c r="AKG48" s="83"/>
      <c r="AKH48" s="83"/>
      <c r="AKI48" s="83"/>
      <c r="AKJ48" s="83"/>
      <c r="AKK48" s="83"/>
      <c r="AKL48" s="83"/>
      <c r="AKM48" s="83"/>
      <c r="AKN48" s="83"/>
      <c r="AKO48" s="83"/>
      <c r="AKP48" s="83"/>
      <c r="AKQ48" s="83"/>
      <c r="AKR48" s="83"/>
      <c r="AKS48" s="83"/>
      <c r="AKT48" s="83"/>
      <c r="AKU48" s="83"/>
      <c r="AKV48" s="83"/>
      <c r="AKW48" s="83"/>
      <c r="AKX48" s="83"/>
      <c r="AKY48" s="83"/>
      <c r="AKZ48" s="83"/>
      <c r="ALA48" s="83"/>
      <c r="ALB48" s="83"/>
      <c r="ALC48" s="83"/>
      <c r="ALD48" s="83"/>
      <c r="ALE48" s="83"/>
      <c r="ALF48" s="83"/>
      <c r="ALG48" s="83"/>
      <c r="ALH48" s="83"/>
      <c r="ALI48" s="83"/>
      <c r="ALJ48" s="83"/>
      <c r="ALK48" s="83"/>
      <c r="ALL48" s="83"/>
      <c r="ALM48" s="83"/>
      <c r="ALN48" s="83"/>
      <c r="ALO48" s="83"/>
      <c r="ALP48" s="83"/>
      <c r="ALQ48" s="83"/>
      <c r="ALR48" s="83"/>
      <c r="ALS48" s="83"/>
      <c r="ALT48" s="83"/>
      <c r="ALU48" s="83"/>
      <c r="ALV48" s="83"/>
      <c r="ALW48" s="83"/>
      <c r="ALX48" s="83"/>
      <c r="ALY48" s="83"/>
      <c r="ALZ48" s="83"/>
      <c r="AMA48" s="83"/>
      <c r="AMB48" s="83"/>
      <c r="AMC48" s="83"/>
      <c r="AMD48" s="83"/>
      <c r="AME48" s="83"/>
      <c r="AMF48" s="83"/>
      <c r="AMG48" s="83"/>
      <c r="AMH48" s="83"/>
      <c r="AMI48" s="83"/>
      <c r="AMJ48" s="83"/>
      <c r="AMK48" s="83"/>
      <c r="AML48" s="83"/>
      <c r="AMM48" s="83"/>
      <c r="AMN48" s="83"/>
      <c r="AMO48" s="83"/>
      <c r="AMP48" s="83"/>
      <c r="AMQ48" s="83"/>
      <c r="AMR48" s="83"/>
      <c r="AMS48" s="83"/>
      <c r="AMT48" s="83"/>
      <c r="AMU48" s="83"/>
      <c r="AMV48" s="83"/>
      <c r="AMW48" s="83"/>
      <c r="AMX48" s="83"/>
      <c r="AMY48" s="83"/>
      <c r="AMZ48" s="83"/>
      <c r="ANA48" s="83"/>
      <c r="ANB48" s="83"/>
      <c r="ANC48" s="83"/>
      <c r="AND48" s="83"/>
      <c r="ANE48" s="83"/>
      <c r="ANF48" s="83"/>
      <c r="ANG48" s="83"/>
      <c r="ANH48" s="83"/>
      <c r="ANI48" s="83"/>
      <c r="ANJ48" s="83"/>
      <c r="ANK48" s="83"/>
      <c r="ANL48" s="83"/>
      <c r="ANM48" s="83"/>
      <c r="ANN48" s="83"/>
      <c r="ANO48" s="83"/>
      <c r="ANP48" s="83"/>
      <c r="ANQ48" s="83"/>
      <c r="ANR48" s="83"/>
      <c r="ANS48" s="83"/>
      <c r="ANT48" s="83"/>
      <c r="ANU48" s="83"/>
      <c r="ANV48" s="83"/>
      <c r="ANW48" s="83"/>
      <c r="ANX48" s="83"/>
      <c r="ANY48" s="83"/>
      <c r="ANZ48" s="83"/>
      <c r="AOA48" s="83"/>
      <c r="AOB48" s="83"/>
      <c r="AOC48" s="83"/>
      <c r="AOD48" s="83"/>
      <c r="AOE48" s="83"/>
      <c r="AOF48" s="83"/>
      <c r="AOG48" s="83"/>
      <c r="AOH48" s="83"/>
      <c r="AOI48" s="83"/>
      <c r="AOJ48" s="83"/>
      <c r="AOK48" s="83"/>
      <c r="AOL48" s="83"/>
      <c r="AOM48" s="83"/>
      <c r="AON48" s="83"/>
      <c r="AOO48" s="83"/>
      <c r="AOP48" s="83"/>
      <c r="AOQ48" s="83"/>
      <c r="AOR48" s="83"/>
      <c r="AOS48" s="83"/>
      <c r="AOT48" s="83"/>
      <c r="AOU48" s="83"/>
      <c r="AOV48" s="83"/>
      <c r="AOW48" s="83"/>
      <c r="AOX48" s="83"/>
      <c r="AOY48" s="83"/>
      <c r="AOZ48" s="83"/>
      <c r="APA48" s="83"/>
      <c r="APB48" s="83"/>
      <c r="APC48" s="83"/>
      <c r="APD48" s="83"/>
      <c r="APE48" s="83"/>
      <c r="APF48" s="83"/>
      <c r="APG48" s="83"/>
      <c r="APH48" s="83"/>
      <c r="API48" s="83"/>
      <c r="APJ48" s="83"/>
      <c r="APK48" s="83"/>
      <c r="APL48" s="83"/>
      <c r="APM48" s="83"/>
      <c r="APN48" s="83"/>
      <c r="APO48" s="83"/>
      <c r="APP48" s="83"/>
      <c r="APQ48" s="83"/>
      <c r="APR48" s="83"/>
      <c r="APS48" s="83"/>
      <c r="APT48" s="83"/>
      <c r="APU48" s="83"/>
      <c r="APV48" s="83"/>
      <c r="APW48" s="83"/>
      <c r="APX48" s="83"/>
      <c r="APY48" s="83"/>
      <c r="APZ48" s="83"/>
      <c r="AQA48" s="83"/>
      <c r="AQB48" s="83"/>
      <c r="AQC48" s="83"/>
      <c r="AQD48" s="83"/>
      <c r="AQE48" s="83"/>
      <c r="AQF48" s="83"/>
      <c r="AQG48" s="83"/>
      <c r="AQH48" s="83"/>
      <c r="AQI48" s="83"/>
      <c r="AQJ48" s="83"/>
      <c r="AQK48" s="83"/>
      <c r="AQL48" s="83"/>
      <c r="AQM48" s="83"/>
      <c r="AQN48" s="83"/>
      <c r="AQO48" s="83"/>
      <c r="AQP48" s="83"/>
      <c r="AQQ48" s="83"/>
      <c r="AQR48" s="83"/>
      <c r="AQS48" s="83"/>
      <c r="AQT48" s="83"/>
      <c r="AQU48" s="83"/>
      <c r="AQV48" s="83"/>
      <c r="AQW48" s="83"/>
      <c r="AQX48" s="83"/>
      <c r="AQY48" s="83"/>
      <c r="AQZ48" s="83"/>
      <c r="ARA48" s="83"/>
      <c r="ARB48" s="83"/>
      <c r="ARC48" s="83"/>
      <c r="ARD48" s="83"/>
      <c r="ARE48" s="83"/>
      <c r="ARF48" s="83"/>
      <c r="ARG48" s="83"/>
      <c r="ARH48" s="83"/>
      <c r="ARI48" s="83"/>
      <c r="ARJ48" s="83"/>
      <c r="ARK48" s="83"/>
      <c r="ARL48" s="83"/>
      <c r="ARM48" s="83"/>
      <c r="ARN48" s="83"/>
      <c r="ARO48" s="83"/>
      <c r="ARP48" s="83"/>
      <c r="ARQ48" s="83"/>
      <c r="ARR48" s="83"/>
      <c r="ARS48" s="83"/>
      <c r="ART48" s="83"/>
      <c r="ARU48" s="83"/>
      <c r="ARV48" s="83"/>
      <c r="ARW48" s="83"/>
      <c r="ARX48" s="83"/>
      <c r="ARY48" s="83"/>
      <c r="ARZ48" s="83"/>
      <c r="ASA48" s="83"/>
      <c r="ASB48" s="83"/>
      <c r="ASC48" s="83"/>
      <c r="ASD48" s="83"/>
      <c r="ASE48" s="83"/>
      <c r="ASF48" s="83"/>
      <c r="ASG48" s="83"/>
      <c r="ASH48" s="83"/>
      <c r="ASI48" s="83"/>
      <c r="ASJ48" s="83"/>
      <c r="ASK48" s="83"/>
      <c r="ASL48" s="83"/>
      <c r="ASM48" s="83"/>
      <c r="ASN48" s="83"/>
      <c r="ASO48" s="83"/>
      <c r="ASP48" s="83"/>
      <c r="ASQ48" s="83"/>
      <c r="ASR48" s="83"/>
      <c r="ASS48" s="83"/>
      <c r="AST48" s="83"/>
      <c r="ASU48" s="83"/>
      <c r="ASV48" s="83"/>
      <c r="ASW48" s="83"/>
      <c r="ASX48" s="83"/>
      <c r="ASY48" s="83"/>
      <c r="ASZ48" s="83"/>
      <c r="ATA48" s="83"/>
      <c r="ATB48" s="83"/>
      <c r="ATC48" s="83"/>
      <c r="ATD48" s="83"/>
      <c r="ATE48" s="83"/>
      <c r="ATF48" s="83"/>
      <c r="ATG48" s="83"/>
      <c r="ATH48" s="83"/>
      <c r="ATI48" s="83"/>
      <c r="ATJ48" s="83"/>
      <c r="ATK48" s="83"/>
      <c r="ATL48" s="83"/>
      <c r="ATM48" s="83"/>
      <c r="ATN48" s="83"/>
      <c r="ATO48" s="83"/>
      <c r="ATP48" s="83"/>
      <c r="ATQ48" s="83"/>
      <c r="ATR48" s="83"/>
      <c r="ATS48" s="83"/>
      <c r="ATT48" s="83"/>
      <c r="ATU48" s="83"/>
      <c r="ATV48" s="83"/>
      <c r="ATW48" s="83"/>
      <c r="ATX48" s="83"/>
      <c r="ATY48" s="83"/>
      <c r="ATZ48" s="83"/>
      <c r="AUA48" s="83"/>
      <c r="AUB48" s="83"/>
      <c r="AUC48" s="83"/>
      <c r="AUD48" s="83"/>
      <c r="AUE48" s="83"/>
      <c r="AUF48" s="83"/>
      <c r="AUG48" s="83"/>
      <c r="AUH48" s="83"/>
      <c r="AUI48" s="83"/>
      <c r="AUJ48" s="83"/>
      <c r="AUK48" s="83"/>
      <c r="AUL48" s="83"/>
      <c r="AUM48" s="83"/>
      <c r="AUN48" s="83"/>
      <c r="AUO48" s="83"/>
      <c r="AUP48" s="83"/>
      <c r="AUQ48" s="83"/>
      <c r="AUR48" s="83"/>
      <c r="AUS48" s="83"/>
      <c r="AUT48" s="83"/>
      <c r="AUU48" s="83"/>
      <c r="AUV48" s="83"/>
      <c r="AUW48" s="83"/>
      <c r="AUX48" s="83"/>
      <c r="AUY48" s="83"/>
      <c r="AUZ48" s="83"/>
      <c r="AVA48" s="83"/>
      <c r="AVB48" s="83"/>
      <c r="AVC48" s="83"/>
      <c r="AVD48" s="83"/>
      <c r="AVE48" s="83"/>
      <c r="AVF48" s="83"/>
    </row>
    <row r="49" spans="1:1254">
      <c r="A49" s="83">
        <v>44926</v>
      </c>
      <c r="B49" s="81">
        <v>53095</v>
      </c>
      <c r="C49" s="82" t="s">
        <v>872</v>
      </c>
      <c r="D49" s="82">
        <v>-3750</v>
      </c>
      <c r="E49" s="81">
        <v>233</v>
      </c>
      <c r="F49" s="81">
        <v>233</v>
      </c>
      <c r="G49" s="81">
        <v>-180</v>
      </c>
      <c r="H49" s="81"/>
      <c r="I49" s="81">
        <v>-18</v>
      </c>
      <c r="J49" s="81">
        <v>0</v>
      </c>
      <c r="K49" s="81">
        <v>7198</v>
      </c>
      <c r="L49" s="81">
        <v>-3750</v>
      </c>
      <c r="M49" s="81">
        <v>0</v>
      </c>
      <c r="N49" s="81">
        <v>-2893</v>
      </c>
      <c r="O49" s="81">
        <v>-14</v>
      </c>
      <c r="P49" s="81">
        <v>389</v>
      </c>
      <c r="Q49" s="81">
        <v>14</v>
      </c>
      <c r="R49" s="81">
        <v>-1800</v>
      </c>
      <c r="S49" s="81">
        <v>0</v>
      </c>
      <c r="T49" s="81">
        <v>-1814</v>
      </c>
      <c r="U49" s="81">
        <v>0</v>
      </c>
      <c r="V49" s="81">
        <v>0</v>
      </c>
      <c r="W49" s="81">
        <v>-1828</v>
      </c>
      <c r="X49" s="81">
        <v>0</v>
      </c>
      <c r="Y49" s="81">
        <v>-88</v>
      </c>
      <c r="Z49" s="81">
        <v>0</v>
      </c>
      <c r="AA49" s="81">
        <v>0</v>
      </c>
      <c r="AB49" s="81">
        <v>0</v>
      </c>
      <c r="AC49" s="81">
        <v>0</v>
      </c>
      <c r="AD49" s="81">
        <v>-5</v>
      </c>
      <c r="AE49" s="81">
        <v>0</v>
      </c>
      <c r="AF49" s="81">
        <v>7018</v>
      </c>
      <c r="AG49" s="81">
        <v>0</v>
      </c>
      <c r="AH49" s="81">
        <v>-1425</v>
      </c>
      <c r="AI49" s="81">
        <v>0</v>
      </c>
      <c r="AJ49" s="81">
        <v>-1425</v>
      </c>
      <c r="AK49" s="81">
        <v>-81</v>
      </c>
      <c r="AL49" s="81">
        <v>127</v>
      </c>
      <c r="AM49" s="81">
        <v>0</v>
      </c>
      <c r="AN49" s="81">
        <v>-2800</v>
      </c>
      <c r="AO49" s="81">
        <v>0</v>
      </c>
      <c r="AP49" s="81">
        <v>0</v>
      </c>
      <c r="AQ49" s="81"/>
      <c r="AR49" s="81">
        <v>0</v>
      </c>
      <c r="AS49" s="81">
        <v>11158</v>
      </c>
      <c r="AT49" s="81"/>
      <c r="AU49" s="81">
        <v>0</v>
      </c>
      <c r="AV49" s="81">
        <v>0</v>
      </c>
      <c r="AW49" s="81">
        <v>0</v>
      </c>
      <c r="AX49" s="81">
        <v>0</v>
      </c>
      <c r="AY49" s="81"/>
      <c r="AZ49" s="81">
        <v>11158</v>
      </c>
      <c r="BA49" s="81"/>
      <c r="BB49" s="81">
        <v>0</v>
      </c>
      <c r="BC49" s="81">
        <v>0</v>
      </c>
      <c r="BD49" s="81"/>
      <c r="BE49" s="81">
        <v>0</v>
      </c>
      <c r="BF49" s="81"/>
      <c r="BG49" s="81">
        <v>11562</v>
      </c>
      <c r="BH49" s="81"/>
      <c r="BI49" s="81">
        <v>358</v>
      </c>
      <c r="BJ49" s="81">
        <v>0</v>
      </c>
      <c r="BK49" s="81">
        <v>0</v>
      </c>
      <c r="BL49" s="81">
        <v>11158</v>
      </c>
      <c r="BM49" s="81">
        <v>44</v>
      </c>
      <c r="BN49" s="81">
        <v>0</v>
      </c>
      <c r="BO49" s="81">
        <v>0</v>
      </c>
      <c r="BP49" s="81">
        <v>2</v>
      </c>
      <c r="BQ49" s="81">
        <v>0</v>
      </c>
      <c r="BR49" s="81">
        <v>2</v>
      </c>
      <c r="BS49" s="81">
        <v>0</v>
      </c>
      <c r="BT49" s="81">
        <v>44</v>
      </c>
      <c r="BU49" s="81">
        <v>2</v>
      </c>
      <c r="BV49" s="81">
        <v>0</v>
      </c>
      <c r="BW49" s="81">
        <v>0</v>
      </c>
      <c r="BX49" s="81"/>
      <c r="BY49" s="81">
        <v>0</v>
      </c>
      <c r="BZ49" s="81"/>
      <c r="CA49" s="81">
        <v>0</v>
      </c>
      <c r="CB49" s="81">
        <v>0</v>
      </c>
      <c r="CC49" s="81">
        <v>0</v>
      </c>
      <c r="CD49" s="81">
        <v>358</v>
      </c>
      <c r="CE49" s="81">
        <v>0</v>
      </c>
      <c r="CF49" s="81">
        <v>2000</v>
      </c>
      <c r="CG49" s="81">
        <v>0</v>
      </c>
      <c r="CH49" s="81">
        <v>0</v>
      </c>
      <c r="CI49" s="81">
        <v>10140</v>
      </c>
      <c r="CJ49" s="81">
        <v>615</v>
      </c>
      <c r="CK49" s="81">
        <v>0</v>
      </c>
      <c r="CL49" s="81"/>
      <c r="CM49" s="81"/>
      <c r="CN49" s="81"/>
      <c r="CO49" s="81"/>
      <c r="CP49" s="81"/>
      <c r="CQ49" s="81"/>
      <c r="CR49" s="81">
        <v>773</v>
      </c>
      <c r="CS49" s="81"/>
      <c r="CT49" s="81"/>
      <c r="CU49" s="81">
        <v>649</v>
      </c>
      <c r="CV49" s="81">
        <v>0</v>
      </c>
      <c r="CW49" s="81"/>
      <c r="CX49" s="81"/>
      <c r="CY49" s="81"/>
      <c r="CZ49" s="81"/>
      <c r="DA49" s="81">
        <v>8140</v>
      </c>
      <c r="DB49" s="81"/>
      <c r="DC49" s="81"/>
      <c r="DD49" s="81"/>
      <c r="DE49" s="81"/>
      <c r="DF49" s="81">
        <v>0</v>
      </c>
      <c r="DG49" s="81">
        <v>0</v>
      </c>
      <c r="DH49" s="81">
        <v>34</v>
      </c>
      <c r="DI49" s="81"/>
      <c r="DJ49" s="81">
        <v>11562</v>
      </c>
      <c r="DK49" s="81"/>
      <c r="DL49" s="81">
        <v>0</v>
      </c>
      <c r="DM49" s="81"/>
      <c r="DN49" s="81"/>
      <c r="DO49" s="81">
        <v>773</v>
      </c>
      <c r="DP49" s="81"/>
      <c r="DQ49" s="81">
        <v>0</v>
      </c>
      <c r="DR49" s="81">
        <v>0</v>
      </c>
      <c r="DS49" s="81">
        <v>0</v>
      </c>
      <c r="DT49" s="81">
        <v>245</v>
      </c>
      <c r="DU49" s="81"/>
      <c r="DV49" s="81">
        <v>1078</v>
      </c>
      <c r="DW49" s="81">
        <v>2</v>
      </c>
      <c r="DX49" s="81">
        <v>1581</v>
      </c>
      <c r="DY49" s="81">
        <v>44</v>
      </c>
      <c r="DZ49" s="81">
        <v>1886</v>
      </c>
      <c r="EA49" s="81"/>
      <c r="EB49" s="81">
        <v>125</v>
      </c>
      <c r="EC49" s="81"/>
      <c r="ED49" s="81">
        <v>16</v>
      </c>
      <c r="EE49" s="81">
        <v>6</v>
      </c>
      <c r="EF49" s="81">
        <v>-1451</v>
      </c>
      <c r="EG49" s="81"/>
      <c r="EH49" s="81"/>
      <c r="EI49" s="81">
        <v>-413</v>
      </c>
      <c r="EJ49" s="81">
        <v>-3750</v>
      </c>
      <c r="EK49" s="81">
        <v>14</v>
      </c>
      <c r="EL49" s="81">
        <v>0</v>
      </c>
      <c r="EM49" s="81"/>
      <c r="EN49" s="81">
        <v>14</v>
      </c>
      <c r="EO49" s="81"/>
      <c r="EP49" s="81">
        <v>0</v>
      </c>
      <c r="EQ49" s="81"/>
      <c r="ER49" s="81">
        <v>-1886</v>
      </c>
      <c r="ES49" s="81">
        <v>0</v>
      </c>
      <c r="ET49" s="81"/>
      <c r="EU49" s="81">
        <v>-475</v>
      </c>
      <c r="EV49" s="81"/>
      <c r="EW49" s="81"/>
      <c r="EX49" s="81"/>
      <c r="EY49" s="81"/>
      <c r="EZ49" s="81"/>
      <c r="FA49" s="81"/>
      <c r="FB49" s="81"/>
      <c r="FC49" s="81"/>
      <c r="FD49" s="81"/>
      <c r="FE49" s="81">
        <v>-1828</v>
      </c>
      <c r="FF49" s="81"/>
      <c r="FG49" s="81">
        <v>-1828</v>
      </c>
      <c r="FH49" s="81"/>
      <c r="FI49" s="81"/>
      <c r="FJ49" s="81"/>
      <c r="FK49" s="81"/>
      <c r="FL49" s="81">
        <v>127</v>
      </c>
      <c r="FM49" s="81"/>
      <c r="FN49" s="81"/>
      <c r="FO49" s="81"/>
      <c r="FP49" s="81">
        <v>127</v>
      </c>
      <c r="FQ49" s="81"/>
      <c r="FR49" s="81"/>
      <c r="FS49" s="81"/>
      <c r="FT49" s="81"/>
      <c r="FU49" s="81"/>
      <c r="FV49" s="81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  <c r="NY49" s="83"/>
      <c r="NZ49" s="83"/>
      <c r="OA49" s="83"/>
      <c r="OB49" s="83"/>
      <c r="OC49" s="83"/>
      <c r="OD49" s="83"/>
      <c r="OE49" s="83"/>
      <c r="OF49" s="83"/>
      <c r="OG49" s="83"/>
      <c r="OH49" s="83"/>
      <c r="OI49" s="83"/>
      <c r="OJ49" s="83"/>
      <c r="OK49" s="83"/>
      <c r="OL49" s="83"/>
      <c r="OM49" s="83"/>
      <c r="ON49" s="83"/>
      <c r="OO49" s="83"/>
      <c r="OP49" s="83"/>
      <c r="OQ49" s="83"/>
      <c r="OR49" s="83"/>
      <c r="OS49" s="83"/>
      <c r="OT49" s="83"/>
      <c r="OU49" s="83"/>
      <c r="OV49" s="83"/>
      <c r="OW49" s="83"/>
      <c r="OX49" s="83"/>
      <c r="OY49" s="83"/>
      <c r="OZ49" s="83"/>
      <c r="PA49" s="83"/>
      <c r="PB49" s="83"/>
      <c r="PC49" s="83"/>
      <c r="PD49" s="83"/>
      <c r="PE49" s="83"/>
      <c r="PF49" s="83"/>
      <c r="PG49" s="83"/>
      <c r="PH49" s="83"/>
      <c r="PI49" s="83"/>
      <c r="PJ49" s="83"/>
      <c r="PK49" s="83"/>
      <c r="PL49" s="83"/>
      <c r="PM49" s="83"/>
      <c r="PN49" s="83"/>
      <c r="PO49" s="83"/>
      <c r="PP49" s="83"/>
      <c r="PQ49" s="83"/>
      <c r="PR49" s="83"/>
      <c r="PS49" s="83"/>
      <c r="PT49" s="83"/>
      <c r="PU49" s="83"/>
      <c r="PV49" s="83"/>
      <c r="PW49" s="83"/>
      <c r="PX49" s="83"/>
      <c r="PY49" s="83"/>
      <c r="PZ49" s="83"/>
      <c r="QA49" s="83"/>
      <c r="QB49" s="83"/>
      <c r="QC49" s="83"/>
      <c r="QD49" s="83"/>
      <c r="QE49" s="83"/>
      <c r="QF49" s="83"/>
      <c r="QG49" s="83"/>
      <c r="QH49" s="83"/>
      <c r="QI49" s="83"/>
      <c r="QJ49" s="83"/>
      <c r="QK49" s="83"/>
      <c r="QL49" s="83"/>
      <c r="QM49" s="83"/>
      <c r="QN49" s="83"/>
      <c r="QO49" s="83"/>
      <c r="QP49" s="83"/>
      <c r="QQ49" s="83"/>
      <c r="QR49" s="83"/>
      <c r="QS49" s="83"/>
      <c r="QT49" s="83"/>
      <c r="QU49" s="83"/>
      <c r="QV49" s="83"/>
      <c r="QW49" s="83"/>
      <c r="QX49" s="83"/>
      <c r="QY49" s="83"/>
      <c r="QZ49" s="83"/>
      <c r="RA49" s="83"/>
      <c r="RB49" s="83"/>
      <c r="RC49" s="83"/>
      <c r="RD49" s="83"/>
      <c r="RE49" s="83"/>
      <c r="RF49" s="83"/>
      <c r="RG49" s="83"/>
      <c r="RH49" s="83"/>
      <c r="RI49" s="83"/>
      <c r="RJ49" s="83"/>
      <c r="RK49" s="83"/>
      <c r="RL49" s="83"/>
      <c r="RM49" s="83"/>
      <c r="RN49" s="83"/>
      <c r="RO49" s="83"/>
      <c r="RP49" s="83"/>
      <c r="RQ49" s="83"/>
      <c r="RR49" s="83"/>
      <c r="RS49" s="83"/>
      <c r="RT49" s="83"/>
      <c r="RU49" s="83"/>
      <c r="RV49" s="83"/>
      <c r="RW49" s="83"/>
      <c r="RX49" s="83"/>
      <c r="RY49" s="83"/>
      <c r="RZ49" s="83"/>
      <c r="SA49" s="83"/>
      <c r="SB49" s="83"/>
      <c r="SC49" s="83"/>
      <c r="SD49" s="83"/>
      <c r="SE49" s="83"/>
      <c r="SF49" s="83"/>
      <c r="SG49" s="83"/>
      <c r="SH49" s="83"/>
      <c r="SI49" s="83"/>
      <c r="SJ49" s="83"/>
      <c r="SK49" s="83"/>
      <c r="SL49" s="83"/>
      <c r="SM49" s="83"/>
      <c r="SN49" s="83"/>
      <c r="SO49" s="83"/>
      <c r="SP49" s="83"/>
      <c r="SQ49" s="83"/>
      <c r="SR49" s="83"/>
      <c r="SS49" s="83"/>
      <c r="ST49" s="83"/>
      <c r="SU49" s="83"/>
      <c r="SV49" s="83"/>
      <c r="SW49" s="83"/>
      <c r="SX49" s="83"/>
      <c r="SY49" s="83"/>
      <c r="SZ49" s="83"/>
      <c r="TA49" s="83"/>
      <c r="TB49" s="83"/>
      <c r="TC49" s="83"/>
      <c r="TD49" s="83"/>
      <c r="TE49" s="83"/>
      <c r="TF49" s="83"/>
      <c r="TG49" s="83"/>
      <c r="TH49" s="83"/>
      <c r="TI49" s="83"/>
      <c r="TJ49" s="83"/>
      <c r="TK49" s="83"/>
      <c r="TL49" s="83"/>
      <c r="TM49" s="83"/>
      <c r="TN49" s="83"/>
      <c r="TO49" s="83"/>
      <c r="TP49" s="83"/>
      <c r="TQ49" s="83"/>
      <c r="TR49" s="83"/>
      <c r="TS49" s="83"/>
      <c r="TT49" s="83"/>
      <c r="TU49" s="83"/>
      <c r="TV49" s="83"/>
      <c r="TW49" s="83"/>
      <c r="TX49" s="83"/>
      <c r="TY49" s="83"/>
      <c r="TZ49" s="83"/>
      <c r="UA49" s="83"/>
      <c r="UB49" s="83"/>
      <c r="UC49" s="83"/>
      <c r="UD49" s="83"/>
      <c r="UE49" s="83"/>
      <c r="UF49" s="83"/>
      <c r="UG49" s="83"/>
      <c r="UH49" s="83"/>
      <c r="UI49" s="83"/>
      <c r="UJ49" s="83"/>
      <c r="UK49" s="83"/>
      <c r="UL49" s="83"/>
      <c r="UM49" s="83"/>
      <c r="UN49" s="83"/>
      <c r="UO49" s="83"/>
      <c r="UP49" s="83"/>
      <c r="UQ49" s="83"/>
      <c r="UR49" s="83"/>
      <c r="US49" s="83"/>
      <c r="UT49" s="83"/>
      <c r="UU49" s="83"/>
      <c r="UV49" s="83"/>
      <c r="UW49" s="83"/>
      <c r="UX49" s="83"/>
      <c r="UY49" s="83"/>
      <c r="UZ49" s="83"/>
      <c r="VA49" s="83"/>
      <c r="VB49" s="83"/>
      <c r="VC49" s="83"/>
      <c r="VD49" s="83"/>
      <c r="VE49" s="83"/>
      <c r="VF49" s="83"/>
      <c r="VG49" s="83"/>
      <c r="VH49" s="83"/>
      <c r="VI49" s="83"/>
      <c r="VJ49" s="83"/>
      <c r="VK49" s="83"/>
      <c r="VL49" s="83"/>
      <c r="VM49" s="83"/>
      <c r="VN49" s="83"/>
      <c r="VO49" s="83"/>
      <c r="VP49" s="83"/>
      <c r="VQ49" s="83"/>
      <c r="VR49" s="83"/>
      <c r="VS49" s="83"/>
      <c r="VT49" s="83"/>
      <c r="VU49" s="83"/>
      <c r="VV49" s="83"/>
      <c r="VW49" s="83"/>
      <c r="VX49" s="83"/>
      <c r="VY49" s="83"/>
      <c r="VZ49" s="83"/>
      <c r="WA49" s="83"/>
      <c r="WB49" s="83"/>
      <c r="WC49" s="83"/>
      <c r="WD49" s="83"/>
      <c r="WE49" s="83"/>
      <c r="WF49" s="83"/>
      <c r="WG49" s="83"/>
      <c r="WH49" s="83"/>
      <c r="WI49" s="83"/>
      <c r="WJ49" s="83"/>
      <c r="WK49" s="83"/>
      <c r="WL49" s="83"/>
      <c r="WM49" s="83"/>
      <c r="WN49" s="83"/>
      <c r="WO49" s="83"/>
      <c r="WP49" s="83"/>
      <c r="WQ49" s="83"/>
      <c r="WR49" s="83"/>
      <c r="WS49" s="83"/>
      <c r="WT49" s="83"/>
      <c r="WU49" s="83"/>
      <c r="WV49" s="83"/>
      <c r="WW49" s="83"/>
      <c r="WX49" s="83"/>
      <c r="WY49" s="83"/>
      <c r="WZ49" s="83"/>
      <c r="XA49" s="83"/>
      <c r="XB49" s="83"/>
      <c r="XC49" s="83"/>
      <c r="XD49" s="83"/>
      <c r="XE49" s="83"/>
      <c r="XF49" s="83"/>
      <c r="XG49" s="83"/>
      <c r="XH49" s="83"/>
      <c r="XI49" s="83"/>
      <c r="XJ49" s="83"/>
      <c r="XK49" s="83"/>
      <c r="XL49" s="83"/>
      <c r="XM49" s="83"/>
      <c r="XN49" s="83"/>
      <c r="XO49" s="83"/>
      <c r="XP49" s="83"/>
      <c r="XQ49" s="83"/>
      <c r="XR49" s="83"/>
      <c r="XS49" s="83"/>
      <c r="XT49" s="83"/>
      <c r="XU49" s="83"/>
      <c r="XV49" s="83"/>
      <c r="XW49" s="83"/>
      <c r="XX49" s="83"/>
      <c r="XY49" s="83"/>
      <c r="XZ49" s="83"/>
      <c r="YA49" s="83"/>
      <c r="YB49" s="83"/>
      <c r="YC49" s="83"/>
      <c r="YD49" s="83"/>
      <c r="YE49" s="83"/>
      <c r="YF49" s="83"/>
      <c r="YG49" s="83"/>
      <c r="YH49" s="83"/>
      <c r="YI49" s="83"/>
      <c r="YJ49" s="83"/>
      <c r="YK49" s="83"/>
      <c r="YL49" s="83"/>
      <c r="YM49" s="83"/>
      <c r="YN49" s="83"/>
      <c r="YO49" s="83"/>
      <c r="YP49" s="83"/>
      <c r="YQ49" s="83"/>
      <c r="YR49" s="83"/>
      <c r="YS49" s="83"/>
      <c r="YT49" s="83"/>
      <c r="YU49" s="83"/>
      <c r="YV49" s="83"/>
      <c r="YW49" s="83"/>
      <c r="YX49" s="83"/>
      <c r="YY49" s="83"/>
      <c r="YZ49" s="83"/>
      <c r="ZA49" s="83"/>
      <c r="ZB49" s="83"/>
      <c r="ZC49" s="83"/>
      <c r="ZD49" s="83"/>
      <c r="ZE49" s="83"/>
      <c r="ZF49" s="83"/>
      <c r="ZG49" s="83"/>
      <c r="ZH49" s="83"/>
      <c r="ZI49" s="83"/>
      <c r="ZJ49" s="83"/>
      <c r="ZK49" s="83"/>
      <c r="ZL49" s="83"/>
      <c r="ZM49" s="83"/>
      <c r="ZN49" s="83"/>
      <c r="ZO49" s="83"/>
      <c r="ZP49" s="83"/>
      <c r="ZQ49" s="83"/>
      <c r="ZR49" s="83"/>
      <c r="ZS49" s="83"/>
      <c r="ZT49" s="83"/>
      <c r="ZU49" s="83"/>
      <c r="ZV49" s="83"/>
      <c r="ZW49" s="83"/>
      <c r="ZX49" s="83"/>
      <c r="ZY49" s="83"/>
      <c r="ZZ49" s="83"/>
      <c r="AAA49" s="83"/>
      <c r="AAB49" s="83"/>
      <c r="AAC49" s="83"/>
      <c r="AAD49" s="83"/>
      <c r="AAE49" s="83"/>
      <c r="AAF49" s="83"/>
      <c r="AAG49" s="83"/>
      <c r="AAH49" s="83"/>
      <c r="AAI49" s="83"/>
      <c r="AAJ49" s="83"/>
      <c r="AAK49" s="83"/>
      <c r="AAL49" s="83"/>
      <c r="AAM49" s="83"/>
      <c r="AAN49" s="83"/>
      <c r="AAO49" s="83"/>
      <c r="AAP49" s="83"/>
      <c r="AAQ49" s="83"/>
      <c r="AAR49" s="83"/>
      <c r="AAS49" s="83"/>
      <c r="AAT49" s="83"/>
      <c r="AAU49" s="83"/>
      <c r="AAV49" s="83"/>
      <c r="AAW49" s="83"/>
      <c r="AAX49" s="83"/>
      <c r="AAY49" s="83"/>
      <c r="AAZ49" s="83"/>
      <c r="ABA49" s="83"/>
      <c r="ABB49" s="83"/>
      <c r="ABC49" s="83"/>
      <c r="ABD49" s="83"/>
      <c r="ABE49" s="83"/>
      <c r="ABF49" s="83"/>
      <c r="ABG49" s="83"/>
      <c r="ABH49" s="83"/>
      <c r="ABI49" s="83"/>
      <c r="ABJ49" s="83"/>
      <c r="ABK49" s="83"/>
      <c r="ABL49" s="83"/>
      <c r="ABM49" s="83"/>
      <c r="ABN49" s="83"/>
      <c r="ABO49" s="83"/>
      <c r="ABP49" s="83"/>
      <c r="ABQ49" s="83"/>
      <c r="ABR49" s="83"/>
      <c r="ABS49" s="83"/>
      <c r="ABT49" s="83"/>
      <c r="ABU49" s="83"/>
      <c r="ABV49" s="83"/>
      <c r="ABW49" s="83"/>
      <c r="ABX49" s="83"/>
      <c r="ABY49" s="83"/>
      <c r="ABZ49" s="83"/>
      <c r="ACA49" s="83"/>
      <c r="ACB49" s="83"/>
      <c r="ACC49" s="83"/>
      <c r="ACD49" s="83"/>
      <c r="ACE49" s="83"/>
      <c r="ACF49" s="83"/>
      <c r="ACG49" s="83"/>
      <c r="ACH49" s="83"/>
      <c r="ACI49" s="83"/>
      <c r="ACJ49" s="83"/>
      <c r="ACK49" s="83"/>
      <c r="ACL49" s="83"/>
      <c r="ACM49" s="83"/>
      <c r="ACN49" s="83"/>
      <c r="ACO49" s="83"/>
      <c r="ACP49" s="83"/>
      <c r="ACQ49" s="83"/>
      <c r="ACR49" s="83"/>
      <c r="ACS49" s="83"/>
      <c r="ACT49" s="83"/>
      <c r="ACU49" s="83"/>
      <c r="ACV49" s="83"/>
      <c r="ACW49" s="83"/>
      <c r="ACX49" s="83"/>
      <c r="ACY49" s="83"/>
      <c r="ACZ49" s="83"/>
      <c r="ADA49" s="83"/>
      <c r="ADB49" s="83"/>
      <c r="ADC49" s="83"/>
      <c r="ADD49" s="83"/>
      <c r="ADE49" s="83"/>
      <c r="ADF49" s="83"/>
      <c r="ADG49" s="83"/>
      <c r="ADH49" s="83"/>
      <c r="ADI49" s="83"/>
      <c r="ADJ49" s="83"/>
      <c r="ADK49" s="83"/>
      <c r="ADL49" s="83"/>
      <c r="ADM49" s="83"/>
      <c r="ADN49" s="83"/>
      <c r="ADO49" s="83"/>
      <c r="ADP49" s="83"/>
      <c r="ADQ49" s="83"/>
      <c r="ADR49" s="83"/>
      <c r="ADS49" s="83"/>
      <c r="ADT49" s="83"/>
      <c r="ADU49" s="83"/>
      <c r="ADV49" s="83"/>
      <c r="ADW49" s="83"/>
      <c r="ADX49" s="83"/>
      <c r="ADY49" s="83"/>
      <c r="ADZ49" s="83"/>
      <c r="AEA49" s="83"/>
      <c r="AEB49" s="83"/>
      <c r="AEC49" s="83"/>
      <c r="AED49" s="83"/>
      <c r="AEE49" s="83"/>
      <c r="AEF49" s="83"/>
      <c r="AEG49" s="83"/>
      <c r="AEH49" s="83"/>
      <c r="AEI49" s="83"/>
      <c r="AEJ49" s="83"/>
      <c r="AEK49" s="83"/>
      <c r="AEL49" s="83"/>
      <c r="AEM49" s="83"/>
      <c r="AEN49" s="83"/>
      <c r="AEO49" s="83"/>
      <c r="AEP49" s="83"/>
      <c r="AEQ49" s="83"/>
      <c r="AER49" s="83"/>
      <c r="AES49" s="83"/>
      <c r="AET49" s="83"/>
      <c r="AEU49" s="83"/>
      <c r="AEV49" s="83"/>
      <c r="AEW49" s="83"/>
      <c r="AEX49" s="83"/>
      <c r="AEY49" s="83"/>
      <c r="AEZ49" s="83"/>
      <c r="AFA49" s="83"/>
      <c r="AFB49" s="83"/>
      <c r="AFC49" s="83"/>
      <c r="AFD49" s="83"/>
      <c r="AFE49" s="83"/>
      <c r="AFF49" s="83"/>
      <c r="AFG49" s="83"/>
      <c r="AFH49" s="83"/>
      <c r="AFI49" s="83"/>
      <c r="AFJ49" s="83"/>
      <c r="AFK49" s="83"/>
      <c r="AFL49" s="83"/>
      <c r="AFM49" s="83"/>
      <c r="AFN49" s="83"/>
      <c r="AFO49" s="83"/>
      <c r="AFP49" s="83"/>
      <c r="AFQ49" s="83"/>
      <c r="AFR49" s="83"/>
      <c r="AFS49" s="83"/>
      <c r="AFT49" s="83"/>
      <c r="AFU49" s="83"/>
      <c r="AFV49" s="83"/>
      <c r="AFW49" s="83"/>
      <c r="AFX49" s="83"/>
      <c r="AFY49" s="83"/>
      <c r="AFZ49" s="83"/>
      <c r="AGA49" s="83"/>
      <c r="AGB49" s="83"/>
      <c r="AGC49" s="83"/>
      <c r="AGD49" s="83"/>
      <c r="AGE49" s="83"/>
      <c r="AGF49" s="83"/>
      <c r="AGG49" s="83"/>
      <c r="AGH49" s="83"/>
      <c r="AGI49" s="83"/>
      <c r="AGJ49" s="83"/>
      <c r="AGK49" s="83"/>
      <c r="AGL49" s="83"/>
      <c r="AGM49" s="83"/>
      <c r="AGN49" s="83"/>
      <c r="AGO49" s="83"/>
      <c r="AGP49" s="83"/>
      <c r="AGQ49" s="83"/>
      <c r="AGR49" s="83"/>
      <c r="AGS49" s="83"/>
      <c r="AGT49" s="83"/>
      <c r="AGU49" s="83"/>
      <c r="AGV49" s="83"/>
      <c r="AGW49" s="83"/>
      <c r="AGX49" s="83"/>
      <c r="AGY49" s="83"/>
      <c r="AGZ49" s="83"/>
      <c r="AHA49" s="83"/>
      <c r="AHB49" s="83"/>
      <c r="AHC49" s="83"/>
      <c r="AHD49" s="83"/>
      <c r="AHE49" s="83"/>
      <c r="AHF49" s="83"/>
      <c r="AHG49" s="83"/>
      <c r="AHH49" s="83"/>
      <c r="AHI49" s="83"/>
      <c r="AHJ49" s="83"/>
      <c r="AHK49" s="83"/>
      <c r="AHL49" s="83"/>
      <c r="AHM49" s="83"/>
      <c r="AHN49" s="83"/>
      <c r="AHO49" s="83"/>
      <c r="AHP49" s="83"/>
      <c r="AHQ49" s="83"/>
      <c r="AHR49" s="83"/>
      <c r="AHS49" s="83"/>
      <c r="AHT49" s="83"/>
      <c r="AHU49" s="83"/>
      <c r="AHV49" s="83"/>
      <c r="AHW49" s="83"/>
      <c r="AHX49" s="83"/>
      <c r="AHY49" s="83"/>
      <c r="AHZ49" s="83"/>
      <c r="AIA49" s="83"/>
      <c r="AIB49" s="83"/>
      <c r="AIC49" s="83"/>
      <c r="AID49" s="83"/>
      <c r="AIE49" s="83"/>
      <c r="AIF49" s="83"/>
      <c r="AIG49" s="83"/>
      <c r="AIH49" s="83"/>
      <c r="AII49" s="83"/>
      <c r="AIJ49" s="83"/>
      <c r="AIK49" s="83"/>
      <c r="AIL49" s="83"/>
      <c r="AIM49" s="83"/>
      <c r="AIN49" s="83"/>
      <c r="AIO49" s="83"/>
      <c r="AIP49" s="83"/>
      <c r="AIQ49" s="83"/>
      <c r="AIR49" s="83"/>
      <c r="AIS49" s="83"/>
      <c r="AIT49" s="83"/>
      <c r="AIU49" s="83"/>
      <c r="AIV49" s="83"/>
      <c r="AIW49" s="83"/>
      <c r="AIX49" s="83"/>
      <c r="AIY49" s="83"/>
      <c r="AIZ49" s="83"/>
      <c r="AJA49" s="83"/>
      <c r="AJB49" s="83"/>
      <c r="AJC49" s="83"/>
      <c r="AJD49" s="83"/>
      <c r="AJE49" s="83"/>
      <c r="AJF49" s="83"/>
      <c r="AJG49" s="83"/>
      <c r="AJH49" s="83"/>
      <c r="AJI49" s="83"/>
      <c r="AJJ49" s="83"/>
      <c r="AJK49" s="83"/>
      <c r="AJL49" s="83"/>
      <c r="AJM49" s="83"/>
      <c r="AJN49" s="83"/>
      <c r="AJO49" s="83"/>
      <c r="AJP49" s="83"/>
      <c r="AJQ49" s="83"/>
      <c r="AJR49" s="83"/>
      <c r="AJS49" s="83"/>
      <c r="AJT49" s="83"/>
      <c r="AJU49" s="83"/>
      <c r="AJV49" s="83"/>
      <c r="AJW49" s="83"/>
      <c r="AJX49" s="83"/>
      <c r="AJY49" s="83"/>
      <c r="AJZ49" s="83"/>
      <c r="AKA49" s="83"/>
      <c r="AKB49" s="83"/>
      <c r="AKC49" s="83"/>
      <c r="AKD49" s="83"/>
      <c r="AKE49" s="83"/>
      <c r="AKF49" s="83"/>
      <c r="AKG49" s="83"/>
      <c r="AKH49" s="83"/>
      <c r="AKI49" s="83"/>
      <c r="AKJ49" s="83"/>
      <c r="AKK49" s="83"/>
      <c r="AKL49" s="83"/>
      <c r="AKM49" s="83"/>
      <c r="AKN49" s="83"/>
      <c r="AKO49" s="83"/>
      <c r="AKP49" s="83"/>
      <c r="AKQ49" s="83"/>
      <c r="AKR49" s="83"/>
      <c r="AKS49" s="83"/>
      <c r="AKT49" s="83"/>
      <c r="AKU49" s="83"/>
      <c r="AKV49" s="83"/>
      <c r="AKW49" s="83"/>
      <c r="AKX49" s="83"/>
      <c r="AKY49" s="83"/>
      <c r="AKZ49" s="83"/>
      <c r="ALA49" s="83"/>
      <c r="ALB49" s="83"/>
      <c r="ALC49" s="83"/>
      <c r="ALD49" s="83"/>
      <c r="ALE49" s="83"/>
      <c r="ALF49" s="83"/>
      <c r="ALG49" s="83"/>
      <c r="ALH49" s="83"/>
      <c r="ALI49" s="83"/>
      <c r="ALJ49" s="83"/>
      <c r="ALK49" s="83"/>
      <c r="ALL49" s="83"/>
      <c r="ALM49" s="83"/>
      <c r="ALN49" s="83"/>
      <c r="ALO49" s="83"/>
      <c r="ALP49" s="83"/>
      <c r="ALQ49" s="83"/>
      <c r="ALR49" s="83"/>
      <c r="ALS49" s="83"/>
      <c r="ALT49" s="83"/>
      <c r="ALU49" s="83"/>
      <c r="ALV49" s="83"/>
      <c r="ALW49" s="83"/>
      <c r="ALX49" s="83"/>
      <c r="ALY49" s="83"/>
      <c r="ALZ49" s="83"/>
      <c r="AMA49" s="83"/>
      <c r="AMB49" s="83"/>
      <c r="AMC49" s="83"/>
      <c r="AMD49" s="83"/>
      <c r="AME49" s="83"/>
      <c r="AMF49" s="83"/>
      <c r="AMG49" s="83"/>
      <c r="AMH49" s="83"/>
      <c r="AMI49" s="83"/>
      <c r="AMJ49" s="83"/>
      <c r="AMK49" s="83"/>
      <c r="AML49" s="83"/>
      <c r="AMM49" s="83"/>
      <c r="AMN49" s="83"/>
      <c r="AMO49" s="83"/>
      <c r="AMP49" s="83"/>
      <c r="AMQ49" s="83"/>
      <c r="AMR49" s="83"/>
      <c r="AMS49" s="83"/>
      <c r="AMT49" s="83"/>
      <c r="AMU49" s="83"/>
      <c r="AMV49" s="83"/>
      <c r="AMW49" s="83"/>
      <c r="AMX49" s="83"/>
      <c r="AMY49" s="83"/>
      <c r="AMZ49" s="83"/>
      <c r="ANA49" s="83"/>
      <c r="ANB49" s="83"/>
      <c r="ANC49" s="83"/>
      <c r="AND49" s="83"/>
      <c r="ANE49" s="83"/>
      <c r="ANF49" s="83"/>
      <c r="ANG49" s="83"/>
      <c r="ANH49" s="83"/>
      <c r="ANI49" s="83"/>
      <c r="ANJ49" s="83"/>
      <c r="ANK49" s="83"/>
      <c r="ANL49" s="83"/>
      <c r="ANM49" s="83"/>
      <c r="ANN49" s="83"/>
      <c r="ANO49" s="83"/>
      <c r="ANP49" s="83"/>
      <c r="ANQ49" s="83"/>
      <c r="ANR49" s="83"/>
      <c r="ANS49" s="83"/>
      <c r="ANT49" s="83"/>
      <c r="ANU49" s="83"/>
      <c r="ANV49" s="83"/>
      <c r="ANW49" s="83"/>
      <c r="ANX49" s="83"/>
      <c r="ANY49" s="83"/>
      <c r="ANZ49" s="83"/>
      <c r="AOA49" s="83"/>
      <c r="AOB49" s="83"/>
      <c r="AOC49" s="83"/>
      <c r="AOD49" s="83"/>
      <c r="AOE49" s="83"/>
      <c r="AOF49" s="83"/>
      <c r="AOG49" s="83"/>
      <c r="AOH49" s="83"/>
      <c r="AOI49" s="83"/>
      <c r="AOJ49" s="83"/>
      <c r="AOK49" s="83"/>
      <c r="AOL49" s="83"/>
      <c r="AOM49" s="83"/>
      <c r="AON49" s="83"/>
      <c r="AOO49" s="83"/>
      <c r="AOP49" s="83"/>
      <c r="AOQ49" s="83"/>
      <c r="AOR49" s="83"/>
      <c r="AOS49" s="83"/>
      <c r="AOT49" s="83"/>
      <c r="AOU49" s="83"/>
      <c r="AOV49" s="83"/>
      <c r="AOW49" s="83"/>
      <c r="AOX49" s="83"/>
      <c r="AOY49" s="83"/>
      <c r="AOZ49" s="83"/>
      <c r="APA49" s="83"/>
      <c r="APB49" s="83"/>
      <c r="APC49" s="83"/>
      <c r="APD49" s="83"/>
      <c r="APE49" s="83"/>
      <c r="APF49" s="83"/>
      <c r="APG49" s="83"/>
      <c r="APH49" s="83"/>
      <c r="API49" s="83"/>
      <c r="APJ49" s="83"/>
      <c r="APK49" s="83"/>
      <c r="APL49" s="83"/>
      <c r="APM49" s="83"/>
      <c r="APN49" s="83"/>
      <c r="APO49" s="83"/>
      <c r="APP49" s="83"/>
      <c r="APQ49" s="83"/>
      <c r="APR49" s="83"/>
      <c r="APS49" s="83"/>
      <c r="APT49" s="83"/>
      <c r="APU49" s="83"/>
      <c r="APV49" s="83"/>
      <c r="APW49" s="83"/>
      <c r="APX49" s="83"/>
      <c r="APY49" s="83"/>
      <c r="APZ49" s="83"/>
      <c r="AQA49" s="83"/>
      <c r="AQB49" s="83"/>
      <c r="AQC49" s="83"/>
      <c r="AQD49" s="83"/>
      <c r="AQE49" s="83"/>
      <c r="AQF49" s="83"/>
      <c r="AQG49" s="83"/>
      <c r="AQH49" s="83"/>
      <c r="AQI49" s="83"/>
      <c r="AQJ49" s="83"/>
      <c r="AQK49" s="83"/>
      <c r="AQL49" s="83"/>
      <c r="AQM49" s="83"/>
      <c r="AQN49" s="83"/>
      <c r="AQO49" s="83"/>
      <c r="AQP49" s="83"/>
      <c r="AQQ49" s="83"/>
      <c r="AQR49" s="83"/>
      <c r="AQS49" s="83"/>
      <c r="AQT49" s="83"/>
      <c r="AQU49" s="83"/>
      <c r="AQV49" s="83"/>
      <c r="AQW49" s="83"/>
      <c r="AQX49" s="83"/>
      <c r="AQY49" s="83"/>
      <c r="AQZ49" s="83"/>
      <c r="ARA49" s="83"/>
      <c r="ARB49" s="83"/>
      <c r="ARC49" s="83"/>
      <c r="ARD49" s="83"/>
      <c r="ARE49" s="83"/>
      <c r="ARF49" s="83"/>
      <c r="ARG49" s="83"/>
      <c r="ARH49" s="83"/>
      <c r="ARI49" s="83"/>
      <c r="ARJ49" s="83"/>
      <c r="ARK49" s="83"/>
      <c r="ARL49" s="83"/>
      <c r="ARM49" s="83"/>
      <c r="ARN49" s="83"/>
      <c r="ARO49" s="83"/>
      <c r="ARP49" s="83"/>
      <c r="ARQ49" s="83"/>
      <c r="ARR49" s="83"/>
      <c r="ARS49" s="83"/>
      <c r="ART49" s="83"/>
      <c r="ARU49" s="83"/>
      <c r="ARV49" s="83"/>
      <c r="ARW49" s="83"/>
      <c r="ARX49" s="83"/>
      <c r="ARY49" s="83"/>
      <c r="ARZ49" s="83"/>
      <c r="ASA49" s="83"/>
      <c r="ASB49" s="83"/>
      <c r="ASC49" s="83"/>
      <c r="ASD49" s="83"/>
      <c r="ASE49" s="83"/>
      <c r="ASF49" s="83"/>
      <c r="ASG49" s="83"/>
      <c r="ASH49" s="83"/>
      <c r="ASI49" s="83"/>
      <c r="ASJ49" s="83"/>
      <c r="ASK49" s="83"/>
      <c r="ASL49" s="83"/>
      <c r="ASM49" s="83"/>
      <c r="ASN49" s="83"/>
      <c r="ASO49" s="83"/>
      <c r="ASP49" s="83"/>
      <c r="ASQ49" s="83"/>
      <c r="ASR49" s="83"/>
      <c r="ASS49" s="83"/>
      <c r="AST49" s="83"/>
      <c r="ASU49" s="83"/>
      <c r="ASV49" s="83"/>
      <c r="ASW49" s="83"/>
      <c r="ASX49" s="83"/>
      <c r="ASY49" s="83"/>
      <c r="ASZ49" s="83"/>
      <c r="ATA49" s="83"/>
      <c r="ATB49" s="83"/>
      <c r="ATC49" s="83"/>
      <c r="ATD49" s="83"/>
      <c r="ATE49" s="83"/>
      <c r="ATF49" s="83"/>
      <c r="ATG49" s="83"/>
      <c r="ATH49" s="83"/>
      <c r="ATI49" s="83"/>
      <c r="ATJ49" s="83"/>
      <c r="ATK49" s="83"/>
      <c r="ATL49" s="83"/>
      <c r="ATM49" s="83"/>
      <c r="ATN49" s="83"/>
      <c r="ATO49" s="83"/>
      <c r="ATP49" s="83"/>
      <c r="ATQ49" s="83"/>
      <c r="ATR49" s="83"/>
      <c r="ATS49" s="83"/>
      <c r="ATT49" s="83"/>
      <c r="ATU49" s="83"/>
      <c r="ATV49" s="83"/>
      <c r="ATW49" s="83"/>
      <c r="ATX49" s="83"/>
      <c r="ATY49" s="83"/>
      <c r="ATZ49" s="83"/>
      <c r="AUA49" s="83"/>
      <c r="AUB49" s="83"/>
      <c r="AUC49" s="83"/>
      <c r="AUD49" s="83"/>
      <c r="AUE49" s="83"/>
      <c r="AUF49" s="83"/>
      <c r="AUG49" s="83"/>
      <c r="AUH49" s="83"/>
      <c r="AUI49" s="83"/>
      <c r="AUJ49" s="83"/>
      <c r="AUK49" s="83"/>
      <c r="AUL49" s="83"/>
      <c r="AUM49" s="83"/>
      <c r="AUN49" s="83"/>
      <c r="AUO49" s="83"/>
      <c r="AUP49" s="83"/>
      <c r="AUQ49" s="83"/>
      <c r="AUR49" s="83"/>
      <c r="AUS49" s="83"/>
      <c r="AUT49" s="83"/>
      <c r="AUU49" s="83"/>
      <c r="AUV49" s="83"/>
      <c r="AUW49" s="83"/>
      <c r="AUX49" s="83"/>
      <c r="AUY49" s="83"/>
      <c r="AUZ49" s="83"/>
      <c r="AVA49" s="83"/>
      <c r="AVB49" s="83"/>
      <c r="AVC49" s="83"/>
      <c r="AVD49" s="83"/>
      <c r="AVE49" s="83"/>
      <c r="AVF49" s="83"/>
    </row>
    <row r="50" spans="1:1254">
      <c r="A50" s="83">
        <v>44926</v>
      </c>
      <c r="B50" s="81">
        <v>50421</v>
      </c>
      <c r="C50" s="82" t="s">
        <v>873</v>
      </c>
      <c r="D50" s="82">
        <v>-1032</v>
      </c>
      <c r="E50" s="81"/>
      <c r="F50" s="81"/>
      <c r="G50" s="81"/>
      <c r="H50" s="81"/>
      <c r="I50" s="81">
        <v>-819</v>
      </c>
      <c r="J50" s="81"/>
      <c r="K50" s="81">
        <v>926</v>
      </c>
      <c r="L50" s="81">
        <v>-1047</v>
      </c>
      <c r="M50" s="81">
        <v>-15</v>
      </c>
      <c r="N50" s="81">
        <v>14</v>
      </c>
      <c r="O50" s="81"/>
      <c r="P50" s="81">
        <v>-107</v>
      </c>
      <c r="Q50" s="81"/>
      <c r="R50" s="81">
        <v>-4698</v>
      </c>
      <c r="S50" s="81"/>
      <c r="T50" s="81">
        <v>-4698</v>
      </c>
      <c r="U50" s="81"/>
      <c r="V50" s="81"/>
      <c r="W50" s="81">
        <v>-5143</v>
      </c>
      <c r="X50" s="81"/>
      <c r="Y50" s="81">
        <v>130</v>
      </c>
      <c r="Z50" s="81"/>
      <c r="AA50" s="81"/>
      <c r="AB50" s="81"/>
      <c r="AC50" s="81">
        <v>0</v>
      </c>
      <c r="AD50" s="81">
        <v>6</v>
      </c>
      <c r="AE50" s="81"/>
      <c r="AF50" s="81">
        <v>926</v>
      </c>
      <c r="AG50" s="81"/>
      <c r="AH50" s="81">
        <v>-4805</v>
      </c>
      <c r="AI50" s="81"/>
      <c r="AJ50" s="81">
        <v>-4805</v>
      </c>
      <c r="AK50" s="81">
        <v>-17</v>
      </c>
      <c r="AL50" s="81">
        <v>1281</v>
      </c>
      <c r="AM50" s="81"/>
      <c r="AN50" s="81">
        <v>-122</v>
      </c>
      <c r="AO50" s="81"/>
      <c r="AP50" s="81"/>
      <c r="AQ50" s="81">
        <v>0</v>
      </c>
      <c r="AR50" s="81"/>
      <c r="AS50" s="81">
        <v>52349</v>
      </c>
      <c r="AT50" s="81"/>
      <c r="AU50" s="81"/>
      <c r="AV50" s="81"/>
      <c r="AW50" s="81">
        <v>0</v>
      </c>
      <c r="AX50" s="81"/>
      <c r="AY50" s="81"/>
      <c r="AZ50" s="81">
        <v>52349</v>
      </c>
      <c r="BA50" s="81"/>
      <c r="BB50" s="81">
        <v>50024</v>
      </c>
      <c r="BC50" s="81">
        <v>99</v>
      </c>
      <c r="BD50" s="81">
        <v>0</v>
      </c>
      <c r="BE50" s="81"/>
      <c r="BF50" s="81"/>
      <c r="BG50" s="81">
        <v>52620</v>
      </c>
      <c r="BH50" s="81"/>
      <c r="BI50" s="81"/>
      <c r="BJ50" s="81">
        <v>0</v>
      </c>
      <c r="BK50" s="81"/>
      <c r="BL50" s="81">
        <v>2226</v>
      </c>
      <c r="BM50" s="81">
        <v>0</v>
      </c>
      <c r="BN50" s="81"/>
      <c r="BO50" s="81"/>
      <c r="BP50" s="81">
        <v>0</v>
      </c>
      <c r="BQ50" s="81"/>
      <c r="BR50" s="81"/>
      <c r="BS50" s="81"/>
      <c r="BT50" s="81">
        <v>0</v>
      </c>
      <c r="BU50" s="81">
        <v>0</v>
      </c>
      <c r="BV50" s="81"/>
      <c r="BW50" s="81"/>
      <c r="BX50" s="81"/>
      <c r="BY50" s="81"/>
      <c r="BZ50" s="81"/>
      <c r="CA50" s="81"/>
      <c r="CB50" s="81"/>
      <c r="CC50" s="81"/>
      <c r="CD50" s="81">
        <v>271</v>
      </c>
      <c r="CE50" s="81"/>
      <c r="CF50" s="81">
        <v>2000</v>
      </c>
      <c r="CG50" s="81"/>
      <c r="CH50" s="81"/>
      <c r="CI50" s="81">
        <v>52243</v>
      </c>
      <c r="CJ50" s="81">
        <v>25</v>
      </c>
      <c r="CK50" s="81"/>
      <c r="CL50" s="81"/>
      <c r="CM50" s="81"/>
      <c r="CN50" s="81"/>
      <c r="CO50" s="81"/>
      <c r="CP50" s="81"/>
      <c r="CQ50" s="81"/>
      <c r="CR50" s="81">
        <v>350</v>
      </c>
      <c r="CS50" s="81"/>
      <c r="CT50" s="81"/>
      <c r="CU50" s="81">
        <v>27</v>
      </c>
      <c r="CV50" s="81">
        <v>0</v>
      </c>
      <c r="CW50" s="81"/>
      <c r="CX50" s="81"/>
      <c r="CY50" s="81"/>
      <c r="CZ50" s="81"/>
      <c r="DA50" s="81">
        <v>50243</v>
      </c>
      <c r="DB50" s="81"/>
      <c r="DC50" s="81"/>
      <c r="DD50" s="81"/>
      <c r="DE50" s="81"/>
      <c r="DF50" s="81">
        <v>0</v>
      </c>
      <c r="DG50" s="81">
        <v>0</v>
      </c>
      <c r="DH50" s="81">
        <v>2</v>
      </c>
      <c r="DI50" s="81"/>
      <c r="DJ50" s="81">
        <v>52620</v>
      </c>
      <c r="DK50" s="81"/>
      <c r="DL50" s="81"/>
      <c r="DM50" s="81"/>
      <c r="DN50" s="81"/>
      <c r="DO50" s="81">
        <v>350</v>
      </c>
      <c r="DP50" s="81"/>
      <c r="DQ50" s="81"/>
      <c r="DR50" s="81"/>
      <c r="DS50" s="81">
        <v>271</v>
      </c>
      <c r="DT50" s="81">
        <v>38</v>
      </c>
      <c r="DU50" s="81">
        <v>180</v>
      </c>
      <c r="DV50" s="81">
        <v>250</v>
      </c>
      <c r="DW50" s="81">
        <v>1</v>
      </c>
      <c r="DX50" s="81">
        <v>430</v>
      </c>
      <c r="DY50" s="81"/>
      <c r="DZ50" s="81">
        <v>468</v>
      </c>
      <c r="EA50" s="81">
        <v>0</v>
      </c>
      <c r="EB50" s="81">
        <v>153</v>
      </c>
      <c r="EC50" s="81"/>
      <c r="ED50" s="81">
        <v>0</v>
      </c>
      <c r="EE50" s="81">
        <v>0</v>
      </c>
      <c r="EF50" s="81">
        <v>-427</v>
      </c>
      <c r="EG50" s="81">
        <v>0</v>
      </c>
      <c r="EH50" s="81">
        <v>-19</v>
      </c>
      <c r="EI50" s="81">
        <v>-367</v>
      </c>
      <c r="EJ50" s="81">
        <v>-1047</v>
      </c>
      <c r="EK50" s="81"/>
      <c r="EL50" s="81"/>
      <c r="EM50" s="81">
        <v>0</v>
      </c>
      <c r="EN50" s="81"/>
      <c r="EO50" s="81">
        <v>0</v>
      </c>
      <c r="EP50" s="81">
        <v>0</v>
      </c>
      <c r="EQ50" s="81">
        <v>0</v>
      </c>
      <c r="ER50" s="81">
        <v>-234</v>
      </c>
      <c r="ES50" s="81">
        <v>0</v>
      </c>
      <c r="ET50" s="81"/>
      <c r="EU50" s="81"/>
      <c r="EV50" s="81">
        <v>0</v>
      </c>
      <c r="EW50" s="81">
        <v>0</v>
      </c>
      <c r="EX50" s="81">
        <v>0</v>
      </c>
      <c r="EY50" s="81">
        <v>0</v>
      </c>
      <c r="EZ50" s="81">
        <v>0</v>
      </c>
      <c r="FA50" s="81">
        <v>0</v>
      </c>
      <c r="FB50" s="81">
        <v>0</v>
      </c>
      <c r="FC50" s="81">
        <v>-5306</v>
      </c>
      <c r="FD50" s="81">
        <v>0</v>
      </c>
      <c r="FE50" s="81">
        <v>163</v>
      </c>
      <c r="FF50" s="81">
        <v>0</v>
      </c>
      <c r="FG50" s="81">
        <v>-5143</v>
      </c>
      <c r="FH50" s="81">
        <v>0</v>
      </c>
      <c r="FI50" s="81">
        <v>0</v>
      </c>
      <c r="FJ50" s="81">
        <v>0</v>
      </c>
      <c r="FK50" s="81">
        <v>0</v>
      </c>
      <c r="FL50" s="81">
        <v>0</v>
      </c>
      <c r="FM50" s="81">
        <v>0</v>
      </c>
      <c r="FN50" s="81">
        <v>0</v>
      </c>
      <c r="FO50" s="81">
        <v>0</v>
      </c>
      <c r="FP50" s="81">
        <v>1281</v>
      </c>
      <c r="FQ50" s="81">
        <v>0</v>
      </c>
      <c r="FR50" s="81">
        <v>0</v>
      </c>
      <c r="FS50" s="81">
        <v>1281</v>
      </c>
      <c r="FT50" s="81">
        <v>0</v>
      </c>
      <c r="FU50" s="81">
        <v>0</v>
      </c>
      <c r="FV50" s="81">
        <v>0</v>
      </c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83"/>
      <c r="OP50" s="83"/>
      <c r="OQ50" s="83"/>
      <c r="OR50" s="83"/>
      <c r="OS50" s="83"/>
      <c r="OT50" s="83"/>
      <c r="OU50" s="83"/>
      <c r="OV50" s="83"/>
      <c r="OW50" s="83"/>
      <c r="OX50" s="83"/>
      <c r="OY50" s="83"/>
      <c r="OZ50" s="83"/>
      <c r="PA50" s="83"/>
      <c r="PB50" s="83"/>
      <c r="PC50" s="83"/>
      <c r="PD50" s="83"/>
      <c r="PE50" s="83"/>
      <c r="PF50" s="83"/>
      <c r="PG50" s="83"/>
      <c r="PH50" s="83"/>
      <c r="PI50" s="83"/>
      <c r="PJ50" s="83"/>
      <c r="PK50" s="83"/>
      <c r="PL50" s="83"/>
      <c r="PM50" s="83"/>
      <c r="PN50" s="83"/>
      <c r="PO50" s="83"/>
      <c r="PP50" s="83"/>
      <c r="PQ50" s="83"/>
      <c r="PR50" s="83"/>
      <c r="PS50" s="83"/>
      <c r="PT50" s="83"/>
      <c r="PU50" s="83"/>
      <c r="PV50" s="83"/>
      <c r="PW50" s="83"/>
      <c r="PX50" s="83"/>
      <c r="PY50" s="83"/>
      <c r="PZ50" s="83"/>
      <c r="QA50" s="83"/>
      <c r="QB50" s="83"/>
      <c r="QC50" s="83"/>
      <c r="QD50" s="83"/>
      <c r="QE50" s="83"/>
      <c r="QF50" s="83"/>
      <c r="QG50" s="83"/>
      <c r="QH50" s="83"/>
      <c r="QI50" s="83"/>
      <c r="QJ50" s="83"/>
      <c r="QK50" s="83"/>
      <c r="QL50" s="83"/>
      <c r="QM50" s="83"/>
      <c r="QN50" s="83"/>
      <c r="QO50" s="83"/>
      <c r="QP50" s="83"/>
      <c r="QQ50" s="83"/>
      <c r="QR50" s="83"/>
      <c r="QS50" s="83"/>
      <c r="QT50" s="83"/>
      <c r="QU50" s="83"/>
      <c r="QV50" s="83"/>
      <c r="QW50" s="83"/>
      <c r="QX50" s="83"/>
      <c r="QY50" s="83"/>
      <c r="QZ50" s="83"/>
      <c r="RA50" s="83"/>
      <c r="RB50" s="83"/>
      <c r="RC50" s="83"/>
      <c r="RD50" s="83"/>
      <c r="RE50" s="83"/>
      <c r="RF50" s="83"/>
      <c r="RG50" s="83"/>
      <c r="RH50" s="83"/>
      <c r="RI50" s="83"/>
      <c r="RJ50" s="83"/>
      <c r="RK50" s="83"/>
      <c r="RL50" s="83"/>
      <c r="RM50" s="83"/>
      <c r="RN50" s="83"/>
      <c r="RO50" s="83"/>
      <c r="RP50" s="83"/>
      <c r="RQ50" s="83"/>
      <c r="RR50" s="83"/>
      <c r="RS50" s="83"/>
      <c r="RT50" s="83"/>
      <c r="RU50" s="83"/>
      <c r="RV50" s="83"/>
      <c r="RW50" s="83"/>
      <c r="RX50" s="83"/>
      <c r="RY50" s="83"/>
      <c r="RZ50" s="83"/>
      <c r="SA50" s="83"/>
      <c r="SB50" s="83"/>
      <c r="SC50" s="83"/>
      <c r="SD50" s="83"/>
      <c r="SE50" s="83"/>
      <c r="SF50" s="83"/>
      <c r="SG50" s="83"/>
      <c r="SH50" s="83"/>
      <c r="SI50" s="83"/>
      <c r="SJ50" s="83"/>
      <c r="SK50" s="83"/>
      <c r="SL50" s="83"/>
      <c r="SM50" s="83"/>
      <c r="SN50" s="83"/>
      <c r="SO50" s="83"/>
      <c r="SP50" s="83"/>
      <c r="SQ50" s="83"/>
      <c r="SR50" s="83"/>
      <c r="SS50" s="83"/>
      <c r="ST50" s="83"/>
      <c r="SU50" s="83"/>
      <c r="SV50" s="83"/>
      <c r="SW50" s="83"/>
      <c r="SX50" s="83"/>
      <c r="SY50" s="83"/>
      <c r="SZ50" s="83"/>
      <c r="TA50" s="83"/>
      <c r="TB50" s="83"/>
      <c r="TC50" s="83"/>
      <c r="TD50" s="83"/>
      <c r="TE50" s="83"/>
      <c r="TF50" s="83"/>
      <c r="TG50" s="83"/>
      <c r="TH50" s="83"/>
      <c r="TI50" s="83"/>
      <c r="TJ50" s="83"/>
      <c r="TK50" s="83"/>
      <c r="TL50" s="83"/>
      <c r="TM50" s="83"/>
      <c r="TN50" s="83"/>
      <c r="TO50" s="83"/>
      <c r="TP50" s="83"/>
      <c r="TQ50" s="83"/>
      <c r="TR50" s="83"/>
      <c r="TS50" s="83"/>
      <c r="TT50" s="83"/>
      <c r="TU50" s="83"/>
      <c r="TV50" s="83"/>
      <c r="TW50" s="83"/>
      <c r="TX50" s="83"/>
      <c r="TY50" s="83"/>
      <c r="TZ50" s="83"/>
      <c r="UA50" s="83"/>
      <c r="UB50" s="83"/>
      <c r="UC50" s="83"/>
      <c r="UD50" s="83"/>
      <c r="UE50" s="83"/>
      <c r="UF50" s="83"/>
      <c r="UG50" s="83"/>
      <c r="UH50" s="83"/>
      <c r="UI50" s="83"/>
      <c r="UJ50" s="83"/>
      <c r="UK50" s="83"/>
      <c r="UL50" s="83"/>
      <c r="UM50" s="83"/>
      <c r="UN50" s="83"/>
      <c r="UO50" s="83"/>
      <c r="UP50" s="83"/>
      <c r="UQ50" s="83"/>
      <c r="UR50" s="83"/>
      <c r="US50" s="83"/>
      <c r="UT50" s="83"/>
      <c r="UU50" s="83"/>
      <c r="UV50" s="83"/>
      <c r="UW50" s="83"/>
      <c r="UX50" s="83"/>
      <c r="UY50" s="83"/>
      <c r="UZ50" s="83"/>
      <c r="VA50" s="83"/>
      <c r="VB50" s="83"/>
      <c r="VC50" s="83"/>
      <c r="VD50" s="83"/>
      <c r="VE50" s="83"/>
      <c r="VF50" s="83"/>
      <c r="VG50" s="83"/>
      <c r="VH50" s="83"/>
      <c r="VI50" s="83"/>
      <c r="VJ50" s="83"/>
      <c r="VK50" s="83"/>
      <c r="VL50" s="83"/>
      <c r="VM50" s="83"/>
      <c r="VN50" s="83"/>
      <c r="VO50" s="83"/>
      <c r="VP50" s="83"/>
      <c r="VQ50" s="83"/>
      <c r="VR50" s="83"/>
      <c r="VS50" s="83"/>
      <c r="VT50" s="83"/>
      <c r="VU50" s="83"/>
      <c r="VV50" s="83"/>
      <c r="VW50" s="83"/>
      <c r="VX50" s="83"/>
      <c r="VY50" s="83"/>
      <c r="VZ50" s="83"/>
      <c r="WA50" s="83"/>
      <c r="WB50" s="83"/>
      <c r="WC50" s="83"/>
      <c r="WD50" s="83"/>
      <c r="WE50" s="83"/>
      <c r="WF50" s="83"/>
      <c r="WG50" s="83"/>
      <c r="WH50" s="83"/>
      <c r="WI50" s="83"/>
      <c r="WJ50" s="83"/>
      <c r="WK50" s="83"/>
      <c r="WL50" s="83"/>
      <c r="WM50" s="83"/>
      <c r="WN50" s="83"/>
      <c r="WO50" s="83"/>
      <c r="WP50" s="83"/>
      <c r="WQ50" s="83"/>
      <c r="WR50" s="83"/>
      <c r="WS50" s="83"/>
      <c r="WT50" s="83"/>
      <c r="WU50" s="83"/>
      <c r="WV50" s="83"/>
      <c r="WW50" s="83"/>
      <c r="WX50" s="83"/>
      <c r="WY50" s="83"/>
      <c r="WZ50" s="83"/>
      <c r="XA50" s="83"/>
      <c r="XB50" s="83"/>
      <c r="XC50" s="83"/>
      <c r="XD50" s="83"/>
      <c r="XE50" s="83"/>
      <c r="XF50" s="83"/>
      <c r="XG50" s="83"/>
      <c r="XH50" s="83"/>
      <c r="XI50" s="83"/>
      <c r="XJ50" s="83"/>
      <c r="XK50" s="83"/>
      <c r="XL50" s="83"/>
      <c r="XM50" s="83"/>
      <c r="XN50" s="83"/>
      <c r="XO50" s="83"/>
      <c r="XP50" s="83"/>
      <c r="XQ50" s="83"/>
      <c r="XR50" s="83"/>
      <c r="XS50" s="83"/>
      <c r="XT50" s="83"/>
      <c r="XU50" s="83"/>
      <c r="XV50" s="83"/>
      <c r="XW50" s="83"/>
      <c r="XX50" s="83"/>
      <c r="XY50" s="83"/>
      <c r="XZ50" s="83"/>
      <c r="YA50" s="83"/>
      <c r="YB50" s="83"/>
      <c r="YC50" s="83"/>
      <c r="YD50" s="83"/>
      <c r="YE50" s="83"/>
      <c r="YF50" s="83"/>
      <c r="YG50" s="83"/>
      <c r="YH50" s="83"/>
      <c r="YI50" s="83"/>
      <c r="YJ50" s="83"/>
      <c r="YK50" s="83"/>
      <c r="YL50" s="83"/>
      <c r="YM50" s="83"/>
      <c r="YN50" s="83"/>
      <c r="YO50" s="83"/>
      <c r="YP50" s="83"/>
      <c r="YQ50" s="83"/>
      <c r="YR50" s="83"/>
      <c r="YS50" s="83"/>
      <c r="YT50" s="83"/>
      <c r="YU50" s="83"/>
      <c r="YV50" s="83"/>
      <c r="YW50" s="83"/>
      <c r="YX50" s="83"/>
      <c r="YY50" s="83"/>
      <c r="YZ50" s="83"/>
      <c r="ZA50" s="83"/>
      <c r="ZB50" s="83"/>
      <c r="ZC50" s="83"/>
      <c r="ZD50" s="83"/>
      <c r="ZE50" s="83"/>
      <c r="ZF50" s="83"/>
      <c r="ZG50" s="83"/>
      <c r="ZH50" s="83"/>
      <c r="ZI50" s="83"/>
      <c r="ZJ50" s="83"/>
      <c r="ZK50" s="83"/>
      <c r="ZL50" s="83"/>
      <c r="ZM50" s="83"/>
      <c r="ZN50" s="83"/>
      <c r="ZO50" s="83"/>
      <c r="ZP50" s="83"/>
      <c r="ZQ50" s="83"/>
      <c r="ZR50" s="83"/>
      <c r="ZS50" s="83"/>
      <c r="ZT50" s="83"/>
      <c r="ZU50" s="83"/>
      <c r="ZV50" s="83"/>
      <c r="ZW50" s="83"/>
      <c r="ZX50" s="83"/>
      <c r="ZY50" s="83"/>
      <c r="ZZ50" s="83"/>
      <c r="AAA50" s="83"/>
      <c r="AAB50" s="83"/>
      <c r="AAC50" s="83"/>
      <c r="AAD50" s="83"/>
      <c r="AAE50" s="83"/>
      <c r="AAF50" s="83"/>
      <c r="AAG50" s="83"/>
      <c r="AAH50" s="83"/>
      <c r="AAI50" s="83"/>
      <c r="AAJ50" s="83"/>
      <c r="AAK50" s="83"/>
      <c r="AAL50" s="83"/>
      <c r="AAM50" s="83"/>
      <c r="AAN50" s="83"/>
      <c r="AAO50" s="83"/>
      <c r="AAP50" s="83"/>
      <c r="AAQ50" s="83"/>
      <c r="AAR50" s="83"/>
      <c r="AAS50" s="83"/>
      <c r="AAT50" s="83"/>
      <c r="AAU50" s="83"/>
      <c r="AAV50" s="83"/>
      <c r="AAW50" s="83"/>
      <c r="AAX50" s="83"/>
      <c r="AAY50" s="83"/>
      <c r="AAZ50" s="83"/>
      <c r="ABA50" s="83"/>
      <c r="ABB50" s="83"/>
      <c r="ABC50" s="83"/>
      <c r="ABD50" s="83"/>
      <c r="ABE50" s="83"/>
      <c r="ABF50" s="83"/>
      <c r="ABG50" s="83"/>
      <c r="ABH50" s="83"/>
      <c r="ABI50" s="83"/>
      <c r="ABJ50" s="83"/>
      <c r="ABK50" s="83"/>
      <c r="ABL50" s="83"/>
      <c r="ABM50" s="83"/>
      <c r="ABN50" s="83"/>
      <c r="ABO50" s="83"/>
      <c r="ABP50" s="83"/>
      <c r="ABQ50" s="83"/>
      <c r="ABR50" s="83"/>
      <c r="ABS50" s="83"/>
      <c r="ABT50" s="83"/>
      <c r="ABU50" s="83"/>
      <c r="ABV50" s="83"/>
      <c r="ABW50" s="83"/>
      <c r="ABX50" s="83"/>
      <c r="ABY50" s="83"/>
      <c r="ABZ50" s="83"/>
      <c r="ACA50" s="83"/>
      <c r="ACB50" s="83"/>
      <c r="ACC50" s="83"/>
      <c r="ACD50" s="83"/>
      <c r="ACE50" s="83"/>
      <c r="ACF50" s="83"/>
      <c r="ACG50" s="83"/>
      <c r="ACH50" s="83"/>
      <c r="ACI50" s="83"/>
      <c r="ACJ50" s="83"/>
      <c r="ACK50" s="83"/>
      <c r="ACL50" s="83"/>
      <c r="ACM50" s="83"/>
      <c r="ACN50" s="83"/>
      <c r="ACO50" s="83"/>
      <c r="ACP50" s="83"/>
      <c r="ACQ50" s="83"/>
      <c r="ACR50" s="83"/>
      <c r="ACS50" s="83"/>
      <c r="ACT50" s="83"/>
      <c r="ACU50" s="83"/>
      <c r="ACV50" s="83"/>
      <c r="ACW50" s="83"/>
      <c r="ACX50" s="83"/>
      <c r="ACY50" s="83"/>
      <c r="ACZ50" s="83"/>
      <c r="ADA50" s="83"/>
      <c r="ADB50" s="83"/>
      <c r="ADC50" s="83"/>
      <c r="ADD50" s="83"/>
      <c r="ADE50" s="83"/>
      <c r="ADF50" s="83"/>
      <c r="ADG50" s="83"/>
      <c r="ADH50" s="83"/>
      <c r="ADI50" s="83"/>
      <c r="ADJ50" s="83"/>
      <c r="ADK50" s="83"/>
      <c r="ADL50" s="83"/>
      <c r="ADM50" s="83"/>
      <c r="ADN50" s="83"/>
      <c r="ADO50" s="83"/>
      <c r="ADP50" s="83"/>
      <c r="ADQ50" s="83"/>
      <c r="ADR50" s="83"/>
      <c r="ADS50" s="83"/>
      <c r="ADT50" s="83"/>
      <c r="ADU50" s="83"/>
      <c r="ADV50" s="83"/>
      <c r="ADW50" s="83"/>
      <c r="ADX50" s="83"/>
      <c r="ADY50" s="83"/>
      <c r="ADZ50" s="83"/>
      <c r="AEA50" s="83"/>
      <c r="AEB50" s="83"/>
      <c r="AEC50" s="83"/>
      <c r="AED50" s="83"/>
      <c r="AEE50" s="83"/>
      <c r="AEF50" s="83"/>
      <c r="AEG50" s="83"/>
      <c r="AEH50" s="83"/>
      <c r="AEI50" s="83"/>
      <c r="AEJ50" s="83"/>
      <c r="AEK50" s="83"/>
      <c r="AEL50" s="83"/>
      <c r="AEM50" s="83"/>
      <c r="AEN50" s="83"/>
      <c r="AEO50" s="83"/>
      <c r="AEP50" s="83"/>
      <c r="AEQ50" s="83"/>
      <c r="AER50" s="83"/>
      <c r="AES50" s="83"/>
      <c r="AET50" s="83"/>
      <c r="AEU50" s="83"/>
      <c r="AEV50" s="83"/>
      <c r="AEW50" s="83"/>
      <c r="AEX50" s="83"/>
      <c r="AEY50" s="83"/>
      <c r="AEZ50" s="83"/>
      <c r="AFA50" s="83"/>
      <c r="AFB50" s="83"/>
      <c r="AFC50" s="83"/>
      <c r="AFD50" s="83"/>
      <c r="AFE50" s="83"/>
      <c r="AFF50" s="83"/>
      <c r="AFG50" s="83"/>
      <c r="AFH50" s="83"/>
      <c r="AFI50" s="83"/>
      <c r="AFJ50" s="83"/>
      <c r="AFK50" s="83"/>
      <c r="AFL50" s="83"/>
      <c r="AFM50" s="83"/>
      <c r="AFN50" s="83"/>
      <c r="AFO50" s="83"/>
      <c r="AFP50" s="83"/>
      <c r="AFQ50" s="83"/>
      <c r="AFR50" s="83"/>
      <c r="AFS50" s="83"/>
      <c r="AFT50" s="83"/>
      <c r="AFU50" s="83"/>
      <c r="AFV50" s="83"/>
      <c r="AFW50" s="83"/>
      <c r="AFX50" s="83"/>
      <c r="AFY50" s="83"/>
      <c r="AFZ50" s="83"/>
      <c r="AGA50" s="83"/>
      <c r="AGB50" s="83"/>
      <c r="AGC50" s="83"/>
      <c r="AGD50" s="83"/>
      <c r="AGE50" s="83"/>
      <c r="AGF50" s="83"/>
      <c r="AGG50" s="83"/>
      <c r="AGH50" s="83"/>
      <c r="AGI50" s="83"/>
      <c r="AGJ50" s="83"/>
      <c r="AGK50" s="83"/>
      <c r="AGL50" s="83"/>
      <c r="AGM50" s="83"/>
      <c r="AGN50" s="83"/>
      <c r="AGO50" s="83"/>
      <c r="AGP50" s="83"/>
      <c r="AGQ50" s="83"/>
      <c r="AGR50" s="83"/>
      <c r="AGS50" s="83"/>
      <c r="AGT50" s="83"/>
      <c r="AGU50" s="83"/>
      <c r="AGV50" s="83"/>
      <c r="AGW50" s="83"/>
      <c r="AGX50" s="83"/>
      <c r="AGY50" s="83"/>
      <c r="AGZ50" s="83"/>
      <c r="AHA50" s="83"/>
      <c r="AHB50" s="83"/>
      <c r="AHC50" s="83"/>
      <c r="AHD50" s="83"/>
      <c r="AHE50" s="83"/>
      <c r="AHF50" s="83"/>
      <c r="AHG50" s="83"/>
      <c r="AHH50" s="83"/>
      <c r="AHI50" s="83"/>
      <c r="AHJ50" s="83"/>
      <c r="AHK50" s="83"/>
      <c r="AHL50" s="83"/>
      <c r="AHM50" s="83"/>
      <c r="AHN50" s="83"/>
      <c r="AHO50" s="83"/>
      <c r="AHP50" s="83"/>
      <c r="AHQ50" s="83"/>
      <c r="AHR50" s="83"/>
      <c r="AHS50" s="83"/>
      <c r="AHT50" s="83"/>
      <c r="AHU50" s="83"/>
      <c r="AHV50" s="83"/>
      <c r="AHW50" s="83"/>
      <c r="AHX50" s="83"/>
      <c r="AHY50" s="83"/>
      <c r="AHZ50" s="83"/>
      <c r="AIA50" s="83"/>
      <c r="AIB50" s="83"/>
      <c r="AIC50" s="83"/>
      <c r="AID50" s="83"/>
      <c r="AIE50" s="83"/>
      <c r="AIF50" s="83"/>
      <c r="AIG50" s="83"/>
      <c r="AIH50" s="83"/>
      <c r="AII50" s="83"/>
      <c r="AIJ50" s="83"/>
      <c r="AIK50" s="83"/>
      <c r="AIL50" s="83"/>
      <c r="AIM50" s="83"/>
      <c r="AIN50" s="83"/>
      <c r="AIO50" s="83"/>
      <c r="AIP50" s="83"/>
      <c r="AIQ50" s="83"/>
      <c r="AIR50" s="83"/>
      <c r="AIS50" s="83"/>
      <c r="AIT50" s="83"/>
      <c r="AIU50" s="83"/>
      <c r="AIV50" s="83"/>
      <c r="AIW50" s="83"/>
      <c r="AIX50" s="83"/>
      <c r="AIY50" s="83"/>
      <c r="AIZ50" s="83"/>
      <c r="AJA50" s="83"/>
      <c r="AJB50" s="83"/>
      <c r="AJC50" s="83"/>
      <c r="AJD50" s="83"/>
      <c r="AJE50" s="83"/>
      <c r="AJF50" s="83"/>
      <c r="AJG50" s="83"/>
      <c r="AJH50" s="83"/>
      <c r="AJI50" s="83"/>
      <c r="AJJ50" s="83"/>
      <c r="AJK50" s="83"/>
      <c r="AJL50" s="83"/>
      <c r="AJM50" s="83"/>
      <c r="AJN50" s="83"/>
      <c r="AJO50" s="83"/>
      <c r="AJP50" s="83"/>
      <c r="AJQ50" s="83"/>
      <c r="AJR50" s="83"/>
      <c r="AJS50" s="83"/>
      <c r="AJT50" s="83"/>
      <c r="AJU50" s="83"/>
      <c r="AJV50" s="83"/>
      <c r="AJW50" s="83"/>
      <c r="AJX50" s="83"/>
      <c r="AJY50" s="83"/>
      <c r="AJZ50" s="83"/>
      <c r="AKA50" s="83"/>
      <c r="AKB50" s="83"/>
      <c r="AKC50" s="83"/>
      <c r="AKD50" s="83"/>
      <c r="AKE50" s="83"/>
      <c r="AKF50" s="83"/>
      <c r="AKG50" s="83"/>
      <c r="AKH50" s="83"/>
      <c r="AKI50" s="83"/>
      <c r="AKJ50" s="83"/>
      <c r="AKK50" s="83"/>
      <c r="AKL50" s="83"/>
      <c r="AKM50" s="83"/>
      <c r="AKN50" s="83"/>
      <c r="AKO50" s="83"/>
      <c r="AKP50" s="83"/>
      <c r="AKQ50" s="83"/>
      <c r="AKR50" s="83"/>
      <c r="AKS50" s="83"/>
      <c r="AKT50" s="83"/>
      <c r="AKU50" s="83"/>
      <c r="AKV50" s="83"/>
      <c r="AKW50" s="83"/>
      <c r="AKX50" s="83"/>
      <c r="AKY50" s="83"/>
      <c r="AKZ50" s="83"/>
      <c r="ALA50" s="83"/>
      <c r="ALB50" s="83"/>
      <c r="ALC50" s="83"/>
      <c r="ALD50" s="83"/>
      <c r="ALE50" s="83"/>
      <c r="ALF50" s="83"/>
      <c r="ALG50" s="83"/>
      <c r="ALH50" s="83"/>
      <c r="ALI50" s="83"/>
      <c r="ALJ50" s="83"/>
      <c r="ALK50" s="83"/>
      <c r="ALL50" s="83"/>
      <c r="ALM50" s="83"/>
      <c r="ALN50" s="83"/>
      <c r="ALO50" s="83"/>
      <c r="ALP50" s="83"/>
      <c r="ALQ50" s="83"/>
      <c r="ALR50" s="83"/>
      <c r="ALS50" s="83"/>
      <c r="ALT50" s="83"/>
      <c r="ALU50" s="83"/>
      <c r="ALV50" s="83"/>
      <c r="ALW50" s="83"/>
      <c r="ALX50" s="83"/>
      <c r="ALY50" s="83"/>
      <c r="ALZ50" s="83"/>
      <c r="AMA50" s="83"/>
      <c r="AMB50" s="83"/>
      <c r="AMC50" s="83"/>
      <c r="AMD50" s="83"/>
      <c r="AME50" s="83"/>
      <c r="AMF50" s="83"/>
      <c r="AMG50" s="83"/>
      <c r="AMH50" s="83"/>
      <c r="AMI50" s="83"/>
      <c r="AMJ50" s="83"/>
      <c r="AMK50" s="83"/>
      <c r="AML50" s="83"/>
      <c r="AMM50" s="83"/>
      <c r="AMN50" s="83"/>
      <c r="AMO50" s="83"/>
      <c r="AMP50" s="83"/>
      <c r="AMQ50" s="83"/>
      <c r="AMR50" s="83"/>
      <c r="AMS50" s="83"/>
      <c r="AMT50" s="83"/>
      <c r="AMU50" s="83"/>
      <c r="AMV50" s="83"/>
      <c r="AMW50" s="83"/>
      <c r="AMX50" s="83"/>
      <c r="AMY50" s="83"/>
      <c r="AMZ50" s="83"/>
      <c r="ANA50" s="83"/>
      <c r="ANB50" s="83"/>
      <c r="ANC50" s="83"/>
      <c r="AND50" s="83"/>
      <c r="ANE50" s="83"/>
      <c r="ANF50" s="83"/>
      <c r="ANG50" s="83"/>
      <c r="ANH50" s="83"/>
      <c r="ANI50" s="83"/>
      <c r="ANJ50" s="83"/>
      <c r="ANK50" s="83"/>
      <c r="ANL50" s="83"/>
      <c r="ANM50" s="83"/>
      <c r="ANN50" s="83"/>
      <c r="ANO50" s="83"/>
      <c r="ANP50" s="83"/>
      <c r="ANQ50" s="83"/>
      <c r="ANR50" s="83"/>
      <c r="ANS50" s="83"/>
      <c r="ANT50" s="83"/>
      <c r="ANU50" s="83"/>
      <c r="ANV50" s="83"/>
      <c r="ANW50" s="83"/>
      <c r="ANX50" s="83"/>
      <c r="ANY50" s="83"/>
      <c r="ANZ50" s="83"/>
      <c r="AOA50" s="83"/>
      <c r="AOB50" s="83"/>
      <c r="AOC50" s="83"/>
      <c r="AOD50" s="83"/>
      <c r="AOE50" s="83"/>
      <c r="AOF50" s="83"/>
      <c r="AOG50" s="83"/>
      <c r="AOH50" s="83"/>
      <c r="AOI50" s="83"/>
      <c r="AOJ50" s="83"/>
      <c r="AOK50" s="83"/>
      <c r="AOL50" s="83"/>
      <c r="AOM50" s="83"/>
      <c r="AON50" s="83"/>
      <c r="AOO50" s="83"/>
      <c r="AOP50" s="83"/>
      <c r="AOQ50" s="83"/>
      <c r="AOR50" s="83"/>
      <c r="AOS50" s="83"/>
      <c r="AOT50" s="83"/>
      <c r="AOU50" s="83"/>
      <c r="AOV50" s="83"/>
      <c r="AOW50" s="83"/>
      <c r="AOX50" s="83"/>
      <c r="AOY50" s="83"/>
      <c r="AOZ50" s="83"/>
      <c r="APA50" s="83"/>
      <c r="APB50" s="83"/>
      <c r="APC50" s="83"/>
      <c r="APD50" s="83"/>
      <c r="APE50" s="83"/>
      <c r="APF50" s="83"/>
      <c r="APG50" s="83"/>
      <c r="APH50" s="83"/>
      <c r="API50" s="83"/>
      <c r="APJ50" s="83"/>
      <c r="APK50" s="83"/>
      <c r="APL50" s="83"/>
      <c r="APM50" s="83"/>
      <c r="APN50" s="83"/>
      <c r="APO50" s="83"/>
      <c r="APP50" s="83"/>
      <c r="APQ50" s="83"/>
      <c r="APR50" s="83"/>
      <c r="APS50" s="83"/>
      <c r="APT50" s="83"/>
      <c r="APU50" s="83"/>
      <c r="APV50" s="83"/>
      <c r="APW50" s="83"/>
      <c r="APX50" s="83"/>
      <c r="APY50" s="83"/>
      <c r="APZ50" s="83"/>
      <c r="AQA50" s="83"/>
      <c r="AQB50" s="83"/>
      <c r="AQC50" s="83"/>
      <c r="AQD50" s="83"/>
      <c r="AQE50" s="83"/>
      <c r="AQF50" s="83"/>
      <c r="AQG50" s="83"/>
      <c r="AQH50" s="83"/>
      <c r="AQI50" s="83"/>
      <c r="AQJ50" s="83"/>
      <c r="AQK50" s="83"/>
      <c r="AQL50" s="83"/>
      <c r="AQM50" s="83"/>
      <c r="AQN50" s="83"/>
      <c r="AQO50" s="83"/>
      <c r="AQP50" s="83"/>
      <c r="AQQ50" s="83"/>
      <c r="AQR50" s="83"/>
      <c r="AQS50" s="83"/>
      <c r="AQT50" s="83"/>
      <c r="AQU50" s="83"/>
      <c r="AQV50" s="83"/>
      <c r="AQW50" s="83"/>
      <c r="AQX50" s="83"/>
      <c r="AQY50" s="83"/>
      <c r="AQZ50" s="83"/>
      <c r="ARA50" s="83"/>
      <c r="ARB50" s="83"/>
      <c r="ARC50" s="83"/>
      <c r="ARD50" s="83"/>
      <c r="ARE50" s="83"/>
      <c r="ARF50" s="83"/>
      <c r="ARG50" s="83"/>
      <c r="ARH50" s="83"/>
      <c r="ARI50" s="83"/>
      <c r="ARJ50" s="83"/>
      <c r="ARK50" s="83"/>
      <c r="ARL50" s="83"/>
      <c r="ARM50" s="83"/>
      <c r="ARN50" s="83"/>
      <c r="ARO50" s="83"/>
      <c r="ARP50" s="83"/>
      <c r="ARQ50" s="83"/>
      <c r="ARR50" s="83"/>
      <c r="ARS50" s="83"/>
      <c r="ART50" s="83"/>
      <c r="ARU50" s="83"/>
      <c r="ARV50" s="83"/>
      <c r="ARW50" s="83"/>
      <c r="ARX50" s="83"/>
      <c r="ARY50" s="83"/>
      <c r="ARZ50" s="83"/>
      <c r="ASA50" s="83"/>
      <c r="ASB50" s="83"/>
      <c r="ASC50" s="83"/>
      <c r="ASD50" s="83"/>
      <c r="ASE50" s="83"/>
      <c r="ASF50" s="83"/>
      <c r="ASG50" s="83"/>
      <c r="ASH50" s="83"/>
      <c r="ASI50" s="83"/>
      <c r="ASJ50" s="83"/>
      <c r="ASK50" s="83"/>
      <c r="ASL50" s="83"/>
      <c r="ASM50" s="83"/>
      <c r="ASN50" s="83"/>
      <c r="ASO50" s="83"/>
      <c r="ASP50" s="83"/>
      <c r="ASQ50" s="83"/>
      <c r="ASR50" s="83"/>
      <c r="ASS50" s="83"/>
      <c r="AST50" s="83"/>
      <c r="ASU50" s="83"/>
      <c r="ASV50" s="83"/>
      <c r="ASW50" s="83"/>
      <c r="ASX50" s="83"/>
      <c r="ASY50" s="83"/>
      <c r="ASZ50" s="83"/>
      <c r="ATA50" s="83"/>
      <c r="ATB50" s="83"/>
      <c r="ATC50" s="83"/>
      <c r="ATD50" s="83"/>
      <c r="ATE50" s="83"/>
      <c r="ATF50" s="83"/>
      <c r="ATG50" s="83"/>
      <c r="ATH50" s="83"/>
      <c r="ATI50" s="83"/>
      <c r="ATJ50" s="83"/>
      <c r="ATK50" s="83"/>
      <c r="ATL50" s="83"/>
      <c r="ATM50" s="83"/>
      <c r="ATN50" s="83"/>
      <c r="ATO50" s="83"/>
      <c r="ATP50" s="83"/>
      <c r="ATQ50" s="83"/>
      <c r="ATR50" s="83"/>
      <c r="ATS50" s="83"/>
      <c r="ATT50" s="83"/>
      <c r="ATU50" s="83"/>
      <c r="ATV50" s="83"/>
      <c r="ATW50" s="83"/>
      <c r="ATX50" s="83"/>
      <c r="ATY50" s="83"/>
      <c r="ATZ50" s="83"/>
      <c r="AUA50" s="83"/>
      <c r="AUB50" s="83"/>
      <c r="AUC50" s="83"/>
      <c r="AUD50" s="83"/>
      <c r="AUE50" s="83"/>
      <c r="AUF50" s="83"/>
      <c r="AUG50" s="83"/>
      <c r="AUH50" s="83"/>
      <c r="AUI50" s="83"/>
      <c r="AUJ50" s="83"/>
      <c r="AUK50" s="83"/>
      <c r="AUL50" s="83"/>
      <c r="AUM50" s="83"/>
      <c r="AUN50" s="83"/>
      <c r="AUO50" s="83"/>
      <c r="AUP50" s="83"/>
      <c r="AUQ50" s="83"/>
      <c r="AUR50" s="83"/>
      <c r="AUS50" s="83"/>
      <c r="AUT50" s="83"/>
      <c r="AUU50" s="83"/>
      <c r="AUV50" s="83"/>
      <c r="AUW50" s="83"/>
      <c r="AUX50" s="83"/>
      <c r="AUY50" s="83"/>
      <c r="AUZ50" s="83"/>
      <c r="AVA50" s="83"/>
      <c r="AVB50" s="83"/>
      <c r="AVC50" s="83"/>
      <c r="AVD50" s="83"/>
      <c r="AVE50" s="83"/>
      <c r="AVF50" s="83"/>
    </row>
    <row r="51" spans="1:1254">
      <c r="A51" s="83">
        <v>44926</v>
      </c>
      <c r="B51" s="81">
        <v>53108</v>
      </c>
      <c r="C51" s="82" t="s">
        <v>874</v>
      </c>
      <c r="D51" s="82">
        <v>-14356</v>
      </c>
      <c r="E51" s="81">
        <v>5697</v>
      </c>
      <c r="F51" s="81">
        <v>5697</v>
      </c>
      <c r="G51" s="81"/>
      <c r="H51" s="81">
        <v>5697</v>
      </c>
      <c r="I51" s="81">
        <v>-136</v>
      </c>
      <c r="J51" s="81">
        <v>-2213</v>
      </c>
      <c r="K51" s="81">
        <v>37109</v>
      </c>
      <c r="L51" s="81">
        <v>-14356</v>
      </c>
      <c r="M51" s="81"/>
      <c r="N51" s="81">
        <v>-7734</v>
      </c>
      <c r="O51" s="81">
        <v>-98</v>
      </c>
      <c r="P51" s="81">
        <v>12904</v>
      </c>
      <c r="Q51" s="81">
        <v>98</v>
      </c>
      <c r="R51" s="81">
        <v>-6667</v>
      </c>
      <c r="S51" s="81"/>
      <c r="T51" s="81">
        <v>-6765</v>
      </c>
      <c r="U51" s="81"/>
      <c r="V51" s="81"/>
      <c r="W51" s="81">
        <v>-6896</v>
      </c>
      <c r="X51" s="81"/>
      <c r="Y51" s="81">
        <v>1410</v>
      </c>
      <c r="Z51" s="81"/>
      <c r="AA51" s="81"/>
      <c r="AB51" s="81"/>
      <c r="AC51" s="81"/>
      <c r="AD51" s="81">
        <v>322</v>
      </c>
      <c r="AE51" s="81"/>
      <c r="AF51" s="81">
        <v>37109</v>
      </c>
      <c r="AG51" s="81"/>
      <c r="AH51" s="81">
        <v>4761</v>
      </c>
      <c r="AI51" s="81"/>
      <c r="AJ51" s="81">
        <v>6139</v>
      </c>
      <c r="AK51" s="81">
        <v>-279</v>
      </c>
      <c r="AL51" s="81">
        <v>644</v>
      </c>
      <c r="AM51" s="81">
        <v>-1378</v>
      </c>
      <c r="AN51" s="81">
        <v>-9466</v>
      </c>
      <c r="AO51" s="81"/>
      <c r="AP51" s="81"/>
      <c r="AQ51" s="81"/>
      <c r="AR51" s="81"/>
      <c r="AS51" s="81">
        <v>63327</v>
      </c>
      <c r="AT51" s="81"/>
      <c r="AU51" s="81"/>
      <c r="AV51" s="81"/>
      <c r="AW51" s="81"/>
      <c r="AX51" s="81"/>
      <c r="AY51" s="81">
        <v>513</v>
      </c>
      <c r="AZ51" s="81">
        <v>63327</v>
      </c>
      <c r="BA51" s="81"/>
      <c r="BB51" s="81">
        <v>62972</v>
      </c>
      <c r="BC51" s="81">
        <v>155</v>
      </c>
      <c r="BD51" s="81"/>
      <c r="BE51" s="81"/>
      <c r="BF51" s="81"/>
      <c r="BG51" s="81">
        <v>64645</v>
      </c>
      <c r="BH51" s="81"/>
      <c r="BI51" s="81"/>
      <c r="BJ51" s="81"/>
      <c r="BK51" s="81"/>
      <c r="BL51" s="81"/>
      <c r="BM51" s="81">
        <v>133</v>
      </c>
      <c r="BN51" s="81">
        <v>200</v>
      </c>
      <c r="BO51" s="81"/>
      <c r="BP51" s="81">
        <v>95</v>
      </c>
      <c r="BQ51" s="81"/>
      <c r="BR51" s="81">
        <v>95</v>
      </c>
      <c r="BS51" s="81"/>
      <c r="BT51" s="81"/>
      <c r="BU51" s="81">
        <v>672</v>
      </c>
      <c r="BV51" s="81"/>
      <c r="BW51" s="81">
        <v>577</v>
      </c>
      <c r="BX51" s="81"/>
      <c r="BY51" s="81"/>
      <c r="BZ51" s="81"/>
      <c r="CA51" s="81"/>
      <c r="CB51" s="81"/>
      <c r="CC51" s="81">
        <v>133</v>
      </c>
      <c r="CD51" s="81"/>
      <c r="CE51" s="81"/>
      <c r="CF51" s="81">
        <v>17000</v>
      </c>
      <c r="CG51" s="81">
        <v>5000</v>
      </c>
      <c r="CH51" s="81">
        <v>620</v>
      </c>
      <c r="CI51" s="81">
        <v>45084</v>
      </c>
      <c r="CJ51" s="81">
        <v>8348</v>
      </c>
      <c r="CK51" s="81"/>
      <c r="CL51" s="81"/>
      <c r="CM51" s="81"/>
      <c r="CN51" s="81"/>
      <c r="CO51" s="81"/>
      <c r="CP51" s="81"/>
      <c r="CQ51" s="81">
        <v>495</v>
      </c>
      <c r="CR51" s="81">
        <v>2755</v>
      </c>
      <c r="CS51" s="81">
        <v>273</v>
      </c>
      <c r="CT51" s="81">
        <v>2213</v>
      </c>
      <c r="CU51" s="81">
        <v>11696</v>
      </c>
      <c r="CV51" s="81">
        <v>110</v>
      </c>
      <c r="CW51" s="81"/>
      <c r="CX51" s="81"/>
      <c r="CY51" s="81"/>
      <c r="CZ51" s="81"/>
      <c r="DA51" s="81">
        <v>28084</v>
      </c>
      <c r="DB51" s="81"/>
      <c r="DC51" s="81"/>
      <c r="DD51" s="81"/>
      <c r="DE51" s="81"/>
      <c r="DF51" s="81"/>
      <c r="DG51" s="81"/>
      <c r="DH51" s="81">
        <v>1135</v>
      </c>
      <c r="DI51" s="81"/>
      <c r="DJ51" s="81">
        <v>64645</v>
      </c>
      <c r="DK51" s="81"/>
      <c r="DL51" s="81">
        <v>110</v>
      </c>
      <c r="DM51" s="81"/>
      <c r="DN51" s="81">
        <v>5000</v>
      </c>
      <c r="DO51" s="81">
        <v>1367</v>
      </c>
      <c r="DP51" s="81"/>
      <c r="DQ51" s="81"/>
      <c r="DR51" s="81"/>
      <c r="DS51" s="81"/>
      <c r="DT51" s="81"/>
      <c r="DU51" s="81">
        <v>311</v>
      </c>
      <c r="DV51" s="81">
        <v>498</v>
      </c>
      <c r="DW51" s="81">
        <v>14</v>
      </c>
      <c r="DX51" s="81">
        <v>9437</v>
      </c>
      <c r="DY51" s="81">
        <v>620</v>
      </c>
      <c r="DZ51" s="81">
        <v>10188</v>
      </c>
      <c r="EA51" s="81"/>
      <c r="EB51" s="81">
        <v>111</v>
      </c>
      <c r="EC51" s="81"/>
      <c r="ED51" s="81">
        <v>131</v>
      </c>
      <c r="EE51" s="81"/>
      <c r="EF51" s="81">
        <v>-2902</v>
      </c>
      <c r="EG51" s="81">
        <v>-379</v>
      </c>
      <c r="EH51" s="81"/>
      <c r="EI51" s="81"/>
      <c r="EJ51" s="81">
        <v>-14356</v>
      </c>
      <c r="EK51" s="81">
        <v>98</v>
      </c>
      <c r="EL51" s="81"/>
      <c r="EM51" s="81">
        <v>-482</v>
      </c>
      <c r="EN51" s="81">
        <v>98</v>
      </c>
      <c r="EO51" s="81">
        <v>-1</v>
      </c>
      <c r="EP51" s="81"/>
      <c r="EQ51" s="81"/>
      <c r="ER51" s="81">
        <v>-10592</v>
      </c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>
        <v>-6896</v>
      </c>
      <c r="FD51" s="81"/>
      <c r="FE51" s="81"/>
      <c r="FF51" s="81"/>
      <c r="FG51" s="81">
        <v>-6896</v>
      </c>
      <c r="FH51" s="81"/>
      <c r="FI51" s="81"/>
      <c r="FJ51" s="81"/>
      <c r="FK51" s="81">
        <v>7</v>
      </c>
      <c r="FL51" s="81"/>
      <c r="FM51" s="81">
        <v>8</v>
      </c>
      <c r="FN51" s="81"/>
      <c r="FO51" s="81"/>
      <c r="FP51" s="81">
        <v>365</v>
      </c>
      <c r="FQ51" s="81"/>
      <c r="FR51" s="81"/>
      <c r="FS51" s="81">
        <v>629</v>
      </c>
      <c r="FT51" s="81"/>
      <c r="FU51" s="81">
        <v>-279</v>
      </c>
      <c r="FV51" s="81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  <c r="NY51" s="83"/>
      <c r="NZ51" s="83"/>
      <c r="OA51" s="83"/>
      <c r="OB51" s="83"/>
      <c r="OC51" s="83"/>
      <c r="OD51" s="83"/>
      <c r="OE51" s="83"/>
      <c r="OF51" s="83"/>
      <c r="OG51" s="83"/>
      <c r="OH51" s="83"/>
      <c r="OI51" s="83"/>
      <c r="OJ51" s="83"/>
      <c r="OK51" s="83"/>
      <c r="OL51" s="83"/>
      <c r="OM51" s="83"/>
      <c r="ON51" s="83"/>
      <c r="OO51" s="83"/>
      <c r="OP51" s="83"/>
      <c r="OQ51" s="83"/>
      <c r="OR51" s="83"/>
      <c r="OS51" s="83"/>
      <c r="OT51" s="83"/>
      <c r="OU51" s="83"/>
      <c r="OV51" s="83"/>
      <c r="OW51" s="83"/>
      <c r="OX51" s="83"/>
      <c r="OY51" s="83"/>
      <c r="OZ51" s="83"/>
      <c r="PA51" s="83"/>
      <c r="PB51" s="83"/>
      <c r="PC51" s="83"/>
      <c r="PD51" s="83"/>
      <c r="PE51" s="83"/>
      <c r="PF51" s="83"/>
      <c r="PG51" s="83"/>
      <c r="PH51" s="83"/>
      <c r="PI51" s="83"/>
      <c r="PJ51" s="83"/>
      <c r="PK51" s="83"/>
      <c r="PL51" s="83"/>
      <c r="PM51" s="83"/>
      <c r="PN51" s="83"/>
      <c r="PO51" s="83"/>
      <c r="PP51" s="83"/>
      <c r="PQ51" s="83"/>
      <c r="PR51" s="83"/>
      <c r="PS51" s="83"/>
      <c r="PT51" s="83"/>
      <c r="PU51" s="83"/>
      <c r="PV51" s="83"/>
      <c r="PW51" s="83"/>
      <c r="PX51" s="83"/>
      <c r="PY51" s="83"/>
      <c r="PZ51" s="83"/>
      <c r="QA51" s="83"/>
      <c r="QB51" s="83"/>
      <c r="QC51" s="83"/>
      <c r="QD51" s="83"/>
      <c r="QE51" s="83"/>
      <c r="QF51" s="83"/>
      <c r="QG51" s="83"/>
      <c r="QH51" s="83"/>
      <c r="QI51" s="83"/>
      <c r="QJ51" s="83"/>
      <c r="QK51" s="83"/>
      <c r="QL51" s="83"/>
      <c r="QM51" s="83"/>
      <c r="QN51" s="83"/>
      <c r="QO51" s="83"/>
      <c r="QP51" s="83"/>
      <c r="QQ51" s="83"/>
      <c r="QR51" s="83"/>
      <c r="QS51" s="83"/>
      <c r="QT51" s="83"/>
      <c r="QU51" s="83"/>
      <c r="QV51" s="83"/>
      <c r="QW51" s="83"/>
      <c r="QX51" s="83"/>
      <c r="QY51" s="83"/>
      <c r="QZ51" s="83"/>
      <c r="RA51" s="83"/>
      <c r="RB51" s="83"/>
      <c r="RC51" s="83"/>
      <c r="RD51" s="83"/>
      <c r="RE51" s="83"/>
      <c r="RF51" s="83"/>
      <c r="RG51" s="83"/>
      <c r="RH51" s="83"/>
      <c r="RI51" s="83"/>
      <c r="RJ51" s="83"/>
      <c r="RK51" s="83"/>
      <c r="RL51" s="83"/>
      <c r="RM51" s="83"/>
      <c r="RN51" s="83"/>
      <c r="RO51" s="83"/>
      <c r="RP51" s="83"/>
      <c r="RQ51" s="83"/>
      <c r="RR51" s="83"/>
      <c r="RS51" s="83"/>
      <c r="RT51" s="83"/>
      <c r="RU51" s="83"/>
      <c r="RV51" s="83"/>
      <c r="RW51" s="83"/>
      <c r="RX51" s="83"/>
      <c r="RY51" s="83"/>
      <c r="RZ51" s="83"/>
      <c r="SA51" s="83"/>
      <c r="SB51" s="83"/>
      <c r="SC51" s="83"/>
      <c r="SD51" s="83"/>
      <c r="SE51" s="83"/>
      <c r="SF51" s="83"/>
      <c r="SG51" s="83"/>
      <c r="SH51" s="83"/>
      <c r="SI51" s="83"/>
      <c r="SJ51" s="83"/>
      <c r="SK51" s="83"/>
      <c r="SL51" s="83"/>
      <c r="SM51" s="83"/>
      <c r="SN51" s="83"/>
      <c r="SO51" s="83"/>
      <c r="SP51" s="83"/>
      <c r="SQ51" s="83"/>
      <c r="SR51" s="83"/>
      <c r="SS51" s="83"/>
      <c r="ST51" s="83"/>
      <c r="SU51" s="83"/>
      <c r="SV51" s="83"/>
      <c r="SW51" s="83"/>
      <c r="SX51" s="83"/>
      <c r="SY51" s="83"/>
      <c r="SZ51" s="83"/>
      <c r="TA51" s="83"/>
      <c r="TB51" s="83"/>
      <c r="TC51" s="83"/>
      <c r="TD51" s="83"/>
      <c r="TE51" s="83"/>
      <c r="TF51" s="83"/>
      <c r="TG51" s="83"/>
      <c r="TH51" s="83"/>
      <c r="TI51" s="83"/>
      <c r="TJ51" s="83"/>
      <c r="TK51" s="83"/>
      <c r="TL51" s="83"/>
      <c r="TM51" s="83"/>
      <c r="TN51" s="83"/>
      <c r="TO51" s="83"/>
      <c r="TP51" s="83"/>
      <c r="TQ51" s="83"/>
      <c r="TR51" s="83"/>
      <c r="TS51" s="83"/>
      <c r="TT51" s="83"/>
      <c r="TU51" s="83"/>
      <c r="TV51" s="83"/>
      <c r="TW51" s="83"/>
      <c r="TX51" s="83"/>
      <c r="TY51" s="83"/>
      <c r="TZ51" s="83"/>
      <c r="UA51" s="83"/>
      <c r="UB51" s="83"/>
      <c r="UC51" s="83"/>
      <c r="UD51" s="83"/>
      <c r="UE51" s="83"/>
      <c r="UF51" s="83"/>
      <c r="UG51" s="83"/>
      <c r="UH51" s="83"/>
      <c r="UI51" s="83"/>
      <c r="UJ51" s="83"/>
      <c r="UK51" s="83"/>
      <c r="UL51" s="83"/>
      <c r="UM51" s="83"/>
      <c r="UN51" s="83"/>
      <c r="UO51" s="83"/>
      <c r="UP51" s="83"/>
      <c r="UQ51" s="83"/>
      <c r="UR51" s="83"/>
      <c r="US51" s="83"/>
      <c r="UT51" s="83"/>
      <c r="UU51" s="83"/>
      <c r="UV51" s="83"/>
      <c r="UW51" s="83"/>
      <c r="UX51" s="83"/>
      <c r="UY51" s="83"/>
      <c r="UZ51" s="83"/>
      <c r="VA51" s="83"/>
      <c r="VB51" s="83"/>
      <c r="VC51" s="83"/>
      <c r="VD51" s="83"/>
      <c r="VE51" s="83"/>
      <c r="VF51" s="83"/>
      <c r="VG51" s="83"/>
      <c r="VH51" s="83"/>
      <c r="VI51" s="83"/>
      <c r="VJ51" s="83"/>
      <c r="VK51" s="83"/>
      <c r="VL51" s="83"/>
      <c r="VM51" s="83"/>
      <c r="VN51" s="83"/>
      <c r="VO51" s="83"/>
      <c r="VP51" s="83"/>
      <c r="VQ51" s="83"/>
      <c r="VR51" s="83"/>
      <c r="VS51" s="83"/>
      <c r="VT51" s="83"/>
      <c r="VU51" s="83"/>
      <c r="VV51" s="83"/>
      <c r="VW51" s="83"/>
      <c r="VX51" s="83"/>
      <c r="VY51" s="83"/>
      <c r="VZ51" s="83"/>
      <c r="WA51" s="83"/>
      <c r="WB51" s="83"/>
      <c r="WC51" s="83"/>
      <c r="WD51" s="83"/>
      <c r="WE51" s="83"/>
      <c r="WF51" s="83"/>
      <c r="WG51" s="83"/>
      <c r="WH51" s="83"/>
      <c r="WI51" s="83"/>
      <c r="WJ51" s="83"/>
      <c r="WK51" s="83"/>
      <c r="WL51" s="83"/>
      <c r="WM51" s="83"/>
      <c r="WN51" s="83"/>
      <c r="WO51" s="83"/>
      <c r="WP51" s="83"/>
      <c r="WQ51" s="83"/>
      <c r="WR51" s="83"/>
      <c r="WS51" s="83"/>
      <c r="WT51" s="83"/>
      <c r="WU51" s="83"/>
      <c r="WV51" s="83"/>
      <c r="WW51" s="83"/>
      <c r="WX51" s="83"/>
      <c r="WY51" s="83"/>
      <c r="WZ51" s="83"/>
      <c r="XA51" s="83"/>
      <c r="XB51" s="83"/>
      <c r="XC51" s="83"/>
      <c r="XD51" s="83"/>
      <c r="XE51" s="83"/>
      <c r="XF51" s="83"/>
      <c r="XG51" s="83"/>
      <c r="XH51" s="83"/>
      <c r="XI51" s="83"/>
      <c r="XJ51" s="83"/>
      <c r="XK51" s="83"/>
      <c r="XL51" s="83"/>
      <c r="XM51" s="83"/>
      <c r="XN51" s="83"/>
      <c r="XO51" s="83"/>
      <c r="XP51" s="83"/>
      <c r="XQ51" s="83"/>
      <c r="XR51" s="83"/>
      <c r="XS51" s="83"/>
      <c r="XT51" s="83"/>
      <c r="XU51" s="83"/>
      <c r="XV51" s="83"/>
      <c r="XW51" s="83"/>
      <c r="XX51" s="83"/>
      <c r="XY51" s="83"/>
      <c r="XZ51" s="83"/>
      <c r="YA51" s="83"/>
      <c r="YB51" s="83"/>
      <c r="YC51" s="83"/>
      <c r="YD51" s="83"/>
      <c r="YE51" s="83"/>
      <c r="YF51" s="83"/>
      <c r="YG51" s="83"/>
      <c r="YH51" s="83"/>
      <c r="YI51" s="83"/>
      <c r="YJ51" s="83"/>
      <c r="YK51" s="83"/>
      <c r="YL51" s="83"/>
      <c r="YM51" s="83"/>
      <c r="YN51" s="83"/>
      <c r="YO51" s="83"/>
      <c r="YP51" s="83"/>
      <c r="YQ51" s="83"/>
      <c r="YR51" s="83"/>
      <c r="YS51" s="83"/>
      <c r="YT51" s="83"/>
      <c r="YU51" s="83"/>
      <c r="YV51" s="83"/>
      <c r="YW51" s="83"/>
      <c r="YX51" s="83"/>
      <c r="YY51" s="83"/>
      <c r="YZ51" s="83"/>
      <c r="ZA51" s="83"/>
      <c r="ZB51" s="83"/>
      <c r="ZC51" s="83"/>
      <c r="ZD51" s="83"/>
      <c r="ZE51" s="83"/>
      <c r="ZF51" s="83"/>
      <c r="ZG51" s="83"/>
      <c r="ZH51" s="83"/>
      <c r="ZI51" s="83"/>
      <c r="ZJ51" s="83"/>
      <c r="ZK51" s="83"/>
      <c r="ZL51" s="83"/>
      <c r="ZM51" s="83"/>
      <c r="ZN51" s="83"/>
      <c r="ZO51" s="83"/>
      <c r="ZP51" s="83"/>
      <c r="ZQ51" s="83"/>
      <c r="ZR51" s="83"/>
      <c r="ZS51" s="83"/>
      <c r="ZT51" s="83"/>
      <c r="ZU51" s="83"/>
      <c r="ZV51" s="83"/>
      <c r="ZW51" s="83"/>
      <c r="ZX51" s="83"/>
      <c r="ZY51" s="83"/>
      <c r="ZZ51" s="83"/>
      <c r="AAA51" s="83"/>
      <c r="AAB51" s="83"/>
      <c r="AAC51" s="83"/>
      <c r="AAD51" s="83"/>
      <c r="AAE51" s="83"/>
      <c r="AAF51" s="83"/>
      <c r="AAG51" s="83"/>
      <c r="AAH51" s="83"/>
      <c r="AAI51" s="83"/>
      <c r="AAJ51" s="83"/>
      <c r="AAK51" s="83"/>
      <c r="AAL51" s="83"/>
      <c r="AAM51" s="83"/>
      <c r="AAN51" s="83"/>
      <c r="AAO51" s="83"/>
      <c r="AAP51" s="83"/>
      <c r="AAQ51" s="83"/>
      <c r="AAR51" s="83"/>
      <c r="AAS51" s="83"/>
      <c r="AAT51" s="83"/>
      <c r="AAU51" s="83"/>
      <c r="AAV51" s="83"/>
      <c r="AAW51" s="83"/>
      <c r="AAX51" s="83"/>
      <c r="AAY51" s="83"/>
      <c r="AAZ51" s="83"/>
      <c r="ABA51" s="83"/>
      <c r="ABB51" s="83"/>
      <c r="ABC51" s="83"/>
      <c r="ABD51" s="83"/>
      <c r="ABE51" s="83"/>
      <c r="ABF51" s="83"/>
      <c r="ABG51" s="83"/>
      <c r="ABH51" s="83"/>
      <c r="ABI51" s="83"/>
      <c r="ABJ51" s="83"/>
      <c r="ABK51" s="83"/>
      <c r="ABL51" s="83"/>
      <c r="ABM51" s="83"/>
      <c r="ABN51" s="83"/>
      <c r="ABO51" s="83"/>
      <c r="ABP51" s="83"/>
      <c r="ABQ51" s="83"/>
      <c r="ABR51" s="83"/>
      <c r="ABS51" s="83"/>
      <c r="ABT51" s="83"/>
      <c r="ABU51" s="83"/>
      <c r="ABV51" s="83"/>
      <c r="ABW51" s="83"/>
      <c r="ABX51" s="83"/>
      <c r="ABY51" s="83"/>
      <c r="ABZ51" s="83"/>
      <c r="ACA51" s="83"/>
      <c r="ACB51" s="83"/>
      <c r="ACC51" s="83"/>
      <c r="ACD51" s="83"/>
      <c r="ACE51" s="83"/>
      <c r="ACF51" s="83"/>
      <c r="ACG51" s="83"/>
      <c r="ACH51" s="83"/>
      <c r="ACI51" s="83"/>
      <c r="ACJ51" s="83"/>
      <c r="ACK51" s="83"/>
      <c r="ACL51" s="83"/>
      <c r="ACM51" s="83"/>
      <c r="ACN51" s="83"/>
      <c r="ACO51" s="83"/>
      <c r="ACP51" s="83"/>
      <c r="ACQ51" s="83"/>
      <c r="ACR51" s="83"/>
      <c r="ACS51" s="83"/>
      <c r="ACT51" s="83"/>
      <c r="ACU51" s="83"/>
      <c r="ACV51" s="83"/>
      <c r="ACW51" s="83"/>
      <c r="ACX51" s="83"/>
      <c r="ACY51" s="83"/>
      <c r="ACZ51" s="83"/>
      <c r="ADA51" s="83"/>
      <c r="ADB51" s="83"/>
      <c r="ADC51" s="83"/>
      <c r="ADD51" s="83"/>
      <c r="ADE51" s="83"/>
      <c r="ADF51" s="83"/>
      <c r="ADG51" s="83"/>
      <c r="ADH51" s="83"/>
      <c r="ADI51" s="83"/>
      <c r="ADJ51" s="83"/>
      <c r="ADK51" s="83"/>
      <c r="ADL51" s="83"/>
      <c r="ADM51" s="83"/>
      <c r="ADN51" s="83"/>
      <c r="ADO51" s="83"/>
      <c r="ADP51" s="83"/>
      <c r="ADQ51" s="83"/>
      <c r="ADR51" s="83"/>
      <c r="ADS51" s="83"/>
      <c r="ADT51" s="83"/>
      <c r="ADU51" s="83"/>
      <c r="ADV51" s="83"/>
      <c r="ADW51" s="83"/>
      <c r="ADX51" s="83"/>
      <c r="ADY51" s="83"/>
      <c r="ADZ51" s="83"/>
      <c r="AEA51" s="83"/>
      <c r="AEB51" s="83"/>
      <c r="AEC51" s="83"/>
      <c r="AED51" s="83"/>
      <c r="AEE51" s="83"/>
      <c r="AEF51" s="83"/>
      <c r="AEG51" s="83"/>
      <c r="AEH51" s="83"/>
      <c r="AEI51" s="83"/>
      <c r="AEJ51" s="83"/>
      <c r="AEK51" s="83"/>
      <c r="AEL51" s="83"/>
      <c r="AEM51" s="83"/>
      <c r="AEN51" s="83"/>
      <c r="AEO51" s="83"/>
      <c r="AEP51" s="83"/>
      <c r="AEQ51" s="83"/>
      <c r="AER51" s="83"/>
      <c r="AES51" s="83"/>
      <c r="AET51" s="83"/>
      <c r="AEU51" s="83"/>
      <c r="AEV51" s="83"/>
      <c r="AEW51" s="83"/>
      <c r="AEX51" s="83"/>
      <c r="AEY51" s="83"/>
      <c r="AEZ51" s="83"/>
      <c r="AFA51" s="83"/>
      <c r="AFB51" s="83"/>
      <c r="AFC51" s="83"/>
      <c r="AFD51" s="83"/>
      <c r="AFE51" s="83"/>
      <c r="AFF51" s="83"/>
      <c r="AFG51" s="83"/>
      <c r="AFH51" s="83"/>
      <c r="AFI51" s="83"/>
      <c r="AFJ51" s="83"/>
      <c r="AFK51" s="83"/>
      <c r="AFL51" s="83"/>
      <c r="AFM51" s="83"/>
      <c r="AFN51" s="83"/>
      <c r="AFO51" s="83"/>
      <c r="AFP51" s="83"/>
      <c r="AFQ51" s="83"/>
      <c r="AFR51" s="83"/>
      <c r="AFS51" s="83"/>
      <c r="AFT51" s="83"/>
      <c r="AFU51" s="83"/>
      <c r="AFV51" s="83"/>
      <c r="AFW51" s="83"/>
      <c r="AFX51" s="83"/>
      <c r="AFY51" s="83"/>
      <c r="AFZ51" s="83"/>
      <c r="AGA51" s="83"/>
      <c r="AGB51" s="83"/>
      <c r="AGC51" s="83"/>
      <c r="AGD51" s="83"/>
      <c r="AGE51" s="83"/>
      <c r="AGF51" s="83"/>
      <c r="AGG51" s="83"/>
      <c r="AGH51" s="83"/>
      <c r="AGI51" s="83"/>
      <c r="AGJ51" s="83"/>
      <c r="AGK51" s="83"/>
      <c r="AGL51" s="83"/>
      <c r="AGM51" s="83"/>
      <c r="AGN51" s="83"/>
      <c r="AGO51" s="83"/>
      <c r="AGP51" s="83"/>
      <c r="AGQ51" s="83"/>
      <c r="AGR51" s="83"/>
      <c r="AGS51" s="83"/>
      <c r="AGT51" s="83"/>
      <c r="AGU51" s="83"/>
      <c r="AGV51" s="83"/>
      <c r="AGW51" s="83"/>
      <c r="AGX51" s="83"/>
      <c r="AGY51" s="83"/>
      <c r="AGZ51" s="83"/>
      <c r="AHA51" s="83"/>
      <c r="AHB51" s="83"/>
      <c r="AHC51" s="83"/>
      <c r="AHD51" s="83"/>
      <c r="AHE51" s="83"/>
      <c r="AHF51" s="83"/>
      <c r="AHG51" s="83"/>
      <c r="AHH51" s="83"/>
      <c r="AHI51" s="83"/>
      <c r="AHJ51" s="83"/>
      <c r="AHK51" s="83"/>
      <c r="AHL51" s="83"/>
      <c r="AHM51" s="83"/>
      <c r="AHN51" s="83"/>
      <c r="AHO51" s="83"/>
      <c r="AHP51" s="83"/>
      <c r="AHQ51" s="83"/>
      <c r="AHR51" s="83"/>
      <c r="AHS51" s="83"/>
      <c r="AHT51" s="83"/>
      <c r="AHU51" s="83"/>
      <c r="AHV51" s="83"/>
      <c r="AHW51" s="83"/>
      <c r="AHX51" s="83"/>
      <c r="AHY51" s="83"/>
      <c r="AHZ51" s="83"/>
      <c r="AIA51" s="83"/>
      <c r="AIB51" s="83"/>
      <c r="AIC51" s="83"/>
      <c r="AID51" s="83"/>
      <c r="AIE51" s="83"/>
      <c r="AIF51" s="83"/>
      <c r="AIG51" s="83"/>
      <c r="AIH51" s="83"/>
      <c r="AII51" s="83"/>
      <c r="AIJ51" s="83"/>
      <c r="AIK51" s="83"/>
      <c r="AIL51" s="83"/>
      <c r="AIM51" s="83"/>
      <c r="AIN51" s="83"/>
      <c r="AIO51" s="83"/>
      <c r="AIP51" s="83"/>
      <c r="AIQ51" s="83"/>
      <c r="AIR51" s="83"/>
      <c r="AIS51" s="83"/>
      <c r="AIT51" s="83"/>
      <c r="AIU51" s="83"/>
      <c r="AIV51" s="83"/>
      <c r="AIW51" s="83"/>
      <c r="AIX51" s="83"/>
      <c r="AIY51" s="83"/>
      <c r="AIZ51" s="83"/>
      <c r="AJA51" s="83"/>
      <c r="AJB51" s="83"/>
      <c r="AJC51" s="83"/>
      <c r="AJD51" s="83"/>
      <c r="AJE51" s="83"/>
      <c r="AJF51" s="83"/>
      <c r="AJG51" s="83"/>
      <c r="AJH51" s="83"/>
      <c r="AJI51" s="83"/>
      <c r="AJJ51" s="83"/>
      <c r="AJK51" s="83"/>
      <c r="AJL51" s="83"/>
      <c r="AJM51" s="83"/>
      <c r="AJN51" s="83"/>
      <c r="AJO51" s="83"/>
      <c r="AJP51" s="83"/>
      <c r="AJQ51" s="83"/>
      <c r="AJR51" s="83"/>
      <c r="AJS51" s="83"/>
      <c r="AJT51" s="83"/>
      <c r="AJU51" s="83"/>
      <c r="AJV51" s="83"/>
      <c r="AJW51" s="83"/>
      <c r="AJX51" s="83"/>
      <c r="AJY51" s="83"/>
      <c r="AJZ51" s="83"/>
      <c r="AKA51" s="83"/>
      <c r="AKB51" s="83"/>
      <c r="AKC51" s="83"/>
      <c r="AKD51" s="83"/>
      <c r="AKE51" s="83"/>
      <c r="AKF51" s="83"/>
      <c r="AKG51" s="83"/>
      <c r="AKH51" s="83"/>
      <c r="AKI51" s="83"/>
      <c r="AKJ51" s="83"/>
      <c r="AKK51" s="83"/>
      <c r="AKL51" s="83"/>
      <c r="AKM51" s="83"/>
      <c r="AKN51" s="83"/>
      <c r="AKO51" s="83"/>
      <c r="AKP51" s="83"/>
      <c r="AKQ51" s="83"/>
      <c r="AKR51" s="83"/>
      <c r="AKS51" s="83"/>
      <c r="AKT51" s="83"/>
      <c r="AKU51" s="83"/>
      <c r="AKV51" s="83"/>
      <c r="AKW51" s="83"/>
      <c r="AKX51" s="83"/>
      <c r="AKY51" s="83"/>
      <c r="AKZ51" s="83"/>
      <c r="ALA51" s="83"/>
      <c r="ALB51" s="83"/>
      <c r="ALC51" s="83"/>
      <c r="ALD51" s="83"/>
      <c r="ALE51" s="83"/>
      <c r="ALF51" s="83"/>
      <c r="ALG51" s="83"/>
      <c r="ALH51" s="83"/>
      <c r="ALI51" s="83"/>
      <c r="ALJ51" s="83"/>
      <c r="ALK51" s="83"/>
      <c r="ALL51" s="83"/>
      <c r="ALM51" s="83"/>
      <c r="ALN51" s="83"/>
      <c r="ALO51" s="83"/>
      <c r="ALP51" s="83"/>
      <c r="ALQ51" s="83"/>
      <c r="ALR51" s="83"/>
      <c r="ALS51" s="83"/>
      <c r="ALT51" s="83"/>
      <c r="ALU51" s="83"/>
      <c r="ALV51" s="83"/>
      <c r="ALW51" s="83"/>
      <c r="ALX51" s="83"/>
      <c r="ALY51" s="83"/>
      <c r="ALZ51" s="83"/>
      <c r="AMA51" s="83"/>
      <c r="AMB51" s="83"/>
      <c r="AMC51" s="83"/>
      <c r="AMD51" s="83"/>
      <c r="AME51" s="83"/>
      <c r="AMF51" s="83"/>
      <c r="AMG51" s="83"/>
      <c r="AMH51" s="83"/>
      <c r="AMI51" s="83"/>
      <c r="AMJ51" s="83"/>
      <c r="AMK51" s="83"/>
      <c r="AML51" s="83"/>
      <c r="AMM51" s="83"/>
      <c r="AMN51" s="83"/>
      <c r="AMO51" s="83"/>
      <c r="AMP51" s="83"/>
      <c r="AMQ51" s="83"/>
      <c r="AMR51" s="83"/>
      <c r="AMS51" s="83"/>
      <c r="AMT51" s="83"/>
      <c r="AMU51" s="83"/>
      <c r="AMV51" s="83"/>
      <c r="AMW51" s="83"/>
      <c r="AMX51" s="83"/>
      <c r="AMY51" s="83"/>
      <c r="AMZ51" s="83"/>
      <c r="ANA51" s="83"/>
      <c r="ANB51" s="83"/>
      <c r="ANC51" s="83"/>
      <c r="AND51" s="83"/>
      <c r="ANE51" s="83"/>
      <c r="ANF51" s="83"/>
      <c r="ANG51" s="83"/>
      <c r="ANH51" s="83"/>
      <c r="ANI51" s="83"/>
      <c r="ANJ51" s="83"/>
      <c r="ANK51" s="83"/>
      <c r="ANL51" s="83"/>
      <c r="ANM51" s="83"/>
      <c r="ANN51" s="83"/>
      <c r="ANO51" s="83"/>
      <c r="ANP51" s="83"/>
      <c r="ANQ51" s="83"/>
      <c r="ANR51" s="83"/>
      <c r="ANS51" s="83"/>
      <c r="ANT51" s="83"/>
      <c r="ANU51" s="83"/>
      <c r="ANV51" s="83"/>
      <c r="ANW51" s="83"/>
      <c r="ANX51" s="83"/>
      <c r="ANY51" s="83"/>
      <c r="ANZ51" s="83"/>
      <c r="AOA51" s="83"/>
      <c r="AOB51" s="83"/>
      <c r="AOC51" s="83"/>
      <c r="AOD51" s="83"/>
      <c r="AOE51" s="83"/>
      <c r="AOF51" s="83"/>
      <c r="AOG51" s="83"/>
      <c r="AOH51" s="83"/>
      <c r="AOI51" s="83"/>
      <c r="AOJ51" s="83"/>
      <c r="AOK51" s="83"/>
      <c r="AOL51" s="83"/>
      <c r="AOM51" s="83"/>
      <c r="AON51" s="83"/>
      <c r="AOO51" s="83"/>
      <c r="AOP51" s="83"/>
      <c r="AOQ51" s="83"/>
      <c r="AOR51" s="83"/>
      <c r="AOS51" s="83"/>
      <c r="AOT51" s="83"/>
      <c r="AOU51" s="83"/>
      <c r="AOV51" s="83"/>
      <c r="AOW51" s="83"/>
      <c r="AOX51" s="83"/>
      <c r="AOY51" s="83"/>
      <c r="AOZ51" s="83"/>
      <c r="APA51" s="83"/>
      <c r="APB51" s="83"/>
      <c r="APC51" s="83"/>
      <c r="APD51" s="83"/>
      <c r="APE51" s="83"/>
      <c r="APF51" s="83"/>
      <c r="APG51" s="83"/>
      <c r="APH51" s="83"/>
      <c r="API51" s="83"/>
      <c r="APJ51" s="83"/>
      <c r="APK51" s="83"/>
      <c r="APL51" s="83"/>
      <c r="APM51" s="83"/>
      <c r="APN51" s="83"/>
      <c r="APO51" s="83"/>
      <c r="APP51" s="83"/>
      <c r="APQ51" s="83"/>
      <c r="APR51" s="83"/>
      <c r="APS51" s="83"/>
      <c r="APT51" s="83"/>
      <c r="APU51" s="83"/>
      <c r="APV51" s="83"/>
      <c r="APW51" s="83"/>
      <c r="APX51" s="83"/>
      <c r="APY51" s="83"/>
      <c r="APZ51" s="83"/>
      <c r="AQA51" s="83"/>
      <c r="AQB51" s="83"/>
      <c r="AQC51" s="83"/>
      <c r="AQD51" s="83"/>
      <c r="AQE51" s="83"/>
      <c r="AQF51" s="83"/>
      <c r="AQG51" s="83"/>
      <c r="AQH51" s="83"/>
      <c r="AQI51" s="83"/>
      <c r="AQJ51" s="83"/>
      <c r="AQK51" s="83"/>
      <c r="AQL51" s="83"/>
      <c r="AQM51" s="83"/>
      <c r="AQN51" s="83"/>
      <c r="AQO51" s="83"/>
      <c r="AQP51" s="83"/>
      <c r="AQQ51" s="83"/>
      <c r="AQR51" s="83"/>
      <c r="AQS51" s="83"/>
      <c r="AQT51" s="83"/>
      <c r="AQU51" s="83"/>
      <c r="AQV51" s="83"/>
      <c r="AQW51" s="83"/>
      <c r="AQX51" s="83"/>
      <c r="AQY51" s="83"/>
      <c r="AQZ51" s="83"/>
      <c r="ARA51" s="83"/>
      <c r="ARB51" s="83"/>
      <c r="ARC51" s="83"/>
      <c r="ARD51" s="83"/>
      <c r="ARE51" s="83"/>
      <c r="ARF51" s="83"/>
      <c r="ARG51" s="83"/>
      <c r="ARH51" s="83"/>
      <c r="ARI51" s="83"/>
      <c r="ARJ51" s="83"/>
      <c r="ARK51" s="83"/>
      <c r="ARL51" s="83"/>
      <c r="ARM51" s="83"/>
      <c r="ARN51" s="83"/>
      <c r="ARO51" s="83"/>
      <c r="ARP51" s="83"/>
      <c r="ARQ51" s="83"/>
      <c r="ARR51" s="83"/>
      <c r="ARS51" s="83"/>
      <c r="ART51" s="83"/>
      <c r="ARU51" s="83"/>
      <c r="ARV51" s="83"/>
      <c r="ARW51" s="83"/>
      <c r="ARX51" s="83"/>
      <c r="ARY51" s="83"/>
      <c r="ARZ51" s="83"/>
      <c r="ASA51" s="83"/>
      <c r="ASB51" s="83"/>
      <c r="ASC51" s="83"/>
      <c r="ASD51" s="83"/>
      <c r="ASE51" s="83"/>
      <c r="ASF51" s="83"/>
      <c r="ASG51" s="83"/>
      <c r="ASH51" s="83"/>
      <c r="ASI51" s="83"/>
      <c r="ASJ51" s="83"/>
      <c r="ASK51" s="83"/>
      <c r="ASL51" s="83"/>
      <c r="ASM51" s="83"/>
      <c r="ASN51" s="83"/>
      <c r="ASO51" s="83"/>
      <c r="ASP51" s="83"/>
      <c r="ASQ51" s="83"/>
      <c r="ASR51" s="83"/>
      <c r="ASS51" s="83"/>
      <c r="AST51" s="83"/>
      <c r="ASU51" s="83"/>
      <c r="ASV51" s="83"/>
      <c r="ASW51" s="83"/>
      <c r="ASX51" s="83"/>
      <c r="ASY51" s="83"/>
      <c r="ASZ51" s="83"/>
      <c r="ATA51" s="83"/>
      <c r="ATB51" s="83"/>
      <c r="ATC51" s="83"/>
      <c r="ATD51" s="83"/>
      <c r="ATE51" s="83"/>
      <c r="ATF51" s="83"/>
      <c r="ATG51" s="83"/>
      <c r="ATH51" s="83"/>
      <c r="ATI51" s="83"/>
      <c r="ATJ51" s="83"/>
      <c r="ATK51" s="83"/>
      <c r="ATL51" s="83"/>
      <c r="ATM51" s="83"/>
      <c r="ATN51" s="83"/>
      <c r="ATO51" s="83"/>
      <c r="ATP51" s="83"/>
      <c r="ATQ51" s="83"/>
      <c r="ATR51" s="83"/>
      <c r="ATS51" s="83"/>
      <c r="ATT51" s="83"/>
      <c r="ATU51" s="83"/>
      <c r="ATV51" s="83"/>
      <c r="ATW51" s="83"/>
      <c r="ATX51" s="83"/>
      <c r="ATY51" s="83"/>
      <c r="ATZ51" s="83"/>
      <c r="AUA51" s="83"/>
      <c r="AUB51" s="83"/>
      <c r="AUC51" s="83"/>
      <c r="AUD51" s="83"/>
      <c r="AUE51" s="83"/>
      <c r="AUF51" s="83"/>
      <c r="AUG51" s="83"/>
      <c r="AUH51" s="83"/>
      <c r="AUI51" s="83"/>
      <c r="AUJ51" s="83"/>
      <c r="AUK51" s="83"/>
      <c r="AUL51" s="83"/>
      <c r="AUM51" s="83"/>
      <c r="AUN51" s="83"/>
      <c r="AUO51" s="83"/>
      <c r="AUP51" s="83"/>
      <c r="AUQ51" s="83"/>
      <c r="AUR51" s="83"/>
      <c r="AUS51" s="83"/>
      <c r="AUT51" s="83"/>
      <c r="AUU51" s="83"/>
      <c r="AUV51" s="83"/>
      <c r="AUW51" s="83"/>
      <c r="AUX51" s="83"/>
      <c r="AUY51" s="83"/>
      <c r="AUZ51" s="83"/>
      <c r="AVA51" s="83"/>
      <c r="AVB51" s="83"/>
      <c r="AVC51" s="83"/>
      <c r="AVD51" s="83"/>
      <c r="AVE51" s="83"/>
      <c r="AVF51" s="83"/>
    </row>
    <row r="52" spans="1:1254">
      <c r="A52" s="83">
        <v>44926</v>
      </c>
      <c r="B52" s="81">
        <v>50635</v>
      </c>
      <c r="C52" s="82" t="s">
        <v>875</v>
      </c>
      <c r="D52" s="82">
        <v>-8951</v>
      </c>
      <c r="E52" s="81">
        <v>10606</v>
      </c>
      <c r="F52" s="81">
        <v>10606</v>
      </c>
      <c r="G52" s="81">
        <v>-10756</v>
      </c>
      <c r="H52" s="81"/>
      <c r="I52" s="81">
        <v>-276</v>
      </c>
      <c r="J52" s="81">
        <v>0</v>
      </c>
      <c r="K52" s="81">
        <v>33531</v>
      </c>
      <c r="L52" s="81">
        <v>-6539</v>
      </c>
      <c r="M52" s="81">
        <v>-660</v>
      </c>
      <c r="N52" s="81">
        <v>-11974</v>
      </c>
      <c r="O52" s="81">
        <v>23441</v>
      </c>
      <c r="P52" s="81">
        <v>4201</v>
      </c>
      <c r="Q52" s="81">
        <v>-51</v>
      </c>
      <c r="R52" s="81">
        <v>-24371</v>
      </c>
      <c r="S52" s="81">
        <v>0</v>
      </c>
      <c r="T52" s="81">
        <v>-930</v>
      </c>
      <c r="U52" s="81">
        <v>0</v>
      </c>
      <c r="V52" s="81">
        <v>0</v>
      </c>
      <c r="W52" s="81">
        <v>-29332</v>
      </c>
      <c r="X52" s="81">
        <v>4955</v>
      </c>
      <c r="Y52" s="81">
        <v>5045</v>
      </c>
      <c r="Z52" s="81">
        <v>0</v>
      </c>
      <c r="AA52" s="81">
        <v>-357</v>
      </c>
      <c r="AB52" s="81">
        <v>-88</v>
      </c>
      <c r="AC52" s="81">
        <v>78</v>
      </c>
      <c r="AD52" s="81">
        <v>2477</v>
      </c>
      <c r="AE52" s="81">
        <v>3072</v>
      </c>
      <c r="AF52" s="81">
        <v>22765</v>
      </c>
      <c r="AG52" s="81">
        <v>0</v>
      </c>
      <c r="AH52" s="81">
        <v>3261</v>
      </c>
      <c r="AI52" s="81">
        <v>0</v>
      </c>
      <c r="AJ52" s="81">
        <v>3261</v>
      </c>
      <c r="AK52" s="81">
        <v>0</v>
      </c>
      <c r="AL52" s="81">
        <v>5237</v>
      </c>
      <c r="AM52" s="81">
        <v>0</v>
      </c>
      <c r="AN52" s="81">
        <v>-24094</v>
      </c>
      <c r="AO52" s="81">
        <v>0</v>
      </c>
      <c r="AP52" s="81">
        <v>-10</v>
      </c>
      <c r="AQ52" s="81">
        <v>22050</v>
      </c>
      <c r="AR52" s="81">
        <v>44</v>
      </c>
      <c r="AS52" s="81">
        <v>255725</v>
      </c>
      <c r="AT52" s="81">
        <v>0</v>
      </c>
      <c r="AU52" s="81">
        <v>1332</v>
      </c>
      <c r="AV52" s="81">
        <v>1600</v>
      </c>
      <c r="AW52" s="81">
        <v>2932</v>
      </c>
      <c r="AX52" s="81">
        <v>0</v>
      </c>
      <c r="AY52" s="81">
        <v>1674</v>
      </c>
      <c r="AZ52" s="81">
        <v>255725</v>
      </c>
      <c r="BA52" s="81">
        <v>0</v>
      </c>
      <c r="BB52" s="81">
        <v>0</v>
      </c>
      <c r="BC52" s="81">
        <v>0</v>
      </c>
      <c r="BD52" s="81">
        <v>0</v>
      </c>
      <c r="BE52" s="81">
        <v>87856</v>
      </c>
      <c r="BF52" s="81">
        <v>0</v>
      </c>
      <c r="BG52" s="81">
        <v>287620</v>
      </c>
      <c r="BH52" s="81">
        <v>0</v>
      </c>
      <c r="BI52" s="81">
        <v>1370</v>
      </c>
      <c r="BJ52" s="81">
        <v>22094</v>
      </c>
      <c r="BK52" s="81">
        <v>0</v>
      </c>
      <c r="BL52" s="81">
        <v>167869</v>
      </c>
      <c r="BM52" s="81">
        <v>672</v>
      </c>
      <c r="BN52" s="81">
        <v>0</v>
      </c>
      <c r="BO52" s="81">
        <v>0</v>
      </c>
      <c r="BP52" s="81">
        <v>2423</v>
      </c>
      <c r="BQ52" s="81">
        <v>0</v>
      </c>
      <c r="BR52" s="81">
        <v>2423</v>
      </c>
      <c r="BS52" s="81">
        <v>0</v>
      </c>
      <c r="BT52" s="81">
        <v>0</v>
      </c>
      <c r="BU52" s="81">
        <v>5563</v>
      </c>
      <c r="BV52" s="81">
        <v>0</v>
      </c>
      <c r="BW52" s="81">
        <v>208</v>
      </c>
      <c r="BX52" s="81">
        <v>0</v>
      </c>
      <c r="BY52" s="81">
        <v>0</v>
      </c>
      <c r="BZ52" s="81">
        <v>0</v>
      </c>
      <c r="CA52" s="81">
        <v>0</v>
      </c>
      <c r="CB52" s="81">
        <v>0</v>
      </c>
      <c r="CC52" s="81">
        <v>672</v>
      </c>
      <c r="CD52" s="81">
        <v>1892</v>
      </c>
      <c r="CE52" s="81">
        <v>0</v>
      </c>
      <c r="CF52" s="81">
        <v>0</v>
      </c>
      <c r="CG52" s="81">
        <v>0</v>
      </c>
      <c r="CH52" s="81">
        <v>0</v>
      </c>
      <c r="CI52" s="81">
        <v>152730</v>
      </c>
      <c r="CJ52" s="81">
        <v>112931</v>
      </c>
      <c r="CK52" s="81">
        <v>0</v>
      </c>
      <c r="CL52" s="81">
        <v>0</v>
      </c>
      <c r="CM52" s="81">
        <v>0</v>
      </c>
      <c r="CN52" s="81">
        <v>249</v>
      </c>
      <c r="CO52" s="81">
        <v>0</v>
      </c>
      <c r="CP52" s="81">
        <v>4614</v>
      </c>
      <c r="CQ52" s="81">
        <v>0</v>
      </c>
      <c r="CR52" s="81">
        <v>6320</v>
      </c>
      <c r="CS52" s="81">
        <v>0</v>
      </c>
      <c r="CT52" s="81">
        <v>0</v>
      </c>
      <c r="CU52" s="81">
        <v>127632</v>
      </c>
      <c r="CV52" s="81">
        <v>938</v>
      </c>
      <c r="CW52" s="81">
        <v>0</v>
      </c>
      <c r="CX52" s="81">
        <v>0</v>
      </c>
      <c r="CY52" s="81">
        <v>0</v>
      </c>
      <c r="CZ52" s="81">
        <v>0</v>
      </c>
      <c r="DA52" s="81">
        <v>123895</v>
      </c>
      <c r="DB52" s="81">
        <v>18835</v>
      </c>
      <c r="DC52" s="81">
        <v>0</v>
      </c>
      <c r="DD52" s="81">
        <v>0</v>
      </c>
      <c r="DE52" s="81">
        <v>0</v>
      </c>
      <c r="DF52" s="81">
        <v>3150</v>
      </c>
      <c r="DG52" s="81">
        <v>10000</v>
      </c>
      <c r="DH52" s="81">
        <v>11551</v>
      </c>
      <c r="DI52" s="81">
        <v>10000</v>
      </c>
      <c r="DJ52" s="81">
        <v>287620</v>
      </c>
      <c r="DK52" s="81">
        <v>0</v>
      </c>
      <c r="DL52" s="81">
        <v>938</v>
      </c>
      <c r="DM52" s="81">
        <v>0</v>
      </c>
      <c r="DN52" s="81">
        <v>0</v>
      </c>
      <c r="DO52" s="81">
        <v>1457</v>
      </c>
      <c r="DP52" s="81">
        <v>0</v>
      </c>
      <c r="DQ52" s="81">
        <v>0</v>
      </c>
      <c r="DR52" s="81">
        <v>0</v>
      </c>
      <c r="DS52" s="81">
        <v>522</v>
      </c>
      <c r="DT52" s="81">
        <v>978</v>
      </c>
      <c r="DU52" s="81">
        <v>1105</v>
      </c>
      <c r="DV52" s="81">
        <v>1592</v>
      </c>
      <c r="DW52" s="81">
        <v>9</v>
      </c>
      <c r="DX52" s="81">
        <v>7441</v>
      </c>
      <c r="DY52" s="81">
        <v>841</v>
      </c>
      <c r="DZ52" s="81">
        <v>10884</v>
      </c>
      <c r="EA52" s="81"/>
      <c r="EB52" s="81">
        <v>326</v>
      </c>
      <c r="EC52" s="81"/>
      <c r="ED52" s="81">
        <v>1624</v>
      </c>
      <c r="EE52" s="81">
        <v>11</v>
      </c>
      <c r="EF52" s="81"/>
      <c r="EG52" s="81">
        <v>-802</v>
      </c>
      <c r="EH52" s="81">
        <v>-195</v>
      </c>
      <c r="EI52" s="81">
        <v>-3562</v>
      </c>
      <c r="EJ52" s="81">
        <v>-6894</v>
      </c>
      <c r="EK52" s="81">
        <v>72</v>
      </c>
      <c r="EL52" s="81"/>
      <c r="EM52" s="81"/>
      <c r="EN52" s="81">
        <v>72</v>
      </c>
      <c r="EO52" s="81"/>
      <c r="EP52" s="81">
        <v>3072</v>
      </c>
      <c r="EQ52" s="81">
        <v>-660</v>
      </c>
      <c r="ER52" s="81">
        <v>-4747</v>
      </c>
      <c r="ES52" s="81"/>
      <c r="ET52" s="81"/>
      <c r="EU52" s="81">
        <v>-5427</v>
      </c>
      <c r="EV52" s="81"/>
      <c r="EW52" s="81"/>
      <c r="EX52" s="81"/>
      <c r="EY52" s="81">
        <v>0</v>
      </c>
      <c r="EZ52" s="81"/>
      <c r="FA52" s="81"/>
      <c r="FB52" s="81"/>
      <c r="FC52" s="81"/>
      <c r="FD52" s="81">
        <v>-10485</v>
      </c>
      <c r="FE52" s="81">
        <v>-18847</v>
      </c>
      <c r="FF52" s="81"/>
      <c r="FG52" s="81">
        <v>-29332</v>
      </c>
      <c r="FH52" s="81"/>
      <c r="FI52" s="81"/>
      <c r="FJ52" s="81"/>
      <c r="FK52" s="81"/>
      <c r="FL52" s="81">
        <v>2402</v>
      </c>
      <c r="FM52" s="81"/>
      <c r="FN52" s="81"/>
      <c r="FO52" s="81"/>
      <c r="FP52" s="81">
        <v>5237</v>
      </c>
      <c r="FQ52" s="81"/>
      <c r="FR52" s="81"/>
      <c r="FS52" s="81"/>
      <c r="FT52" s="81">
        <v>2786</v>
      </c>
      <c r="FU52" s="81">
        <v>49</v>
      </c>
      <c r="FV52" s="81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  <c r="NY52" s="83"/>
      <c r="NZ52" s="83"/>
      <c r="OA52" s="83"/>
      <c r="OB52" s="83"/>
      <c r="OC52" s="83"/>
      <c r="OD52" s="83"/>
      <c r="OE52" s="83"/>
      <c r="OF52" s="83"/>
      <c r="OG52" s="83"/>
      <c r="OH52" s="83"/>
      <c r="OI52" s="83"/>
      <c r="OJ52" s="83"/>
      <c r="OK52" s="83"/>
      <c r="OL52" s="83"/>
      <c r="OM52" s="83"/>
      <c r="ON52" s="83"/>
      <c r="OO52" s="83"/>
      <c r="OP52" s="83"/>
      <c r="OQ52" s="83"/>
      <c r="OR52" s="83"/>
      <c r="OS52" s="83"/>
      <c r="OT52" s="83"/>
      <c r="OU52" s="83"/>
      <c r="OV52" s="83"/>
      <c r="OW52" s="83"/>
      <c r="OX52" s="83"/>
      <c r="OY52" s="83"/>
      <c r="OZ52" s="83"/>
      <c r="PA52" s="83"/>
      <c r="PB52" s="83"/>
      <c r="PC52" s="83"/>
      <c r="PD52" s="83"/>
      <c r="PE52" s="83"/>
      <c r="PF52" s="83"/>
      <c r="PG52" s="83"/>
      <c r="PH52" s="83"/>
      <c r="PI52" s="83"/>
      <c r="PJ52" s="83"/>
      <c r="PK52" s="83"/>
      <c r="PL52" s="83"/>
      <c r="PM52" s="83"/>
      <c r="PN52" s="83"/>
      <c r="PO52" s="83"/>
      <c r="PP52" s="83"/>
      <c r="PQ52" s="83"/>
      <c r="PR52" s="83"/>
      <c r="PS52" s="83"/>
      <c r="PT52" s="83"/>
      <c r="PU52" s="83"/>
      <c r="PV52" s="83"/>
      <c r="PW52" s="83"/>
      <c r="PX52" s="83"/>
      <c r="PY52" s="83"/>
      <c r="PZ52" s="83"/>
      <c r="QA52" s="83"/>
      <c r="QB52" s="83"/>
      <c r="QC52" s="83"/>
      <c r="QD52" s="83"/>
      <c r="QE52" s="83"/>
      <c r="QF52" s="83"/>
      <c r="QG52" s="83"/>
      <c r="QH52" s="83"/>
      <c r="QI52" s="83"/>
      <c r="QJ52" s="83"/>
      <c r="QK52" s="83"/>
      <c r="QL52" s="83"/>
      <c r="QM52" s="83"/>
      <c r="QN52" s="83"/>
      <c r="QO52" s="83"/>
      <c r="QP52" s="83"/>
      <c r="QQ52" s="83"/>
      <c r="QR52" s="83"/>
      <c r="QS52" s="83"/>
      <c r="QT52" s="83"/>
      <c r="QU52" s="83"/>
      <c r="QV52" s="83"/>
      <c r="QW52" s="83"/>
      <c r="QX52" s="83"/>
      <c r="QY52" s="83"/>
      <c r="QZ52" s="83"/>
      <c r="RA52" s="83"/>
      <c r="RB52" s="83"/>
      <c r="RC52" s="83"/>
      <c r="RD52" s="83"/>
      <c r="RE52" s="83"/>
      <c r="RF52" s="83"/>
      <c r="RG52" s="83"/>
      <c r="RH52" s="83"/>
      <c r="RI52" s="83"/>
      <c r="RJ52" s="83"/>
      <c r="RK52" s="83"/>
      <c r="RL52" s="83"/>
      <c r="RM52" s="83"/>
      <c r="RN52" s="83"/>
      <c r="RO52" s="83"/>
      <c r="RP52" s="83"/>
      <c r="RQ52" s="83"/>
      <c r="RR52" s="83"/>
      <c r="RS52" s="83"/>
      <c r="RT52" s="83"/>
      <c r="RU52" s="83"/>
      <c r="RV52" s="83"/>
      <c r="RW52" s="83"/>
      <c r="RX52" s="83"/>
      <c r="RY52" s="83"/>
      <c r="RZ52" s="83"/>
      <c r="SA52" s="83"/>
      <c r="SB52" s="83"/>
      <c r="SC52" s="83"/>
      <c r="SD52" s="83"/>
      <c r="SE52" s="83"/>
      <c r="SF52" s="83"/>
      <c r="SG52" s="83"/>
      <c r="SH52" s="83"/>
      <c r="SI52" s="83"/>
      <c r="SJ52" s="83"/>
      <c r="SK52" s="83"/>
      <c r="SL52" s="83"/>
      <c r="SM52" s="83"/>
      <c r="SN52" s="83"/>
      <c r="SO52" s="83"/>
      <c r="SP52" s="83"/>
      <c r="SQ52" s="83"/>
      <c r="SR52" s="83"/>
      <c r="SS52" s="83"/>
      <c r="ST52" s="83"/>
      <c r="SU52" s="83"/>
      <c r="SV52" s="83"/>
      <c r="SW52" s="83"/>
      <c r="SX52" s="83"/>
      <c r="SY52" s="83"/>
      <c r="SZ52" s="83"/>
      <c r="TA52" s="83"/>
      <c r="TB52" s="83"/>
      <c r="TC52" s="83"/>
      <c r="TD52" s="83"/>
      <c r="TE52" s="83"/>
      <c r="TF52" s="83"/>
      <c r="TG52" s="83"/>
      <c r="TH52" s="83"/>
      <c r="TI52" s="83"/>
      <c r="TJ52" s="83"/>
      <c r="TK52" s="83"/>
      <c r="TL52" s="83"/>
      <c r="TM52" s="83"/>
      <c r="TN52" s="83"/>
      <c r="TO52" s="83"/>
      <c r="TP52" s="83"/>
      <c r="TQ52" s="83"/>
      <c r="TR52" s="83"/>
      <c r="TS52" s="83"/>
      <c r="TT52" s="83"/>
      <c r="TU52" s="83"/>
      <c r="TV52" s="83"/>
      <c r="TW52" s="83"/>
      <c r="TX52" s="83"/>
      <c r="TY52" s="83"/>
      <c r="TZ52" s="83"/>
      <c r="UA52" s="83"/>
      <c r="UB52" s="83"/>
      <c r="UC52" s="83"/>
      <c r="UD52" s="83"/>
      <c r="UE52" s="83"/>
      <c r="UF52" s="83"/>
      <c r="UG52" s="83"/>
      <c r="UH52" s="83"/>
      <c r="UI52" s="83"/>
      <c r="UJ52" s="83"/>
      <c r="UK52" s="83"/>
      <c r="UL52" s="83"/>
      <c r="UM52" s="83"/>
      <c r="UN52" s="83"/>
      <c r="UO52" s="83"/>
      <c r="UP52" s="83"/>
      <c r="UQ52" s="83"/>
      <c r="UR52" s="83"/>
      <c r="US52" s="83"/>
      <c r="UT52" s="83"/>
      <c r="UU52" s="83"/>
      <c r="UV52" s="83"/>
      <c r="UW52" s="83"/>
      <c r="UX52" s="83"/>
      <c r="UY52" s="83"/>
      <c r="UZ52" s="83"/>
      <c r="VA52" s="83"/>
      <c r="VB52" s="83"/>
      <c r="VC52" s="83"/>
      <c r="VD52" s="83"/>
      <c r="VE52" s="83"/>
      <c r="VF52" s="83"/>
      <c r="VG52" s="83"/>
      <c r="VH52" s="83"/>
      <c r="VI52" s="83"/>
      <c r="VJ52" s="83"/>
      <c r="VK52" s="83"/>
      <c r="VL52" s="83"/>
      <c r="VM52" s="83"/>
      <c r="VN52" s="83"/>
      <c r="VO52" s="83"/>
      <c r="VP52" s="83"/>
      <c r="VQ52" s="83"/>
      <c r="VR52" s="83"/>
      <c r="VS52" s="83"/>
      <c r="VT52" s="83"/>
      <c r="VU52" s="83"/>
      <c r="VV52" s="83"/>
      <c r="VW52" s="83"/>
      <c r="VX52" s="83"/>
      <c r="VY52" s="83"/>
      <c r="VZ52" s="83"/>
      <c r="WA52" s="83"/>
      <c r="WB52" s="83"/>
      <c r="WC52" s="83"/>
      <c r="WD52" s="83"/>
      <c r="WE52" s="83"/>
      <c r="WF52" s="83"/>
      <c r="WG52" s="83"/>
      <c r="WH52" s="83"/>
      <c r="WI52" s="83"/>
      <c r="WJ52" s="83"/>
      <c r="WK52" s="83"/>
      <c r="WL52" s="83"/>
      <c r="WM52" s="83"/>
      <c r="WN52" s="83"/>
      <c r="WO52" s="83"/>
      <c r="WP52" s="83"/>
      <c r="WQ52" s="83"/>
      <c r="WR52" s="83"/>
      <c r="WS52" s="83"/>
      <c r="WT52" s="83"/>
      <c r="WU52" s="83"/>
      <c r="WV52" s="83"/>
      <c r="WW52" s="83"/>
      <c r="WX52" s="83"/>
      <c r="WY52" s="83"/>
      <c r="WZ52" s="83"/>
      <c r="XA52" s="83"/>
      <c r="XB52" s="83"/>
      <c r="XC52" s="83"/>
      <c r="XD52" s="83"/>
      <c r="XE52" s="83"/>
      <c r="XF52" s="83"/>
      <c r="XG52" s="83"/>
      <c r="XH52" s="83"/>
      <c r="XI52" s="83"/>
      <c r="XJ52" s="83"/>
      <c r="XK52" s="83"/>
      <c r="XL52" s="83"/>
      <c r="XM52" s="83"/>
      <c r="XN52" s="83"/>
      <c r="XO52" s="83"/>
      <c r="XP52" s="83"/>
      <c r="XQ52" s="83"/>
      <c r="XR52" s="83"/>
      <c r="XS52" s="83"/>
      <c r="XT52" s="83"/>
      <c r="XU52" s="83"/>
      <c r="XV52" s="83"/>
      <c r="XW52" s="83"/>
      <c r="XX52" s="83"/>
      <c r="XY52" s="83"/>
      <c r="XZ52" s="83"/>
      <c r="YA52" s="83"/>
      <c r="YB52" s="83"/>
      <c r="YC52" s="83"/>
      <c r="YD52" s="83"/>
      <c r="YE52" s="83"/>
      <c r="YF52" s="83"/>
      <c r="YG52" s="83"/>
      <c r="YH52" s="83"/>
      <c r="YI52" s="83"/>
      <c r="YJ52" s="83"/>
      <c r="YK52" s="83"/>
      <c r="YL52" s="83"/>
      <c r="YM52" s="83"/>
      <c r="YN52" s="83"/>
      <c r="YO52" s="83"/>
      <c r="YP52" s="83"/>
      <c r="YQ52" s="83"/>
      <c r="YR52" s="83"/>
      <c r="YS52" s="83"/>
      <c r="YT52" s="83"/>
      <c r="YU52" s="83"/>
      <c r="YV52" s="83"/>
      <c r="YW52" s="83"/>
      <c r="YX52" s="83"/>
      <c r="YY52" s="83"/>
      <c r="YZ52" s="83"/>
      <c r="ZA52" s="83"/>
      <c r="ZB52" s="83"/>
      <c r="ZC52" s="83"/>
      <c r="ZD52" s="83"/>
      <c r="ZE52" s="83"/>
      <c r="ZF52" s="83"/>
      <c r="ZG52" s="83"/>
      <c r="ZH52" s="83"/>
      <c r="ZI52" s="83"/>
      <c r="ZJ52" s="83"/>
      <c r="ZK52" s="83"/>
      <c r="ZL52" s="83"/>
      <c r="ZM52" s="83"/>
      <c r="ZN52" s="83"/>
      <c r="ZO52" s="83"/>
      <c r="ZP52" s="83"/>
      <c r="ZQ52" s="83"/>
      <c r="ZR52" s="83"/>
      <c r="ZS52" s="83"/>
      <c r="ZT52" s="83"/>
      <c r="ZU52" s="83"/>
      <c r="ZV52" s="83"/>
      <c r="ZW52" s="83"/>
      <c r="ZX52" s="83"/>
      <c r="ZY52" s="83"/>
      <c r="ZZ52" s="83"/>
      <c r="AAA52" s="83"/>
      <c r="AAB52" s="83"/>
      <c r="AAC52" s="83"/>
      <c r="AAD52" s="83"/>
      <c r="AAE52" s="83"/>
      <c r="AAF52" s="83"/>
      <c r="AAG52" s="83"/>
      <c r="AAH52" s="83"/>
      <c r="AAI52" s="83"/>
      <c r="AAJ52" s="83"/>
      <c r="AAK52" s="83"/>
      <c r="AAL52" s="83"/>
      <c r="AAM52" s="83"/>
      <c r="AAN52" s="83"/>
      <c r="AAO52" s="83"/>
      <c r="AAP52" s="83"/>
      <c r="AAQ52" s="83"/>
      <c r="AAR52" s="83"/>
      <c r="AAS52" s="83"/>
      <c r="AAT52" s="83"/>
      <c r="AAU52" s="83"/>
      <c r="AAV52" s="83"/>
      <c r="AAW52" s="83"/>
      <c r="AAX52" s="83"/>
      <c r="AAY52" s="83"/>
      <c r="AAZ52" s="83"/>
      <c r="ABA52" s="83"/>
      <c r="ABB52" s="83"/>
      <c r="ABC52" s="83"/>
      <c r="ABD52" s="83"/>
      <c r="ABE52" s="83"/>
      <c r="ABF52" s="83"/>
      <c r="ABG52" s="83"/>
      <c r="ABH52" s="83"/>
      <c r="ABI52" s="83"/>
      <c r="ABJ52" s="83"/>
      <c r="ABK52" s="83"/>
      <c r="ABL52" s="83"/>
      <c r="ABM52" s="83"/>
      <c r="ABN52" s="83"/>
      <c r="ABO52" s="83"/>
      <c r="ABP52" s="83"/>
      <c r="ABQ52" s="83"/>
      <c r="ABR52" s="83"/>
      <c r="ABS52" s="83"/>
      <c r="ABT52" s="83"/>
      <c r="ABU52" s="83"/>
      <c r="ABV52" s="83"/>
      <c r="ABW52" s="83"/>
      <c r="ABX52" s="83"/>
      <c r="ABY52" s="83"/>
      <c r="ABZ52" s="83"/>
      <c r="ACA52" s="83"/>
      <c r="ACB52" s="83"/>
      <c r="ACC52" s="83"/>
      <c r="ACD52" s="83"/>
      <c r="ACE52" s="83"/>
      <c r="ACF52" s="83"/>
      <c r="ACG52" s="83"/>
      <c r="ACH52" s="83"/>
      <c r="ACI52" s="83"/>
      <c r="ACJ52" s="83"/>
      <c r="ACK52" s="83"/>
      <c r="ACL52" s="83"/>
      <c r="ACM52" s="83"/>
      <c r="ACN52" s="83"/>
      <c r="ACO52" s="83"/>
      <c r="ACP52" s="83"/>
      <c r="ACQ52" s="83"/>
      <c r="ACR52" s="83"/>
      <c r="ACS52" s="83"/>
      <c r="ACT52" s="83"/>
      <c r="ACU52" s="83"/>
      <c r="ACV52" s="83"/>
      <c r="ACW52" s="83"/>
      <c r="ACX52" s="83"/>
      <c r="ACY52" s="83"/>
      <c r="ACZ52" s="83"/>
      <c r="ADA52" s="83"/>
      <c r="ADB52" s="83"/>
      <c r="ADC52" s="83"/>
      <c r="ADD52" s="83"/>
      <c r="ADE52" s="83"/>
      <c r="ADF52" s="83"/>
      <c r="ADG52" s="83"/>
      <c r="ADH52" s="83"/>
      <c r="ADI52" s="83"/>
      <c r="ADJ52" s="83"/>
      <c r="ADK52" s="83"/>
      <c r="ADL52" s="83"/>
      <c r="ADM52" s="83"/>
      <c r="ADN52" s="83"/>
      <c r="ADO52" s="83"/>
      <c r="ADP52" s="83"/>
      <c r="ADQ52" s="83"/>
      <c r="ADR52" s="83"/>
      <c r="ADS52" s="83"/>
      <c r="ADT52" s="83"/>
      <c r="ADU52" s="83"/>
      <c r="ADV52" s="83"/>
      <c r="ADW52" s="83"/>
      <c r="ADX52" s="83"/>
      <c r="ADY52" s="83"/>
      <c r="ADZ52" s="83"/>
      <c r="AEA52" s="83"/>
      <c r="AEB52" s="83"/>
      <c r="AEC52" s="83"/>
      <c r="AED52" s="83"/>
      <c r="AEE52" s="83"/>
      <c r="AEF52" s="83"/>
      <c r="AEG52" s="83"/>
      <c r="AEH52" s="83"/>
      <c r="AEI52" s="83"/>
      <c r="AEJ52" s="83"/>
      <c r="AEK52" s="83"/>
      <c r="AEL52" s="83"/>
      <c r="AEM52" s="83"/>
      <c r="AEN52" s="83"/>
      <c r="AEO52" s="83"/>
      <c r="AEP52" s="83"/>
      <c r="AEQ52" s="83"/>
      <c r="AER52" s="83"/>
      <c r="AES52" s="83"/>
      <c r="AET52" s="83"/>
      <c r="AEU52" s="83"/>
      <c r="AEV52" s="83"/>
      <c r="AEW52" s="83"/>
      <c r="AEX52" s="83"/>
      <c r="AEY52" s="83"/>
      <c r="AEZ52" s="83"/>
      <c r="AFA52" s="83"/>
      <c r="AFB52" s="83"/>
      <c r="AFC52" s="83"/>
      <c r="AFD52" s="83"/>
      <c r="AFE52" s="83"/>
      <c r="AFF52" s="83"/>
      <c r="AFG52" s="83"/>
      <c r="AFH52" s="83"/>
      <c r="AFI52" s="83"/>
      <c r="AFJ52" s="83"/>
      <c r="AFK52" s="83"/>
      <c r="AFL52" s="83"/>
      <c r="AFM52" s="83"/>
      <c r="AFN52" s="83"/>
      <c r="AFO52" s="83"/>
      <c r="AFP52" s="83"/>
      <c r="AFQ52" s="83"/>
      <c r="AFR52" s="83"/>
      <c r="AFS52" s="83"/>
      <c r="AFT52" s="83"/>
      <c r="AFU52" s="83"/>
      <c r="AFV52" s="83"/>
      <c r="AFW52" s="83"/>
      <c r="AFX52" s="83"/>
      <c r="AFY52" s="83"/>
      <c r="AFZ52" s="83"/>
      <c r="AGA52" s="83"/>
      <c r="AGB52" s="83"/>
      <c r="AGC52" s="83"/>
      <c r="AGD52" s="83"/>
      <c r="AGE52" s="83"/>
      <c r="AGF52" s="83"/>
      <c r="AGG52" s="83"/>
      <c r="AGH52" s="83"/>
      <c r="AGI52" s="83"/>
      <c r="AGJ52" s="83"/>
      <c r="AGK52" s="83"/>
      <c r="AGL52" s="83"/>
      <c r="AGM52" s="83"/>
      <c r="AGN52" s="83"/>
      <c r="AGO52" s="83"/>
      <c r="AGP52" s="83"/>
      <c r="AGQ52" s="83"/>
      <c r="AGR52" s="83"/>
      <c r="AGS52" s="83"/>
      <c r="AGT52" s="83"/>
      <c r="AGU52" s="83"/>
      <c r="AGV52" s="83"/>
      <c r="AGW52" s="83"/>
      <c r="AGX52" s="83"/>
      <c r="AGY52" s="83"/>
      <c r="AGZ52" s="83"/>
      <c r="AHA52" s="83"/>
      <c r="AHB52" s="83"/>
      <c r="AHC52" s="83"/>
      <c r="AHD52" s="83"/>
      <c r="AHE52" s="83"/>
      <c r="AHF52" s="83"/>
      <c r="AHG52" s="83"/>
      <c r="AHH52" s="83"/>
      <c r="AHI52" s="83"/>
      <c r="AHJ52" s="83"/>
      <c r="AHK52" s="83"/>
      <c r="AHL52" s="83"/>
      <c r="AHM52" s="83"/>
      <c r="AHN52" s="83"/>
      <c r="AHO52" s="83"/>
      <c r="AHP52" s="83"/>
      <c r="AHQ52" s="83"/>
      <c r="AHR52" s="83"/>
      <c r="AHS52" s="83"/>
      <c r="AHT52" s="83"/>
      <c r="AHU52" s="83"/>
      <c r="AHV52" s="83"/>
      <c r="AHW52" s="83"/>
      <c r="AHX52" s="83"/>
      <c r="AHY52" s="83"/>
      <c r="AHZ52" s="83"/>
      <c r="AIA52" s="83"/>
      <c r="AIB52" s="83"/>
      <c r="AIC52" s="83"/>
      <c r="AID52" s="83"/>
      <c r="AIE52" s="83"/>
      <c r="AIF52" s="83"/>
      <c r="AIG52" s="83"/>
      <c r="AIH52" s="83"/>
      <c r="AII52" s="83"/>
      <c r="AIJ52" s="83"/>
      <c r="AIK52" s="83"/>
      <c r="AIL52" s="83"/>
      <c r="AIM52" s="83"/>
      <c r="AIN52" s="83"/>
      <c r="AIO52" s="83"/>
      <c r="AIP52" s="83"/>
      <c r="AIQ52" s="83"/>
      <c r="AIR52" s="83"/>
      <c r="AIS52" s="83"/>
      <c r="AIT52" s="83"/>
      <c r="AIU52" s="83"/>
      <c r="AIV52" s="83"/>
      <c r="AIW52" s="83"/>
      <c r="AIX52" s="83"/>
      <c r="AIY52" s="83"/>
      <c r="AIZ52" s="83"/>
      <c r="AJA52" s="83"/>
      <c r="AJB52" s="83"/>
      <c r="AJC52" s="83"/>
      <c r="AJD52" s="83"/>
      <c r="AJE52" s="83"/>
      <c r="AJF52" s="83"/>
      <c r="AJG52" s="83"/>
      <c r="AJH52" s="83"/>
      <c r="AJI52" s="83"/>
      <c r="AJJ52" s="83"/>
      <c r="AJK52" s="83"/>
      <c r="AJL52" s="83"/>
      <c r="AJM52" s="83"/>
      <c r="AJN52" s="83"/>
      <c r="AJO52" s="83"/>
      <c r="AJP52" s="83"/>
      <c r="AJQ52" s="83"/>
      <c r="AJR52" s="83"/>
      <c r="AJS52" s="83"/>
      <c r="AJT52" s="83"/>
      <c r="AJU52" s="83"/>
      <c r="AJV52" s="83"/>
      <c r="AJW52" s="83"/>
      <c r="AJX52" s="83"/>
      <c r="AJY52" s="83"/>
      <c r="AJZ52" s="83"/>
      <c r="AKA52" s="83"/>
      <c r="AKB52" s="83"/>
      <c r="AKC52" s="83"/>
      <c r="AKD52" s="83"/>
      <c r="AKE52" s="83"/>
      <c r="AKF52" s="83"/>
      <c r="AKG52" s="83"/>
      <c r="AKH52" s="83"/>
      <c r="AKI52" s="83"/>
      <c r="AKJ52" s="83"/>
      <c r="AKK52" s="83"/>
      <c r="AKL52" s="83"/>
      <c r="AKM52" s="83"/>
      <c r="AKN52" s="83"/>
      <c r="AKO52" s="83"/>
      <c r="AKP52" s="83"/>
      <c r="AKQ52" s="83"/>
      <c r="AKR52" s="83"/>
      <c r="AKS52" s="83"/>
      <c r="AKT52" s="83"/>
      <c r="AKU52" s="83"/>
      <c r="AKV52" s="83"/>
      <c r="AKW52" s="83"/>
      <c r="AKX52" s="83"/>
      <c r="AKY52" s="83"/>
      <c r="AKZ52" s="83"/>
      <c r="ALA52" s="83"/>
      <c r="ALB52" s="83"/>
      <c r="ALC52" s="83"/>
      <c r="ALD52" s="83"/>
      <c r="ALE52" s="83"/>
      <c r="ALF52" s="83"/>
      <c r="ALG52" s="83"/>
      <c r="ALH52" s="83"/>
      <c r="ALI52" s="83"/>
      <c r="ALJ52" s="83"/>
      <c r="ALK52" s="83"/>
      <c r="ALL52" s="83"/>
      <c r="ALM52" s="83"/>
      <c r="ALN52" s="83"/>
      <c r="ALO52" s="83"/>
      <c r="ALP52" s="83"/>
      <c r="ALQ52" s="83"/>
      <c r="ALR52" s="83"/>
      <c r="ALS52" s="83"/>
      <c r="ALT52" s="83"/>
      <c r="ALU52" s="83"/>
      <c r="ALV52" s="83"/>
      <c r="ALW52" s="83"/>
      <c r="ALX52" s="83"/>
      <c r="ALY52" s="83"/>
      <c r="ALZ52" s="83"/>
      <c r="AMA52" s="83"/>
      <c r="AMB52" s="83"/>
      <c r="AMC52" s="83"/>
      <c r="AMD52" s="83"/>
      <c r="AME52" s="83"/>
      <c r="AMF52" s="83"/>
      <c r="AMG52" s="83"/>
      <c r="AMH52" s="83"/>
      <c r="AMI52" s="83"/>
      <c r="AMJ52" s="83"/>
      <c r="AMK52" s="83"/>
      <c r="AML52" s="83"/>
      <c r="AMM52" s="83"/>
      <c r="AMN52" s="83"/>
      <c r="AMO52" s="83"/>
      <c r="AMP52" s="83"/>
      <c r="AMQ52" s="83"/>
      <c r="AMR52" s="83"/>
      <c r="AMS52" s="83"/>
      <c r="AMT52" s="83"/>
      <c r="AMU52" s="83"/>
      <c r="AMV52" s="83"/>
      <c r="AMW52" s="83"/>
      <c r="AMX52" s="83"/>
      <c r="AMY52" s="83"/>
      <c r="AMZ52" s="83"/>
      <c r="ANA52" s="83"/>
      <c r="ANB52" s="83"/>
      <c r="ANC52" s="83"/>
      <c r="AND52" s="83"/>
      <c r="ANE52" s="83"/>
      <c r="ANF52" s="83"/>
      <c r="ANG52" s="83"/>
      <c r="ANH52" s="83"/>
      <c r="ANI52" s="83"/>
      <c r="ANJ52" s="83"/>
      <c r="ANK52" s="83"/>
      <c r="ANL52" s="83"/>
      <c r="ANM52" s="83"/>
      <c r="ANN52" s="83"/>
      <c r="ANO52" s="83"/>
      <c r="ANP52" s="83"/>
      <c r="ANQ52" s="83"/>
      <c r="ANR52" s="83"/>
      <c r="ANS52" s="83"/>
      <c r="ANT52" s="83"/>
      <c r="ANU52" s="83"/>
      <c r="ANV52" s="83"/>
      <c r="ANW52" s="83"/>
      <c r="ANX52" s="83"/>
      <c r="ANY52" s="83"/>
      <c r="ANZ52" s="83"/>
      <c r="AOA52" s="83"/>
      <c r="AOB52" s="83"/>
      <c r="AOC52" s="83"/>
      <c r="AOD52" s="83"/>
      <c r="AOE52" s="83"/>
      <c r="AOF52" s="83"/>
      <c r="AOG52" s="83"/>
      <c r="AOH52" s="83"/>
      <c r="AOI52" s="83"/>
      <c r="AOJ52" s="83"/>
      <c r="AOK52" s="83"/>
      <c r="AOL52" s="83"/>
      <c r="AOM52" s="83"/>
      <c r="AON52" s="83"/>
      <c r="AOO52" s="83"/>
      <c r="AOP52" s="83"/>
      <c r="AOQ52" s="83"/>
      <c r="AOR52" s="83"/>
      <c r="AOS52" s="83"/>
      <c r="AOT52" s="83"/>
      <c r="AOU52" s="83"/>
      <c r="AOV52" s="83"/>
      <c r="AOW52" s="83"/>
      <c r="AOX52" s="83"/>
      <c r="AOY52" s="83"/>
      <c r="AOZ52" s="83"/>
      <c r="APA52" s="83"/>
      <c r="APB52" s="83"/>
      <c r="APC52" s="83"/>
      <c r="APD52" s="83"/>
      <c r="APE52" s="83"/>
      <c r="APF52" s="83"/>
      <c r="APG52" s="83"/>
      <c r="APH52" s="83"/>
      <c r="API52" s="83"/>
      <c r="APJ52" s="83"/>
      <c r="APK52" s="83"/>
      <c r="APL52" s="83"/>
      <c r="APM52" s="83"/>
      <c r="APN52" s="83"/>
      <c r="APO52" s="83"/>
      <c r="APP52" s="83"/>
      <c r="APQ52" s="83"/>
      <c r="APR52" s="83"/>
      <c r="APS52" s="83"/>
      <c r="APT52" s="83"/>
      <c r="APU52" s="83"/>
      <c r="APV52" s="83"/>
      <c r="APW52" s="83"/>
      <c r="APX52" s="83"/>
      <c r="APY52" s="83"/>
      <c r="APZ52" s="83"/>
      <c r="AQA52" s="83"/>
      <c r="AQB52" s="83"/>
      <c r="AQC52" s="83"/>
      <c r="AQD52" s="83"/>
      <c r="AQE52" s="83"/>
      <c r="AQF52" s="83"/>
      <c r="AQG52" s="83"/>
      <c r="AQH52" s="83"/>
      <c r="AQI52" s="83"/>
      <c r="AQJ52" s="83"/>
      <c r="AQK52" s="83"/>
      <c r="AQL52" s="83"/>
      <c r="AQM52" s="83"/>
      <c r="AQN52" s="83"/>
      <c r="AQO52" s="83"/>
      <c r="AQP52" s="83"/>
      <c r="AQQ52" s="83"/>
      <c r="AQR52" s="83"/>
      <c r="AQS52" s="83"/>
      <c r="AQT52" s="83"/>
      <c r="AQU52" s="83"/>
      <c r="AQV52" s="83"/>
      <c r="AQW52" s="83"/>
      <c r="AQX52" s="83"/>
      <c r="AQY52" s="83"/>
      <c r="AQZ52" s="83"/>
      <c r="ARA52" s="83"/>
      <c r="ARB52" s="83"/>
      <c r="ARC52" s="83"/>
      <c r="ARD52" s="83"/>
      <c r="ARE52" s="83"/>
      <c r="ARF52" s="83"/>
      <c r="ARG52" s="83"/>
      <c r="ARH52" s="83"/>
      <c r="ARI52" s="83"/>
      <c r="ARJ52" s="83"/>
      <c r="ARK52" s="83"/>
      <c r="ARL52" s="83"/>
      <c r="ARM52" s="83"/>
      <c r="ARN52" s="83"/>
      <c r="ARO52" s="83"/>
      <c r="ARP52" s="83"/>
      <c r="ARQ52" s="83"/>
      <c r="ARR52" s="83"/>
      <c r="ARS52" s="83"/>
      <c r="ART52" s="83"/>
      <c r="ARU52" s="83"/>
      <c r="ARV52" s="83"/>
      <c r="ARW52" s="83"/>
      <c r="ARX52" s="83"/>
      <c r="ARY52" s="83"/>
      <c r="ARZ52" s="83"/>
      <c r="ASA52" s="83"/>
      <c r="ASB52" s="83"/>
      <c r="ASC52" s="83"/>
      <c r="ASD52" s="83"/>
      <c r="ASE52" s="83"/>
      <c r="ASF52" s="83"/>
      <c r="ASG52" s="83"/>
      <c r="ASH52" s="83"/>
      <c r="ASI52" s="83"/>
      <c r="ASJ52" s="83"/>
      <c r="ASK52" s="83"/>
      <c r="ASL52" s="83"/>
      <c r="ASM52" s="83"/>
      <c r="ASN52" s="83"/>
      <c r="ASO52" s="83"/>
      <c r="ASP52" s="83"/>
      <c r="ASQ52" s="83"/>
      <c r="ASR52" s="83"/>
      <c r="ASS52" s="83"/>
      <c r="AST52" s="83"/>
      <c r="ASU52" s="83"/>
      <c r="ASV52" s="83"/>
      <c r="ASW52" s="83"/>
      <c r="ASX52" s="83"/>
      <c r="ASY52" s="83"/>
      <c r="ASZ52" s="83"/>
      <c r="ATA52" s="83"/>
      <c r="ATB52" s="83"/>
      <c r="ATC52" s="83"/>
      <c r="ATD52" s="83"/>
      <c r="ATE52" s="83"/>
      <c r="ATF52" s="83"/>
      <c r="ATG52" s="83"/>
      <c r="ATH52" s="83"/>
      <c r="ATI52" s="83"/>
      <c r="ATJ52" s="83"/>
      <c r="ATK52" s="83"/>
      <c r="ATL52" s="83"/>
      <c r="ATM52" s="83"/>
      <c r="ATN52" s="83"/>
      <c r="ATO52" s="83"/>
      <c r="ATP52" s="83"/>
      <c r="ATQ52" s="83"/>
      <c r="ATR52" s="83"/>
      <c r="ATS52" s="83"/>
      <c r="ATT52" s="83"/>
      <c r="ATU52" s="83"/>
      <c r="ATV52" s="83"/>
      <c r="ATW52" s="83"/>
      <c r="ATX52" s="83"/>
      <c r="ATY52" s="83"/>
      <c r="ATZ52" s="83"/>
      <c r="AUA52" s="83"/>
      <c r="AUB52" s="83"/>
      <c r="AUC52" s="83"/>
      <c r="AUD52" s="83"/>
      <c r="AUE52" s="83"/>
      <c r="AUF52" s="83"/>
      <c r="AUG52" s="83"/>
      <c r="AUH52" s="83"/>
      <c r="AUI52" s="83"/>
      <c r="AUJ52" s="83"/>
      <c r="AUK52" s="83"/>
      <c r="AUL52" s="83"/>
      <c r="AUM52" s="83"/>
      <c r="AUN52" s="83"/>
      <c r="AUO52" s="83"/>
      <c r="AUP52" s="83"/>
      <c r="AUQ52" s="83"/>
      <c r="AUR52" s="83"/>
      <c r="AUS52" s="83"/>
      <c r="AUT52" s="83"/>
      <c r="AUU52" s="83"/>
      <c r="AUV52" s="83"/>
      <c r="AUW52" s="83"/>
      <c r="AUX52" s="83"/>
      <c r="AUY52" s="83"/>
      <c r="AUZ52" s="83"/>
      <c r="AVA52" s="83"/>
      <c r="AVB52" s="83"/>
      <c r="AVC52" s="83"/>
      <c r="AVD52" s="83"/>
      <c r="AVE52" s="83"/>
      <c r="AVF52" s="83"/>
    </row>
    <row r="53" spans="1:1254">
      <c r="A53" s="83">
        <v>44926</v>
      </c>
      <c r="B53" s="81">
        <v>50192</v>
      </c>
      <c r="C53" s="82" t="s">
        <v>876</v>
      </c>
      <c r="D53" s="82">
        <v>-5325</v>
      </c>
      <c r="E53" s="81">
        <v>0</v>
      </c>
      <c r="F53" s="81">
        <v>0</v>
      </c>
      <c r="G53" s="81"/>
      <c r="H53" s="81">
        <v>0</v>
      </c>
      <c r="I53" s="81">
        <v>-105</v>
      </c>
      <c r="J53" s="81"/>
      <c r="K53" s="81">
        <v>12552</v>
      </c>
      <c r="L53" s="81">
        <v>-6704</v>
      </c>
      <c r="M53" s="81">
        <v>-1379</v>
      </c>
      <c r="N53" s="81">
        <v>-10290</v>
      </c>
      <c r="O53" s="81">
        <v>-22</v>
      </c>
      <c r="P53" s="81">
        <v>-4049</v>
      </c>
      <c r="Q53" s="81">
        <v>22</v>
      </c>
      <c r="R53" s="81">
        <v>-3545</v>
      </c>
      <c r="S53" s="81"/>
      <c r="T53" s="81">
        <v>-3567</v>
      </c>
      <c r="U53" s="81">
        <v>724</v>
      </c>
      <c r="V53" s="81"/>
      <c r="W53" s="81">
        <v>-6641</v>
      </c>
      <c r="X53" s="81"/>
      <c r="Y53" s="81">
        <v>-296</v>
      </c>
      <c r="Z53" s="81"/>
      <c r="AA53" s="81"/>
      <c r="AB53" s="81"/>
      <c r="AC53" s="81">
        <v>371</v>
      </c>
      <c r="AD53" s="81"/>
      <c r="AE53" s="81"/>
      <c r="AF53" s="81">
        <v>12923</v>
      </c>
      <c r="AG53" s="81"/>
      <c r="AH53" s="81">
        <v>-7616</v>
      </c>
      <c r="AI53" s="81"/>
      <c r="AJ53" s="81">
        <v>-7616</v>
      </c>
      <c r="AK53" s="81">
        <v>-205</v>
      </c>
      <c r="AL53" s="81">
        <v>2682</v>
      </c>
      <c r="AM53" s="81"/>
      <c r="AN53" s="81">
        <v>-9994</v>
      </c>
      <c r="AO53" s="81"/>
      <c r="AP53" s="81"/>
      <c r="AQ53" s="81">
        <v>2730</v>
      </c>
      <c r="AR53" s="81"/>
      <c r="AS53" s="81">
        <v>32874</v>
      </c>
      <c r="AT53" s="81"/>
      <c r="AU53" s="81"/>
      <c r="AV53" s="81"/>
      <c r="AW53" s="81">
        <v>0</v>
      </c>
      <c r="AX53" s="81"/>
      <c r="AY53" s="81"/>
      <c r="AZ53" s="81">
        <v>63474</v>
      </c>
      <c r="BA53" s="81">
        <v>30600</v>
      </c>
      <c r="BB53" s="81">
        <v>21617</v>
      </c>
      <c r="BC53" s="81"/>
      <c r="BD53" s="81">
        <v>0</v>
      </c>
      <c r="BE53" s="81"/>
      <c r="BF53" s="81"/>
      <c r="BG53" s="81">
        <v>68180</v>
      </c>
      <c r="BH53" s="81"/>
      <c r="BI53" s="81">
        <v>425</v>
      </c>
      <c r="BJ53" s="81">
        <v>2730</v>
      </c>
      <c r="BK53" s="81"/>
      <c r="BL53" s="81">
        <v>11257</v>
      </c>
      <c r="BM53" s="81">
        <v>114</v>
      </c>
      <c r="BN53" s="81"/>
      <c r="BO53" s="81"/>
      <c r="BP53" s="81">
        <v>0</v>
      </c>
      <c r="BQ53" s="81"/>
      <c r="BR53" s="81">
        <v>0</v>
      </c>
      <c r="BS53" s="81"/>
      <c r="BT53" s="81">
        <v>4</v>
      </c>
      <c r="BU53" s="81">
        <v>669</v>
      </c>
      <c r="BV53" s="81"/>
      <c r="BW53" s="81">
        <v>669</v>
      </c>
      <c r="BX53" s="81"/>
      <c r="BY53" s="81"/>
      <c r="BZ53" s="81"/>
      <c r="CA53" s="81"/>
      <c r="CB53" s="81"/>
      <c r="CC53" s="81">
        <v>110</v>
      </c>
      <c r="CD53" s="81">
        <v>1193</v>
      </c>
      <c r="CE53" s="81"/>
      <c r="CF53" s="81">
        <v>1500</v>
      </c>
      <c r="CG53" s="81">
        <v>0</v>
      </c>
      <c r="CH53" s="81"/>
      <c r="CI53" s="81">
        <v>46810</v>
      </c>
      <c r="CJ53" s="81">
        <v>3110</v>
      </c>
      <c r="CK53" s="81"/>
      <c r="CL53" s="81"/>
      <c r="CM53" s="81"/>
      <c r="CN53" s="81">
        <v>224</v>
      </c>
      <c r="CO53" s="81"/>
      <c r="CP53" s="81"/>
      <c r="CQ53" s="81">
        <v>12676</v>
      </c>
      <c r="CR53" s="81">
        <v>16620</v>
      </c>
      <c r="CS53" s="81"/>
      <c r="CT53" s="81"/>
      <c r="CU53" s="81">
        <v>4750</v>
      </c>
      <c r="CV53" s="81">
        <v>0</v>
      </c>
      <c r="CW53" s="81"/>
      <c r="CX53" s="81"/>
      <c r="CY53" s="81"/>
      <c r="CZ53" s="81"/>
      <c r="DA53" s="81">
        <v>42720</v>
      </c>
      <c r="DB53" s="81">
        <v>2590</v>
      </c>
      <c r="DC53" s="81"/>
      <c r="DD53" s="81"/>
      <c r="DE53" s="81"/>
      <c r="DF53" s="81">
        <v>515</v>
      </c>
      <c r="DG53" s="81">
        <v>0</v>
      </c>
      <c r="DH53" s="81">
        <v>1125</v>
      </c>
      <c r="DI53" s="81"/>
      <c r="DJ53" s="81">
        <v>68180</v>
      </c>
      <c r="DK53" s="81"/>
      <c r="DL53" s="81"/>
      <c r="DM53" s="81"/>
      <c r="DN53" s="81"/>
      <c r="DO53" s="81">
        <v>3720</v>
      </c>
      <c r="DP53" s="81"/>
      <c r="DQ53" s="81"/>
      <c r="DR53" s="81"/>
      <c r="DS53" s="81">
        <v>768</v>
      </c>
      <c r="DT53" s="81">
        <v>515</v>
      </c>
      <c r="DU53" s="81">
        <v>318</v>
      </c>
      <c r="DV53" s="81">
        <v>1029</v>
      </c>
      <c r="DW53" s="81">
        <v>5</v>
      </c>
      <c r="DX53" s="81">
        <v>3306</v>
      </c>
      <c r="DY53" s="81">
        <v>279</v>
      </c>
      <c r="DZ53" s="81">
        <v>4148</v>
      </c>
      <c r="EA53" s="81">
        <v>0</v>
      </c>
      <c r="EB53" s="81">
        <v>465</v>
      </c>
      <c r="EC53" s="81">
        <v>0</v>
      </c>
      <c r="ED53" s="81">
        <v>48</v>
      </c>
      <c r="EE53" s="81"/>
      <c r="EF53" s="81"/>
      <c r="EG53" s="81">
        <v>-20</v>
      </c>
      <c r="EH53" s="81"/>
      <c r="EI53" s="81">
        <v>-2516</v>
      </c>
      <c r="EJ53" s="81">
        <v>-6684</v>
      </c>
      <c r="EK53" s="81">
        <v>22</v>
      </c>
      <c r="EL53" s="81"/>
      <c r="EM53" s="81"/>
      <c r="EN53" s="81">
        <v>22</v>
      </c>
      <c r="EO53" s="81"/>
      <c r="EP53" s="81"/>
      <c r="EQ53" s="81"/>
      <c r="ER53" s="81">
        <v>-4148</v>
      </c>
      <c r="ES53" s="81"/>
      <c r="ET53" s="81"/>
      <c r="EU53" s="81">
        <v>-1067</v>
      </c>
      <c r="EV53" s="81"/>
      <c r="EW53" s="81"/>
      <c r="EX53" s="81"/>
      <c r="EY53" s="81"/>
      <c r="EZ53" s="81">
        <v>0</v>
      </c>
      <c r="FA53" s="81"/>
      <c r="FB53" s="81"/>
      <c r="FC53" s="81">
        <v>-5629</v>
      </c>
      <c r="FD53" s="81"/>
      <c r="FE53" s="81">
        <v>-1012</v>
      </c>
      <c r="FF53" s="81"/>
      <c r="FG53" s="81">
        <v>-6641</v>
      </c>
      <c r="FH53" s="81"/>
      <c r="FI53" s="81"/>
      <c r="FJ53" s="81"/>
      <c r="FK53" s="81"/>
      <c r="FL53" s="81">
        <v>35</v>
      </c>
      <c r="FM53" s="81"/>
      <c r="FN53" s="81"/>
      <c r="FO53" s="81"/>
      <c r="FP53" s="81">
        <v>2682</v>
      </c>
      <c r="FQ53" s="81"/>
      <c r="FR53" s="81"/>
      <c r="FS53" s="81">
        <v>2647</v>
      </c>
      <c r="FT53" s="81"/>
      <c r="FU53" s="81"/>
      <c r="FV53" s="81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  <c r="NY53" s="83"/>
      <c r="NZ53" s="83"/>
      <c r="OA53" s="83"/>
      <c r="OB53" s="83"/>
      <c r="OC53" s="83"/>
      <c r="OD53" s="83"/>
      <c r="OE53" s="83"/>
      <c r="OF53" s="83"/>
      <c r="OG53" s="83"/>
      <c r="OH53" s="83"/>
      <c r="OI53" s="83"/>
      <c r="OJ53" s="83"/>
      <c r="OK53" s="83"/>
      <c r="OL53" s="83"/>
      <c r="OM53" s="83"/>
      <c r="ON53" s="83"/>
      <c r="OO53" s="83"/>
      <c r="OP53" s="83"/>
      <c r="OQ53" s="83"/>
      <c r="OR53" s="83"/>
      <c r="OS53" s="83"/>
      <c r="OT53" s="83"/>
      <c r="OU53" s="83"/>
      <c r="OV53" s="83"/>
      <c r="OW53" s="83"/>
      <c r="OX53" s="83"/>
      <c r="OY53" s="83"/>
      <c r="OZ53" s="83"/>
      <c r="PA53" s="83"/>
      <c r="PB53" s="83"/>
      <c r="PC53" s="83"/>
      <c r="PD53" s="83"/>
      <c r="PE53" s="83"/>
      <c r="PF53" s="83"/>
      <c r="PG53" s="83"/>
      <c r="PH53" s="83"/>
      <c r="PI53" s="83"/>
      <c r="PJ53" s="83"/>
      <c r="PK53" s="83"/>
      <c r="PL53" s="83"/>
      <c r="PM53" s="83"/>
      <c r="PN53" s="83"/>
      <c r="PO53" s="83"/>
      <c r="PP53" s="83"/>
      <c r="PQ53" s="83"/>
      <c r="PR53" s="83"/>
      <c r="PS53" s="83"/>
      <c r="PT53" s="83"/>
      <c r="PU53" s="83"/>
      <c r="PV53" s="83"/>
      <c r="PW53" s="83"/>
      <c r="PX53" s="83"/>
      <c r="PY53" s="83"/>
      <c r="PZ53" s="83"/>
      <c r="QA53" s="83"/>
      <c r="QB53" s="83"/>
      <c r="QC53" s="83"/>
      <c r="QD53" s="83"/>
      <c r="QE53" s="83"/>
      <c r="QF53" s="83"/>
      <c r="QG53" s="83"/>
      <c r="QH53" s="83"/>
      <c r="QI53" s="83"/>
      <c r="QJ53" s="83"/>
      <c r="QK53" s="83"/>
      <c r="QL53" s="83"/>
      <c r="QM53" s="83"/>
      <c r="QN53" s="83"/>
      <c r="QO53" s="83"/>
      <c r="QP53" s="83"/>
      <c r="QQ53" s="83"/>
      <c r="QR53" s="83"/>
      <c r="QS53" s="83"/>
      <c r="QT53" s="83"/>
      <c r="QU53" s="83"/>
      <c r="QV53" s="83"/>
      <c r="QW53" s="83"/>
      <c r="QX53" s="83"/>
      <c r="QY53" s="83"/>
      <c r="QZ53" s="83"/>
      <c r="RA53" s="83"/>
      <c r="RB53" s="83"/>
      <c r="RC53" s="83"/>
      <c r="RD53" s="83"/>
      <c r="RE53" s="83"/>
      <c r="RF53" s="83"/>
      <c r="RG53" s="83"/>
      <c r="RH53" s="83"/>
      <c r="RI53" s="83"/>
      <c r="RJ53" s="83"/>
      <c r="RK53" s="83"/>
      <c r="RL53" s="83"/>
      <c r="RM53" s="83"/>
      <c r="RN53" s="83"/>
      <c r="RO53" s="83"/>
      <c r="RP53" s="83"/>
      <c r="RQ53" s="83"/>
      <c r="RR53" s="83"/>
      <c r="RS53" s="83"/>
      <c r="RT53" s="83"/>
      <c r="RU53" s="83"/>
      <c r="RV53" s="83"/>
      <c r="RW53" s="83"/>
      <c r="RX53" s="83"/>
      <c r="RY53" s="83"/>
      <c r="RZ53" s="83"/>
      <c r="SA53" s="83"/>
      <c r="SB53" s="83"/>
      <c r="SC53" s="83"/>
      <c r="SD53" s="83"/>
      <c r="SE53" s="83"/>
      <c r="SF53" s="83"/>
      <c r="SG53" s="83"/>
      <c r="SH53" s="83"/>
      <c r="SI53" s="83"/>
      <c r="SJ53" s="83"/>
      <c r="SK53" s="83"/>
      <c r="SL53" s="83"/>
      <c r="SM53" s="83"/>
      <c r="SN53" s="83"/>
      <c r="SO53" s="83"/>
      <c r="SP53" s="83"/>
      <c r="SQ53" s="83"/>
      <c r="SR53" s="83"/>
      <c r="SS53" s="83"/>
      <c r="ST53" s="83"/>
      <c r="SU53" s="83"/>
      <c r="SV53" s="83"/>
      <c r="SW53" s="83"/>
      <c r="SX53" s="83"/>
      <c r="SY53" s="83"/>
      <c r="SZ53" s="83"/>
      <c r="TA53" s="83"/>
      <c r="TB53" s="83"/>
      <c r="TC53" s="83"/>
      <c r="TD53" s="83"/>
      <c r="TE53" s="83"/>
      <c r="TF53" s="83"/>
      <c r="TG53" s="83"/>
      <c r="TH53" s="83"/>
      <c r="TI53" s="83"/>
      <c r="TJ53" s="83"/>
      <c r="TK53" s="83"/>
      <c r="TL53" s="83"/>
      <c r="TM53" s="83"/>
      <c r="TN53" s="83"/>
      <c r="TO53" s="83"/>
      <c r="TP53" s="83"/>
      <c r="TQ53" s="83"/>
      <c r="TR53" s="83"/>
      <c r="TS53" s="83"/>
      <c r="TT53" s="83"/>
      <c r="TU53" s="83"/>
      <c r="TV53" s="83"/>
      <c r="TW53" s="83"/>
      <c r="TX53" s="83"/>
      <c r="TY53" s="83"/>
      <c r="TZ53" s="83"/>
      <c r="UA53" s="83"/>
      <c r="UB53" s="83"/>
      <c r="UC53" s="83"/>
      <c r="UD53" s="83"/>
      <c r="UE53" s="83"/>
      <c r="UF53" s="83"/>
      <c r="UG53" s="83"/>
      <c r="UH53" s="83"/>
      <c r="UI53" s="83"/>
      <c r="UJ53" s="83"/>
      <c r="UK53" s="83"/>
      <c r="UL53" s="83"/>
      <c r="UM53" s="83"/>
      <c r="UN53" s="83"/>
      <c r="UO53" s="83"/>
      <c r="UP53" s="83"/>
      <c r="UQ53" s="83"/>
      <c r="UR53" s="83"/>
      <c r="US53" s="83"/>
      <c r="UT53" s="83"/>
      <c r="UU53" s="83"/>
      <c r="UV53" s="83"/>
      <c r="UW53" s="83"/>
      <c r="UX53" s="83"/>
      <c r="UY53" s="83"/>
      <c r="UZ53" s="83"/>
      <c r="VA53" s="83"/>
      <c r="VB53" s="83"/>
      <c r="VC53" s="83"/>
      <c r="VD53" s="83"/>
      <c r="VE53" s="83"/>
      <c r="VF53" s="83"/>
      <c r="VG53" s="83"/>
      <c r="VH53" s="83"/>
      <c r="VI53" s="83"/>
      <c r="VJ53" s="83"/>
      <c r="VK53" s="83"/>
      <c r="VL53" s="83"/>
      <c r="VM53" s="83"/>
      <c r="VN53" s="83"/>
      <c r="VO53" s="83"/>
      <c r="VP53" s="83"/>
      <c r="VQ53" s="83"/>
      <c r="VR53" s="83"/>
      <c r="VS53" s="83"/>
      <c r="VT53" s="83"/>
      <c r="VU53" s="83"/>
      <c r="VV53" s="83"/>
      <c r="VW53" s="83"/>
      <c r="VX53" s="83"/>
      <c r="VY53" s="83"/>
      <c r="VZ53" s="83"/>
      <c r="WA53" s="83"/>
      <c r="WB53" s="83"/>
      <c r="WC53" s="83"/>
      <c r="WD53" s="83"/>
      <c r="WE53" s="83"/>
      <c r="WF53" s="83"/>
      <c r="WG53" s="83"/>
      <c r="WH53" s="83"/>
      <c r="WI53" s="83"/>
      <c r="WJ53" s="83"/>
      <c r="WK53" s="83"/>
      <c r="WL53" s="83"/>
      <c r="WM53" s="83"/>
      <c r="WN53" s="83"/>
      <c r="WO53" s="83"/>
      <c r="WP53" s="83"/>
      <c r="WQ53" s="83"/>
      <c r="WR53" s="83"/>
      <c r="WS53" s="83"/>
      <c r="WT53" s="83"/>
      <c r="WU53" s="83"/>
      <c r="WV53" s="83"/>
      <c r="WW53" s="83"/>
      <c r="WX53" s="83"/>
      <c r="WY53" s="83"/>
      <c r="WZ53" s="83"/>
      <c r="XA53" s="83"/>
      <c r="XB53" s="83"/>
      <c r="XC53" s="83"/>
      <c r="XD53" s="83"/>
      <c r="XE53" s="83"/>
      <c r="XF53" s="83"/>
      <c r="XG53" s="83"/>
      <c r="XH53" s="83"/>
      <c r="XI53" s="83"/>
      <c r="XJ53" s="83"/>
      <c r="XK53" s="83"/>
      <c r="XL53" s="83"/>
      <c r="XM53" s="83"/>
      <c r="XN53" s="83"/>
      <c r="XO53" s="83"/>
      <c r="XP53" s="83"/>
      <c r="XQ53" s="83"/>
      <c r="XR53" s="83"/>
      <c r="XS53" s="83"/>
      <c r="XT53" s="83"/>
      <c r="XU53" s="83"/>
      <c r="XV53" s="83"/>
      <c r="XW53" s="83"/>
      <c r="XX53" s="83"/>
      <c r="XY53" s="83"/>
      <c r="XZ53" s="83"/>
      <c r="YA53" s="83"/>
      <c r="YB53" s="83"/>
      <c r="YC53" s="83"/>
      <c r="YD53" s="83"/>
      <c r="YE53" s="83"/>
      <c r="YF53" s="83"/>
      <c r="YG53" s="83"/>
      <c r="YH53" s="83"/>
      <c r="YI53" s="83"/>
      <c r="YJ53" s="83"/>
      <c r="YK53" s="83"/>
      <c r="YL53" s="83"/>
      <c r="YM53" s="83"/>
      <c r="YN53" s="83"/>
      <c r="YO53" s="83"/>
      <c r="YP53" s="83"/>
      <c r="YQ53" s="83"/>
      <c r="YR53" s="83"/>
      <c r="YS53" s="83"/>
      <c r="YT53" s="83"/>
      <c r="YU53" s="83"/>
      <c r="YV53" s="83"/>
      <c r="YW53" s="83"/>
      <c r="YX53" s="83"/>
      <c r="YY53" s="83"/>
      <c r="YZ53" s="83"/>
      <c r="ZA53" s="83"/>
      <c r="ZB53" s="83"/>
      <c r="ZC53" s="83"/>
      <c r="ZD53" s="83"/>
      <c r="ZE53" s="83"/>
      <c r="ZF53" s="83"/>
      <c r="ZG53" s="83"/>
      <c r="ZH53" s="83"/>
      <c r="ZI53" s="83"/>
      <c r="ZJ53" s="83"/>
      <c r="ZK53" s="83"/>
      <c r="ZL53" s="83"/>
      <c r="ZM53" s="83"/>
      <c r="ZN53" s="83"/>
      <c r="ZO53" s="83"/>
      <c r="ZP53" s="83"/>
      <c r="ZQ53" s="83"/>
      <c r="ZR53" s="83"/>
      <c r="ZS53" s="83"/>
      <c r="ZT53" s="83"/>
      <c r="ZU53" s="83"/>
      <c r="ZV53" s="83"/>
      <c r="ZW53" s="83"/>
      <c r="ZX53" s="83"/>
      <c r="ZY53" s="83"/>
      <c r="ZZ53" s="83"/>
      <c r="AAA53" s="83"/>
      <c r="AAB53" s="83"/>
      <c r="AAC53" s="83"/>
      <c r="AAD53" s="83"/>
      <c r="AAE53" s="83"/>
      <c r="AAF53" s="83"/>
      <c r="AAG53" s="83"/>
      <c r="AAH53" s="83"/>
      <c r="AAI53" s="83"/>
      <c r="AAJ53" s="83"/>
      <c r="AAK53" s="83"/>
      <c r="AAL53" s="83"/>
      <c r="AAM53" s="83"/>
      <c r="AAN53" s="83"/>
      <c r="AAO53" s="83"/>
      <c r="AAP53" s="83"/>
      <c r="AAQ53" s="83"/>
      <c r="AAR53" s="83"/>
      <c r="AAS53" s="83"/>
      <c r="AAT53" s="83"/>
      <c r="AAU53" s="83"/>
      <c r="AAV53" s="83"/>
      <c r="AAW53" s="83"/>
      <c r="AAX53" s="83"/>
      <c r="AAY53" s="83"/>
      <c r="AAZ53" s="83"/>
      <c r="ABA53" s="83"/>
      <c r="ABB53" s="83"/>
      <c r="ABC53" s="83"/>
      <c r="ABD53" s="83"/>
      <c r="ABE53" s="83"/>
      <c r="ABF53" s="83"/>
      <c r="ABG53" s="83"/>
      <c r="ABH53" s="83"/>
      <c r="ABI53" s="83"/>
      <c r="ABJ53" s="83"/>
      <c r="ABK53" s="83"/>
      <c r="ABL53" s="83"/>
      <c r="ABM53" s="83"/>
      <c r="ABN53" s="83"/>
      <c r="ABO53" s="83"/>
      <c r="ABP53" s="83"/>
      <c r="ABQ53" s="83"/>
      <c r="ABR53" s="83"/>
      <c r="ABS53" s="83"/>
      <c r="ABT53" s="83"/>
      <c r="ABU53" s="83"/>
      <c r="ABV53" s="83"/>
      <c r="ABW53" s="83"/>
      <c r="ABX53" s="83"/>
      <c r="ABY53" s="83"/>
      <c r="ABZ53" s="83"/>
      <c r="ACA53" s="83"/>
      <c r="ACB53" s="83"/>
      <c r="ACC53" s="83"/>
      <c r="ACD53" s="83"/>
      <c r="ACE53" s="83"/>
      <c r="ACF53" s="83"/>
      <c r="ACG53" s="83"/>
      <c r="ACH53" s="83"/>
      <c r="ACI53" s="83"/>
      <c r="ACJ53" s="83"/>
      <c r="ACK53" s="83"/>
      <c r="ACL53" s="83"/>
      <c r="ACM53" s="83"/>
      <c r="ACN53" s="83"/>
      <c r="ACO53" s="83"/>
      <c r="ACP53" s="83"/>
      <c r="ACQ53" s="83"/>
      <c r="ACR53" s="83"/>
      <c r="ACS53" s="83"/>
      <c r="ACT53" s="83"/>
      <c r="ACU53" s="83"/>
      <c r="ACV53" s="83"/>
      <c r="ACW53" s="83"/>
      <c r="ACX53" s="83"/>
      <c r="ACY53" s="83"/>
      <c r="ACZ53" s="83"/>
      <c r="ADA53" s="83"/>
      <c r="ADB53" s="83"/>
      <c r="ADC53" s="83"/>
      <c r="ADD53" s="83"/>
      <c r="ADE53" s="83"/>
      <c r="ADF53" s="83"/>
      <c r="ADG53" s="83"/>
      <c r="ADH53" s="83"/>
      <c r="ADI53" s="83"/>
      <c r="ADJ53" s="83"/>
      <c r="ADK53" s="83"/>
      <c r="ADL53" s="83"/>
      <c r="ADM53" s="83"/>
      <c r="ADN53" s="83"/>
      <c r="ADO53" s="83"/>
      <c r="ADP53" s="83"/>
      <c r="ADQ53" s="83"/>
      <c r="ADR53" s="83"/>
      <c r="ADS53" s="83"/>
      <c r="ADT53" s="83"/>
      <c r="ADU53" s="83"/>
      <c r="ADV53" s="83"/>
      <c r="ADW53" s="83"/>
      <c r="ADX53" s="83"/>
      <c r="ADY53" s="83"/>
      <c r="ADZ53" s="83"/>
      <c r="AEA53" s="83"/>
      <c r="AEB53" s="83"/>
      <c r="AEC53" s="83"/>
      <c r="AED53" s="83"/>
      <c r="AEE53" s="83"/>
      <c r="AEF53" s="83"/>
      <c r="AEG53" s="83"/>
      <c r="AEH53" s="83"/>
      <c r="AEI53" s="83"/>
      <c r="AEJ53" s="83"/>
      <c r="AEK53" s="83"/>
      <c r="AEL53" s="83"/>
      <c r="AEM53" s="83"/>
      <c r="AEN53" s="83"/>
      <c r="AEO53" s="83"/>
      <c r="AEP53" s="83"/>
      <c r="AEQ53" s="83"/>
      <c r="AER53" s="83"/>
      <c r="AES53" s="83"/>
      <c r="AET53" s="83"/>
      <c r="AEU53" s="83"/>
      <c r="AEV53" s="83"/>
      <c r="AEW53" s="83"/>
      <c r="AEX53" s="83"/>
      <c r="AEY53" s="83"/>
      <c r="AEZ53" s="83"/>
      <c r="AFA53" s="83"/>
      <c r="AFB53" s="83"/>
      <c r="AFC53" s="83"/>
      <c r="AFD53" s="83"/>
      <c r="AFE53" s="83"/>
      <c r="AFF53" s="83"/>
      <c r="AFG53" s="83"/>
      <c r="AFH53" s="83"/>
      <c r="AFI53" s="83"/>
      <c r="AFJ53" s="83"/>
      <c r="AFK53" s="83"/>
      <c r="AFL53" s="83"/>
      <c r="AFM53" s="83"/>
      <c r="AFN53" s="83"/>
      <c r="AFO53" s="83"/>
      <c r="AFP53" s="83"/>
      <c r="AFQ53" s="83"/>
      <c r="AFR53" s="83"/>
      <c r="AFS53" s="83"/>
      <c r="AFT53" s="83"/>
      <c r="AFU53" s="83"/>
      <c r="AFV53" s="83"/>
      <c r="AFW53" s="83"/>
      <c r="AFX53" s="83"/>
      <c r="AFY53" s="83"/>
      <c r="AFZ53" s="83"/>
      <c r="AGA53" s="83"/>
      <c r="AGB53" s="83"/>
      <c r="AGC53" s="83"/>
      <c r="AGD53" s="83"/>
      <c r="AGE53" s="83"/>
      <c r="AGF53" s="83"/>
      <c r="AGG53" s="83"/>
      <c r="AGH53" s="83"/>
      <c r="AGI53" s="83"/>
      <c r="AGJ53" s="83"/>
      <c r="AGK53" s="83"/>
      <c r="AGL53" s="83"/>
      <c r="AGM53" s="83"/>
      <c r="AGN53" s="83"/>
      <c r="AGO53" s="83"/>
      <c r="AGP53" s="83"/>
      <c r="AGQ53" s="83"/>
      <c r="AGR53" s="83"/>
      <c r="AGS53" s="83"/>
      <c r="AGT53" s="83"/>
      <c r="AGU53" s="83"/>
      <c r="AGV53" s="83"/>
      <c r="AGW53" s="83"/>
      <c r="AGX53" s="83"/>
      <c r="AGY53" s="83"/>
      <c r="AGZ53" s="83"/>
      <c r="AHA53" s="83"/>
      <c r="AHB53" s="83"/>
      <c r="AHC53" s="83"/>
      <c r="AHD53" s="83"/>
      <c r="AHE53" s="83"/>
      <c r="AHF53" s="83"/>
      <c r="AHG53" s="83"/>
      <c r="AHH53" s="83"/>
      <c r="AHI53" s="83"/>
      <c r="AHJ53" s="83"/>
      <c r="AHK53" s="83"/>
      <c r="AHL53" s="83"/>
      <c r="AHM53" s="83"/>
      <c r="AHN53" s="83"/>
      <c r="AHO53" s="83"/>
      <c r="AHP53" s="83"/>
      <c r="AHQ53" s="83"/>
      <c r="AHR53" s="83"/>
      <c r="AHS53" s="83"/>
      <c r="AHT53" s="83"/>
      <c r="AHU53" s="83"/>
      <c r="AHV53" s="83"/>
      <c r="AHW53" s="83"/>
      <c r="AHX53" s="83"/>
      <c r="AHY53" s="83"/>
      <c r="AHZ53" s="83"/>
      <c r="AIA53" s="83"/>
      <c r="AIB53" s="83"/>
      <c r="AIC53" s="83"/>
      <c r="AID53" s="83"/>
      <c r="AIE53" s="83"/>
      <c r="AIF53" s="83"/>
      <c r="AIG53" s="83"/>
      <c r="AIH53" s="83"/>
      <c r="AII53" s="83"/>
      <c r="AIJ53" s="83"/>
      <c r="AIK53" s="83"/>
      <c r="AIL53" s="83"/>
      <c r="AIM53" s="83"/>
      <c r="AIN53" s="83"/>
      <c r="AIO53" s="83"/>
      <c r="AIP53" s="83"/>
      <c r="AIQ53" s="83"/>
      <c r="AIR53" s="83"/>
      <c r="AIS53" s="83"/>
      <c r="AIT53" s="83"/>
      <c r="AIU53" s="83"/>
      <c r="AIV53" s="83"/>
      <c r="AIW53" s="83"/>
      <c r="AIX53" s="83"/>
      <c r="AIY53" s="83"/>
      <c r="AIZ53" s="83"/>
      <c r="AJA53" s="83"/>
      <c r="AJB53" s="83"/>
      <c r="AJC53" s="83"/>
      <c r="AJD53" s="83"/>
      <c r="AJE53" s="83"/>
      <c r="AJF53" s="83"/>
      <c r="AJG53" s="83"/>
      <c r="AJH53" s="83"/>
      <c r="AJI53" s="83"/>
      <c r="AJJ53" s="83"/>
      <c r="AJK53" s="83"/>
      <c r="AJL53" s="83"/>
      <c r="AJM53" s="83"/>
      <c r="AJN53" s="83"/>
      <c r="AJO53" s="83"/>
      <c r="AJP53" s="83"/>
      <c r="AJQ53" s="83"/>
      <c r="AJR53" s="83"/>
      <c r="AJS53" s="83"/>
      <c r="AJT53" s="83"/>
      <c r="AJU53" s="83"/>
      <c r="AJV53" s="83"/>
      <c r="AJW53" s="83"/>
      <c r="AJX53" s="83"/>
      <c r="AJY53" s="83"/>
      <c r="AJZ53" s="83"/>
      <c r="AKA53" s="83"/>
      <c r="AKB53" s="83"/>
      <c r="AKC53" s="83"/>
      <c r="AKD53" s="83"/>
      <c r="AKE53" s="83"/>
      <c r="AKF53" s="83"/>
      <c r="AKG53" s="83"/>
      <c r="AKH53" s="83"/>
      <c r="AKI53" s="83"/>
      <c r="AKJ53" s="83"/>
      <c r="AKK53" s="83"/>
      <c r="AKL53" s="83"/>
      <c r="AKM53" s="83"/>
      <c r="AKN53" s="83"/>
      <c r="AKO53" s="83"/>
      <c r="AKP53" s="83"/>
      <c r="AKQ53" s="83"/>
      <c r="AKR53" s="83"/>
      <c r="AKS53" s="83"/>
      <c r="AKT53" s="83"/>
      <c r="AKU53" s="83"/>
      <c r="AKV53" s="83"/>
      <c r="AKW53" s="83"/>
      <c r="AKX53" s="83"/>
      <c r="AKY53" s="83"/>
      <c r="AKZ53" s="83"/>
      <c r="ALA53" s="83"/>
      <c r="ALB53" s="83"/>
      <c r="ALC53" s="83"/>
      <c r="ALD53" s="83"/>
      <c r="ALE53" s="83"/>
      <c r="ALF53" s="83"/>
      <c r="ALG53" s="83"/>
      <c r="ALH53" s="83"/>
      <c r="ALI53" s="83"/>
      <c r="ALJ53" s="83"/>
      <c r="ALK53" s="83"/>
      <c r="ALL53" s="83"/>
      <c r="ALM53" s="83"/>
      <c r="ALN53" s="83"/>
      <c r="ALO53" s="83"/>
      <c r="ALP53" s="83"/>
      <c r="ALQ53" s="83"/>
      <c r="ALR53" s="83"/>
      <c r="ALS53" s="83"/>
      <c r="ALT53" s="83"/>
      <c r="ALU53" s="83"/>
      <c r="ALV53" s="83"/>
      <c r="ALW53" s="83"/>
      <c r="ALX53" s="83"/>
      <c r="ALY53" s="83"/>
      <c r="ALZ53" s="83"/>
      <c r="AMA53" s="83"/>
      <c r="AMB53" s="83"/>
      <c r="AMC53" s="83"/>
      <c r="AMD53" s="83"/>
      <c r="AME53" s="83"/>
      <c r="AMF53" s="83"/>
      <c r="AMG53" s="83"/>
      <c r="AMH53" s="83"/>
      <c r="AMI53" s="83"/>
      <c r="AMJ53" s="83"/>
      <c r="AMK53" s="83"/>
      <c r="AML53" s="83"/>
      <c r="AMM53" s="83"/>
      <c r="AMN53" s="83"/>
      <c r="AMO53" s="83"/>
      <c r="AMP53" s="83"/>
      <c r="AMQ53" s="83"/>
      <c r="AMR53" s="83"/>
      <c r="AMS53" s="83"/>
      <c r="AMT53" s="83"/>
      <c r="AMU53" s="83"/>
      <c r="AMV53" s="83"/>
      <c r="AMW53" s="83"/>
      <c r="AMX53" s="83"/>
      <c r="AMY53" s="83"/>
      <c r="AMZ53" s="83"/>
      <c r="ANA53" s="83"/>
      <c r="ANB53" s="83"/>
      <c r="ANC53" s="83"/>
      <c r="AND53" s="83"/>
      <c r="ANE53" s="83"/>
      <c r="ANF53" s="83"/>
      <c r="ANG53" s="83"/>
      <c r="ANH53" s="83"/>
      <c r="ANI53" s="83"/>
      <c r="ANJ53" s="83"/>
      <c r="ANK53" s="83"/>
      <c r="ANL53" s="83"/>
      <c r="ANM53" s="83"/>
      <c r="ANN53" s="83"/>
      <c r="ANO53" s="83"/>
      <c r="ANP53" s="83"/>
      <c r="ANQ53" s="83"/>
      <c r="ANR53" s="83"/>
      <c r="ANS53" s="83"/>
      <c r="ANT53" s="83"/>
      <c r="ANU53" s="83"/>
      <c r="ANV53" s="83"/>
      <c r="ANW53" s="83"/>
      <c r="ANX53" s="83"/>
      <c r="ANY53" s="83"/>
      <c r="ANZ53" s="83"/>
      <c r="AOA53" s="83"/>
      <c r="AOB53" s="83"/>
      <c r="AOC53" s="83"/>
      <c r="AOD53" s="83"/>
      <c r="AOE53" s="83"/>
      <c r="AOF53" s="83"/>
      <c r="AOG53" s="83"/>
      <c r="AOH53" s="83"/>
      <c r="AOI53" s="83"/>
      <c r="AOJ53" s="83"/>
      <c r="AOK53" s="83"/>
      <c r="AOL53" s="83"/>
      <c r="AOM53" s="83"/>
      <c r="AON53" s="83"/>
      <c r="AOO53" s="83"/>
      <c r="AOP53" s="83"/>
      <c r="AOQ53" s="83"/>
      <c r="AOR53" s="83"/>
      <c r="AOS53" s="83"/>
      <c r="AOT53" s="83"/>
      <c r="AOU53" s="83"/>
      <c r="AOV53" s="83"/>
      <c r="AOW53" s="83"/>
      <c r="AOX53" s="83"/>
      <c r="AOY53" s="83"/>
      <c r="AOZ53" s="83"/>
      <c r="APA53" s="83"/>
      <c r="APB53" s="83"/>
      <c r="APC53" s="83"/>
      <c r="APD53" s="83"/>
      <c r="APE53" s="83"/>
      <c r="APF53" s="83"/>
      <c r="APG53" s="83"/>
      <c r="APH53" s="83"/>
      <c r="API53" s="83"/>
      <c r="APJ53" s="83"/>
      <c r="APK53" s="83"/>
      <c r="APL53" s="83"/>
      <c r="APM53" s="83"/>
      <c r="APN53" s="83"/>
      <c r="APO53" s="83"/>
      <c r="APP53" s="83"/>
      <c r="APQ53" s="83"/>
      <c r="APR53" s="83"/>
      <c r="APS53" s="83"/>
      <c r="APT53" s="83"/>
      <c r="APU53" s="83"/>
      <c r="APV53" s="83"/>
      <c r="APW53" s="83"/>
      <c r="APX53" s="83"/>
      <c r="APY53" s="83"/>
      <c r="APZ53" s="83"/>
      <c r="AQA53" s="83"/>
      <c r="AQB53" s="83"/>
      <c r="AQC53" s="83"/>
      <c r="AQD53" s="83"/>
      <c r="AQE53" s="83"/>
      <c r="AQF53" s="83"/>
      <c r="AQG53" s="83"/>
      <c r="AQH53" s="83"/>
      <c r="AQI53" s="83"/>
      <c r="AQJ53" s="83"/>
      <c r="AQK53" s="83"/>
      <c r="AQL53" s="83"/>
      <c r="AQM53" s="83"/>
      <c r="AQN53" s="83"/>
      <c r="AQO53" s="83"/>
      <c r="AQP53" s="83"/>
      <c r="AQQ53" s="83"/>
      <c r="AQR53" s="83"/>
      <c r="AQS53" s="83"/>
      <c r="AQT53" s="83"/>
      <c r="AQU53" s="83"/>
      <c r="AQV53" s="83"/>
      <c r="AQW53" s="83"/>
      <c r="AQX53" s="83"/>
      <c r="AQY53" s="83"/>
      <c r="AQZ53" s="83"/>
      <c r="ARA53" s="83"/>
      <c r="ARB53" s="83"/>
      <c r="ARC53" s="83"/>
      <c r="ARD53" s="83"/>
      <c r="ARE53" s="83"/>
      <c r="ARF53" s="83"/>
      <c r="ARG53" s="83"/>
      <c r="ARH53" s="83"/>
      <c r="ARI53" s="83"/>
      <c r="ARJ53" s="83"/>
      <c r="ARK53" s="83"/>
      <c r="ARL53" s="83"/>
      <c r="ARM53" s="83"/>
      <c r="ARN53" s="83"/>
      <c r="ARO53" s="83"/>
      <c r="ARP53" s="83"/>
      <c r="ARQ53" s="83"/>
      <c r="ARR53" s="83"/>
      <c r="ARS53" s="83"/>
      <c r="ART53" s="83"/>
      <c r="ARU53" s="83"/>
      <c r="ARV53" s="83"/>
      <c r="ARW53" s="83"/>
      <c r="ARX53" s="83"/>
      <c r="ARY53" s="83"/>
      <c r="ARZ53" s="83"/>
      <c r="ASA53" s="83"/>
      <c r="ASB53" s="83"/>
      <c r="ASC53" s="83"/>
      <c r="ASD53" s="83"/>
      <c r="ASE53" s="83"/>
      <c r="ASF53" s="83"/>
      <c r="ASG53" s="83"/>
      <c r="ASH53" s="83"/>
      <c r="ASI53" s="83"/>
      <c r="ASJ53" s="83"/>
      <c r="ASK53" s="83"/>
      <c r="ASL53" s="83"/>
      <c r="ASM53" s="83"/>
      <c r="ASN53" s="83"/>
      <c r="ASO53" s="83"/>
      <c r="ASP53" s="83"/>
      <c r="ASQ53" s="83"/>
      <c r="ASR53" s="83"/>
      <c r="ASS53" s="83"/>
      <c r="AST53" s="83"/>
      <c r="ASU53" s="83"/>
      <c r="ASV53" s="83"/>
      <c r="ASW53" s="83"/>
      <c r="ASX53" s="83"/>
      <c r="ASY53" s="83"/>
      <c r="ASZ53" s="83"/>
      <c r="ATA53" s="83"/>
      <c r="ATB53" s="83"/>
      <c r="ATC53" s="83"/>
      <c r="ATD53" s="83"/>
      <c r="ATE53" s="83"/>
      <c r="ATF53" s="83"/>
      <c r="ATG53" s="83"/>
      <c r="ATH53" s="83"/>
      <c r="ATI53" s="83"/>
      <c r="ATJ53" s="83"/>
      <c r="ATK53" s="83"/>
      <c r="ATL53" s="83"/>
      <c r="ATM53" s="83"/>
      <c r="ATN53" s="83"/>
      <c r="ATO53" s="83"/>
      <c r="ATP53" s="83"/>
      <c r="ATQ53" s="83"/>
      <c r="ATR53" s="83"/>
      <c r="ATS53" s="83"/>
      <c r="ATT53" s="83"/>
      <c r="ATU53" s="83"/>
      <c r="ATV53" s="83"/>
      <c r="ATW53" s="83"/>
      <c r="ATX53" s="83"/>
      <c r="ATY53" s="83"/>
      <c r="ATZ53" s="83"/>
      <c r="AUA53" s="83"/>
      <c r="AUB53" s="83"/>
      <c r="AUC53" s="83"/>
      <c r="AUD53" s="83"/>
      <c r="AUE53" s="83"/>
      <c r="AUF53" s="83"/>
      <c r="AUG53" s="83"/>
      <c r="AUH53" s="83"/>
      <c r="AUI53" s="83"/>
      <c r="AUJ53" s="83"/>
      <c r="AUK53" s="83"/>
      <c r="AUL53" s="83"/>
      <c r="AUM53" s="83"/>
      <c r="AUN53" s="83"/>
      <c r="AUO53" s="83"/>
      <c r="AUP53" s="83"/>
      <c r="AUQ53" s="83"/>
      <c r="AUR53" s="83"/>
      <c r="AUS53" s="83"/>
      <c r="AUT53" s="83"/>
      <c r="AUU53" s="83"/>
      <c r="AUV53" s="83"/>
      <c r="AUW53" s="83"/>
      <c r="AUX53" s="83"/>
      <c r="AUY53" s="83"/>
      <c r="AUZ53" s="83"/>
      <c r="AVA53" s="83"/>
      <c r="AVB53" s="83"/>
      <c r="AVC53" s="83"/>
      <c r="AVD53" s="83"/>
      <c r="AVE53" s="83"/>
      <c r="AVF53" s="83"/>
    </row>
    <row r="54" spans="1:1254">
      <c r="A54" s="83">
        <v>44926</v>
      </c>
      <c r="B54" s="81">
        <v>50453</v>
      </c>
      <c r="C54" s="82" t="s">
        <v>877</v>
      </c>
      <c r="D54" s="82">
        <v>-4880</v>
      </c>
      <c r="E54" s="81"/>
      <c r="F54" s="81"/>
      <c r="G54" s="81">
        <v>-238</v>
      </c>
      <c r="H54" s="81"/>
      <c r="I54" s="81">
        <v>-23</v>
      </c>
      <c r="J54" s="81">
        <v>0</v>
      </c>
      <c r="K54" s="81">
        <v>13976</v>
      </c>
      <c r="L54" s="81">
        <v>-8302</v>
      </c>
      <c r="M54" s="81">
        <v>-3423</v>
      </c>
      <c r="N54" s="81">
        <v>-8384</v>
      </c>
      <c r="O54" s="81">
        <v>0</v>
      </c>
      <c r="P54" s="81">
        <v>-3412</v>
      </c>
      <c r="Q54" s="81">
        <v>0</v>
      </c>
      <c r="R54" s="81">
        <v>-6874</v>
      </c>
      <c r="S54" s="81">
        <v>0</v>
      </c>
      <c r="T54" s="81">
        <v>-6874</v>
      </c>
      <c r="U54" s="81">
        <v>0</v>
      </c>
      <c r="V54" s="81">
        <v>0</v>
      </c>
      <c r="W54" s="81">
        <v>-10143</v>
      </c>
      <c r="X54" s="81">
        <v>0</v>
      </c>
      <c r="Y54" s="81">
        <v>-2244</v>
      </c>
      <c r="Z54" s="81">
        <v>0</v>
      </c>
      <c r="AA54" s="81">
        <v>0</v>
      </c>
      <c r="AB54" s="81">
        <v>0</v>
      </c>
      <c r="AC54" s="81">
        <v>-463</v>
      </c>
      <c r="AD54" s="81">
        <v>0</v>
      </c>
      <c r="AE54" s="81">
        <v>0</v>
      </c>
      <c r="AF54" s="81">
        <v>13275</v>
      </c>
      <c r="AG54" s="81">
        <v>0</v>
      </c>
      <c r="AH54" s="81">
        <v>-7907</v>
      </c>
      <c r="AI54" s="81">
        <v>0</v>
      </c>
      <c r="AJ54" s="81">
        <v>-7886</v>
      </c>
      <c r="AK54" s="81">
        <v>0</v>
      </c>
      <c r="AL54" s="81">
        <v>3291</v>
      </c>
      <c r="AM54" s="81">
        <v>-20</v>
      </c>
      <c r="AN54" s="81">
        <v>-6140</v>
      </c>
      <c r="AO54" s="81">
        <v>2399</v>
      </c>
      <c r="AP54" s="81">
        <v>0</v>
      </c>
      <c r="AQ54" s="81">
        <v>0</v>
      </c>
      <c r="AR54" s="81">
        <v>0</v>
      </c>
      <c r="AS54" s="81">
        <v>137585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137585</v>
      </c>
      <c r="BA54" s="81">
        <v>0</v>
      </c>
      <c r="BB54" s="81">
        <v>7999</v>
      </c>
      <c r="BC54" s="81">
        <v>105</v>
      </c>
      <c r="BD54" s="81">
        <v>0</v>
      </c>
      <c r="BE54" s="81">
        <v>51596</v>
      </c>
      <c r="BF54" s="81">
        <v>0</v>
      </c>
      <c r="BG54" s="81">
        <v>146177</v>
      </c>
      <c r="BH54" s="81">
        <v>0</v>
      </c>
      <c r="BI54" s="81">
        <v>7384</v>
      </c>
      <c r="BJ54" s="81">
        <v>0</v>
      </c>
      <c r="BK54" s="81">
        <v>0</v>
      </c>
      <c r="BL54" s="81">
        <v>77886</v>
      </c>
      <c r="BM54" s="81">
        <v>784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784</v>
      </c>
      <c r="BU54" s="81">
        <v>190</v>
      </c>
      <c r="BV54" s="81">
        <v>0</v>
      </c>
      <c r="BW54" s="81">
        <v>188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7618</v>
      </c>
      <c r="CE54" s="81">
        <v>0</v>
      </c>
      <c r="CF54" s="81">
        <v>0</v>
      </c>
      <c r="CG54" s="81">
        <v>0</v>
      </c>
      <c r="CH54" s="81">
        <v>0</v>
      </c>
      <c r="CI54" s="81">
        <v>135219</v>
      </c>
      <c r="CJ54" s="81">
        <v>5224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697</v>
      </c>
      <c r="CS54" s="81">
        <v>0</v>
      </c>
      <c r="CT54" s="81">
        <v>0</v>
      </c>
      <c r="CU54" s="81">
        <v>9972</v>
      </c>
      <c r="CV54" s="81">
        <v>289</v>
      </c>
      <c r="CW54" s="81">
        <v>0</v>
      </c>
      <c r="CX54" s="81">
        <v>0</v>
      </c>
      <c r="CY54" s="81">
        <v>0</v>
      </c>
      <c r="CZ54" s="81">
        <v>0</v>
      </c>
      <c r="DA54" s="81">
        <v>125219</v>
      </c>
      <c r="DB54" s="81">
        <v>0</v>
      </c>
      <c r="DC54" s="81">
        <v>0</v>
      </c>
      <c r="DD54" s="81">
        <v>0</v>
      </c>
      <c r="DE54" s="81">
        <v>0</v>
      </c>
      <c r="DF54" s="81">
        <v>3378</v>
      </c>
      <c r="DG54" s="81">
        <v>10000</v>
      </c>
      <c r="DH54" s="81">
        <v>1370</v>
      </c>
      <c r="DI54" s="81">
        <v>0</v>
      </c>
      <c r="DJ54" s="81">
        <v>146177</v>
      </c>
      <c r="DK54" s="81">
        <v>0</v>
      </c>
      <c r="DL54" s="81">
        <v>176</v>
      </c>
      <c r="DM54" s="81">
        <v>10000</v>
      </c>
      <c r="DN54" s="81">
        <v>0</v>
      </c>
      <c r="DO54" s="81">
        <v>697</v>
      </c>
      <c r="DP54" s="81">
        <v>0</v>
      </c>
      <c r="DQ54" s="81">
        <v>113</v>
      </c>
      <c r="DR54" s="81">
        <v>0</v>
      </c>
      <c r="DS54" s="81">
        <v>234</v>
      </c>
      <c r="DT54" s="81">
        <v>226</v>
      </c>
      <c r="DU54" s="81">
        <v>560</v>
      </c>
      <c r="DV54" s="81">
        <v>1492</v>
      </c>
      <c r="DW54" s="81">
        <v>1</v>
      </c>
      <c r="DX54" s="81">
        <v>1991</v>
      </c>
      <c r="DY54" s="81">
        <v>162</v>
      </c>
      <c r="DZ54" s="81">
        <v>2383</v>
      </c>
      <c r="EA54" s="81">
        <v>101</v>
      </c>
      <c r="EB54" s="81">
        <v>113</v>
      </c>
      <c r="EC54" s="81">
        <v>0</v>
      </c>
      <c r="ED54" s="81">
        <v>4</v>
      </c>
      <c r="EE54" s="81">
        <v>0</v>
      </c>
      <c r="EF54" s="81">
        <v>-2922</v>
      </c>
      <c r="EG54" s="81">
        <v>0</v>
      </c>
      <c r="EH54" s="81">
        <v>0</v>
      </c>
      <c r="EI54" s="81">
        <v>-2959</v>
      </c>
      <c r="EJ54" s="81">
        <v>-8311</v>
      </c>
      <c r="EK54" s="81">
        <v>149</v>
      </c>
      <c r="EL54" s="81">
        <v>0</v>
      </c>
      <c r="EM54" s="81">
        <v>-35</v>
      </c>
      <c r="EN54" s="81">
        <v>0</v>
      </c>
      <c r="EO54" s="81">
        <v>0</v>
      </c>
      <c r="EP54" s="81">
        <v>0</v>
      </c>
      <c r="EQ54" s="81">
        <v>0</v>
      </c>
      <c r="ER54" s="81">
        <v>-2395</v>
      </c>
      <c r="ES54" s="81">
        <v>0</v>
      </c>
      <c r="ET54" s="81">
        <v>0</v>
      </c>
      <c r="EU54" s="81">
        <v>0</v>
      </c>
      <c r="EV54" s="81">
        <v>0</v>
      </c>
      <c r="EW54" s="81">
        <v>0</v>
      </c>
      <c r="EX54" s="81">
        <v>0</v>
      </c>
      <c r="EY54" s="81">
        <v>0</v>
      </c>
      <c r="EZ54" s="81">
        <v>0</v>
      </c>
      <c r="FA54" s="81">
        <v>0</v>
      </c>
      <c r="FB54" s="81">
        <v>0</v>
      </c>
      <c r="FC54" s="81">
        <v>0</v>
      </c>
      <c r="FD54" s="81">
        <v>-1639</v>
      </c>
      <c r="FE54" s="81">
        <v>-8619</v>
      </c>
      <c r="FF54" s="81">
        <v>0</v>
      </c>
      <c r="FG54" s="81">
        <v>-10258</v>
      </c>
      <c r="FH54" s="81">
        <v>0</v>
      </c>
      <c r="FI54" s="81">
        <v>0</v>
      </c>
      <c r="FJ54" s="81">
        <v>0</v>
      </c>
      <c r="FK54" s="81">
        <v>-21</v>
      </c>
      <c r="FL54" s="81">
        <v>1928</v>
      </c>
      <c r="FM54" s="81">
        <v>0</v>
      </c>
      <c r="FN54" s="81">
        <v>0</v>
      </c>
      <c r="FO54" s="81">
        <v>0</v>
      </c>
      <c r="FP54" s="81">
        <v>3322</v>
      </c>
      <c r="FQ54" s="81">
        <v>0</v>
      </c>
      <c r="FR54" s="81">
        <v>0</v>
      </c>
      <c r="FS54" s="81">
        <v>0</v>
      </c>
      <c r="FT54" s="81">
        <v>1416</v>
      </c>
      <c r="FU54" s="81">
        <v>0</v>
      </c>
      <c r="FV54" s="81">
        <v>0</v>
      </c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  <c r="NY54" s="83"/>
      <c r="NZ54" s="83"/>
      <c r="OA54" s="83"/>
      <c r="OB54" s="83"/>
      <c r="OC54" s="83"/>
      <c r="OD54" s="83"/>
      <c r="OE54" s="83"/>
      <c r="OF54" s="83"/>
      <c r="OG54" s="83"/>
      <c r="OH54" s="83"/>
      <c r="OI54" s="83"/>
      <c r="OJ54" s="83"/>
      <c r="OK54" s="83"/>
      <c r="OL54" s="83"/>
      <c r="OM54" s="83"/>
      <c r="ON54" s="83"/>
      <c r="OO54" s="83"/>
      <c r="OP54" s="83"/>
      <c r="OQ54" s="83"/>
      <c r="OR54" s="83"/>
      <c r="OS54" s="83"/>
      <c r="OT54" s="83"/>
      <c r="OU54" s="83"/>
      <c r="OV54" s="83"/>
      <c r="OW54" s="83"/>
      <c r="OX54" s="83"/>
      <c r="OY54" s="83"/>
      <c r="OZ54" s="83"/>
      <c r="PA54" s="83"/>
      <c r="PB54" s="83"/>
      <c r="PC54" s="83"/>
      <c r="PD54" s="83"/>
      <c r="PE54" s="83"/>
      <c r="PF54" s="83"/>
      <c r="PG54" s="83"/>
      <c r="PH54" s="83"/>
      <c r="PI54" s="83"/>
      <c r="PJ54" s="83"/>
      <c r="PK54" s="83"/>
      <c r="PL54" s="83"/>
      <c r="PM54" s="83"/>
      <c r="PN54" s="83"/>
      <c r="PO54" s="83"/>
      <c r="PP54" s="83"/>
      <c r="PQ54" s="83"/>
      <c r="PR54" s="83"/>
      <c r="PS54" s="83"/>
      <c r="PT54" s="83"/>
      <c r="PU54" s="83"/>
      <c r="PV54" s="83"/>
      <c r="PW54" s="83"/>
      <c r="PX54" s="83"/>
      <c r="PY54" s="83"/>
      <c r="PZ54" s="83"/>
      <c r="QA54" s="83"/>
      <c r="QB54" s="83"/>
      <c r="QC54" s="83"/>
      <c r="QD54" s="83"/>
      <c r="QE54" s="83"/>
      <c r="QF54" s="83"/>
      <c r="QG54" s="83"/>
      <c r="QH54" s="83"/>
      <c r="QI54" s="83"/>
      <c r="QJ54" s="83"/>
      <c r="QK54" s="83"/>
      <c r="QL54" s="83"/>
      <c r="QM54" s="83"/>
      <c r="QN54" s="83"/>
      <c r="QO54" s="83"/>
      <c r="QP54" s="83"/>
      <c r="QQ54" s="83"/>
      <c r="QR54" s="83"/>
      <c r="QS54" s="83"/>
      <c r="QT54" s="83"/>
      <c r="QU54" s="83"/>
      <c r="QV54" s="83"/>
      <c r="QW54" s="83"/>
      <c r="QX54" s="83"/>
      <c r="QY54" s="83"/>
      <c r="QZ54" s="83"/>
      <c r="RA54" s="83"/>
      <c r="RB54" s="83"/>
      <c r="RC54" s="83"/>
      <c r="RD54" s="83"/>
      <c r="RE54" s="83"/>
      <c r="RF54" s="83"/>
      <c r="RG54" s="83"/>
      <c r="RH54" s="83"/>
      <c r="RI54" s="83"/>
      <c r="RJ54" s="83"/>
      <c r="RK54" s="83"/>
      <c r="RL54" s="83"/>
      <c r="RM54" s="83"/>
      <c r="RN54" s="83"/>
      <c r="RO54" s="83"/>
      <c r="RP54" s="83"/>
      <c r="RQ54" s="83"/>
      <c r="RR54" s="83"/>
      <c r="RS54" s="83"/>
      <c r="RT54" s="83"/>
      <c r="RU54" s="83"/>
      <c r="RV54" s="83"/>
      <c r="RW54" s="83"/>
      <c r="RX54" s="83"/>
      <c r="RY54" s="83"/>
      <c r="RZ54" s="83"/>
      <c r="SA54" s="83"/>
      <c r="SB54" s="83"/>
      <c r="SC54" s="83"/>
      <c r="SD54" s="83"/>
      <c r="SE54" s="83"/>
      <c r="SF54" s="83"/>
      <c r="SG54" s="83"/>
      <c r="SH54" s="83"/>
      <c r="SI54" s="83"/>
      <c r="SJ54" s="83"/>
      <c r="SK54" s="83"/>
      <c r="SL54" s="83"/>
      <c r="SM54" s="83"/>
      <c r="SN54" s="83"/>
      <c r="SO54" s="83"/>
      <c r="SP54" s="83"/>
      <c r="SQ54" s="83"/>
      <c r="SR54" s="83"/>
      <c r="SS54" s="83"/>
      <c r="ST54" s="83"/>
      <c r="SU54" s="83"/>
      <c r="SV54" s="83"/>
      <c r="SW54" s="83"/>
      <c r="SX54" s="83"/>
      <c r="SY54" s="83"/>
      <c r="SZ54" s="83"/>
      <c r="TA54" s="83"/>
      <c r="TB54" s="83"/>
      <c r="TC54" s="83"/>
      <c r="TD54" s="83"/>
      <c r="TE54" s="83"/>
      <c r="TF54" s="83"/>
      <c r="TG54" s="83"/>
      <c r="TH54" s="83"/>
      <c r="TI54" s="83"/>
      <c r="TJ54" s="83"/>
      <c r="TK54" s="83"/>
      <c r="TL54" s="83"/>
      <c r="TM54" s="83"/>
      <c r="TN54" s="83"/>
      <c r="TO54" s="83"/>
      <c r="TP54" s="83"/>
      <c r="TQ54" s="83"/>
      <c r="TR54" s="83"/>
      <c r="TS54" s="83"/>
      <c r="TT54" s="83"/>
      <c r="TU54" s="83"/>
      <c r="TV54" s="83"/>
      <c r="TW54" s="83"/>
      <c r="TX54" s="83"/>
      <c r="TY54" s="83"/>
      <c r="TZ54" s="83"/>
      <c r="UA54" s="83"/>
      <c r="UB54" s="83"/>
      <c r="UC54" s="83"/>
      <c r="UD54" s="83"/>
      <c r="UE54" s="83"/>
      <c r="UF54" s="83"/>
      <c r="UG54" s="83"/>
      <c r="UH54" s="83"/>
      <c r="UI54" s="83"/>
      <c r="UJ54" s="83"/>
      <c r="UK54" s="83"/>
      <c r="UL54" s="83"/>
      <c r="UM54" s="83"/>
      <c r="UN54" s="83"/>
      <c r="UO54" s="83"/>
      <c r="UP54" s="83"/>
      <c r="UQ54" s="83"/>
      <c r="UR54" s="83"/>
      <c r="US54" s="83"/>
      <c r="UT54" s="83"/>
      <c r="UU54" s="83"/>
      <c r="UV54" s="83"/>
      <c r="UW54" s="83"/>
      <c r="UX54" s="83"/>
      <c r="UY54" s="83"/>
      <c r="UZ54" s="83"/>
      <c r="VA54" s="83"/>
      <c r="VB54" s="83"/>
      <c r="VC54" s="83"/>
      <c r="VD54" s="83"/>
      <c r="VE54" s="83"/>
      <c r="VF54" s="83"/>
      <c r="VG54" s="83"/>
      <c r="VH54" s="83"/>
      <c r="VI54" s="83"/>
      <c r="VJ54" s="83"/>
      <c r="VK54" s="83"/>
      <c r="VL54" s="83"/>
      <c r="VM54" s="83"/>
      <c r="VN54" s="83"/>
      <c r="VO54" s="83"/>
      <c r="VP54" s="83"/>
      <c r="VQ54" s="83"/>
      <c r="VR54" s="83"/>
      <c r="VS54" s="83"/>
      <c r="VT54" s="83"/>
      <c r="VU54" s="83"/>
      <c r="VV54" s="83"/>
      <c r="VW54" s="83"/>
      <c r="VX54" s="83"/>
      <c r="VY54" s="83"/>
      <c r="VZ54" s="83"/>
      <c r="WA54" s="83"/>
      <c r="WB54" s="83"/>
      <c r="WC54" s="83"/>
      <c r="WD54" s="83"/>
      <c r="WE54" s="83"/>
      <c r="WF54" s="83"/>
      <c r="WG54" s="83"/>
      <c r="WH54" s="83"/>
      <c r="WI54" s="83"/>
      <c r="WJ54" s="83"/>
      <c r="WK54" s="83"/>
      <c r="WL54" s="83"/>
      <c r="WM54" s="83"/>
      <c r="WN54" s="83"/>
      <c r="WO54" s="83"/>
      <c r="WP54" s="83"/>
      <c r="WQ54" s="83"/>
      <c r="WR54" s="83"/>
      <c r="WS54" s="83"/>
      <c r="WT54" s="83"/>
      <c r="WU54" s="83"/>
      <c r="WV54" s="83"/>
      <c r="WW54" s="83"/>
      <c r="WX54" s="83"/>
      <c r="WY54" s="83"/>
      <c r="WZ54" s="83"/>
      <c r="XA54" s="83"/>
      <c r="XB54" s="83"/>
      <c r="XC54" s="83"/>
      <c r="XD54" s="83"/>
      <c r="XE54" s="83"/>
      <c r="XF54" s="83"/>
      <c r="XG54" s="83"/>
      <c r="XH54" s="83"/>
      <c r="XI54" s="83"/>
      <c r="XJ54" s="83"/>
      <c r="XK54" s="83"/>
      <c r="XL54" s="83"/>
      <c r="XM54" s="83"/>
      <c r="XN54" s="83"/>
      <c r="XO54" s="83"/>
      <c r="XP54" s="83"/>
      <c r="XQ54" s="83"/>
      <c r="XR54" s="83"/>
      <c r="XS54" s="83"/>
      <c r="XT54" s="83"/>
      <c r="XU54" s="83"/>
      <c r="XV54" s="83"/>
      <c r="XW54" s="83"/>
      <c r="XX54" s="83"/>
      <c r="XY54" s="83"/>
      <c r="XZ54" s="83"/>
      <c r="YA54" s="83"/>
      <c r="YB54" s="83"/>
      <c r="YC54" s="83"/>
      <c r="YD54" s="83"/>
      <c r="YE54" s="83"/>
      <c r="YF54" s="83"/>
      <c r="YG54" s="83"/>
      <c r="YH54" s="83"/>
      <c r="YI54" s="83"/>
      <c r="YJ54" s="83"/>
      <c r="YK54" s="83"/>
      <c r="YL54" s="83"/>
      <c r="YM54" s="83"/>
      <c r="YN54" s="83"/>
      <c r="YO54" s="83"/>
      <c r="YP54" s="83"/>
      <c r="YQ54" s="83"/>
      <c r="YR54" s="83"/>
      <c r="YS54" s="83"/>
      <c r="YT54" s="83"/>
      <c r="YU54" s="83"/>
      <c r="YV54" s="83"/>
      <c r="YW54" s="83"/>
      <c r="YX54" s="83"/>
      <c r="YY54" s="83"/>
      <c r="YZ54" s="83"/>
      <c r="ZA54" s="83"/>
      <c r="ZB54" s="83"/>
      <c r="ZC54" s="83"/>
      <c r="ZD54" s="83"/>
      <c r="ZE54" s="83"/>
      <c r="ZF54" s="83"/>
      <c r="ZG54" s="83"/>
      <c r="ZH54" s="83"/>
      <c r="ZI54" s="83"/>
      <c r="ZJ54" s="83"/>
      <c r="ZK54" s="83"/>
      <c r="ZL54" s="83"/>
      <c r="ZM54" s="83"/>
      <c r="ZN54" s="83"/>
      <c r="ZO54" s="83"/>
      <c r="ZP54" s="83"/>
      <c r="ZQ54" s="83"/>
      <c r="ZR54" s="83"/>
      <c r="ZS54" s="83"/>
      <c r="ZT54" s="83"/>
      <c r="ZU54" s="83"/>
      <c r="ZV54" s="83"/>
      <c r="ZW54" s="83"/>
      <c r="ZX54" s="83"/>
      <c r="ZY54" s="83"/>
      <c r="ZZ54" s="83"/>
      <c r="AAA54" s="83"/>
      <c r="AAB54" s="83"/>
      <c r="AAC54" s="83"/>
      <c r="AAD54" s="83"/>
      <c r="AAE54" s="83"/>
      <c r="AAF54" s="83"/>
      <c r="AAG54" s="83"/>
      <c r="AAH54" s="83"/>
      <c r="AAI54" s="83"/>
      <c r="AAJ54" s="83"/>
      <c r="AAK54" s="83"/>
      <c r="AAL54" s="83"/>
      <c r="AAM54" s="83"/>
      <c r="AAN54" s="83"/>
      <c r="AAO54" s="83"/>
      <c r="AAP54" s="83"/>
      <c r="AAQ54" s="83"/>
      <c r="AAR54" s="83"/>
      <c r="AAS54" s="83"/>
      <c r="AAT54" s="83"/>
      <c r="AAU54" s="83"/>
      <c r="AAV54" s="83"/>
      <c r="AAW54" s="83"/>
      <c r="AAX54" s="83"/>
      <c r="AAY54" s="83"/>
      <c r="AAZ54" s="83"/>
      <c r="ABA54" s="83"/>
      <c r="ABB54" s="83"/>
      <c r="ABC54" s="83"/>
      <c r="ABD54" s="83"/>
      <c r="ABE54" s="83"/>
      <c r="ABF54" s="83"/>
      <c r="ABG54" s="83"/>
      <c r="ABH54" s="83"/>
      <c r="ABI54" s="83"/>
      <c r="ABJ54" s="83"/>
      <c r="ABK54" s="83"/>
      <c r="ABL54" s="83"/>
      <c r="ABM54" s="83"/>
      <c r="ABN54" s="83"/>
      <c r="ABO54" s="83"/>
      <c r="ABP54" s="83"/>
      <c r="ABQ54" s="83"/>
      <c r="ABR54" s="83"/>
      <c r="ABS54" s="83"/>
      <c r="ABT54" s="83"/>
      <c r="ABU54" s="83"/>
      <c r="ABV54" s="83"/>
      <c r="ABW54" s="83"/>
      <c r="ABX54" s="83"/>
      <c r="ABY54" s="83"/>
      <c r="ABZ54" s="83"/>
      <c r="ACA54" s="83"/>
      <c r="ACB54" s="83"/>
      <c r="ACC54" s="83"/>
      <c r="ACD54" s="83"/>
      <c r="ACE54" s="83"/>
      <c r="ACF54" s="83"/>
      <c r="ACG54" s="83"/>
      <c r="ACH54" s="83"/>
      <c r="ACI54" s="83"/>
      <c r="ACJ54" s="83"/>
      <c r="ACK54" s="83"/>
      <c r="ACL54" s="83"/>
      <c r="ACM54" s="83"/>
      <c r="ACN54" s="83"/>
      <c r="ACO54" s="83"/>
      <c r="ACP54" s="83"/>
      <c r="ACQ54" s="83"/>
      <c r="ACR54" s="83"/>
      <c r="ACS54" s="83"/>
      <c r="ACT54" s="83"/>
      <c r="ACU54" s="83"/>
      <c r="ACV54" s="83"/>
      <c r="ACW54" s="83"/>
      <c r="ACX54" s="83"/>
      <c r="ACY54" s="83"/>
      <c r="ACZ54" s="83"/>
      <c r="ADA54" s="83"/>
      <c r="ADB54" s="83"/>
      <c r="ADC54" s="83"/>
      <c r="ADD54" s="83"/>
      <c r="ADE54" s="83"/>
      <c r="ADF54" s="83"/>
      <c r="ADG54" s="83"/>
      <c r="ADH54" s="83"/>
      <c r="ADI54" s="83"/>
      <c r="ADJ54" s="83"/>
      <c r="ADK54" s="83"/>
      <c r="ADL54" s="83"/>
      <c r="ADM54" s="83"/>
      <c r="ADN54" s="83"/>
      <c r="ADO54" s="83"/>
      <c r="ADP54" s="83"/>
      <c r="ADQ54" s="83"/>
      <c r="ADR54" s="83"/>
      <c r="ADS54" s="83"/>
      <c r="ADT54" s="83"/>
      <c r="ADU54" s="83"/>
      <c r="ADV54" s="83"/>
      <c r="ADW54" s="83"/>
      <c r="ADX54" s="83"/>
      <c r="ADY54" s="83"/>
      <c r="ADZ54" s="83"/>
      <c r="AEA54" s="83"/>
      <c r="AEB54" s="83"/>
      <c r="AEC54" s="83"/>
      <c r="AED54" s="83"/>
      <c r="AEE54" s="83"/>
      <c r="AEF54" s="83"/>
      <c r="AEG54" s="83"/>
      <c r="AEH54" s="83"/>
      <c r="AEI54" s="83"/>
      <c r="AEJ54" s="83"/>
      <c r="AEK54" s="83"/>
      <c r="AEL54" s="83"/>
      <c r="AEM54" s="83"/>
      <c r="AEN54" s="83"/>
      <c r="AEO54" s="83"/>
      <c r="AEP54" s="83"/>
      <c r="AEQ54" s="83"/>
      <c r="AER54" s="83"/>
      <c r="AES54" s="83"/>
      <c r="AET54" s="83"/>
      <c r="AEU54" s="83"/>
      <c r="AEV54" s="83"/>
      <c r="AEW54" s="83"/>
      <c r="AEX54" s="83"/>
      <c r="AEY54" s="83"/>
      <c r="AEZ54" s="83"/>
      <c r="AFA54" s="83"/>
      <c r="AFB54" s="83"/>
      <c r="AFC54" s="83"/>
      <c r="AFD54" s="83"/>
      <c r="AFE54" s="83"/>
      <c r="AFF54" s="83"/>
      <c r="AFG54" s="83"/>
      <c r="AFH54" s="83"/>
      <c r="AFI54" s="83"/>
      <c r="AFJ54" s="83"/>
      <c r="AFK54" s="83"/>
      <c r="AFL54" s="83"/>
      <c r="AFM54" s="83"/>
      <c r="AFN54" s="83"/>
      <c r="AFO54" s="83"/>
      <c r="AFP54" s="83"/>
      <c r="AFQ54" s="83"/>
      <c r="AFR54" s="83"/>
      <c r="AFS54" s="83"/>
      <c r="AFT54" s="83"/>
      <c r="AFU54" s="83"/>
      <c r="AFV54" s="83"/>
      <c r="AFW54" s="83"/>
      <c r="AFX54" s="83"/>
      <c r="AFY54" s="83"/>
      <c r="AFZ54" s="83"/>
      <c r="AGA54" s="83"/>
      <c r="AGB54" s="83"/>
      <c r="AGC54" s="83"/>
      <c r="AGD54" s="83"/>
      <c r="AGE54" s="83"/>
      <c r="AGF54" s="83"/>
      <c r="AGG54" s="83"/>
      <c r="AGH54" s="83"/>
      <c r="AGI54" s="83"/>
      <c r="AGJ54" s="83"/>
      <c r="AGK54" s="83"/>
      <c r="AGL54" s="83"/>
      <c r="AGM54" s="83"/>
      <c r="AGN54" s="83"/>
      <c r="AGO54" s="83"/>
      <c r="AGP54" s="83"/>
      <c r="AGQ54" s="83"/>
      <c r="AGR54" s="83"/>
      <c r="AGS54" s="83"/>
      <c r="AGT54" s="83"/>
      <c r="AGU54" s="83"/>
      <c r="AGV54" s="83"/>
      <c r="AGW54" s="83"/>
      <c r="AGX54" s="83"/>
      <c r="AGY54" s="83"/>
      <c r="AGZ54" s="83"/>
      <c r="AHA54" s="83"/>
      <c r="AHB54" s="83"/>
      <c r="AHC54" s="83"/>
      <c r="AHD54" s="83"/>
      <c r="AHE54" s="83"/>
      <c r="AHF54" s="83"/>
      <c r="AHG54" s="83"/>
      <c r="AHH54" s="83"/>
      <c r="AHI54" s="83"/>
      <c r="AHJ54" s="83"/>
      <c r="AHK54" s="83"/>
      <c r="AHL54" s="83"/>
      <c r="AHM54" s="83"/>
      <c r="AHN54" s="83"/>
      <c r="AHO54" s="83"/>
      <c r="AHP54" s="83"/>
      <c r="AHQ54" s="83"/>
      <c r="AHR54" s="83"/>
      <c r="AHS54" s="83"/>
      <c r="AHT54" s="83"/>
      <c r="AHU54" s="83"/>
      <c r="AHV54" s="83"/>
      <c r="AHW54" s="83"/>
      <c r="AHX54" s="83"/>
      <c r="AHY54" s="83"/>
      <c r="AHZ54" s="83"/>
      <c r="AIA54" s="83"/>
      <c r="AIB54" s="83"/>
      <c r="AIC54" s="83"/>
      <c r="AID54" s="83"/>
      <c r="AIE54" s="83"/>
      <c r="AIF54" s="83"/>
      <c r="AIG54" s="83"/>
      <c r="AIH54" s="83"/>
      <c r="AII54" s="83"/>
      <c r="AIJ54" s="83"/>
      <c r="AIK54" s="83"/>
      <c r="AIL54" s="83"/>
      <c r="AIM54" s="83"/>
      <c r="AIN54" s="83"/>
      <c r="AIO54" s="83"/>
      <c r="AIP54" s="83"/>
      <c r="AIQ54" s="83"/>
      <c r="AIR54" s="83"/>
      <c r="AIS54" s="83"/>
      <c r="AIT54" s="83"/>
      <c r="AIU54" s="83"/>
      <c r="AIV54" s="83"/>
      <c r="AIW54" s="83"/>
      <c r="AIX54" s="83"/>
      <c r="AIY54" s="83"/>
      <c r="AIZ54" s="83"/>
      <c r="AJA54" s="83"/>
      <c r="AJB54" s="83"/>
      <c r="AJC54" s="83"/>
      <c r="AJD54" s="83"/>
      <c r="AJE54" s="83"/>
      <c r="AJF54" s="83"/>
      <c r="AJG54" s="83"/>
      <c r="AJH54" s="83"/>
      <c r="AJI54" s="83"/>
      <c r="AJJ54" s="83"/>
      <c r="AJK54" s="83"/>
      <c r="AJL54" s="83"/>
      <c r="AJM54" s="83"/>
      <c r="AJN54" s="83"/>
      <c r="AJO54" s="83"/>
      <c r="AJP54" s="83"/>
      <c r="AJQ54" s="83"/>
      <c r="AJR54" s="83"/>
      <c r="AJS54" s="83"/>
      <c r="AJT54" s="83"/>
      <c r="AJU54" s="83"/>
      <c r="AJV54" s="83"/>
      <c r="AJW54" s="83"/>
      <c r="AJX54" s="83"/>
      <c r="AJY54" s="83"/>
      <c r="AJZ54" s="83"/>
      <c r="AKA54" s="83"/>
      <c r="AKB54" s="83"/>
      <c r="AKC54" s="83"/>
      <c r="AKD54" s="83"/>
      <c r="AKE54" s="83"/>
      <c r="AKF54" s="83"/>
      <c r="AKG54" s="83"/>
      <c r="AKH54" s="83"/>
      <c r="AKI54" s="83"/>
      <c r="AKJ54" s="83"/>
      <c r="AKK54" s="83"/>
      <c r="AKL54" s="83"/>
      <c r="AKM54" s="83"/>
      <c r="AKN54" s="83"/>
      <c r="AKO54" s="83"/>
      <c r="AKP54" s="83"/>
      <c r="AKQ54" s="83"/>
      <c r="AKR54" s="83"/>
      <c r="AKS54" s="83"/>
      <c r="AKT54" s="83"/>
      <c r="AKU54" s="83"/>
      <c r="AKV54" s="83"/>
      <c r="AKW54" s="83"/>
      <c r="AKX54" s="83"/>
      <c r="AKY54" s="83"/>
      <c r="AKZ54" s="83"/>
      <c r="ALA54" s="83"/>
      <c r="ALB54" s="83"/>
      <c r="ALC54" s="83"/>
      <c r="ALD54" s="83"/>
      <c r="ALE54" s="83"/>
      <c r="ALF54" s="83"/>
      <c r="ALG54" s="83"/>
      <c r="ALH54" s="83"/>
      <c r="ALI54" s="83"/>
      <c r="ALJ54" s="83"/>
      <c r="ALK54" s="83"/>
      <c r="ALL54" s="83"/>
      <c r="ALM54" s="83"/>
      <c r="ALN54" s="83"/>
      <c r="ALO54" s="83"/>
      <c r="ALP54" s="83"/>
      <c r="ALQ54" s="83"/>
      <c r="ALR54" s="83"/>
      <c r="ALS54" s="83"/>
      <c r="ALT54" s="83"/>
      <c r="ALU54" s="83"/>
      <c r="ALV54" s="83"/>
      <c r="ALW54" s="83"/>
      <c r="ALX54" s="83"/>
      <c r="ALY54" s="83"/>
      <c r="ALZ54" s="83"/>
      <c r="AMA54" s="83"/>
      <c r="AMB54" s="83"/>
      <c r="AMC54" s="83"/>
      <c r="AMD54" s="83"/>
      <c r="AME54" s="83"/>
      <c r="AMF54" s="83"/>
      <c r="AMG54" s="83"/>
      <c r="AMH54" s="83"/>
      <c r="AMI54" s="83"/>
      <c r="AMJ54" s="83"/>
      <c r="AMK54" s="83"/>
      <c r="AML54" s="83"/>
      <c r="AMM54" s="83"/>
      <c r="AMN54" s="83"/>
      <c r="AMO54" s="83"/>
      <c r="AMP54" s="83"/>
      <c r="AMQ54" s="83"/>
      <c r="AMR54" s="83"/>
      <c r="AMS54" s="83"/>
      <c r="AMT54" s="83"/>
      <c r="AMU54" s="83"/>
      <c r="AMV54" s="83"/>
      <c r="AMW54" s="83"/>
      <c r="AMX54" s="83"/>
      <c r="AMY54" s="83"/>
      <c r="AMZ54" s="83"/>
      <c r="ANA54" s="83"/>
      <c r="ANB54" s="83"/>
      <c r="ANC54" s="83"/>
      <c r="AND54" s="83"/>
      <c r="ANE54" s="83"/>
      <c r="ANF54" s="83"/>
      <c r="ANG54" s="83"/>
      <c r="ANH54" s="83"/>
      <c r="ANI54" s="83"/>
      <c r="ANJ54" s="83"/>
      <c r="ANK54" s="83"/>
      <c r="ANL54" s="83"/>
      <c r="ANM54" s="83"/>
      <c r="ANN54" s="83"/>
      <c r="ANO54" s="83"/>
      <c r="ANP54" s="83"/>
      <c r="ANQ54" s="83"/>
      <c r="ANR54" s="83"/>
      <c r="ANS54" s="83"/>
      <c r="ANT54" s="83"/>
      <c r="ANU54" s="83"/>
      <c r="ANV54" s="83"/>
      <c r="ANW54" s="83"/>
      <c r="ANX54" s="83"/>
      <c r="ANY54" s="83"/>
      <c r="ANZ54" s="83"/>
      <c r="AOA54" s="83"/>
      <c r="AOB54" s="83"/>
      <c r="AOC54" s="83"/>
      <c r="AOD54" s="83"/>
      <c r="AOE54" s="83"/>
      <c r="AOF54" s="83"/>
      <c r="AOG54" s="83"/>
      <c r="AOH54" s="83"/>
      <c r="AOI54" s="83"/>
      <c r="AOJ54" s="83"/>
      <c r="AOK54" s="83"/>
      <c r="AOL54" s="83"/>
      <c r="AOM54" s="83"/>
      <c r="AON54" s="83"/>
      <c r="AOO54" s="83"/>
      <c r="AOP54" s="83"/>
      <c r="AOQ54" s="83"/>
      <c r="AOR54" s="83"/>
      <c r="AOS54" s="83"/>
      <c r="AOT54" s="83"/>
      <c r="AOU54" s="83"/>
      <c r="AOV54" s="83"/>
      <c r="AOW54" s="83"/>
      <c r="AOX54" s="83"/>
      <c r="AOY54" s="83"/>
      <c r="AOZ54" s="83"/>
      <c r="APA54" s="83"/>
      <c r="APB54" s="83"/>
      <c r="APC54" s="83"/>
      <c r="APD54" s="83"/>
      <c r="APE54" s="83"/>
      <c r="APF54" s="83"/>
      <c r="APG54" s="83"/>
      <c r="APH54" s="83"/>
      <c r="API54" s="83"/>
      <c r="APJ54" s="83"/>
      <c r="APK54" s="83"/>
      <c r="APL54" s="83"/>
      <c r="APM54" s="83"/>
      <c r="APN54" s="83"/>
      <c r="APO54" s="83"/>
      <c r="APP54" s="83"/>
      <c r="APQ54" s="83"/>
      <c r="APR54" s="83"/>
      <c r="APS54" s="83"/>
      <c r="APT54" s="83"/>
      <c r="APU54" s="83"/>
      <c r="APV54" s="83"/>
      <c r="APW54" s="83"/>
      <c r="APX54" s="83"/>
      <c r="APY54" s="83"/>
      <c r="APZ54" s="83"/>
      <c r="AQA54" s="83"/>
      <c r="AQB54" s="83"/>
      <c r="AQC54" s="83"/>
      <c r="AQD54" s="83"/>
      <c r="AQE54" s="83"/>
      <c r="AQF54" s="83"/>
      <c r="AQG54" s="83"/>
      <c r="AQH54" s="83"/>
      <c r="AQI54" s="83"/>
      <c r="AQJ54" s="83"/>
      <c r="AQK54" s="83"/>
      <c r="AQL54" s="83"/>
      <c r="AQM54" s="83"/>
      <c r="AQN54" s="83"/>
      <c r="AQO54" s="83"/>
      <c r="AQP54" s="83"/>
      <c r="AQQ54" s="83"/>
      <c r="AQR54" s="83"/>
      <c r="AQS54" s="83"/>
      <c r="AQT54" s="83"/>
      <c r="AQU54" s="83"/>
      <c r="AQV54" s="83"/>
      <c r="AQW54" s="83"/>
      <c r="AQX54" s="83"/>
      <c r="AQY54" s="83"/>
      <c r="AQZ54" s="83"/>
      <c r="ARA54" s="83"/>
      <c r="ARB54" s="83"/>
      <c r="ARC54" s="83"/>
      <c r="ARD54" s="83"/>
      <c r="ARE54" s="83"/>
      <c r="ARF54" s="83"/>
      <c r="ARG54" s="83"/>
      <c r="ARH54" s="83"/>
      <c r="ARI54" s="83"/>
      <c r="ARJ54" s="83"/>
      <c r="ARK54" s="83"/>
      <c r="ARL54" s="83"/>
      <c r="ARM54" s="83"/>
      <c r="ARN54" s="83"/>
      <c r="ARO54" s="83"/>
      <c r="ARP54" s="83"/>
      <c r="ARQ54" s="83"/>
      <c r="ARR54" s="83"/>
      <c r="ARS54" s="83"/>
      <c r="ART54" s="83"/>
      <c r="ARU54" s="83"/>
      <c r="ARV54" s="83"/>
      <c r="ARW54" s="83"/>
      <c r="ARX54" s="83"/>
      <c r="ARY54" s="83"/>
      <c r="ARZ54" s="83"/>
      <c r="ASA54" s="83"/>
      <c r="ASB54" s="83"/>
      <c r="ASC54" s="83"/>
      <c r="ASD54" s="83"/>
      <c r="ASE54" s="83"/>
      <c r="ASF54" s="83"/>
      <c r="ASG54" s="83"/>
      <c r="ASH54" s="83"/>
      <c r="ASI54" s="83"/>
      <c r="ASJ54" s="83"/>
      <c r="ASK54" s="83"/>
      <c r="ASL54" s="83"/>
      <c r="ASM54" s="83"/>
      <c r="ASN54" s="83"/>
      <c r="ASO54" s="83"/>
      <c r="ASP54" s="83"/>
      <c r="ASQ54" s="83"/>
      <c r="ASR54" s="83"/>
      <c r="ASS54" s="83"/>
      <c r="AST54" s="83"/>
      <c r="ASU54" s="83"/>
      <c r="ASV54" s="83"/>
      <c r="ASW54" s="83"/>
      <c r="ASX54" s="83"/>
      <c r="ASY54" s="83"/>
      <c r="ASZ54" s="83"/>
      <c r="ATA54" s="83"/>
      <c r="ATB54" s="83"/>
      <c r="ATC54" s="83"/>
      <c r="ATD54" s="83"/>
      <c r="ATE54" s="83"/>
      <c r="ATF54" s="83"/>
      <c r="ATG54" s="83"/>
      <c r="ATH54" s="83"/>
      <c r="ATI54" s="83"/>
      <c r="ATJ54" s="83"/>
      <c r="ATK54" s="83"/>
      <c r="ATL54" s="83"/>
      <c r="ATM54" s="83"/>
      <c r="ATN54" s="83"/>
      <c r="ATO54" s="83"/>
      <c r="ATP54" s="83"/>
      <c r="ATQ54" s="83"/>
      <c r="ATR54" s="83"/>
      <c r="ATS54" s="83"/>
      <c r="ATT54" s="83"/>
      <c r="ATU54" s="83"/>
      <c r="ATV54" s="83"/>
      <c r="ATW54" s="83"/>
      <c r="ATX54" s="83"/>
      <c r="ATY54" s="83"/>
      <c r="ATZ54" s="83"/>
      <c r="AUA54" s="83"/>
      <c r="AUB54" s="83"/>
      <c r="AUC54" s="83"/>
      <c r="AUD54" s="83"/>
      <c r="AUE54" s="83"/>
      <c r="AUF54" s="83"/>
      <c r="AUG54" s="83"/>
      <c r="AUH54" s="83"/>
      <c r="AUI54" s="83"/>
      <c r="AUJ54" s="83"/>
      <c r="AUK54" s="83"/>
      <c r="AUL54" s="83"/>
      <c r="AUM54" s="83"/>
      <c r="AUN54" s="83"/>
      <c r="AUO54" s="83"/>
      <c r="AUP54" s="83"/>
      <c r="AUQ54" s="83"/>
      <c r="AUR54" s="83"/>
      <c r="AUS54" s="83"/>
      <c r="AUT54" s="83"/>
      <c r="AUU54" s="83"/>
      <c r="AUV54" s="83"/>
      <c r="AUW54" s="83"/>
      <c r="AUX54" s="83"/>
      <c r="AUY54" s="83"/>
      <c r="AUZ54" s="83"/>
      <c r="AVA54" s="83"/>
      <c r="AVB54" s="83"/>
      <c r="AVC54" s="83"/>
      <c r="AVD54" s="83"/>
      <c r="AVE54" s="83"/>
      <c r="AVF54" s="83"/>
    </row>
    <row r="55" spans="1:1254">
      <c r="A55" s="81"/>
      <c r="B55" s="81"/>
      <c r="C55" s="82"/>
      <c r="D55" s="8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  <c r="NY55" s="83"/>
      <c r="NZ55" s="83"/>
      <c r="OA55" s="83"/>
      <c r="OB55" s="83"/>
      <c r="OC55" s="83"/>
      <c r="OD55" s="83"/>
      <c r="OE55" s="83"/>
      <c r="OF55" s="83"/>
      <c r="OG55" s="83"/>
      <c r="OH55" s="83"/>
      <c r="OI55" s="83"/>
      <c r="OJ55" s="83"/>
      <c r="OK55" s="83"/>
      <c r="OL55" s="83"/>
      <c r="OM55" s="83"/>
      <c r="ON55" s="83"/>
      <c r="OO55" s="83"/>
      <c r="OP55" s="83"/>
      <c r="OQ55" s="83"/>
      <c r="OR55" s="83"/>
      <c r="OS55" s="83"/>
      <c r="OT55" s="83"/>
      <c r="OU55" s="83"/>
      <c r="OV55" s="83"/>
      <c r="OW55" s="83"/>
      <c r="OX55" s="83"/>
      <c r="OY55" s="83"/>
      <c r="OZ55" s="83"/>
      <c r="PA55" s="83"/>
      <c r="PB55" s="83"/>
      <c r="PC55" s="83"/>
      <c r="PD55" s="83"/>
      <c r="PE55" s="83"/>
      <c r="PF55" s="83"/>
      <c r="PG55" s="83"/>
      <c r="PH55" s="83"/>
      <c r="PI55" s="83"/>
      <c r="PJ55" s="83"/>
      <c r="PK55" s="83"/>
      <c r="PL55" s="83"/>
      <c r="PM55" s="83"/>
      <c r="PN55" s="83"/>
      <c r="PO55" s="83"/>
      <c r="PP55" s="83"/>
      <c r="PQ55" s="83"/>
      <c r="PR55" s="83"/>
      <c r="PS55" s="83"/>
      <c r="PT55" s="83"/>
      <c r="PU55" s="83"/>
      <c r="PV55" s="83"/>
      <c r="PW55" s="83"/>
      <c r="PX55" s="83"/>
      <c r="PY55" s="83"/>
      <c r="PZ55" s="83"/>
      <c r="QA55" s="83"/>
      <c r="QB55" s="83"/>
      <c r="QC55" s="83"/>
      <c r="QD55" s="83"/>
      <c r="QE55" s="83"/>
      <c r="QF55" s="83"/>
      <c r="QG55" s="83"/>
      <c r="QH55" s="83"/>
      <c r="QI55" s="83"/>
      <c r="QJ55" s="83"/>
      <c r="QK55" s="83"/>
      <c r="QL55" s="83"/>
      <c r="QM55" s="83"/>
      <c r="QN55" s="83"/>
      <c r="QO55" s="83"/>
      <c r="QP55" s="83"/>
      <c r="QQ55" s="83"/>
      <c r="QR55" s="83"/>
      <c r="QS55" s="83"/>
      <c r="QT55" s="83"/>
      <c r="QU55" s="83"/>
      <c r="QV55" s="83"/>
      <c r="QW55" s="83"/>
      <c r="QX55" s="83"/>
      <c r="QY55" s="83"/>
      <c r="QZ55" s="83"/>
      <c r="RA55" s="83"/>
      <c r="RB55" s="83"/>
      <c r="RC55" s="83"/>
      <c r="RD55" s="83"/>
      <c r="RE55" s="83"/>
      <c r="RF55" s="83"/>
      <c r="RG55" s="83"/>
      <c r="RH55" s="83"/>
      <c r="RI55" s="83"/>
      <c r="RJ55" s="83"/>
      <c r="RK55" s="83"/>
      <c r="RL55" s="83"/>
      <c r="RM55" s="83"/>
      <c r="RN55" s="83"/>
      <c r="RO55" s="83"/>
      <c r="RP55" s="83"/>
      <c r="RQ55" s="83"/>
      <c r="RR55" s="83"/>
      <c r="RS55" s="83"/>
      <c r="RT55" s="83"/>
      <c r="RU55" s="83"/>
      <c r="RV55" s="83"/>
      <c r="RW55" s="83"/>
      <c r="RX55" s="83"/>
      <c r="RY55" s="83"/>
      <c r="RZ55" s="83"/>
      <c r="SA55" s="83"/>
      <c r="SB55" s="83"/>
      <c r="SC55" s="83"/>
      <c r="SD55" s="83"/>
      <c r="SE55" s="83"/>
      <c r="SF55" s="83"/>
      <c r="SG55" s="83"/>
      <c r="SH55" s="83"/>
      <c r="SI55" s="83"/>
      <c r="SJ55" s="83"/>
      <c r="SK55" s="83"/>
      <c r="SL55" s="83"/>
      <c r="SM55" s="83"/>
      <c r="SN55" s="83"/>
      <c r="SO55" s="83"/>
      <c r="SP55" s="83"/>
      <c r="SQ55" s="83"/>
      <c r="SR55" s="83"/>
      <c r="SS55" s="83"/>
      <c r="ST55" s="83"/>
      <c r="SU55" s="83"/>
      <c r="SV55" s="83"/>
      <c r="SW55" s="83"/>
      <c r="SX55" s="83"/>
      <c r="SY55" s="83"/>
      <c r="SZ55" s="83"/>
      <c r="TA55" s="83"/>
      <c r="TB55" s="83"/>
      <c r="TC55" s="83"/>
      <c r="TD55" s="83"/>
      <c r="TE55" s="83"/>
      <c r="TF55" s="83"/>
      <c r="TG55" s="83"/>
      <c r="TH55" s="83"/>
      <c r="TI55" s="83"/>
      <c r="TJ55" s="83"/>
      <c r="TK55" s="83"/>
      <c r="TL55" s="83"/>
      <c r="TM55" s="83"/>
      <c r="TN55" s="83"/>
      <c r="TO55" s="83"/>
      <c r="TP55" s="83"/>
      <c r="TQ55" s="83"/>
      <c r="TR55" s="83"/>
      <c r="TS55" s="83"/>
      <c r="TT55" s="83"/>
      <c r="TU55" s="83"/>
      <c r="TV55" s="83"/>
      <c r="TW55" s="83"/>
      <c r="TX55" s="83"/>
      <c r="TY55" s="83"/>
      <c r="TZ55" s="83"/>
      <c r="UA55" s="83"/>
      <c r="UB55" s="83"/>
      <c r="UC55" s="83"/>
      <c r="UD55" s="83"/>
      <c r="UE55" s="83"/>
      <c r="UF55" s="83"/>
      <c r="UG55" s="83"/>
      <c r="UH55" s="83"/>
      <c r="UI55" s="83"/>
      <c r="UJ55" s="83"/>
      <c r="UK55" s="83"/>
      <c r="UL55" s="83"/>
      <c r="UM55" s="83"/>
      <c r="UN55" s="83"/>
      <c r="UO55" s="83"/>
      <c r="UP55" s="83"/>
      <c r="UQ55" s="83"/>
      <c r="UR55" s="83"/>
      <c r="US55" s="83"/>
      <c r="UT55" s="83"/>
      <c r="UU55" s="83"/>
      <c r="UV55" s="83"/>
      <c r="UW55" s="83"/>
      <c r="UX55" s="83"/>
      <c r="UY55" s="83"/>
      <c r="UZ55" s="83"/>
      <c r="VA55" s="83"/>
      <c r="VB55" s="83"/>
      <c r="VC55" s="83"/>
      <c r="VD55" s="83"/>
      <c r="VE55" s="83"/>
      <c r="VF55" s="83"/>
      <c r="VG55" s="83"/>
      <c r="VH55" s="83"/>
      <c r="VI55" s="83"/>
      <c r="VJ55" s="83"/>
      <c r="VK55" s="83"/>
      <c r="VL55" s="83"/>
      <c r="VM55" s="83"/>
      <c r="VN55" s="83"/>
      <c r="VO55" s="83"/>
      <c r="VP55" s="83"/>
      <c r="VQ55" s="83"/>
      <c r="VR55" s="83"/>
      <c r="VS55" s="83"/>
      <c r="VT55" s="83"/>
      <c r="VU55" s="83"/>
      <c r="VV55" s="83"/>
      <c r="VW55" s="83"/>
      <c r="VX55" s="83"/>
      <c r="VY55" s="83"/>
      <c r="VZ55" s="83"/>
      <c r="WA55" s="83"/>
      <c r="WB55" s="83"/>
      <c r="WC55" s="83"/>
      <c r="WD55" s="83"/>
      <c r="WE55" s="83"/>
      <c r="WF55" s="83"/>
      <c r="WG55" s="83"/>
      <c r="WH55" s="83"/>
      <c r="WI55" s="83"/>
      <c r="WJ55" s="83"/>
      <c r="WK55" s="83"/>
      <c r="WL55" s="83"/>
      <c r="WM55" s="83"/>
      <c r="WN55" s="83"/>
      <c r="WO55" s="83"/>
      <c r="WP55" s="83"/>
      <c r="WQ55" s="83"/>
      <c r="WR55" s="83"/>
      <c r="WS55" s="83"/>
      <c r="WT55" s="83"/>
      <c r="WU55" s="83"/>
      <c r="WV55" s="83"/>
      <c r="WW55" s="83"/>
      <c r="WX55" s="83"/>
      <c r="WY55" s="83"/>
      <c r="WZ55" s="83"/>
      <c r="XA55" s="83"/>
      <c r="XB55" s="83"/>
      <c r="XC55" s="83"/>
      <c r="XD55" s="83"/>
      <c r="XE55" s="83"/>
      <c r="XF55" s="83"/>
      <c r="XG55" s="83"/>
      <c r="XH55" s="83"/>
      <c r="XI55" s="83"/>
      <c r="XJ55" s="83"/>
      <c r="XK55" s="83"/>
      <c r="XL55" s="83"/>
      <c r="XM55" s="83"/>
      <c r="XN55" s="83"/>
      <c r="XO55" s="83"/>
      <c r="XP55" s="83"/>
      <c r="XQ55" s="83"/>
      <c r="XR55" s="83"/>
      <c r="XS55" s="83"/>
      <c r="XT55" s="83"/>
      <c r="XU55" s="83"/>
      <c r="XV55" s="83"/>
      <c r="XW55" s="83"/>
      <c r="XX55" s="83"/>
      <c r="XY55" s="83"/>
      <c r="XZ55" s="83"/>
      <c r="YA55" s="83"/>
      <c r="YB55" s="83"/>
      <c r="YC55" s="83"/>
      <c r="YD55" s="83"/>
      <c r="YE55" s="83"/>
      <c r="YF55" s="83"/>
      <c r="YG55" s="83"/>
      <c r="YH55" s="83"/>
      <c r="YI55" s="83"/>
      <c r="YJ55" s="83"/>
      <c r="YK55" s="83"/>
      <c r="YL55" s="83"/>
      <c r="YM55" s="83"/>
      <c r="YN55" s="83"/>
      <c r="YO55" s="83"/>
      <c r="YP55" s="83"/>
      <c r="YQ55" s="83"/>
      <c r="YR55" s="83"/>
      <c r="YS55" s="83"/>
      <c r="YT55" s="83"/>
      <c r="YU55" s="83"/>
      <c r="YV55" s="83"/>
      <c r="YW55" s="83"/>
      <c r="YX55" s="83"/>
      <c r="YY55" s="83"/>
      <c r="YZ55" s="83"/>
      <c r="ZA55" s="83"/>
      <c r="ZB55" s="83"/>
      <c r="ZC55" s="83"/>
      <c r="ZD55" s="83"/>
      <c r="ZE55" s="83"/>
      <c r="ZF55" s="83"/>
      <c r="ZG55" s="83"/>
      <c r="ZH55" s="83"/>
      <c r="ZI55" s="83"/>
      <c r="ZJ55" s="83"/>
      <c r="ZK55" s="83"/>
      <c r="ZL55" s="83"/>
      <c r="ZM55" s="83"/>
      <c r="ZN55" s="83"/>
      <c r="ZO55" s="83"/>
      <c r="ZP55" s="83"/>
      <c r="ZQ55" s="83"/>
      <c r="ZR55" s="83"/>
      <c r="ZS55" s="83"/>
      <c r="ZT55" s="83"/>
      <c r="ZU55" s="83"/>
      <c r="ZV55" s="83"/>
      <c r="ZW55" s="83"/>
      <c r="ZX55" s="83"/>
      <c r="ZY55" s="83"/>
      <c r="ZZ55" s="83"/>
      <c r="AAA55" s="83"/>
      <c r="AAB55" s="83"/>
      <c r="AAC55" s="83"/>
      <c r="AAD55" s="83"/>
      <c r="AAE55" s="83"/>
      <c r="AAF55" s="83"/>
      <c r="AAG55" s="83"/>
      <c r="AAH55" s="83"/>
      <c r="AAI55" s="83"/>
      <c r="AAJ55" s="83"/>
      <c r="AAK55" s="83"/>
      <c r="AAL55" s="83"/>
      <c r="AAM55" s="83"/>
      <c r="AAN55" s="83"/>
      <c r="AAO55" s="83"/>
      <c r="AAP55" s="83"/>
      <c r="AAQ55" s="83"/>
      <c r="AAR55" s="83"/>
      <c r="AAS55" s="83"/>
      <c r="AAT55" s="83"/>
      <c r="AAU55" s="83"/>
      <c r="AAV55" s="83"/>
      <c r="AAW55" s="83"/>
      <c r="AAX55" s="83"/>
      <c r="AAY55" s="83"/>
      <c r="AAZ55" s="83"/>
      <c r="ABA55" s="83"/>
      <c r="ABB55" s="83"/>
      <c r="ABC55" s="83"/>
      <c r="ABD55" s="83"/>
      <c r="ABE55" s="83"/>
      <c r="ABF55" s="83"/>
      <c r="ABG55" s="83"/>
      <c r="ABH55" s="83"/>
      <c r="ABI55" s="83"/>
      <c r="ABJ55" s="83"/>
      <c r="ABK55" s="83"/>
      <c r="ABL55" s="83"/>
      <c r="ABM55" s="83"/>
      <c r="ABN55" s="83"/>
      <c r="ABO55" s="83"/>
      <c r="ABP55" s="83"/>
      <c r="ABQ55" s="83"/>
      <c r="ABR55" s="83"/>
      <c r="ABS55" s="83"/>
      <c r="ABT55" s="83"/>
      <c r="ABU55" s="83"/>
      <c r="ABV55" s="83"/>
      <c r="ABW55" s="83"/>
      <c r="ABX55" s="83"/>
      <c r="ABY55" s="83"/>
      <c r="ABZ55" s="83"/>
      <c r="ACA55" s="83"/>
      <c r="ACB55" s="83"/>
      <c r="ACC55" s="83"/>
      <c r="ACD55" s="83"/>
      <c r="ACE55" s="83"/>
      <c r="ACF55" s="83"/>
      <c r="ACG55" s="83"/>
      <c r="ACH55" s="83"/>
      <c r="ACI55" s="83"/>
      <c r="ACJ55" s="83"/>
      <c r="ACK55" s="83"/>
      <c r="ACL55" s="83"/>
      <c r="ACM55" s="83"/>
      <c r="ACN55" s="83"/>
      <c r="ACO55" s="83"/>
      <c r="ACP55" s="83"/>
      <c r="ACQ55" s="83"/>
      <c r="ACR55" s="83"/>
      <c r="ACS55" s="83"/>
      <c r="ACT55" s="83"/>
      <c r="ACU55" s="83"/>
      <c r="ACV55" s="83"/>
      <c r="ACW55" s="83"/>
      <c r="ACX55" s="83"/>
      <c r="ACY55" s="83"/>
      <c r="ACZ55" s="83"/>
      <c r="ADA55" s="83"/>
      <c r="ADB55" s="83"/>
      <c r="ADC55" s="83"/>
      <c r="ADD55" s="83"/>
      <c r="ADE55" s="83"/>
      <c r="ADF55" s="83"/>
      <c r="ADG55" s="83"/>
      <c r="ADH55" s="83"/>
      <c r="ADI55" s="83"/>
      <c r="ADJ55" s="83"/>
      <c r="ADK55" s="83"/>
      <c r="ADL55" s="83"/>
      <c r="ADM55" s="83"/>
      <c r="ADN55" s="83"/>
      <c r="ADO55" s="83"/>
      <c r="ADP55" s="83"/>
      <c r="ADQ55" s="83"/>
      <c r="ADR55" s="83"/>
      <c r="ADS55" s="83"/>
      <c r="ADT55" s="83"/>
      <c r="ADU55" s="83"/>
      <c r="ADV55" s="83"/>
      <c r="ADW55" s="83"/>
      <c r="ADX55" s="83"/>
      <c r="ADY55" s="83"/>
      <c r="ADZ55" s="83"/>
      <c r="AEA55" s="83"/>
      <c r="AEB55" s="83"/>
      <c r="AEC55" s="83"/>
      <c r="AED55" s="83"/>
      <c r="AEE55" s="83"/>
      <c r="AEF55" s="83"/>
      <c r="AEG55" s="83"/>
      <c r="AEH55" s="83"/>
      <c r="AEI55" s="83"/>
      <c r="AEJ55" s="83"/>
      <c r="AEK55" s="83"/>
      <c r="AEL55" s="83"/>
      <c r="AEM55" s="83"/>
      <c r="AEN55" s="83"/>
      <c r="AEO55" s="83"/>
      <c r="AEP55" s="83"/>
      <c r="AEQ55" s="83"/>
      <c r="AER55" s="83"/>
      <c r="AES55" s="83"/>
      <c r="AET55" s="83"/>
      <c r="AEU55" s="83"/>
      <c r="AEV55" s="83"/>
      <c r="AEW55" s="83"/>
      <c r="AEX55" s="83"/>
      <c r="AEY55" s="83"/>
      <c r="AEZ55" s="83"/>
      <c r="AFA55" s="83"/>
      <c r="AFB55" s="83"/>
      <c r="AFC55" s="83"/>
      <c r="AFD55" s="83"/>
      <c r="AFE55" s="83"/>
      <c r="AFF55" s="83"/>
      <c r="AFG55" s="83"/>
      <c r="AFH55" s="83"/>
      <c r="AFI55" s="83"/>
      <c r="AFJ55" s="83"/>
      <c r="AFK55" s="83"/>
      <c r="AFL55" s="83"/>
      <c r="AFM55" s="83"/>
      <c r="AFN55" s="83"/>
      <c r="AFO55" s="83"/>
      <c r="AFP55" s="83"/>
      <c r="AFQ55" s="83"/>
      <c r="AFR55" s="83"/>
      <c r="AFS55" s="83"/>
      <c r="AFT55" s="83"/>
      <c r="AFU55" s="83"/>
      <c r="AFV55" s="83"/>
      <c r="AFW55" s="83"/>
      <c r="AFX55" s="83"/>
      <c r="AFY55" s="83"/>
      <c r="AFZ55" s="83"/>
      <c r="AGA55" s="83"/>
      <c r="AGB55" s="83"/>
      <c r="AGC55" s="83"/>
      <c r="AGD55" s="83"/>
      <c r="AGE55" s="83"/>
      <c r="AGF55" s="83"/>
      <c r="AGG55" s="83"/>
      <c r="AGH55" s="83"/>
      <c r="AGI55" s="83"/>
      <c r="AGJ55" s="83"/>
      <c r="AGK55" s="83"/>
      <c r="AGL55" s="83"/>
      <c r="AGM55" s="83"/>
      <c r="AGN55" s="83"/>
      <c r="AGO55" s="83"/>
      <c r="AGP55" s="83"/>
      <c r="AGQ55" s="83"/>
      <c r="AGR55" s="83"/>
      <c r="AGS55" s="83"/>
      <c r="AGT55" s="83"/>
      <c r="AGU55" s="83"/>
      <c r="AGV55" s="83"/>
      <c r="AGW55" s="83"/>
      <c r="AGX55" s="83"/>
      <c r="AGY55" s="83"/>
      <c r="AGZ55" s="83"/>
      <c r="AHA55" s="83"/>
      <c r="AHB55" s="83"/>
      <c r="AHC55" s="83"/>
      <c r="AHD55" s="83"/>
      <c r="AHE55" s="83"/>
      <c r="AHF55" s="83"/>
      <c r="AHG55" s="83"/>
      <c r="AHH55" s="83"/>
      <c r="AHI55" s="83"/>
      <c r="AHJ55" s="83"/>
      <c r="AHK55" s="83"/>
      <c r="AHL55" s="83"/>
      <c r="AHM55" s="83"/>
      <c r="AHN55" s="83"/>
      <c r="AHO55" s="83"/>
      <c r="AHP55" s="83"/>
      <c r="AHQ55" s="83"/>
      <c r="AHR55" s="83"/>
      <c r="AHS55" s="83"/>
      <c r="AHT55" s="83"/>
      <c r="AHU55" s="83"/>
      <c r="AHV55" s="83"/>
      <c r="AHW55" s="83"/>
      <c r="AHX55" s="83"/>
      <c r="AHY55" s="83"/>
      <c r="AHZ55" s="83"/>
      <c r="AIA55" s="83"/>
      <c r="AIB55" s="83"/>
      <c r="AIC55" s="83"/>
      <c r="AID55" s="83"/>
      <c r="AIE55" s="83"/>
      <c r="AIF55" s="83"/>
      <c r="AIG55" s="83"/>
      <c r="AIH55" s="83"/>
      <c r="AII55" s="83"/>
      <c r="AIJ55" s="83"/>
      <c r="AIK55" s="83"/>
      <c r="AIL55" s="83"/>
      <c r="AIM55" s="83"/>
      <c r="AIN55" s="83"/>
      <c r="AIO55" s="83"/>
      <c r="AIP55" s="83"/>
      <c r="AIQ55" s="83"/>
      <c r="AIR55" s="83"/>
      <c r="AIS55" s="83"/>
      <c r="AIT55" s="83"/>
      <c r="AIU55" s="83"/>
      <c r="AIV55" s="83"/>
      <c r="AIW55" s="83"/>
      <c r="AIX55" s="83"/>
      <c r="AIY55" s="83"/>
      <c r="AIZ55" s="83"/>
      <c r="AJA55" s="83"/>
      <c r="AJB55" s="83"/>
      <c r="AJC55" s="83"/>
      <c r="AJD55" s="83"/>
      <c r="AJE55" s="83"/>
      <c r="AJF55" s="83"/>
      <c r="AJG55" s="83"/>
      <c r="AJH55" s="83"/>
      <c r="AJI55" s="83"/>
      <c r="AJJ55" s="83"/>
      <c r="AJK55" s="83"/>
      <c r="AJL55" s="83"/>
      <c r="AJM55" s="83"/>
      <c r="AJN55" s="83"/>
      <c r="AJO55" s="83"/>
      <c r="AJP55" s="83"/>
      <c r="AJQ55" s="83"/>
      <c r="AJR55" s="83"/>
      <c r="AJS55" s="83"/>
      <c r="AJT55" s="83"/>
      <c r="AJU55" s="83"/>
      <c r="AJV55" s="83"/>
      <c r="AJW55" s="83"/>
      <c r="AJX55" s="83"/>
      <c r="AJY55" s="83"/>
      <c r="AJZ55" s="83"/>
      <c r="AKA55" s="83"/>
      <c r="AKB55" s="83"/>
      <c r="AKC55" s="83"/>
      <c r="AKD55" s="83"/>
      <c r="AKE55" s="83"/>
      <c r="AKF55" s="83"/>
      <c r="AKG55" s="83"/>
      <c r="AKH55" s="83"/>
      <c r="AKI55" s="83"/>
      <c r="AKJ55" s="83"/>
      <c r="AKK55" s="83"/>
      <c r="AKL55" s="83"/>
      <c r="AKM55" s="83"/>
      <c r="AKN55" s="83"/>
      <c r="AKO55" s="83"/>
      <c r="AKP55" s="83"/>
      <c r="AKQ55" s="83"/>
      <c r="AKR55" s="83"/>
      <c r="AKS55" s="83"/>
      <c r="AKT55" s="83"/>
      <c r="AKU55" s="83"/>
      <c r="AKV55" s="83"/>
      <c r="AKW55" s="83"/>
      <c r="AKX55" s="83"/>
      <c r="AKY55" s="83"/>
      <c r="AKZ55" s="83"/>
      <c r="ALA55" s="83"/>
      <c r="ALB55" s="83"/>
      <c r="ALC55" s="83"/>
      <c r="ALD55" s="83"/>
      <c r="ALE55" s="83"/>
      <c r="ALF55" s="83"/>
      <c r="ALG55" s="83"/>
      <c r="ALH55" s="83"/>
      <c r="ALI55" s="83"/>
      <c r="ALJ55" s="83"/>
      <c r="ALK55" s="83"/>
      <c r="ALL55" s="83"/>
      <c r="ALM55" s="83"/>
      <c r="ALN55" s="83"/>
      <c r="ALO55" s="83"/>
      <c r="ALP55" s="83"/>
      <c r="ALQ55" s="83"/>
      <c r="ALR55" s="83"/>
      <c r="ALS55" s="83"/>
      <c r="ALT55" s="83"/>
      <c r="ALU55" s="83"/>
      <c r="ALV55" s="83"/>
      <c r="ALW55" s="83"/>
      <c r="ALX55" s="83"/>
      <c r="ALY55" s="83"/>
      <c r="ALZ55" s="83"/>
      <c r="AMA55" s="83"/>
      <c r="AMB55" s="83"/>
      <c r="AMC55" s="83"/>
      <c r="AMD55" s="83"/>
      <c r="AME55" s="83"/>
      <c r="AMF55" s="83"/>
      <c r="AMG55" s="83"/>
      <c r="AMH55" s="83"/>
      <c r="AMI55" s="83"/>
      <c r="AMJ55" s="83"/>
      <c r="AMK55" s="83"/>
      <c r="AML55" s="83"/>
      <c r="AMM55" s="83"/>
      <c r="AMN55" s="83"/>
      <c r="AMO55" s="83"/>
      <c r="AMP55" s="83"/>
      <c r="AMQ55" s="83"/>
      <c r="AMR55" s="83"/>
      <c r="AMS55" s="83"/>
      <c r="AMT55" s="83"/>
      <c r="AMU55" s="83"/>
      <c r="AMV55" s="83"/>
      <c r="AMW55" s="83"/>
      <c r="AMX55" s="83"/>
      <c r="AMY55" s="83"/>
      <c r="AMZ55" s="83"/>
      <c r="ANA55" s="83"/>
      <c r="ANB55" s="83"/>
      <c r="ANC55" s="83"/>
      <c r="AND55" s="83"/>
      <c r="ANE55" s="83"/>
      <c r="ANF55" s="83"/>
      <c r="ANG55" s="83"/>
      <c r="ANH55" s="83"/>
      <c r="ANI55" s="83"/>
      <c r="ANJ55" s="83"/>
      <c r="ANK55" s="83"/>
      <c r="ANL55" s="83"/>
      <c r="ANM55" s="83"/>
      <c r="ANN55" s="83"/>
      <c r="ANO55" s="83"/>
      <c r="ANP55" s="83"/>
      <c r="ANQ55" s="83"/>
      <c r="ANR55" s="83"/>
      <c r="ANS55" s="83"/>
      <c r="ANT55" s="83"/>
      <c r="ANU55" s="83"/>
      <c r="ANV55" s="83"/>
      <c r="ANW55" s="83"/>
      <c r="ANX55" s="83"/>
      <c r="ANY55" s="83"/>
      <c r="ANZ55" s="83"/>
      <c r="AOA55" s="83"/>
      <c r="AOB55" s="83"/>
      <c r="AOC55" s="83"/>
      <c r="AOD55" s="83"/>
      <c r="AOE55" s="83"/>
      <c r="AOF55" s="83"/>
      <c r="AOG55" s="83"/>
      <c r="AOH55" s="83"/>
      <c r="AOI55" s="83"/>
      <c r="AOJ55" s="83"/>
      <c r="AOK55" s="83"/>
      <c r="AOL55" s="83"/>
      <c r="AOM55" s="83"/>
      <c r="AON55" s="83"/>
      <c r="AOO55" s="83"/>
      <c r="AOP55" s="83"/>
      <c r="AOQ55" s="83"/>
      <c r="AOR55" s="83"/>
      <c r="AOS55" s="83"/>
      <c r="AOT55" s="83"/>
      <c r="AOU55" s="83"/>
      <c r="AOV55" s="83"/>
      <c r="AOW55" s="83"/>
      <c r="AOX55" s="83"/>
      <c r="AOY55" s="83"/>
      <c r="AOZ55" s="83"/>
      <c r="APA55" s="83"/>
      <c r="APB55" s="83"/>
      <c r="APC55" s="83"/>
      <c r="APD55" s="83"/>
      <c r="APE55" s="83"/>
      <c r="APF55" s="83"/>
      <c r="APG55" s="83"/>
      <c r="APH55" s="83"/>
      <c r="API55" s="83"/>
      <c r="APJ55" s="83"/>
      <c r="APK55" s="83"/>
      <c r="APL55" s="83"/>
      <c r="APM55" s="83"/>
      <c r="APN55" s="83"/>
      <c r="APO55" s="83"/>
      <c r="APP55" s="83"/>
      <c r="APQ55" s="83"/>
      <c r="APR55" s="83"/>
      <c r="APS55" s="83"/>
      <c r="APT55" s="83"/>
      <c r="APU55" s="83"/>
      <c r="APV55" s="83"/>
      <c r="APW55" s="83"/>
      <c r="APX55" s="83"/>
      <c r="APY55" s="83"/>
      <c r="APZ55" s="83"/>
      <c r="AQA55" s="83"/>
      <c r="AQB55" s="83"/>
      <c r="AQC55" s="83"/>
      <c r="AQD55" s="83"/>
      <c r="AQE55" s="83"/>
      <c r="AQF55" s="83"/>
      <c r="AQG55" s="83"/>
      <c r="AQH55" s="83"/>
      <c r="AQI55" s="83"/>
      <c r="AQJ55" s="83"/>
      <c r="AQK55" s="83"/>
      <c r="AQL55" s="83"/>
      <c r="AQM55" s="83"/>
      <c r="AQN55" s="83"/>
      <c r="AQO55" s="83"/>
      <c r="AQP55" s="83"/>
      <c r="AQQ55" s="83"/>
      <c r="AQR55" s="83"/>
      <c r="AQS55" s="83"/>
      <c r="AQT55" s="83"/>
      <c r="AQU55" s="83"/>
      <c r="AQV55" s="83"/>
      <c r="AQW55" s="83"/>
      <c r="AQX55" s="83"/>
      <c r="AQY55" s="83"/>
      <c r="AQZ55" s="83"/>
      <c r="ARA55" s="83"/>
      <c r="ARB55" s="83"/>
      <c r="ARC55" s="83"/>
      <c r="ARD55" s="83"/>
      <c r="ARE55" s="83"/>
      <c r="ARF55" s="83"/>
      <c r="ARG55" s="83"/>
      <c r="ARH55" s="83"/>
      <c r="ARI55" s="83"/>
      <c r="ARJ55" s="83"/>
      <c r="ARK55" s="83"/>
      <c r="ARL55" s="83"/>
      <c r="ARM55" s="83"/>
      <c r="ARN55" s="83"/>
      <c r="ARO55" s="83"/>
      <c r="ARP55" s="83"/>
      <c r="ARQ55" s="83"/>
      <c r="ARR55" s="83"/>
      <c r="ARS55" s="83"/>
      <c r="ART55" s="83"/>
      <c r="ARU55" s="83"/>
      <c r="ARV55" s="83"/>
      <c r="ARW55" s="83"/>
      <c r="ARX55" s="83"/>
      <c r="ARY55" s="83"/>
      <c r="ARZ55" s="83"/>
      <c r="ASA55" s="83"/>
      <c r="ASB55" s="83"/>
      <c r="ASC55" s="83"/>
      <c r="ASD55" s="83"/>
      <c r="ASE55" s="83"/>
      <c r="ASF55" s="83"/>
      <c r="ASG55" s="83"/>
      <c r="ASH55" s="83"/>
      <c r="ASI55" s="83"/>
      <c r="ASJ55" s="83"/>
      <c r="ASK55" s="83"/>
      <c r="ASL55" s="83"/>
      <c r="ASM55" s="83"/>
      <c r="ASN55" s="83"/>
      <c r="ASO55" s="83"/>
      <c r="ASP55" s="83"/>
      <c r="ASQ55" s="83"/>
      <c r="ASR55" s="83"/>
      <c r="ASS55" s="83"/>
      <c r="AST55" s="83"/>
      <c r="ASU55" s="83"/>
      <c r="ASV55" s="83"/>
      <c r="ASW55" s="83"/>
      <c r="ASX55" s="83"/>
      <c r="ASY55" s="83"/>
      <c r="ASZ55" s="83"/>
      <c r="ATA55" s="83"/>
      <c r="ATB55" s="83"/>
      <c r="ATC55" s="83"/>
      <c r="ATD55" s="83"/>
      <c r="ATE55" s="83"/>
      <c r="ATF55" s="83"/>
      <c r="ATG55" s="83"/>
      <c r="ATH55" s="83"/>
      <c r="ATI55" s="83"/>
      <c r="ATJ55" s="83"/>
      <c r="ATK55" s="83"/>
      <c r="ATL55" s="83"/>
      <c r="ATM55" s="83"/>
      <c r="ATN55" s="83"/>
      <c r="ATO55" s="83"/>
      <c r="ATP55" s="83"/>
      <c r="ATQ55" s="83"/>
      <c r="ATR55" s="83"/>
      <c r="ATS55" s="83"/>
      <c r="ATT55" s="83"/>
      <c r="ATU55" s="83"/>
      <c r="ATV55" s="83"/>
      <c r="ATW55" s="83"/>
      <c r="ATX55" s="83"/>
      <c r="ATY55" s="83"/>
      <c r="ATZ55" s="83"/>
      <c r="AUA55" s="83"/>
      <c r="AUB55" s="83"/>
      <c r="AUC55" s="83"/>
      <c r="AUD55" s="83"/>
      <c r="AUE55" s="83"/>
      <c r="AUF55" s="83"/>
      <c r="AUG55" s="83"/>
      <c r="AUH55" s="83"/>
      <c r="AUI55" s="83"/>
      <c r="AUJ55" s="83"/>
      <c r="AUK55" s="83"/>
      <c r="AUL55" s="83"/>
      <c r="AUM55" s="83"/>
      <c r="AUN55" s="83"/>
      <c r="AUO55" s="83"/>
      <c r="AUP55" s="83"/>
      <c r="AUQ55" s="83"/>
      <c r="AUR55" s="83"/>
      <c r="AUS55" s="83"/>
      <c r="AUT55" s="83"/>
      <c r="AUU55" s="83"/>
      <c r="AUV55" s="83"/>
      <c r="AUW55" s="83"/>
      <c r="AUX55" s="83"/>
      <c r="AUY55" s="83"/>
      <c r="AUZ55" s="83"/>
      <c r="AVA55" s="83"/>
      <c r="AVB55" s="83"/>
      <c r="AVC55" s="83"/>
      <c r="AVD55" s="83"/>
      <c r="AVE55" s="83"/>
      <c r="AVF55" s="83"/>
    </row>
    <row r="56" spans="1:1254">
      <c r="A56" s="81"/>
      <c r="B56" s="81"/>
      <c r="C56" s="82"/>
      <c r="D56" s="8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83"/>
      <c r="NE56" s="83"/>
      <c r="NF56" s="83"/>
      <c r="NG56" s="83"/>
      <c r="NH56" s="83"/>
      <c r="NI56" s="83"/>
      <c r="NJ56" s="83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83"/>
      <c r="NY56" s="83"/>
      <c r="NZ56" s="83"/>
      <c r="OA56" s="83"/>
      <c r="OB56" s="83"/>
      <c r="OC56" s="83"/>
      <c r="OD56" s="83"/>
      <c r="OE56" s="83"/>
      <c r="OF56" s="83"/>
      <c r="OG56" s="83"/>
      <c r="OH56" s="83"/>
      <c r="OI56" s="83"/>
      <c r="OJ56" s="83"/>
      <c r="OK56" s="83"/>
      <c r="OL56" s="83"/>
      <c r="OM56" s="83"/>
      <c r="ON56" s="83"/>
      <c r="OO56" s="83"/>
      <c r="OP56" s="83"/>
      <c r="OQ56" s="83"/>
      <c r="OR56" s="83"/>
      <c r="OS56" s="83"/>
      <c r="OT56" s="83"/>
      <c r="OU56" s="83"/>
      <c r="OV56" s="83"/>
      <c r="OW56" s="83"/>
      <c r="OX56" s="83"/>
      <c r="OY56" s="83"/>
      <c r="OZ56" s="83"/>
      <c r="PA56" s="83"/>
      <c r="PB56" s="83"/>
      <c r="PC56" s="83"/>
      <c r="PD56" s="83"/>
      <c r="PE56" s="83"/>
      <c r="PF56" s="83"/>
      <c r="PG56" s="83"/>
      <c r="PH56" s="83"/>
      <c r="PI56" s="83"/>
      <c r="PJ56" s="83"/>
      <c r="PK56" s="83"/>
      <c r="PL56" s="83"/>
      <c r="PM56" s="83"/>
      <c r="PN56" s="83"/>
      <c r="PO56" s="83"/>
      <c r="PP56" s="83"/>
      <c r="PQ56" s="83"/>
      <c r="PR56" s="83"/>
      <c r="PS56" s="83"/>
      <c r="PT56" s="83"/>
      <c r="PU56" s="83"/>
      <c r="PV56" s="83"/>
      <c r="PW56" s="83"/>
      <c r="PX56" s="83"/>
      <c r="PY56" s="83"/>
      <c r="PZ56" s="83"/>
      <c r="QA56" s="83"/>
      <c r="QB56" s="83"/>
      <c r="QC56" s="83"/>
      <c r="QD56" s="83"/>
      <c r="QE56" s="83"/>
      <c r="QF56" s="83"/>
      <c r="QG56" s="83"/>
      <c r="QH56" s="83"/>
      <c r="QI56" s="83"/>
      <c r="QJ56" s="83"/>
      <c r="QK56" s="83"/>
      <c r="QL56" s="83"/>
      <c r="QM56" s="83"/>
      <c r="QN56" s="83"/>
      <c r="QO56" s="83"/>
      <c r="QP56" s="83"/>
      <c r="QQ56" s="83"/>
      <c r="QR56" s="83"/>
      <c r="QS56" s="83"/>
      <c r="QT56" s="83"/>
      <c r="QU56" s="83"/>
      <c r="QV56" s="83"/>
      <c r="QW56" s="83"/>
      <c r="QX56" s="83"/>
      <c r="QY56" s="83"/>
      <c r="QZ56" s="83"/>
      <c r="RA56" s="83"/>
      <c r="RB56" s="83"/>
      <c r="RC56" s="83"/>
      <c r="RD56" s="83"/>
      <c r="RE56" s="83"/>
      <c r="RF56" s="83"/>
      <c r="RG56" s="83"/>
      <c r="RH56" s="83"/>
      <c r="RI56" s="83"/>
      <c r="RJ56" s="83"/>
      <c r="RK56" s="83"/>
      <c r="RL56" s="83"/>
      <c r="RM56" s="83"/>
      <c r="RN56" s="83"/>
      <c r="RO56" s="83"/>
      <c r="RP56" s="83"/>
      <c r="RQ56" s="83"/>
      <c r="RR56" s="83"/>
      <c r="RS56" s="83"/>
      <c r="RT56" s="83"/>
      <c r="RU56" s="83"/>
      <c r="RV56" s="83"/>
      <c r="RW56" s="83"/>
      <c r="RX56" s="83"/>
      <c r="RY56" s="83"/>
      <c r="RZ56" s="83"/>
      <c r="SA56" s="83"/>
      <c r="SB56" s="83"/>
      <c r="SC56" s="83"/>
      <c r="SD56" s="83"/>
      <c r="SE56" s="83"/>
      <c r="SF56" s="83"/>
      <c r="SG56" s="83"/>
      <c r="SH56" s="83"/>
      <c r="SI56" s="83"/>
      <c r="SJ56" s="83"/>
      <c r="SK56" s="83"/>
      <c r="SL56" s="83"/>
      <c r="SM56" s="83"/>
      <c r="SN56" s="83"/>
      <c r="SO56" s="83"/>
      <c r="SP56" s="83"/>
      <c r="SQ56" s="83"/>
      <c r="SR56" s="83"/>
      <c r="SS56" s="83"/>
      <c r="ST56" s="83"/>
      <c r="SU56" s="83"/>
      <c r="SV56" s="83"/>
      <c r="SW56" s="83"/>
      <c r="SX56" s="83"/>
      <c r="SY56" s="83"/>
      <c r="SZ56" s="83"/>
      <c r="TA56" s="83"/>
      <c r="TB56" s="83"/>
      <c r="TC56" s="83"/>
      <c r="TD56" s="83"/>
      <c r="TE56" s="83"/>
      <c r="TF56" s="83"/>
      <c r="TG56" s="83"/>
      <c r="TH56" s="83"/>
      <c r="TI56" s="83"/>
      <c r="TJ56" s="83"/>
      <c r="TK56" s="83"/>
      <c r="TL56" s="83"/>
      <c r="TM56" s="83"/>
      <c r="TN56" s="83"/>
      <c r="TO56" s="83"/>
      <c r="TP56" s="83"/>
      <c r="TQ56" s="83"/>
      <c r="TR56" s="83"/>
      <c r="TS56" s="83"/>
      <c r="TT56" s="83"/>
      <c r="TU56" s="83"/>
      <c r="TV56" s="83"/>
      <c r="TW56" s="83"/>
      <c r="TX56" s="83"/>
      <c r="TY56" s="83"/>
      <c r="TZ56" s="83"/>
      <c r="UA56" s="83"/>
      <c r="UB56" s="83"/>
      <c r="UC56" s="83"/>
      <c r="UD56" s="83"/>
      <c r="UE56" s="83"/>
      <c r="UF56" s="83"/>
      <c r="UG56" s="83"/>
      <c r="UH56" s="83"/>
      <c r="UI56" s="83"/>
      <c r="UJ56" s="83"/>
      <c r="UK56" s="83"/>
      <c r="UL56" s="83"/>
      <c r="UM56" s="83"/>
      <c r="UN56" s="83"/>
      <c r="UO56" s="83"/>
      <c r="UP56" s="83"/>
      <c r="UQ56" s="83"/>
      <c r="UR56" s="83"/>
      <c r="US56" s="83"/>
      <c r="UT56" s="83"/>
      <c r="UU56" s="83"/>
      <c r="UV56" s="83"/>
      <c r="UW56" s="83"/>
      <c r="UX56" s="83"/>
      <c r="UY56" s="83"/>
      <c r="UZ56" s="83"/>
      <c r="VA56" s="83"/>
      <c r="VB56" s="83"/>
      <c r="VC56" s="83"/>
      <c r="VD56" s="83"/>
      <c r="VE56" s="83"/>
      <c r="VF56" s="83"/>
      <c r="VG56" s="83"/>
      <c r="VH56" s="83"/>
      <c r="VI56" s="83"/>
      <c r="VJ56" s="83"/>
      <c r="VK56" s="83"/>
      <c r="VL56" s="83"/>
      <c r="VM56" s="83"/>
      <c r="VN56" s="83"/>
      <c r="VO56" s="83"/>
      <c r="VP56" s="83"/>
      <c r="VQ56" s="83"/>
      <c r="VR56" s="83"/>
      <c r="VS56" s="83"/>
      <c r="VT56" s="83"/>
      <c r="VU56" s="83"/>
      <c r="VV56" s="83"/>
      <c r="VW56" s="83"/>
      <c r="VX56" s="83"/>
      <c r="VY56" s="83"/>
      <c r="VZ56" s="83"/>
      <c r="WA56" s="83"/>
      <c r="WB56" s="83"/>
      <c r="WC56" s="83"/>
      <c r="WD56" s="83"/>
      <c r="WE56" s="83"/>
      <c r="WF56" s="83"/>
      <c r="WG56" s="83"/>
      <c r="WH56" s="83"/>
      <c r="WI56" s="83"/>
      <c r="WJ56" s="83"/>
      <c r="WK56" s="83"/>
      <c r="WL56" s="83"/>
      <c r="WM56" s="83"/>
      <c r="WN56" s="83"/>
      <c r="WO56" s="83"/>
      <c r="WP56" s="83"/>
      <c r="WQ56" s="83"/>
      <c r="WR56" s="83"/>
      <c r="WS56" s="83"/>
      <c r="WT56" s="83"/>
      <c r="WU56" s="83"/>
      <c r="WV56" s="83"/>
      <c r="WW56" s="83"/>
      <c r="WX56" s="83"/>
      <c r="WY56" s="83"/>
      <c r="WZ56" s="83"/>
      <c r="XA56" s="83"/>
      <c r="XB56" s="83"/>
      <c r="XC56" s="83"/>
      <c r="XD56" s="83"/>
      <c r="XE56" s="83"/>
      <c r="XF56" s="83"/>
      <c r="XG56" s="83"/>
      <c r="XH56" s="83"/>
      <c r="XI56" s="83"/>
      <c r="XJ56" s="83"/>
      <c r="XK56" s="83"/>
      <c r="XL56" s="83"/>
      <c r="XM56" s="83"/>
      <c r="XN56" s="83"/>
      <c r="XO56" s="83"/>
      <c r="XP56" s="83"/>
      <c r="XQ56" s="83"/>
      <c r="XR56" s="83"/>
      <c r="XS56" s="83"/>
      <c r="XT56" s="83"/>
      <c r="XU56" s="83"/>
      <c r="XV56" s="83"/>
      <c r="XW56" s="83"/>
      <c r="XX56" s="83"/>
      <c r="XY56" s="83"/>
      <c r="XZ56" s="83"/>
      <c r="YA56" s="83"/>
      <c r="YB56" s="83"/>
      <c r="YC56" s="83"/>
      <c r="YD56" s="83"/>
      <c r="YE56" s="83"/>
      <c r="YF56" s="83"/>
      <c r="YG56" s="83"/>
      <c r="YH56" s="83"/>
      <c r="YI56" s="83"/>
      <c r="YJ56" s="83"/>
      <c r="YK56" s="83"/>
      <c r="YL56" s="83"/>
      <c r="YM56" s="83"/>
      <c r="YN56" s="83"/>
      <c r="YO56" s="83"/>
      <c r="YP56" s="83"/>
      <c r="YQ56" s="83"/>
      <c r="YR56" s="83"/>
      <c r="YS56" s="83"/>
      <c r="YT56" s="83"/>
      <c r="YU56" s="83"/>
      <c r="YV56" s="83"/>
      <c r="YW56" s="83"/>
      <c r="YX56" s="83"/>
      <c r="YY56" s="83"/>
      <c r="YZ56" s="83"/>
      <c r="ZA56" s="83"/>
      <c r="ZB56" s="83"/>
      <c r="ZC56" s="83"/>
      <c r="ZD56" s="83"/>
      <c r="ZE56" s="83"/>
      <c r="ZF56" s="83"/>
      <c r="ZG56" s="83"/>
      <c r="ZH56" s="83"/>
      <c r="ZI56" s="83"/>
      <c r="ZJ56" s="83"/>
      <c r="ZK56" s="83"/>
      <c r="ZL56" s="83"/>
      <c r="ZM56" s="83"/>
      <c r="ZN56" s="83"/>
      <c r="ZO56" s="83"/>
      <c r="ZP56" s="83"/>
      <c r="ZQ56" s="83"/>
      <c r="ZR56" s="83"/>
      <c r="ZS56" s="83"/>
      <c r="ZT56" s="83"/>
      <c r="ZU56" s="83"/>
      <c r="ZV56" s="83"/>
      <c r="ZW56" s="83"/>
      <c r="ZX56" s="83"/>
      <c r="ZY56" s="83"/>
      <c r="ZZ56" s="83"/>
      <c r="AAA56" s="83"/>
      <c r="AAB56" s="83"/>
      <c r="AAC56" s="83"/>
      <c r="AAD56" s="83"/>
      <c r="AAE56" s="83"/>
      <c r="AAF56" s="83"/>
      <c r="AAG56" s="83"/>
      <c r="AAH56" s="83"/>
      <c r="AAI56" s="83"/>
      <c r="AAJ56" s="83"/>
      <c r="AAK56" s="83"/>
      <c r="AAL56" s="83"/>
      <c r="AAM56" s="83"/>
      <c r="AAN56" s="83"/>
      <c r="AAO56" s="83"/>
      <c r="AAP56" s="83"/>
      <c r="AAQ56" s="83"/>
      <c r="AAR56" s="83"/>
      <c r="AAS56" s="83"/>
      <c r="AAT56" s="83"/>
      <c r="AAU56" s="83"/>
      <c r="AAV56" s="83"/>
      <c r="AAW56" s="83"/>
      <c r="AAX56" s="83"/>
      <c r="AAY56" s="83"/>
      <c r="AAZ56" s="83"/>
      <c r="ABA56" s="83"/>
      <c r="ABB56" s="83"/>
      <c r="ABC56" s="83"/>
      <c r="ABD56" s="83"/>
      <c r="ABE56" s="83"/>
      <c r="ABF56" s="83"/>
      <c r="ABG56" s="83"/>
      <c r="ABH56" s="83"/>
      <c r="ABI56" s="83"/>
      <c r="ABJ56" s="83"/>
      <c r="ABK56" s="83"/>
      <c r="ABL56" s="83"/>
      <c r="ABM56" s="83"/>
      <c r="ABN56" s="83"/>
      <c r="ABO56" s="83"/>
      <c r="ABP56" s="83"/>
      <c r="ABQ56" s="83"/>
      <c r="ABR56" s="83"/>
      <c r="ABS56" s="83"/>
      <c r="ABT56" s="83"/>
      <c r="ABU56" s="83"/>
      <c r="ABV56" s="83"/>
      <c r="ABW56" s="83"/>
      <c r="ABX56" s="83"/>
      <c r="ABY56" s="83"/>
      <c r="ABZ56" s="83"/>
      <c r="ACA56" s="83"/>
      <c r="ACB56" s="83"/>
      <c r="ACC56" s="83"/>
      <c r="ACD56" s="83"/>
      <c r="ACE56" s="83"/>
      <c r="ACF56" s="83"/>
      <c r="ACG56" s="83"/>
      <c r="ACH56" s="83"/>
      <c r="ACI56" s="83"/>
      <c r="ACJ56" s="83"/>
      <c r="ACK56" s="83"/>
      <c r="ACL56" s="83"/>
      <c r="ACM56" s="83"/>
      <c r="ACN56" s="83"/>
      <c r="ACO56" s="83"/>
      <c r="ACP56" s="83"/>
      <c r="ACQ56" s="83"/>
      <c r="ACR56" s="83"/>
      <c r="ACS56" s="83"/>
      <c r="ACT56" s="83"/>
      <c r="ACU56" s="83"/>
      <c r="ACV56" s="83"/>
      <c r="ACW56" s="83"/>
      <c r="ACX56" s="83"/>
      <c r="ACY56" s="83"/>
      <c r="ACZ56" s="83"/>
      <c r="ADA56" s="83"/>
      <c r="ADB56" s="83"/>
      <c r="ADC56" s="83"/>
      <c r="ADD56" s="83"/>
      <c r="ADE56" s="83"/>
      <c r="ADF56" s="83"/>
      <c r="ADG56" s="83"/>
      <c r="ADH56" s="83"/>
      <c r="ADI56" s="83"/>
      <c r="ADJ56" s="83"/>
      <c r="ADK56" s="83"/>
      <c r="ADL56" s="83"/>
      <c r="ADM56" s="83"/>
      <c r="ADN56" s="83"/>
      <c r="ADO56" s="83"/>
      <c r="ADP56" s="83"/>
      <c r="ADQ56" s="83"/>
      <c r="ADR56" s="83"/>
      <c r="ADS56" s="83"/>
      <c r="ADT56" s="83"/>
      <c r="ADU56" s="83"/>
      <c r="ADV56" s="83"/>
      <c r="ADW56" s="83"/>
      <c r="ADX56" s="83"/>
      <c r="ADY56" s="83"/>
      <c r="ADZ56" s="83"/>
      <c r="AEA56" s="83"/>
      <c r="AEB56" s="83"/>
      <c r="AEC56" s="83"/>
      <c r="AED56" s="83"/>
      <c r="AEE56" s="83"/>
      <c r="AEF56" s="83"/>
      <c r="AEG56" s="83"/>
      <c r="AEH56" s="83"/>
      <c r="AEI56" s="83"/>
      <c r="AEJ56" s="83"/>
      <c r="AEK56" s="83"/>
      <c r="AEL56" s="83"/>
      <c r="AEM56" s="83"/>
      <c r="AEN56" s="83"/>
      <c r="AEO56" s="83"/>
      <c r="AEP56" s="83"/>
      <c r="AEQ56" s="83"/>
      <c r="AER56" s="83"/>
      <c r="AES56" s="83"/>
      <c r="AET56" s="83"/>
      <c r="AEU56" s="83"/>
      <c r="AEV56" s="83"/>
      <c r="AEW56" s="83"/>
      <c r="AEX56" s="83"/>
      <c r="AEY56" s="83"/>
      <c r="AEZ56" s="83"/>
      <c r="AFA56" s="83"/>
      <c r="AFB56" s="83"/>
      <c r="AFC56" s="83"/>
      <c r="AFD56" s="83"/>
      <c r="AFE56" s="83"/>
      <c r="AFF56" s="83"/>
      <c r="AFG56" s="83"/>
      <c r="AFH56" s="83"/>
      <c r="AFI56" s="83"/>
      <c r="AFJ56" s="83"/>
      <c r="AFK56" s="83"/>
      <c r="AFL56" s="83"/>
      <c r="AFM56" s="83"/>
      <c r="AFN56" s="83"/>
      <c r="AFO56" s="83"/>
      <c r="AFP56" s="83"/>
      <c r="AFQ56" s="83"/>
      <c r="AFR56" s="83"/>
      <c r="AFS56" s="83"/>
      <c r="AFT56" s="83"/>
      <c r="AFU56" s="83"/>
      <c r="AFV56" s="83"/>
      <c r="AFW56" s="83"/>
      <c r="AFX56" s="83"/>
      <c r="AFY56" s="83"/>
      <c r="AFZ56" s="83"/>
      <c r="AGA56" s="83"/>
      <c r="AGB56" s="83"/>
      <c r="AGC56" s="83"/>
      <c r="AGD56" s="83"/>
      <c r="AGE56" s="83"/>
      <c r="AGF56" s="83"/>
      <c r="AGG56" s="83"/>
      <c r="AGH56" s="83"/>
      <c r="AGI56" s="83"/>
      <c r="AGJ56" s="83"/>
      <c r="AGK56" s="83"/>
      <c r="AGL56" s="83"/>
      <c r="AGM56" s="83"/>
      <c r="AGN56" s="83"/>
      <c r="AGO56" s="83"/>
      <c r="AGP56" s="83"/>
      <c r="AGQ56" s="83"/>
      <c r="AGR56" s="83"/>
      <c r="AGS56" s="83"/>
      <c r="AGT56" s="83"/>
      <c r="AGU56" s="83"/>
      <c r="AGV56" s="83"/>
      <c r="AGW56" s="83"/>
      <c r="AGX56" s="83"/>
      <c r="AGY56" s="83"/>
      <c r="AGZ56" s="83"/>
      <c r="AHA56" s="83"/>
      <c r="AHB56" s="83"/>
      <c r="AHC56" s="83"/>
      <c r="AHD56" s="83"/>
      <c r="AHE56" s="83"/>
      <c r="AHF56" s="83"/>
      <c r="AHG56" s="83"/>
      <c r="AHH56" s="83"/>
      <c r="AHI56" s="83"/>
      <c r="AHJ56" s="83"/>
      <c r="AHK56" s="83"/>
      <c r="AHL56" s="83"/>
      <c r="AHM56" s="83"/>
      <c r="AHN56" s="83"/>
      <c r="AHO56" s="83"/>
      <c r="AHP56" s="83"/>
      <c r="AHQ56" s="83"/>
      <c r="AHR56" s="83"/>
      <c r="AHS56" s="83"/>
      <c r="AHT56" s="83"/>
      <c r="AHU56" s="83"/>
      <c r="AHV56" s="83"/>
      <c r="AHW56" s="83"/>
      <c r="AHX56" s="83"/>
      <c r="AHY56" s="83"/>
      <c r="AHZ56" s="83"/>
      <c r="AIA56" s="83"/>
      <c r="AIB56" s="83"/>
      <c r="AIC56" s="83"/>
      <c r="AID56" s="83"/>
      <c r="AIE56" s="83"/>
      <c r="AIF56" s="83"/>
      <c r="AIG56" s="83"/>
      <c r="AIH56" s="83"/>
      <c r="AII56" s="83"/>
      <c r="AIJ56" s="83"/>
      <c r="AIK56" s="83"/>
      <c r="AIL56" s="83"/>
      <c r="AIM56" s="83"/>
      <c r="AIN56" s="83"/>
      <c r="AIO56" s="83"/>
      <c r="AIP56" s="83"/>
      <c r="AIQ56" s="83"/>
      <c r="AIR56" s="83"/>
      <c r="AIS56" s="83"/>
      <c r="AIT56" s="83"/>
      <c r="AIU56" s="83"/>
      <c r="AIV56" s="83"/>
      <c r="AIW56" s="83"/>
      <c r="AIX56" s="83"/>
      <c r="AIY56" s="83"/>
      <c r="AIZ56" s="83"/>
      <c r="AJA56" s="83"/>
      <c r="AJB56" s="83"/>
      <c r="AJC56" s="83"/>
      <c r="AJD56" s="83"/>
      <c r="AJE56" s="83"/>
      <c r="AJF56" s="83"/>
      <c r="AJG56" s="83"/>
      <c r="AJH56" s="83"/>
      <c r="AJI56" s="83"/>
      <c r="AJJ56" s="83"/>
      <c r="AJK56" s="83"/>
      <c r="AJL56" s="83"/>
      <c r="AJM56" s="83"/>
      <c r="AJN56" s="83"/>
      <c r="AJO56" s="83"/>
      <c r="AJP56" s="83"/>
      <c r="AJQ56" s="83"/>
      <c r="AJR56" s="83"/>
      <c r="AJS56" s="83"/>
      <c r="AJT56" s="83"/>
      <c r="AJU56" s="83"/>
      <c r="AJV56" s="83"/>
      <c r="AJW56" s="83"/>
      <c r="AJX56" s="83"/>
      <c r="AJY56" s="83"/>
      <c r="AJZ56" s="83"/>
      <c r="AKA56" s="83"/>
      <c r="AKB56" s="83"/>
      <c r="AKC56" s="83"/>
      <c r="AKD56" s="83"/>
      <c r="AKE56" s="83"/>
      <c r="AKF56" s="83"/>
      <c r="AKG56" s="83"/>
      <c r="AKH56" s="83"/>
      <c r="AKI56" s="83"/>
      <c r="AKJ56" s="83"/>
      <c r="AKK56" s="83"/>
      <c r="AKL56" s="83"/>
      <c r="AKM56" s="83"/>
      <c r="AKN56" s="83"/>
      <c r="AKO56" s="83"/>
      <c r="AKP56" s="83"/>
      <c r="AKQ56" s="83"/>
      <c r="AKR56" s="83"/>
      <c r="AKS56" s="83"/>
      <c r="AKT56" s="83"/>
      <c r="AKU56" s="83"/>
      <c r="AKV56" s="83"/>
      <c r="AKW56" s="83"/>
      <c r="AKX56" s="83"/>
      <c r="AKY56" s="83"/>
      <c r="AKZ56" s="83"/>
      <c r="ALA56" s="83"/>
      <c r="ALB56" s="83"/>
      <c r="ALC56" s="83"/>
      <c r="ALD56" s="83"/>
      <c r="ALE56" s="83"/>
      <c r="ALF56" s="83"/>
      <c r="ALG56" s="83"/>
      <c r="ALH56" s="83"/>
      <c r="ALI56" s="83"/>
      <c r="ALJ56" s="83"/>
      <c r="ALK56" s="83"/>
      <c r="ALL56" s="83"/>
      <c r="ALM56" s="83"/>
      <c r="ALN56" s="83"/>
      <c r="ALO56" s="83"/>
      <c r="ALP56" s="83"/>
      <c r="ALQ56" s="83"/>
      <c r="ALR56" s="83"/>
      <c r="ALS56" s="83"/>
      <c r="ALT56" s="83"/>
      <c r="ALU56" s="83"/>
      <c r="ALV56" s="83"/>
      <c r="ALW56" s="83"/>
      <c r="ALX56" s="83"/>
      <c r="ALY56" s="83"/>
      <c r="ALZ56" s="83"/>
      <c r="AMA56" s="83"/>
      <c r="AMB56" s="83"/>
      <c r="AMC56" s="83"/>
      <c r="AMD56" s="83"/>
      <c r="AME56" s="83"/>
      <c r="AMF56" s="83"/>
      <c r="AMG56" s="83"/>
      <c r="AMH56" s="83"/>
      <c r="AMI56" s="83"/>
      <c r="AMJ56" s="83"/>
      <c r="AMK56" s="83"/>
      <c r="AML56" s="83"/>
      <c r="AMM56" s="83"/>
      <c r="AMN56" s="83"/>
      <c r="AMO56" s="83"/>
      <c r="AMP56" s="83"/>
      <c r="AMQ56" s="83"/>
      <c r="AMR56" s="83"/>
      <c r="AMS56" s="83"/>
      <c r="AMT56" s="83"/>
      <c r="AMU56" s="83"/>
      <c r="AMV56" s="83"/>
      <c r="AMW56" s="83"/>
      <c r="AMX56" s="83"/>
      <c r="AMY56" s="83"/>
      <c r="AMZ56" s="83"/>
      <c r="ANA56" s="83"/>
      <c r="ANB56" s="83"/>
      <c r="ANC56" s="83"/>
      <c r="AND56" s="83"/>
      <c r="ANE56" s="83"/>
      <c r="ANF56" s="83"/>
      <c r="ANG56" s="83"/>
      <c r="ANH56" s="83"/>
      <c r="ANI56" s="83"/>
      <c r="ANJ56" s="83"/>
      <c r="ANK56" s="83"/>
      <c r="ANL56" s="83"/>
      <c r="ANM56" s="83"/>
      <c r="ANN56" s="83"/>
      <c r="ANO56" s="83"/>
      <c r="ANP56" s="83"/>
      <c r="ANQ56" s="83"/>
      <c r="ANR56" s="83"/>
      <c r="ANS56" s="83"/>
      <c r="ANT56" s="83"/>
      <c r="ANU56" s="83"/>
      <c r="ANV56" s="83"/>
      <c r="ANW56" s="83"/>
      <c r="ANX56" s="83"/>
      <c r="ANY56" s="83"/>
      <c r="ANZ56" s="83"/>
      <c r="AOA56" s="83"/>
      <c r="AOB56" s="83"/>
      <c r="AOC56" s="83"/>
      <c r="AOD56" s="83"/>
      <c r="AOE56" s="83"/>
      <c r="AOF56" s="83"/>
      <c r="AOG56" s="83"/>
      <c r="AOH56" s="83"/>
      <c r="AOI56" s="83"/>
      <c r="AOJ56" s="83"/>
      <c r="AOK56" s="83"/>
      <c r="AOL56" s="83"/>
      <c r="AOM56" s="83"/>
      <c r="AON56" s="83"/>
      <c r="AOO56" s="83"/>
      <c r="AOP56" s="83"/>
      <c r="AOQ56" s="83"/>
      <c r="AOR56" s="83"/>
      <c r="AOS56" s="83"/>
      <c r="AOT56" s="83"/>
      <c r="AOU56" s="83"/>
      <c r="AOV56" s="83"/>
      <c r="AOW56" s="83"/>
      <c r="AOX56" s="83"/>
      <c r="AOY56" s="83"/>
      <c r="AOZ56" s="83"/>
      <c r="APA56" s="83"/>
      <c r="APB56" s="83"/>
      <c r="APC56" s="83"/>
      <c r="APD56" s="83"/>
      <c r="APE56" s="83"/>
      <c r="APF56" s="83"/>
      <c r="APG56" s="83"/>
      <c r="APH56" s="83"/>
      <c r="API56" s="83"/>
      <c r="APJ56" s="83"/>
      <c r="APK56" s="83"/>
      <c r="APL56" s="83"/>
      <c r="APM56" s="83"/>
      <c r="APN56" s="83"/>
      <c r="APO56" s="83"/>
      <c r="APP56" s="83"/>
      <c r="APQ56" s="83"/>
      <c r="APR56" s="83"/>
      <c r="APS56" s="83"/>
      <c r="APT56" s="83"/>
      <c r="APU56" s="83"/>
      <c r="APV56" s="83"/>
      <c r="APW56" s="83"/>
      <c r="APX56" s="83"/>
      <c r="APY56" s="83"/>
      <c r="APZ56" s="83"/>
      <c r="AQA56" s="83"/>
      <c r="AQB56" s="83"/>
      <c r="AQC56" s="83"/>
      <c r="AQD56" s="83"/>
      <c r="AQE56" s="83"/>
      <c r="AQF56" s="83"/>
      <c r="AQG56" s="83"/>
      <c r="AQH56" s="83"/>
      <c r="AQI56" s="83"/>
      <c r="AQJ56" s="83"/>
      <c r="AQK56" s="83"/>
      <c r="AQL56" s="83"/>
      <c r="AQM56" s="83"/>
      <c r="AQN56" s="83"/>
      <c r="AQO56" s="83"/>
      <c r="AQP56" s="83"/>
      <c r="AQQ56" s="83"/>
      <c r="AQR56" s="83"/>
      <c r="AQS56" s="83"/>
      <c r="AQT56" s="83"/>
      <c r="AQU56" s="83"/>
      <c r="AQV56" s="83"/>
      <c r="AQW56" s="83"/>
      <c r="AQX56" s="83"/>
      <c r="AQY56" s="83"/>
      <c r="AQZ56" s="83"/>
      <c r="ARA56" s="83"/>
      <c r="ARB56" s="83"/>
      <c r="ARC56" s="83"/>
      <c r="ARD56" s="83"/>
      <c r="ARE56" s="83"/>
      <c r="ARF56" s="83"/>
      <c r="ARG56" s="83"/>
      <c r="ARH56" s="83"/>
      <c r="ARI56" s="83"/>
      <c r="ARJ56" s="83"/>
      <c r="ARK56" s="83"/>
      <c r="ARL56" s="83"/>
      <c r="ARM56" s="83"/>
      <c r="ARN56" s="83"/>
      <c r="ARO56" s="83"/>
      <c r="ARP56" s="83"/>
      <c r="ARQ56" s="83"/>
      <c r="ARR56" s="83"/>
      <c r="ARS56" s="83"/>
      <c r="ART56" s="83"/>
      <c r="ARU56" s="83"/>
      <c r="ARV56" s="83"/>
      <c r="ARW56" s="83"/>
      <c r="ARX56" s="83"/>
      <c r="ARY56" s="83"/>
      <c r="ARZ56" s="83"/>
      <c r="ASA56" s="83"/>
      <c r="ASB56" s="83"/>
      <c r="ASC56" s="83"/>
      <c r="ASD56" s="83"/>
      <c r="ASE56" s="83"/>
      <c r="ASF56" s="83"/>
      <c r="ASG56" s="83"/>
      <c r="ASH56" s="83"/>
      <c r="ASI56" s="83"/>
      <c r="ASJ56" s="83"/>
      <c r="ASK56" s="83"/>
      <c r="ASL56" s="83"/>
      <c r="ASM56" s="83"/>
      <c r="ASN56" s="83"/>
      <c r="ASO56" s="83"/>
      <c r="ASP56" s="83"/>
      <c r="ASQ56" s="83"/>
      <c r="ASR56" s="83"/>
      <c r="ASS56" s="83"/>
      <c r="AST56" s="83"/>
      <c r="ASU56" s="83"/>
      <c r="ASV56" s="83"/>
      <c r="ASW56" s="83"/>
      <c r="ASX56" s="83"/>
      <c r="ASY56" s="83"/>
      <c r="ASZ56" s="83"/>
      <c r="ATA56" s="83"/>
      <c r="ATB56" s="83"/>
      <c r="ATC56" s="83"/>
      <c r="ATD56" s="83"/>
      <c r="ATE56" s="83"/>
      <c r="ATF56" s="83"/>
      <c r="ATG56" s="83"/>
      <c r="ATH56" s="83"/>
      <c r="ATI56" s="83"/>
      <c r="ATJ56" s="83"/>
      <c r="ATK56" s="83"/>
      <c r="ATL56" s="83"/>
      <c r="ATM56" s="83"/>
      <c r="ATN56" s="83"/>
      <c r="ATO56" s="83"/>
      <c r="ATP56" s="83"/>
      <c r="ATQ56" s="83"/>
      <c r="ATR56" s="83"/>
      <c r="ATS56" s="83"/>
      <c r="ATT56" s="83"/>
      <c r="ATU56" s="83"/>
      <c r="ATV56" s="83"/>
      <c r="ATW56" s="83"/>
      <c r="ATX56" s="83"/>
      <c r="ATY56" s="83"/>
      <c r="ATZ56" s="83"/>
      <c r="AUA56" s="83"/>
      <c r="AUB56" s="83"/>
      <c r="AUC56" s="83"/>
      <c r="AUD56" s="83"/>
      <c r="AUE56" s="83"/>
      <c r="AUF56" s="83"/>
      <c r="AUG56" s="83"/>
      <c r="AUH56" s="83"/>
      <c r="AUI56" s="83"/>
      <c r="AUJ56" s="83"/>
      <c r="AUK56" s="83"/>
      <c r="AUL56" s="83"/>
      <c r="AUM56" s="83"/>
      <c r="AUN56" s="83"/>
      <c r="AUO56" s="83"/>
      <c r="AUP56" s="83"/>
      <c r="AUQ56" s="83"/>
      <c r="AUR56" s="83"/>
      <c r="AUS56" s="83"/>
      <c r="AUT56" s="83"/>
      <c r="AUU56" s="83"/>
      <c r="AUV56" s="83"/>
      <c r="AUW56" s="83"/>
      <c r="AUX56" s="83"/>
      <c r="AUY56" s="83"/>
      <c r="AUZ56" s="83"/>
      <c r="AVA56" s="83"/>
      <c r="AVB56" s="83"/>
      <c r="AVC56" s="83"/>
      <c r="AVD56" s="83"/>
      <c r="AVE56" s="83"/>
      <c r="AVF56" s="83"/>
    </row>
    <row r="57" spans="1:1254">
      <c r="A57" s="81"/>
      <c r="B57" s="81"/>
      <c r="C57" s="82"/>
      <c r="D57" s="8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  <c r="NY57" s="83"/>
      <c r="NZ57" s="83"/>
      <c r="OA57" s="83"/>
      <c r="OB57" s="83"/>
      <c r="OC57" s="83"/>
      <c r="OD57" s="83"/>
      <c r="OE57" s="83"/>
      <c r="OF57" s="83"/>
      <c r="OG57" s="83"/>
      <c r="OH57" s="83"/>
      <c r="OI57" s="83"/>
      <c r="OJ57" s="83"/>
      <c r="OK57" s="83"/>
      <c r="OL57" s="83"/>
      <c r="OM57" s="83"/>
      <c r="ON57" s="83"/>
      <c r="OO57" s="83"/>
      <c r="OP57" s="83"/>
      <c r="OQ57" s="83"/>
      <c r="OR57" s="83"/>
      <c r="OS57" s="83"/>
      <c r="OT57" s="83"/>
      <c r="OU57" s="83"/>
      <c r="OV57" s="83"/>
      <c r="OW57" s="83"/>
      <c r="OX57" s="83"/>
      <c r="OY57" s="83"/>
      <c r="OZ57" s="83"/>
      <c r="PA57" s="83"/>
      <c r="PB57" s="83"/>
      <c r="PC57" s="83"/>
      <c r="PD57" s="83"/>
      <c r="PE57" s="83"/>
      <c r="PF57" s="83"/>
      <c r="PG57" s="83"/>
      <c r="PH57" s="83"/>
      <c r="PI57" s="83"/>
      <c r="PJ57" s="83"/>
      <c r="PK57" s="83"/>
      <c r="PL57" s="83"/>
      <c r="PM57" s="83"/>
      <c r="PN57" s="83"/>
      <c r="PO57" s="83"/>
      <c r="PP57" s="83"/>
      <c r="PQ57" s="83"/>
      <c r="PR57" s="83"/>
      <c r="PS57" s="83"/>
      <c r="PT57" s="83"/>
      <c r="PU57" s="83"/>
      <c r="PV57" s="83"/>
      <c r="PW57" s="83"/>
      <c r="PX57" s="83"/>
      <c r="PY57" s="83"/>
      <c r="PZ57" s="83"/>
      <c r="QA57" s="83"/>
      <c r="QB57" s="83"/>
      <c r="QC57" s="83"/>
      <c r="QD57" s="83"/>
      <c r="QE57" s="83"/>
      <c r="QF57" s="83"/>
      <c r="QG57" s="83"/>
      <c r="QH57" s="83"/>
      <c r="QI57" s="83"/>
      <c r="QJ57" s="83"/>
      <c r="QK57" s="83"/>
      <c r="QL57" s="83"/>
      <c r="QM57" s="83"/>
      <c r="QN57" s="83"/>
      <c r="QO57" s="83"/>
      <c r="QP57" s="83"/>
      <c r="QQ57" s="83"/>
      <c r="QR57" s="83"/>
      <c r="QS57" s="83"/>
      <c r="QT57" s="83"/>
      <c r="QU57" s="83"/>
      <c r="QV57" s="83"/>
      <c r="QW57" s="83"/>
      <c r="QX57" s="83"/>
      <c r="QY57" s="83"/>
      <c r="QZ57" s="83"/>
      <c r="RA57" s="83"/>
      <c r="RB57" s="83"/>
      <c r="RC57" s="83"/>
      <c r="RD57" s="83"/>
      <c r="RE57" s="83"/>
      <c r="RF57" s="83"/>
      <c r="RG57" s="83"/>
      <c r="RH57" s="83"/>
      <c r="RI57" s="83"/>
      <c r="RJ57" s="83"/>
      <c r="RK57" s="83"/>
      <c r="RL57" s="83"/>
      <c r="RM57" s="83"/>
      <c r="RN57" s="83"/>
      <c r="RO57" s="83"/>
      <c r="RP57" s="83"/>
      <c r="RQ57" s="83"/>
      <c r="RR57" s="83"/>
      <c r="RS57" s="83"/>
      <c r="RT57" s="83"/>
      <c r="RU57" s="83"/>
      <c r="RV57" s="83"/>
      <c r="RW57" s="83"/>
      <c r="RX57" s="83"/>
      <c r="RY57" s="83"/>
      <c r="RZ57" s="83"/>
      <c r="SA57" s="83"/>
      <c r="SB57" s="83"/>
      <c r="SC57" s="83"/>
      <c r="SD57" s="83"/>
      <c r="SE57" s="83"/>
      <c r="SF57" s="83"/>
      <c r="SG57" s="83"/>
      <c r="SH57" s="83"/>
      <c r="SI57" s="83"/>
      <c r="SJ57" s="83"/>
      <c r="SK57" s="83"/>
      <c r="SL57" s="83"/>
      <c r="SM57" s="83"/>
      <c r="SN57" s="83"/>
      <c r="SO57" s="83"/>
      <c r="SP57" s="83"/>
      <c r="SQ57" s="83"/>
      <c r="SR57" s="83"/>
      <c r="SS57" s="83"/>
      <c r="ST57" s="83"/>
      <c r="SU57" s="83"/>
      <c r="SV57" s="83"/>
      <c r="SW57" s="83"/>
      <c r="SX57" s="83"/>
      <c r="SY57" s="83"/>
      <c r="SZ57" s="83"/>
      <c r="TA57" s="83"/>
      <c r="TB57" s="83"/>
      <c r="TC57" s="83"/>
      <c r="TD57" s="83"/>
      <c r="TE57" s="83"/>
      <c r="TF57" s="83"/>
      <c r="TG57" s="83"/>
      <c r="TH57" s="83"/>
      <c r="TI57" s="83"/>
      <c r="TJ57" s="83"/>
      <c r="TK57" s="83"/>
      <c r="TL57" s="83"/>
      <c r="TM57" s="83"/>
      <c r="TN57" s="83"/>
      <c r="TO57" s="83"/>
      <c r="TP57" s="83"/>
      <c r="TQ57" s="83"/>
      <c r="TR57" s="83"/>
      <c r="TS57" s="83"/>
      <c r="TT57" s="83"/>
      <c r="TU57" s="83"/>
      <c r="TV57" s="83"/>
      <c r="TW57" s="83"/>
      <c r="TX57" s="83"/>
      <c r="TY57" s="83"/>
      <c r="TZ57" s="83"/>
      <c r="UA57" s="83"/>
      <c r="UB57" s="83"/>
      <c r="UC57" s="83"/>
      <c r="UD57" s="83"/>
      <c r="UE57" s="83"/>
      <c r="UF57" s="83"/>
      <c r="UG57" s="83"/>
      <c r="UH57" s="83"/>
      <c r="UI57" s="83"/>
      <c r="UJ57" s="83"/>
      <c r="UK57" s="83"/>
      <c r="UL57" s="83"/>
      <c r="UM57" s="83"/>
      <c r="UN57" s="83"/>
      <c r="UO57" s="83"/>
      <c r="UP57" s="83"/>
      <c r="UQ57" s="83"/>
      <c r="UR57" s="83"/>
      <c r="US57" s="83"/>
      <c r="UT57" s="83"/>
      <c r="UU57" s="83"/>
      <c r="UV57" s="83"/>
      <c r="UW57" s="83"/>
      <c r="UX57" s="83"/>
      <c r="UY57" s="83"/>
      <c r="UZ57" s="83"/>
      <c r="VA57" s="83"/>
      <c r="VB57" s="83"/>
      <c r="VC57" s="83"/>
      <c r="VD57" s="83"/>
      <c r="VE57" s="83"/>
      <c r="VF57" s="83"/>
      <c r="VG57" s="83"/>
      <c r="VH57" s="83"/>
      <c r="VI57" s="83"/>
      <c r="VJ57" s="83"/>
      <c r="VK57" s="83"/>
      <c r="VL57" s="83"/>
      <c r="VM57" s="83"/>
      <c r="VN57" s="83"/>
      <c r="VO57" s="83"/>
      <c r="VP57" s="83"/>
      <c r="VQ57" s="83"/>
      <c r="VR57" s="83"/>
      <c r="VS57" s="83"/>
      <c r="VT57" s="83"/>
      <c r="VU57" s="83"/>
      <c r="VV57" s="83"/>
      <c r="VW57" s="83"/>
      <c r="VX57" s="83"/>
      <c r="VY57" s="83"/>
      <c r="VZ57" s="83"/>
      <c r="WA57" s="83"/>
      <c r="WB57" s="83"/>
      <c r="WC57" s="83"/>
      <c r="WD57" s="83"/>
      <c r="WE57" s="83"/>
      <c r="WF57" s="83"/>
      <c r="WG57" s="83"/>
      <c r="WH57" s="83"/>
      <c r="WI57" s="83"/>
      <c r="WJ57" s="83"/>
      <c r="WK57" s="83"/>
      <c r="WL57" s="83"/>
      <c r="WM57" s="83"/>
      <c r="WN57" s="83"/>
      <c r="WO57" s="83"/>
      <c r="WP57" s="83"/>
      <c r="WQ57" s="83"/>
      <c r="WR57" s="83"/>
      <c r="WS57" s="83"/>
      <c r="WT57" s="83"/>
      <c r="WU57" s="83"/>
      <c r="WV57" s="83"/>
      <c r="WW57" s="83"/>
      <c r="WX57" s="83"/>
      <c r="WY57" s="83"/>
      <c r="WZ57" s="83"/>
      <c r="XA57" s="83"/>
      <c r="XB57" s="83"/>
      <c r="XC57" s="83"/>
      <c r="XD57" s="83"/>
      <c r="XE57" s="83"/>
      <c r="XF57" s="83"/>
      <c r="XG57" s="83"/>
      <c r="XH57" s="83"/>
      <c r="XI57" s="83"/>
      <c r="XJ57" s="83"/>
      <c r="XK57" s="83"/>
      <c r="XL57" s="83"/>
      <c r="XM57" s="83"/>
      <c r="XN57" s="83"/>
      <c r="XO57" s="83"/>
      <c r="XP57" s="83"/>
      <c r="XQ57" s="83"/>
      <c r="XR57" s="83"/>
      <c r="XS57" s="83"/>
      <c r="XT57" s="83"/>
      <c r="XU57" s="83"/>
      <c r="XV57" s="83"/>
      <c r="XW57" s="83"/>
      <c r="XX57" s="83"/>
      <c r="XY57" s="83"/>
      <c r="XZ57" s="83"/>
      <c r="YA57" s="83"/>
      <c r="YB57" s="83"/>
      <c r="YC57" s="83"/>
      <c r="YD57" s="83"/>
      <c r="YE57" s="83"/>
      <c r="YF57" s="83"/>
      <c r="YG57" s="83"/>
      <c r="YH57" s="83"/>
      <c r="YI57" s="83"/>
      <c r="YJ57" s="83"/>
      <c r="YK57" s="83"/>
      <c r="YL57" s="83"/>
      <c r="YM57" s="83"/>
      <c r="YN57" s="83"/>
      <c r="YO57" s="83"/>
      <c r="YP57" s="83"/>
      <c r="YQ57" s="83"/>
      <c r="YR57" s="83"/>
      <c r="YS57" s="83"/>
      <c r="YT57" s="83"/>
      <c r="YU57" s="83"/>
      <c r="YV57" s="83"/>
      <c r="YW57" s="83"/>
      <c r="YX57" s="83"/>
      <c r="YY57" s="83"/>
      <c r="YZ57" s="83"/>
      <c r="ZA57" s="83"/>
      <c r="ZB57" s="83"/>
      <c r="ZC57" s="83"/>
      <c r="ZD57" s="83"/>
      <c r="ZE57" s="83"/>
      <c r="ZF57" s="83"/>
      <c r="ZG57" s="83"/>
      <c r="ZH57" s="83"/>
      <c r="ZI57" s="83"/>
      <c r="ZJ57" s="83"/>
      <c r="ZK57" s="83"/>
      <c r="ZL57" s="83"/>
      <c r="ZM57" s="83"/>
      <c r="ZN57" s="83"/>
      <c r="ZO57" s="83"/>
      <c r="ZP57" s="83"/>
      <c r="ZQ57" s="83"/>
      <c r="ZR57" s="83"/>
      <c r="ZS57" s="83"/>
      <c r="ZT57" s="83"/>
      <c r="ZU57" s="83"/>
      <c r="ZV57" s="83"/>
      <c r="ZW57" s="83"/>
      <c r="ZX57" s="83"/>
      <c r="ZY57" s="83"/>
      <c r="ZZ57" s="83"/>
      <c r="AAA57" s="83"/>
      <c r="AAB57" s="83"/>
      <c r="AAC57" s="83"/>
      <c r="AAD57" s="83"/>
      <c r="AAE57" s="83"/>
      <c r="AAF57" s="83"/>
      <c r="AAG57" s="83"/>
      <c r="AAH57" s="83"/>
      <c r="AAI57" s="83"/>
      <c r="AAJ57" s="83"/>
      <c r="AAK57" s="83"/>
      <c r="AAL57" s="83"/>
      <c r="AAM57" s="83"/>
      <c r="AAN57" s="83"/>
      <c r="AAO57" s="83"/>
      <c r="AAP57" s="83"/>
      <c r="AAQ57" s="83"/>
      <c r="AAR57" s="83"/>
      <c r="AAS57" s="83"/>
      <c r="AAT57" s="83"/>
      <c r="AAU57" s="83"/>
      <c r="AAV57" s="83"/>
      <c r="AAW57" s="83"/>
      <c r="AAX57" s="83"/>
      <c r="AAY57" s="83"/>
      <c r="AAZ57" s="83"/>
      <c r="ABA57" s="83"/>
      <c r="ABB57" s="83"/>
      <c r="ABC57" s="83"/>
      <c r="ABD57" s="83"/>
      <c r="ABE57" s="83"/>
      <c r="ABF57" s="83"/>
      <c r="ABG57" s="83"/>
      <c r="ABH57" s="83"/>
      <c r="ABI57" s="83"/>
      <c r="ABJ57" s="83"/>
      <c r="ABK57" s="83"/>
      <c r="ABL57" s="83"/>
      <c r="ABM57" s="83"/>
      <c r="ABN57" s="83"/>
      <c r="ABO57" s="83"/>
      <c r="ABP57" s="83"/>
      <c r="ABQ57" s="83"/>
      <c r="ABR57" s="83"/>
      <c r="ABS57" s="83"/>
      <c r="ABT57" s="83"/>
      <c r="ABU57" s="83"/>
      <c r="ABV57" s="83"/>
      <c r="ABW57" s="83"/>
      <c r="ABX57" s="83"/>
      <c r="ABY57" s="83"/>
      <c r="ABZ57" s="83"/>
      <c r="ACA57" s="83"/>
      <c r="ACB57" s="83"/>
      <c r="ACC57" s="83"/>
      <c r="ACD57" s="83"/>
      <c r="ACE57" s="83"/>
      <c r="ACF57" s="83"/>
      <c r="ACG57" s="83"/>
      <c r="ACH57" s="83"/>
      <c r="ACI57" s="83"/>
      <c r="ACJ57" s="83"/>
      <c r="ACK57" s="83"/>
      <c r="ACL57" s="83"/>
      <c r="ACM57" s="83"/>
      <c r="ACN57" s="83"/>
      <c r="ACO57" s="83"/>
      <c r="ACP57" s="83"/>
      <c r="ACQ57" s="83"/>
      <c r="ACR57" s="83"/>
      <c r="ACS57" s="83"/>
      <c r="ACT57" s="83"/>
      <c r="ACU57" s="83"/>
      <c r="ACV57" s="83"/>
      <c r="ACW57" s="83"/>
      <c r="ACX57" s="83"/>
      <c r="ACY57" s="83"/>
      <c r="ACZ57" s="83"/>
      <c r="ADA57" s="83"/>
      <c r="ADB57" s="83"/>
      <c r="ADC57" s="83"/>
      <c r="ADD57" s="83"/>
      <c r="ADE57" s="83"/>
      <c r="ADF57" s="83"/>
      <c r="ADG57" s="83"/>
      <c r="ADH57" s="83"/>
      <c r="ADI57" s="83"/>
      <c r="ADJ57" s="83"/>
      <c r="ADK57" s="83"/>
      <c r="ADL57" s="83"/>
      <c r="ADM57" s="83"/>
      <c r="ADN57" s="83"/>
      <c r="ADO57" s="83"/>
      <c r="ADP57" s="83"/>
      <c r="ADQ57" s="83"/>
      <c r="ADR57" s="83"/>
      <c r="ADS57" s="83"/>
      <c r="ADT57" s="83"/>
      <c r="ADU57" s="83"/>
      <c r="ADV57" s="83"/>
      <c r="ADW57" s="83"/>
      <c r="ADX57" s="83"/>
      <c r="ADY57" s="83"/>
      <c r="ADZ57" s="83"/>
      <c r="AEA57" s="83"/>
      <c r="AEB57" s="83"/>
      <c r="AEC57" s="83"/>
      <c r="AED57" s="83"/>
      <c r="AEE57" s="83"/>
      <c r="AEF57" s="83"/>
      <c r="AEG57" s="83"/>
      <c r="AEH57" s="83"/>
      <c r="AEI57" s="83"/>
      <c r="AEJ57" s="83"/>
      <c r="AEK57" s="83"/>
      <c r="AEL57" s="83"/>
      <c r="AEM57" s="83"/>
      <c r="AEN57" s="83"/>
      <c r="AEO57" s="83"/>
      <c r="AEP57" s="83"/>
      <c r="AEQ57" s="83"/>
      <c r="AER57" s="83"/>
      <c r="AES57" s="83"/>
      <c r="AET57" s="83"/>
      <c r="AEU57" s="83"/>
      <c r="AEV57" s="83"/>
      <c r="AEW57" s="83"/>
      <c r="AEX57" s="83"/>
      <c r="AEY57" s="83"/>
      <c r="AEZ57" s="83"/>
      <c r="AFA57" s="83"/>
      <c r="AFB57" s="83"/>
      <c r="AFC57" s="83"/>
      <c r="AFD57" s="83"/>
      <c r="AFE57" s="83"/>
      <c r="AFF57" s="83"/>
      <c r="AFG57" s="83"/>
      <c r="AFH57" s="83"/>
      <c r="AFI57" s="83"/>
      <c r="AFJ57" s="83"/>
      <c r="AFK57" s="83"/>
      <c r="AFL57" s="83"/>
      <c r="AFM57" s="83"/>
      <c r="AFN57" s="83"/>
      <c r="AFO57" s="83"/>
      <c r="AFP57" s="83"/>
      <c r="AFQ57" s="83"/>
      <c r="AFR57" s="83"/>
      <c r="AFS57" s="83"/>
      <c r="AFT57" s="83"/>
      <c r="AFU57" s="83"/>
      <c r="AFV57" s="83"/>
      <c r="AFW57" s="83"/>
      <c r="AFX57" s="83"/>
      <c r="AFY57" s="83"/>
      <c r="AFZ57" s="83"/>
      <c r="AGA57" s="83"/>
      <c r="AGB57" s="83"/>
      <c r="AGC57" s="83"/>
      <c r="AGD57" s="83"/>
      <c r="AGE57" s="83"/>
      <c r="AGF57" s="83"/>
      <c r="AGG57" s="83"/>
      <c r="AGH57" s="83"/>
      <c r="AGI57" s="83"/>
      <c r="AGJ57" s="83"/>
      <c r="AGK57" s="83"/>
      <c r="AGL57" s="83"/>
      <c r="AGM57" s="83"/>
      <c r="AGN57" s="83"/>
      <c r="AGO57" s="83"/>
      <c r="AGP57" s="83"/>
      <c r="AGQ57" s="83"/>
      <c r="AGR57" s="83"/>
      <c r="AGS57" s="83"/>
      <c r="AGT57" s="83"/>
      <c r="AGU57" s="83"/>
      <c r="AGV57" s="83"/>
      <c r="AGW57" s="83"/>
      <c r="AGX57" s="83"/>
      <c r="AGY57" s="83"/>
      <c r="AGZ57" s="83"/>
      <c r="AHA57" s="83"/>
      <c r="AHB57" s="83"/>
      <c r="AHC57" s="83"/>
      <c r="AHD57" s="83"/>
      <c r="AHE57" s="83"/>
      <c r="AHF57" s="83"/>
      <c r="AHG57" s="83"/>
      <c r="AHH57" s="83"/>
      <c r="AHI57" s="83"/>
      <c r="AHJ57" s="83"/>
      <c r="AHK57" s="83"/>
      <c r="AHL57" s="83"/>
      <c r="AHM57" s="83"/>
      <c r="AHN57" s="83"/>
      <c r="AHO57" s="83"/>
      <c r="AHP57" s="83"/>
      <c r="AHQ57" s="83"/>
      <c r="AHR57" s="83"/>
      <c r="AHS57" s="83"/>
      <c r="AHT57" s="83"/>
      <c r="AHU57" s="83"/>
      <c r="AHV57" s="83"/>
      <c r="AHW57" s="83"/>
      <c r="AHX57" s="83"/>
      <c r="AHY57" s="83"/>
      <c r="AHZ57" s="83"/>
      <c r="AIA57" s="83"/>
      <c r="AIB57" s="83"/>
      <c r="AIC57" s="83"/>
      <c r="AID57" s="83"/>
      <c r="AIE57" s="83"/>
      <c r="AIF57" s="83"/>
      <c r="AIG57" s="83"/>
      <c r="AIH57" s="83"/>
      <c r="AII57" s="83"/>
      <c r="AIJ57" s="83"/>
      <c r="AIK57" s="83"/>
      <c r="AIL57" s="83"/>
      <c r="AIM57" s="83"/>
      <c r="AIN57" s="83"/>
      <c r="AIO57" s="83"/>
      <c r="AIP57" s="83"/>
      <c r="AIQ57" s="83"/>
      <c r="AIR57" s="83"/>
      <c r="AIS57" s="83"/>
      <c r="AIT57" s="83"/>
      <c r="AIU57" s="83"/>
      <c r="AIV57" s="83"/>
      <c r="AIW57" s="83"/>
      <c r="AIX57" s="83"/>
      <c r="AIY57" s="83"/>
      <c r="AIZ57" s="83"/>
      <c r="AJA57" s="83"/>
      <c r="AJB57" s="83"/>
      <c r="AJC57" s="83"/>
      <c r="AJD57" s="83"/>
      <c r="AJE57" s="83"/>
      <c r="AJF57" s="83"/>
      <c r="AJG57" s="83"/>
      <c r="AJH57" s="83"/>
      <c r="AJI57" s="83"/>
      <c r="AJJ57" s="83"/>
      <c r="AJK57" s="83"/>
      <c r="AJL57" s="83"/>
      <c r="AJM57" s="83"/>
      <c r="AJN57" s="83"/>
      <c r="AJO57" s="83"/>
      <c r="AJP57" s="83"/>
      <c r="AJQ57" s="83"/>
      <c r="AJR57" s="83"/>
      <c r="AJS57" s="83"/>
      <c r="AJT57" s="83"/>
      <c r="AJU57" s="83"/>
      <c r="AJV57" s="83"/>
      <c r="AJW57" s="83"/>
      <c r="AJX57" s="83"/>
      <c r="AJY57" s="83"/>
      <c r="AJZ57" s="83"/>
      <c r="AKA57" s="83"/>
      <c r="AKB57" s="83"/>
      <c r="AKC57" s="83"/>
      <c r="AKD57" s="83"/>
      <c r="AKE57" s="83"/>
      <c r="AKF57" s="83"/>
      <c r="AKG57" s="83"/>
      <c r="AKH57" s="83"/>
      <c r="AKI57" s="83"/>
      <c r="AKJ57" s="83"/>
      <c r="AKK57" s="83"/>
      <c r="AKL57" s="83"/>
      <c r="AKM57" s="83"/>
      <c r="AKN57" s="83"/>
      <c r="AKO57" s="83"/>
      <c r="AKP57" s="83"/>
      <c r="AKQ57" s="83"/>
      <c r="AKR57" s="83"/>
      <c r="AKS57" s="83"/>
      <c r="AKT57" s="83"/>
      <c r="AKU57" s="83"/>
      <c r="AKV57" s="83"/>
      <c r="AKW57" s="83"/>
      <c r="AKX57" s="83"/>
      <c r="AKY57" s="83"/>
      <c r="AKZ57" s="83"/>
      <c r="ALA57" s="83"/>
      <c r="ALB57" s="83"/>
      <c r="ALC57" s="83"/>
      <c r="ALD57" s="83"/>
      <c r="ALE57" s="83"/>
      <c r="ALF57" s="83"/>
      <c r="ALG57" s="83"/>
      <c r="ALH57" s="83"/>
      <c r="ALI57" s="83"/>
      <c r="ALJ57" s="83"/>
      <c r="ALK57" s="83"/>
      <c r="ALL57" s="83"/>
      <c r="ALM57" s="83"/>
      <c r="ALN57" s="83"/>
      <c r="ALO57" s="83"/>
      <c r="ALP57" s="83"/>
      <c r="ALQ57" s="83"/>
      <c r="ALR57" s="83"/>
      <c r="ALS57" s="83"/>
      <c r="ALT57" s="83"/>
      <c r="ALU57" s="83"/>
      <c r="ALV57" s="83"/>
      <c r="ALW57" s="83"/>
      <c r="ALX57" s="83"/>
      <c r="ALY57" s="83"/>
      <c r="ALZ57" s="83"/>
      <c r="AMA57" s="83"/>
      <c r="AMB57" s="83"/>
      <c r="AMC57" s="83"/>
      <c r="AMD57" s="83"/>
      <c r="AME57" s="83"/>
      <c r="AMF57" s="83"/>
      <c r="AMG57" s="83"/>
      <c r="AMH57" s="83"/>
      <c r="AMI57" s="83"/>
      <c r="AMJ57" s="83"/>
      <c r="AMK57" s="83"/>
      <c r="AML57" s="83"/>
      <c r="AMM57" s="83"/>
      <c r="AMN57" s="83"/>
      <c r="AMO57" s="83"/>
      <c r="AMP57" s="83"/>
      <c r="AMQ57" s="83"/>
      <c r="AMR57" s="83"/>
      <c r="AMS57" s="83"/>
      <c r="AMT57" s="83"/>
      <c r="AMU57" s="83"/>
      <c r="AMV57" s="83"/>
      <c r="AMW57" s="83"/>
      <c r="AMX57" s="83"/>
      <c r="AMY57" s="83"/>
      <c r="AMZ57" s="83"/>
      <c r="ANA57" s="83"/>
      <c r="ANB57" s="83"/>
      <c r="ANC57" s="83"/>
      <c r="AND57" s="83"/>
      <c r="ANE57" s="83"/>
      <c r="ANF57" s="83"/>
      <c r="ANG57" s="83"/>
      <c r="ANH57" s="83"/>
      <c r="ANI57" s="83"/>
      <c r="ANJ57" s="83"/>
      <c r="ANK57" s="83"/>
      <c r="ANL57" s="83"/>
      <c r="ANM57" s="83"/>
      <c r="ANN57" s="83"/>
      <c r="ANO57" s="83"/>
      <c r="ANP57" s="83"/>
      <c r="ANQ57" s="83"/>
      <c r="ANR57" s="83"/>
      <c r="ANS57" s="83"/>
      <c r="ANT57" s="83"/>
      <c r="ANU57" s="83"/>
      <c r="ANV57" s="83"/>
      <c r="ANW57" s="83"/>
      <c r="ANX57" s="83"/>
      <c r="ANY57" s="83"/>
      <c r="ANZ57" s="83"/>
      <c r="AOA57" s="83"/>
      <c r="AOB57" s="83"/>
      <c r="AOC57" s="83"/>
      <c r="AOD57" s="83"/>
      <c r="AOE57" s="83"/>
      <c r="AOF57" s="83"/>
      <c r="AOG57" s="83"/>
      <c r="AOH57" s="83"/>
      <c r="AOI57" s="83"/>
      <c r="AOJ57" s="83"/>
      <c r="AOK57" s="83"/>
      <c r="AOL57" s="83"/>
      <c r="AOM57" s="83"/>
      <c r="AON57" s="83"/>
      <c r="AOO57" s="83"/>
      <c r="AOP57" s="83"/>
      <c r="AOQ57" s="83"/>
      <c r="AOR57" s="83"/>
      <c r="AOS57" s="83"/>
      <c r="AOT57" s="83"/>
      <c r="AOU57" s="83"/>
      <c r="AOV57" s="83"/>
      <c r="AOW57" s="83"/>
      <c r="AOX57" s="83"/>
      <c r="AOY57" s="83"/>
      <c r="AOZ57" s="83"/>
      <c r="APA57" s="83"/>
      <c r="APB57" s="83"/>
      <c r="APC57" s="83"/>
      <c r="APD57" s="83"/>
      <c r="APE57" s="83"/>
      <c r="APF57" s="83"/>
      <c r="APG57" s="83"/>
      <c r="APH57" s="83"/>
      <c r="API57" s="83"/>
      <c r="APJ57" s="83"/>
      <c r="APK57" s="83"/>
      <c r="APL57" s="83"/>
      <c r="APM57" s="83"/>
      <c r="APN57" s="83"/>
      <c r="APO57" s="83"/>
      <c r="APP57" s="83"/>
      <c r="APQ57" s="83"/>
      <c r="APR57" s="83"/>
      <c r="APS57" s="83"/>
      <c r="APT57" s="83"/>
      <c r="APU57" s="83"/>
      <c r="APV57" s="83"/>
      <c r="APW57" s="83"/>
      <c r="APX57" s="83"/>
      <c r="APY57" s="83"/>
      <c r="APZ57" s="83"/>
      <c r="AQA57" s="83"/>
      <c r="AQB57" s="83"/>
      <c r="AQC57" s="83"/>
      <c r="AQD57" s="83"/>
      <c r="AQE57" s="83"/>
      <c r="AQF57" s="83"/>
      <c r="AQG57" s="83"/>
      <c r="AQH57" s="83"/>
      <c r="AQI57" s="83"/>
      <c r="AQJ57" s="83"/>
      <c r="AQK57" s="83"/>
      <c r="AQL57" s="83"/>
      <c r="AQM57" s="83"/>
      <c r="AQN57" s="83"/>
      <c r="AQO57" s="83"/>
      <c r="AQP57" s="83"/>
      <c r="AQQ57" s="83"/>
      <c r="AQR57" s="83"/>
      <c r="AQS57" s="83"/>
      <c r="AQT57" s="83"/>
      <c r="AQU57" s="83"/>
      <c r="AQV57" s="83"/>
      <c r="AQW57" s="83"/>
      <c r="AQX57" s="83"/>
      <c r="AQY57" s="83"/>
      <c r="AQZ57" s="83"/>
      <c r="ARA57" s="83"/>
      <c r="ARB57" s="83"/>
      <c r="ARC57" s="83"/>
      <c r="ARD57" s="83"/>
      <c r="ARE57" s="83"/>
      <c r="ARF57" s="83"/>
      <c r="ARG57" s="83"/>
      <c r="ARH57" s="83"/>
      <c r="ARI57" s="83"/>
      <c r="ARJ57" s="83"/>
      <c r="ARK57" s="83"/>
      <c r="ARL57" s="83"/>
      <c r="ARM57" s="83"/>
      <c r="ARN57" s="83"/>
      <c r="ARO57" s="83"/>
      <c r="ARP57" s="83"/>
      <c r="ARQ57" s="83"/>
      <c r="ARR57" s="83"/>
      <c r="ARS57" s="83"/>
      <c r="ART57" s="83"/>
      <c r="ARU57" s="83"/>
      <c r="ARV57" s="83"/>
      <c r="ARW57" s="83"/>
      <c r="ARX57" s="83"/>
      <c r="ARY57" s="83"/>
      <c r="ARZ57" s="83"/>
      <c r="ASA57" s="83"/>
      <c r="ASB57" s="83"/>
      <c r="ASC57" s="83"/>
      <c r="ASD57" s="83"/>
      <c r="ASE57" s="83"/>
      <c r="ASF57" s="83"/>
      <c r="ASG57" s="83"/>
      <c r="ASH57" s="83"/>
      <c r="ASI57" s="83"/>
      <c r="ASJ57" s="83"/>
      <c r="ASK57" s="83"/>
      <c r="ASL57" s="83"/>
      <c r="ASM57" s="83"/>
      <c r="ASN57" s="83"/>
      <c r="ASO57" s="83"/>
      <c r="ASP57" s="83"/>
      <c r="ASQ57" s="83"/>
      <c r="ASR57" s="83"/>
      <c r="ASS57" s="83"/>
      <c r="AST57" s="83"/>
      <c r="ASU57" s="83"/>
      <c r="ASV57" s="83"/>
      <c r="ASW57" s="83"/>
      <c r="ASX57" s="83"/>
      <c r="ASY57" s="83"/>
      <c r="ASZ57" s="83"/>
      <c r="ATA57" s="83"/>
      <c r="ATB57" s="83"/>
      <c r="ATC57" s="83"/>
      <c r="ATD57" s="83"/>
      <c r="ATE57" s="83"/>
      <c r="ATF57" s="83"/>
      <c r="ATG57" s="83"/>
      <c r="ATH57" s="83"/>
      <c r="ATI57" s="83"/>
      <c r="ATJ57" s="83"/>
      <c r="ATK57" s="83"/>
      <c r="ATL57" s="83"/>
      <c r="ATM57" s="83"/>
      <c r="ATN57" s="83"/>
      <c r="ATO57" s="83"/>
      <c r="ATP57" s="83"/>
      <c r="ATQ57" s="83"/>
      <c r="ATR57" s="83"/>
      <c r="ATS57" s="83"/>
      <c r="ATT57" s="83"/>
      <c r="ATU57" s="83"/>
      <c r="ATV57" s="83"/>
      <c r="ATW57" s="83"/>
      <c r="ATX57" s="83"/>
      <c r="ATY57" s="83"/>
      <c r="ATZ57" s="83"/>
      <c r="AUA57" s="83"/>
      <c r="AUB57" s="83"/>
      <c r="AUC57" s="83"/>
      <c r="AUD57" s="83"/>
      <c r="AUE57" s="83"/>
      <c r="AUF57" s="83"/>
      <c r="AUG57" s="83"/>
      <c r="AUH57" s="83"/>
      <c r="AUI57" s="83"/>
      <c r="AUJ57" s="83"/>
      <c r="AUK57" s="83"/>
      <c r="AUL57" s="83"/>
      <c r="AUM57" s="83"/>
      <c r="AUN57" s="83"/>
      <c r="AUO57" s="83"/>
      <c r="AUP57" s="83"/>
      <c r="AUQ57" s="83"/>
      <c r="AUR57" s="83"/>
      <c r="AUS57" s="83"/>
      <c r="AUT57" s="83"/>
      <c r="AUU57" s="83"/>
      <c r="AUV57" s="83"/>
      <c r="AUW57" s="83"/>
      <c r="AUX57" s="83"/>
      <c r="AUY57" s="83"/>
      <c r="AUZ57" s="83"/>
      <c r="AVA57" s="83"/>
      <c r="AVB57" s="83"/>
      <c r="AVC57" s="83"/>
      <c r="AVD57" s="83"/>
      <c r="AVE57" s="83"/>
      <c r="AVF57" s="83"/>
    </row>
    <row r="58" spans="1:1254">
      <c r="A58" s="81"/>
      <c r="B58" s="81"/>
      <c r="C58" s="82"/>
      <c r="D58" s="8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  <c r="IW58" s="83"/>
      <c r="IX58" s="83"/>
      <c r="IY58" s="83"/>
      <c r="IZ58" s="83"/>
      <c r="JA58" s="83"/>
      <c r="JB58" s="83"/>
      <c r="JC58" s="83"/>
      <c r="JD58" s="83"/>
      <c r="JE58" s="83"/>
      <c r="JF58" s="83"/>
      <c r="JG58" s="83"/>
      <c r="JH58" s="83"/>
      <c r="JI58" s="83"/>
      <c r="JJ58" s="83"/>
      <c r="JK58" s="83"/>
      <c r="JL58" s="83"/>
      <c r="JM58" s="83"/>
      <c r="JN58" s="83"/>
      <c r="JO58" s="83"/>
      <c r="JP58" s="83"/>
      <c r="JQ58" s="83"/>
      <c r="JR58" s="83"/>
      <c r="JS58" s="83"/>
      <c r="JT58" s="83"/>
      <c r="JU58" s="83"/>
      <c r="JV58" s="83"/>
      <c r="JW58" s="83"/>
      <c r="JX58" s="83"/>
      <c r="JY58" s="83"/>
      <c r="JZ58" s="83"/>
      <c r="KA58" s="83"/>
      <c r="KB58" s="83"/>
      <c r="KC58" s="83"/>
      <c r="KD58" s="83"/>
      <c r="KE58" s="83"/>
      <c r="KF58" s="83"/>
      <c r="KG58" s="83"/>
      <c r="KH58" s="83"/>
      <c r="KI58" s="83"/>
      <c r="KJ58" s="83"/>
      <c r="KK58" s="83"/>
      <c r="KL58" s="83"/>
      <c r="KM58" s="83"/>
      <c r="KN58" s="83"/>
      <c r="KO58" s="83"/>
      <c r="KP58" s="83"/>
      <c r="KQ58" s="83"/>
      <c r="KR58" s="83"/>
      <c r="KS58" s="83"/>
      <c r="KT58" s="83"/>
      <c r="KU58" s="83"/>
      <c r="KV58" s="83"/>
      <c r="KW58" s="83"/>
      <c r="KX58" s="83"/>
      <c r="KY58" s="83"/>
      <c r="KZ58" s="83"/>
      <c r="LA58" s="83"/>
      <c r="LB58" s="83"/>
      <c r="LC58" s="83"/>
      <c r="LD58" s="83"/>
      <c r="LE58" s="83"/>
      <c r="LF58" s="83"/>
      <c r="LG58" s="83"/>
      <c r="LH58" s="83"/>
      <c r="LI58" s="83"/>
      <c r="LJ58" s="83"/>
      <c r="LK58" s="83"/>
      <c r="LL58" s="83"/>
      <c r="LM58" s="83"/>
      <c r="LN58" s="83"/>
      <c r="LO58" s="83"/>
      <c r="LP58" s="83"/>
      <c r="LQ58" s="83"/>
      <c r="LR58" s="83"/>
      <c r="LS58" s="83"/>
      <c r="LT58" s="83"/>
      <c r="LU58" s="83"/>
      <c r="LV58" s="83"/>
      <c r="LW58" s="83"/>
      <c r="LX58" s="83"/>
      <c r="LY58" s="83"/>
      <c r="LZ58" s="83"/>
      <c r="MA58" s="83"/>
      <c r="MB58" s="83"/>
      <c r="MC58" s="83"/>
      <c r="MD58" s="83"/>
      <c r="ME58" s="83"/>
      <c r="MF58" s="83"/>
      <c r="MG58" s="83"/>
      <c r="MH58" s="83"/>
      <c r="MI58" s="83"/>
      <c r="MJ58" s="83"/>
      <c r="MK58" s="83"/>
      <c r="ML58" s="83"/>
      <c r="MM58" s="83"/>
      <c r="MN58" s="83"/>
      <c r="MO58" s="83"/>
      <c r="MP58" s="83"/>
      <c r="MQ58" s="83"/>
      <c r="MR58" s="83"/>
      <c r="MS58" s="83"/>
      <c r="MT58" s="83"/>
      <c r="MU58" s="83"/>
      <c r="MV58" s="83"/>
      <c r="MW58" s="83"/>
      <c r="MX58" s="83"/>
      <c r="MY58" s="83"/>
      <c r="MZ58" s="83"/>
      <c r="NA58" s="83"/>
      <c r="NB58" s="83"/>
      <c r="NC58" s="83"/>
      <c r="ND58" s="83"/>
      <c r="NE58" s="83"/>
      <c r="NF58" s="83"/>
      <c r="NG58" s="83"/>
      <c r="NH58" s="83"/>
      <c r="NI58" s="83"/>
      <c r="NJ58" s="83"/>
      <c r="NK58" s="83"/>
      <c r="NL58" s="83"/>
      <c r="NM58" s="83"/>
      <c r="NN58" s="83"/>
      <c r="NO58" s="83"/>
      <c r="NP58" s="83"/>
      <c r="NQ58" s="83"/>
      <c r="NR58" s="83"/>
      <c r="NS58" s="83"/>
      <c r="NT58" s="83"/>
      <c r="NU58" s="83"/>
      <c r="NV58" s="83"/>
      <c r="NW58" s="83"/>
      <c r="NX58" s="83"/>
      <c r="NY58" s="83"/>
      <c r="NZ58" s="83"/>
      <c r="OA58" s="83"/>
      <c r="OB58" s="83"/>
      <c r="OC58" s="83"/>
      <c r="OD58" s="83"/>
      <c r="OE58" s="83"/>
      <c r="OF58" s="83"/>
      <c r="OG58" s="83"/>
      <c r="OH58" s="83"/>
      <c r="OI58" s="83"/>
      <c r="OJ58" s="83"/>
      <c r="OK58" s="83"/>
      <c r="OL58" s="83"/>
      <c r="OM58" s="83"/>
      <c r="ON58" s="83"/>
      <c r="OO58" s="83"/>
      <c r="OP58" s="83"/>
      <c r="OQ58" s="83"/>
      <c r="OR58" s="83"/>
      <c r="OS58" s="83"/>
      <c r="OT58" s="83"/>
      <c r="OU58" s="83"/>
      <c r="OV58" s="83"/>
      <c r="OW58" s="83"/>
      <c r="OX58" s="83"/>
      <c r="OY58" s="83"/>
      <c r="OZ58" s="83"/>
      <c r="PA58" s="83"/>
      <c r="PB58" s="83"/>
      <c r="PC58" s="83"/>
      <c r="PD58" s="83"/>
      <c r="PE58" s="83"/>
      <c r="PF58" s="83"/>
      <c r="PG58" s="83"/>
      <c r="PH58" s="83"/>
      <c r="PI58" s="83"/>
      <c r="PJ58" s="83"/>
      <c r="PK58" s="83"/>
      <c r="PL58" s="83"/>
      <c r="PM58" s="83"/>
      <c r="PN58" s="83"/>
      <c r="PO58" s="83"/>
      <c r="PP58" s="83"/>
      <c r="PQ58" s="83"/>
      <c r="PR58" s="83"/>
      <c r="PS58" s="83"/>
      <c r="PT58" s="83"/>
      <c r="PU58" s="83"/>
      <c r="PV58" s="83"/>
      <c r="PW58" s="83"/>
      <c r="PX58" s="83"/>
      <c r="PY58" s="83"/>
      <c r="PZ58" s="83"/>
      <c r="QA58" s="83"/>
      <c r="QB58" s="83"/>
      <c r="QC58" s="83"/>
      <c r="QD58" s="83"/>
      <c r="QE58" s="83"/>
      <c r="QF58" s="83"/>
      <c r="QG58" s="83"/>
      <c r="QH58" s="83"/>
      <c r="QI58" s="83"/>
      <c r="QJ58" s="83"/>
      <c r="QK58" s="83"/>
      <c r="QL58" s="83"/>
      <c r="QM58" s="83"/>
      <c r="QN58" s="83"/>
      <c r="QO58" s="83"/>
      <c r="QP58" s="83"/>
      <c r="QQ58" s="83"/>
      <c r="QR58" s="83"/>
      <c r="QS58" s="83"/>
      <c r="QT58" s="83"/>
      <c r="QU58" s="83"/>
      <c r="QV58" s="83"/>
      <c r="QW58" s="83"/>
      <c r="QX58" s="83"/>
      <c r="QY58" s="83"/>
      <c r="QZ58" s="83"/>
      <c r="RA58" s="83"/>
      <c r="RB58" s="83"/>
      <c r="RC58" s="83"/>
      <c r="RD58" s="83"/>
      <c r="RE58" s="83"/>
      <c r="RF58" s="83"/>
      <c r="RG58" s="83"/>
      <c r="RH58" s="83"/>
      <c r="RI58" s="83"/>
      <c r="RJ58" s="83"/>
      <c r="RK58" s="83"/>
      <c r="RL58" s="83"/>
      <c r="RM58" s="83"/>
      <c r="RN58" s="83"/>
      <c r="RO58" s="83"/>
      <c r="RP58" s="83"/>
      <c r="RQ58" s="83"/>
      <c r="RR58" s="83"/>
      <c r="RS58" s="83"/>
      <c r="RT58" s="83"/>
      <c r="RU58" s="83"/>
      <c r="RV58" s="83"/>
      <c r="RW58" s="83"/>
      <c r="RX58" s="83"/>
      <c r="RY58" s="83"/>
      <c r="RZ58" s="83"/>
      <c r="SA58" s="83"/>
      <c r="SB58" s="83"/>
      <c r="SC58" s="83"/>
      <c r="SD58" s="83"/>
      <c r="SE58" s="83"/>
      <c r="SF58" s="83"/>
      <c r="SG58" s="83"/>
      <c r="SH58" s="83"/>
      <c r="SI58" s="83"/>
      <c r="SJ58" s="83"/>
      <c r="SK58" s="83"/>
      <c r="SL58" s="83"/>
      <c r="SM58" s="83"/>
      <c r="SN58" s="83"/>
      <c r="SO58" s="83"/>
      <c r="SP58" s="83"/>
      <c r="SQ58" s="83"/>
      <c r="SR58" s="83"/>
      <c r="SS58" s="83"/>
      <c r="ST58" s="83"/>
      <c r="SU58" s="83"/>
      <c r="SV58" s="83"/>
      <c r="SW58" s="83"/>
      <c r="SX58" s="83"/>
      <c r="SY58" s="83"/>
      <c r="SZ58" s="83"/>
      <c r="TA58" s="83"/>
      <c r="TB58" s="83"/>
      <c r="TC58" s="83"/>
      <c r="TD58" s="83"/>
      <c r="TE58" s="83"/>
      <c r="TF58" s="83"/>
      <c r="TG58" s="83"/>
      <c r="TH58" s="83"/>
      <c r="TI58" s="83"/>
      <c r="TJ58" s="83"/>
      <c r="TK58" s="83"/>
      <c r="TL58" s="83"/>
      <c r="TM58" s="83"/>
      <c r="TN58" s="83"/>
      <c r="TO58" s="83"/>
      <c r="TP58" s="83"/>
      <c r="TQ58" s="83"/>
      <c r="TR58" s="83"/>
      <c r="TS58" s="83"/>
      <c r="TT58" s="83"/>
      <c r="TU58" s="83"/>
      <c r="TV58" s="83"/>
      <c r="TW58" s="83"/>
      <c r="TX58" s="83"/>
      <c r="TY58" s="83"/>
      <c r="TZ58" s="83"/>
      <c r="UA58" s="83"/>
      <c r="UB58" s="83"/>
      <c r="UC58" s="83"/>
      <c r="UD58" s="83"/>
      <c r="UE58" s="83"/>
      <c r="UF58" s="83"/>
      <c r="UG58" s="83"/>
      <c r="UH58" s="83"/>
      <c r="UI58" s="83"/>
      <c r="UJ58" s="83"/>
      <c r="UK58" s="83"/>
      <c r="UL58" s="83"/>
      <c r="UM58" s="83"/>
      <c r="UN58" s="83"/>
      <c r="UO58" s="83"/>
      <c r="UP58" s="83"/>
      <c r="UQ58" s="83"/>
      <c r="UR58" s="83"/>
      <c r="US58" s="83"/>
      <c r="UT58" s="83"/>
      <c r="UU58" s="83"/>
      <c r="UV58" s="83"/>
      <c r="UW58" s="83"/>
      <c r="UX58" s="83"/>
      <c r="UY58" s="83"/>
      <c r="UZ58" s="83"/>
      <c r="VA58" s="83"/>
      <c r="VB58" s="83"/>
      <c r="VC58" s="83"/>
      <c r="VD58" s="83"/>
      <c r="VE58" s="83"/>
      <c r="VF58" s="83"/>
      <c r="VG58" s="83"/>
      <c r="VH58" s="83"/>
      <c r="VI58" s="83"/>
      <c r="VJ58" s="83"/>
      <c r="VK58" s="83"/>
      <c r="VL58" s="83"/>
      <c r="VM58" s="83"/>
      <c r="VN58" s="83"/>
      <c r="VO58" s="83"/>
      <c r="VP58" s="83"/>
      <c r="VQ58" s="83"/>
      <c r="VR58" s="83"/>
      <c r="VS58" s="83"/>
      <c r="VT58" s="83"/>
      <c r="VU58" s="83"/>
      <c r="VV58" s="83"/>
      <c r="VW58" s="83"/>
      <c r="VX58" s="83"/>
      <c r="VY58" s="83"/>
      <c r="VZ58" s="83"/>
      <c r="WA58" s="83"/>
      <c r="WB58" s="83"/>
      <c r="WC58" s="83"/>
      <c r="WD58" s="83"/>
      <c r="WE58" s="83"/>
      <c r="WF58" s="83"/>
      <c r="WG58" s="83"/>
      <c r="WH58" s="83"/>
      <c r="WI58" s="83"/>
      <c r="WJ58" s="83"/>
      <c r="WK58" s="83"/>
      <c r="WL58" s="83"/>
      <c r="WM58" s="83"/>
      <c r="WN58" s="83"/>
      <c r="WO58" s="83"/>
      <c r="WP58" s="83"/>
      <c r="WQ58" s="83"/>
      <c r="WR58" s="83"/>
      <c r="WS58" s="83"/>
      <c r="WT58" s="83"/>
      <c r="WU58" s="83"/>
      <c r="WV58" s="83"/>
      <c r="WW58" s="83"/>
      <c r="WX58" s="83"/>
      <c r="WY58" s="83"/>
      <c r="WZ58" s="83"/>
      <c r="XA58" s="83"/>
      <c r="XB58" s="83"/>
      <c r="XC58" s="83"/>
      <c r="XD58" s="83"/>
      <c r="XE58" s="83"/>
      <c r="XF58" s="83"/>
      <c r="XG58" s="83"/>
      <c r="XH58" s="83"/>
      <c r="XI58" s="83"/>
      <c r="XJ58" s="83"/>
      <c r="XK58" s="83"/>
      <c r="XL58" s="83"/>
      <c r="XM58" s="83"/>
      <c r="XN58" s="83"/>
      <c r="XO58" s="83"/>
      <c r="XP58" s="83"/>
      <c r="XQ58" s="83"/>
      <c r="XR58" s="83"/>
      <c r="XS58" s="83"/>
      <c r="XT58" s="83"/>
      <c r="XU58" s="83"/>
      <c r="XV58" s="83"/>
      <c r="XW58" s="83"/>
      <c r="XX58" s="83"/>
      <c r="XY58" s="83"/>
      <c r="XZ58" s="83"/>
      <c r="YA58" s="83"/>
      <c r="YB58" s="83"/>
      <c r="YC58" s="83"/>
      <c r="YD58" s="83"/>
      <c r="YE58" s="83"/>
      <c r="YF58" s="83"/>
      <c r="YG58" s="83"/>
      <c r="YH58" s="83"/>
      <c r="YI58" s="83"/>
      <c r="YJ58" s="83"/>
      <c r="YK58" s="83"/>
      <c r="YL58" s="83"/>
      <c r="YM58" s="83"/>
      <c r="YN58" s="83"/>
      <c r="YO58" s="83"/>
      <c r="YP58" s="83"/>
      <c r="YQ58" s="83"/>
      <c r="YR58" s="83"/>
      <c r="YS58" s="83"/>
      <c r="YT58" s="83"/>
      <c r="YU58" s="83"/>
      <c r="YV58" s="83"/>
      <c r="YW58" s="83"/>
      <c r="YX58" s="83"/>
      <c r="YY58" s="83"/>
      <c r="YZ58" s="83"/>
      <c r="ZA58" s="83"/>
      <c r="ZB58" s="83"/>
      <c r="ZC58" s="83"/>
      <c r="ZD58" s="83"/>
      <c r="ZE58" s="83"/>
      <c r="ZF58" s="83"/>
      <c r="ZG58" s="83"/>
      <c r="ZH58" s="83"/>
      <c r="ZI58" s="83"/>
      <c r="ZJ58" s="83"/>
      <c r="ZK58" s="83"/>
      <c r="ZL58" s="83"/>
      <c r="ZM58" s="83"/>
      <c r="ZN58" s="83"/>
      <c r="ZO58" s="83"/>
      <c r="ZP58" s="83"/>
      <c r="ZQ58" s="83"/>
      <c r="ZR58" s="83"/>
      <c r="ZS58" s="83"/>
      <c r="ZT58" s="83"/>
      <c r="ZU58" s="83"/>
      <c r="ZV58" s="83"/>
      <c r="ZW58" s="83"/>
      <c r="ZX58" s="83"/>
      <c r="ZY58" s="83"/>
      <c r="ZZ58" s="83"/>
      <c r="AAA58" s="83"/>
      <c r="AAB58" s="83"/>
      <c r="AAC58" s="83"/>
      <c r="AAD58" s="83"/>
      <c r="AAE58" s="83"/>
      <c r="AAF58" s="83"/>
      <c r="AAG58" s="83"/>
      <c r="AAH58" s="83"/>
      <c r="AAI58" s="83"/>
      <c r="AAJ58" s="83"/>
      <c r="AAK58" s="83"/>
      <c r="AAL58" s="83"/>
      <c r="AAM58" s="83"/>
      <c r="AAN58" s="83"/>
      <c r="AAO58" s="83"/>
      <c r="AAP58" s="83"/>
      <c r="AAQ58" s="83"/>
      <c r="AAR58" s="83"/>
      <c r="AAS58" s="83"/>
      <c r="AAT58" s="83"/>
      <c r="AAU58" s="83"/>
      <c r="AAV58" s="83"/>
      <c r="AAW58" s="83"/>
      <c r="AAX58" s="83"/>
      <c r="AAY58" s="83"/>
      <c r="AAZ58" s="83"/>
      <c r="ABA58" s="83"/>
      <c r="ABB58" s="83"/>
      <c r="ABC58" s="83"/>
      <c r="ABD58" s="83"/>
      <c r="ABE58" s="83"/>
      <c r="ABF58" s="83"/>
      <c r="ABG58" s="83"/>
      <c r="ABH58" s="83"/>
      <c r="ABI58" s="83"/>
      <c r="ABJ58" s="83"/>
      <c r="ABK58" s="83"/>
      <c r="ABL58" s="83"/>
      <c r="ABM58" s="83"/>
      <c r="ABN58" s="83"/>
      <c r="ABO58" s="83"/>
      <c r="ABP58" s="83"/>
      <c r="ABQ58" s="83"/>
      <c r="ABR58" s="83"/>
      <c r="ABS58" s="83"/>
      <c r="ABT58" s="83"/>
      <c r="ABU58" s="83"/>
      <c r="ABV58" s="83"/>
      <c r="ABW58" s="83"/>
      <c r="ABX58" s="83"/>
      <c r="ABY58" s="83"/>
      <c r="ABZ58" s="83"/>
      <c r="ACA58" s="83"/>
      <c r="ACB58" s="83"/>
      <c r="ACC58" s="83"/>
      <c r="ACD58" s="83"/>
      <c r="ACE58" s="83"/>
      <c r="ACF58" s="83"/>
      <c r="ACG58" s="83"/>
      <c r="ACH58" s="83"/>
      <c r="ACI58" s="83"/>
      <c r="ACJ58" s="83"/>
      <c r="ACK58" s="83"/>
      <c r="ACL58" s="83"/>
      <c r="ACM58" s="83"/>
      <c r="ACN58" s="83"/>
      <c r="ACO58" s="83"/>
      <c r="ACP58" s="83"/>
      <c r="ACQ58" s="83"/>
      <c r="ACR58" s="83"/>
      <c r="ACS58" s="83"/>
      <c r="ACT58" s="83"/>
      <c r="ACU58" s="83"/>
      <c r="ACV58" s="83"/>
      <c r="ACW58" s="83"/>
      <c r="ACX58" s="83"/>
      <c r="ACY58" s="83"/>
      <c r="ACZ58" s="83"/>
      <c r="ADA58" s="83"/>
      <c r="ADB58" s="83"/>
      <c r="ADC58" s="83"/>
      <c r="ADD58" s="83"/>
      <c r="ADE58" s="83"/>
      <c r="ADF58" s="83"/>
      <c r="ADG58" s="83"/>
      <c r="ADH58" s="83"/>
      <c r="ADI58" s="83"/>
      <c r="ADJ58" s="83"/>
      <c r="ADK58" s="83"/>
      <c r="ADL58" s="83"/>
      <c r="ADM58" s="83"/>
      <c r="ADN58" s="83"/>
      <c r="ADO58" s="83"/>
      <c r="ADP58" s="83"/>
      <c r="ADQ58" s="83"/>
      <c r="ADR58" s="83"/>
      <c r="ADS58" s="83"/>
      <c r="ADT58" s="83"/>
      <c r="ADU58" s="83"/>
      <c r="ADV58" s="83"/>
      <c r="ADW58" s="83"/>
      <c r="ADX58" s="83"/>
      <c r="ADY58" s="83"/>
      <c r="ADZ58" s="83"/>
      <c r="AEA58" s="83"/>
      <c r="AEB58" s="83"/>
      <c r="AEC58" s="83"/>
      <c r="AED58" s="83"/>
      <c r="AEE58" s="83"/>
      <c r="AEF58" s="83"/>
      <c r="AEG58" s="83"/>
      <c r="AEH58" s="83"/>
      <c r="AEI58" s="83"/>
      <c r="AEJ58" s="83"/>
      <c r="AEK58" s="83"/>
      <c r="AEL58" s="83"/>
      <c r="AEM58" s="83"/>
      <c r="AEN58" s="83"/>
      <c r="AEO58" s="83"/>
      <c r="AEP58" s="83"/>
      <c r="AEQ58" s="83"/>
      <c r="AER58" s="83"/>
      <c r="AES58" s="83"/>
      <c r="AET58" s="83"/>
      <c r="AEU58" s="83"/>
      <c r="AEV58" s="83"/>
      <c r="AEW58" s="83"/>
      <c r="AEX58" s="83"/>
      <c r="AEY58" s="83"/>
      <c r="AEZ58" s="83"/>
      <c r="AFA58" s="83"/>
      <c r="AFB58" s="83"/>
      <c r="AFC58" s="83"/>
      <c r="AFD58" s="83"/>
      <c r="AFE58" s="83"/>
      <c r="AFF58" s="83"/>
      <c r="AFG58" s="83"/>
      <c r="AFH58" s="83"/>
      <c r="AFI58" s="83"/>
      <c r="AFJ58" s="83"/>
      <c r="AFK58" s="83"/>
      <c r="AFL58" s="83"/>
      <c r="AFM58" s="83"/>
      <c r="AFN58" s="83"/>
      <c r="AFO58" s="83"/>
      <c r="AFP58" s="83"/>
      <c r="AFQ58" s="83"/>
      <c r="AFR58" s="83"/>
      <c r="AFS58" s="83"/>
      <c r="AFT58" s="83"/>
      <c r="AFU58" s="83"/>
      <c r="AFV58" s="83"/>
      <c r="AFW58" s="83"/>
      <c r="AFX58" s="83"/>
      <c r="AFY58" s="83"/>
      <c r="AFZ58" s="83"/>
      <c r="AGA58" s="83"/>
      <c r="AGB58" s="83"/>
      <c r="AGC58" s="83"/>
      <c r="AGD58" s="83"/>
      <c r="AGE58" s="83"/>
      <c r="AGF58" s="83"/>
      <c r="AGG58" s="83"/>
      <c r="AGH58" s="83"/>
      <c r="AGI58" s="83"/>
      <c r="AGJ58" s="83"/>
      <c r="AGK58" s="83"/>
      <c r="AGL58" s="83"/>
      <c r="AGM58" s="83"/>
      <c r="AGN58" s="83"/>
      <c r="AGO58" s="83"/>
      <c r="AGP58" s="83"/>
      <c r="AGQ58" s="83"/>
      <c r="AGR58" s="83"/>
      <c r="AGS58" s="83"/>
      <c r="AGT58" s="83"/>
      <c r="AGU58" s="83"/>
      <c r="AGV58" s="83"/>
      <c r="AGW58" s="83"/>
      <c r="AGX58" s="83"/>
      <c r="AGY58" s="83"/>
      <c r="AGZ58" s="83"/>
      <c r="AHA58" s="83"/>
      <c r="AHB58" s="83"/>
      <c r="AHC58" s="83"/>
      <c r="AHD58" s="83"/>
      <c r="AHE58" s="83"/>
      <c r="AHF58" s="83"/>
      <c r="AHG58" s="83"/>
      <c r="AHH58" s="83"/>
      <c r="AHI58" s="83"/>
      <c r="AHJ58" s="83"/>
      <c r="AHK58" s="83"/>
      <c r="AHL58" s="83"/>
      <c r="AHM58" s="83"/>
      <c r="AHN58" s="83"/>
      <c r="AHO58" s="83"/>
      <c r="AHP58" s="83"/>
      <c r="AHQ58" s="83"/>
      <c r="AHR58" s="83"/>
      <c r="AHS58" s="83"/>
      <c r="AHT58" s="83"/>
      <c r="AHU58" s="83"/>
      <c r="AHV58" s="83"/>
      <c r="AHW58" s="83"/>
      <c r="AHX58" s="83"/>
      <c r="AHY58" s="83"/>
      <c r="AHZ58" s="83"/>
      <c r="AIA58" s="83"/>
      <c r="AIB58" s="83"/>
      <c r="AIC58" s="83"/>
      <c r="AID58" s="83"/>
      <c r="AIE58" s="83"/>
      <c r="AIF58" s="83"/>
      <c r="AIG58" s="83"/>
      <c r="AIH58" s="83"/>
      <c r="AII58" s="83"/>
      <c r="AIJ58" s="83"/>
      <c r="AIK58" s="83"/>
      <c r="AIL58" s="83"/>
      <c r="AIM58" s="83"/>
      <c r="AIN58" s="83"/>
      <c r="AIO58" s="83"/>
      <c r="AIP58" s="83"/>
      <c r="AIQ58" s="83"/>
      <c r="AIR58" s="83"/>
      <c r="AIS58" s="83"/>
      <c r="AIT58" s="83"/>
      <c r="AIU58" s="83"/>
      <c r="AIV58" s="83"/>
      <c r="AIW58" s="83"/>
      <c r="AIX58" s="83"/>
      <c r="AIY58" s="83"/>
      <c r="AIZ58" s="83"/>
      <c r="AJA58" s="83"/>
      <c r="AJB58" s="83"/>
      <c r="AJC58" s="83"/>
      <c r="AJD58" s="83"/>
      <c r="AJE58" s="83"/>
      <c r="AJF58" s="83"/>
      <c r="AJG58" s="83"/>
      <c r="AJH58" s="83"/>
      <c r="AJI58" s="83"/>
      <c r="AJJ58" s="83"/>
      <c r="AJK58" s="83"/>
      <c r="AJL58" s="83"/>
      <c r="AJM58" s="83"/>
      <c r="AJN58" s="83"/>
      <c r="AJO58" s="83"/>
      <c r="AJP58" s="83"/>
      <c r="AJQ58" s="83"/>
      <c r="AJR58" s="83"/>
      <c r="AJS58" s="83"/>
      <c r="AJT58" s="83"/>
      <c r="AJU58" s="83"/>
      <c r="AJV58" s="83"/>
      <c r="AJW58" s="83"/>
      <c r="AJX58" s="83"/>
      <c r="AJY58" s="83"/>
      <c r="AJZ58" s="83"/>
      <c r="AKA58" s="83"/>
      <c r="AKB58" s="83"/>
      <c r="AKC58" s="83"/>
      <c r="AKD58" s="83"/>
      <c r="AKE58" s="83"/>
      <c r="AKF58" s="83"/>
      <c r="AKG58" s="83"/>
      <c r="AKH58" s="83"/>
      <c r="AKI58" s="83"/>
      <c r="AKJ58" s="83"/>
      <c r="AKK58" s="83"/>
      <c r="AKL58" s="83"/>
      <c r="AKM58" s="83"/>
      <c r="AKN58" s="83"/>
      <c r="AKO58" s="83"/>
      <c r="AKP58" s="83"/>
      <c r="AKQ58" s="83"/>
      <c r="AKR58" s="83"/>
      <c r="AKS58" s="83"/>
      <c r="AKT58" s="83"/>
      <c r="AKU58" s="83"/>
      <c r="AKV58" s="83"/>
      <c r="AKW58" s="83"/>
      <c r="AKX58" s="83"/>
      <c r="AKY58" s="83"/>
      <c r="AKZ58" s="83"/>
      <c r="ALA58" s="83"/>
      <c r="ALB58" s="83"/>
      <c r="ALC58" s="83"/>
      <c r="ALD58" s="83"/>
      <c r="ALE58" s="83"/>
      <c r="ALF58" s="83"/>
      <c r="ALG58" s="83"/>
      <c r="ALH58" s="83"/>
      <c r="ALI58" s="83"/>
      <c r="ALJ58" s="83"/>
      <c r="ALK58" s="83"/>
      <c r="ALL58" s="83"/>
      <c r="ALM58" s="83"/>
      <c r="ALN58" s="83"/>
      <c r="ALO58" s="83"/>
      <c r="ALP58" s="83"/>
      <c r="ALQ58" s="83"/>
      <c r="ALR58" s="83"/>
      <c r="ALS58" s="83"/>
      <c r="ALT58" s="83"/>
      <c r="ALU58" s="83"/>
      <c r="ALV58" s="83"/>
      <c r="ALW58" s="83"/>
      <c r="ALX58" s="83"/>
      <c r="ALY58" s="83"/>
      <c r="ALZ58" s="83"/>
      <c r="AMA58" s="83"/>
      <c r="AMB58" s="83"/>
      <c r="AMC58" s="83"/>
      <c r="AMD58" s="83"/>
      <c r="AME58" s="83"/>
      <c r="AMF58" s="83"/>
      <c r="AMG58" s="83"/>
      <c r="AMH58" s="83"/>
      <c r="AMI58" s="83"/>
      <c r="AMJ58" s="83"/>
      <c r="AMK58" s="83"/>
      <c r="AML58" s="83"/>
      <c r="AMM58" s="83"/>
      <c r="AMN58" s="83"/>
      <c r="AMO58" s="83"/>
      <c r="AMP58" s="83"/>
      <c r="AMQ58" s="83"/>
      <c r="AMR58" s="83"/>
      <c r="AMS58" s="83"/>
      <c r="AMT58" s="83"/>
      <c r="AMU58" s="83"/>
      <c r="AMV58" s="83"/>
      <c r="AMW58" s="83"/>
      <c r="AMX58" s="83"/>
      <c r="AMY58" s="83"/>
      <c r="AMZ58" s="83"/>
      <c r="ANA58" s="83"/>
      <c r="ANB58" s="83"/>
      <c r="ANC58" s="83"/>
      <c r="AND58" s="83"/>
      <c r="ANE58" s="83"/>
      <c r="ANF58" s="83"/>
      <c r="ANG58" s="83"/>
      <c r="ANH58" s="83"/>
      <c r="ANI58" s="83"/>
      <c r="ANJ58" s="83"/>
      <c r="ANK58" s="83"/>
      <c r="ANL58" s="83"/>
      <c r="ANM58" s="83"/>
      <c r="ANN58" s="83"/>
      <c r="ANO58" s="83"/>
      <c r="ANP58" s="83"/>
      <c r="ANQ58" s="83"/>
      <c r="ANR58" s="83"/>
      <c r="ANS58" s="83"/>
      <c r="ANT58" s="83"/>
      <c r="ANU58" s="83"/>
      <c r="ANV58" s="83"/>
      <c r="ANW58" s="83"/>
      <c r="ANX58" s="83"/>
      <c r="ANY58" s="83"/>
      <c r="ANZ58" s="83"/>
      <c r="AOA58" s="83"/>
      <c r="AOB58" s="83"/>
      <c r="AOC58" s="83"/>
      <c r="AOD58" s="83"/>
      <c r="AOE58" s="83"/>
      <c r="AOF58" s="83"/>
      <c r="AOG58" s="83"/>
      <c r="AOH58" s="83"/>
      <c r="AOI58" s="83"/>
      <c r="AOJ58" s="83"/>
      <c r="AOK58" s="83"/>
      <c r="AOL58" s="83"/>
      <c r="AOM58" s="83"/>
      <c r="AON58" s="83"/>
      <c r="AOO58" s="83"/>
      <c r="AOP58" s="83"/>
      <c r="AOQ58" s="83"/>
      <c r="AOR58" s="83"/>
      <c r="AOS58" s="83"/>
      <c r="AOT58" s="83"/>
      <c r="AOU58" s="83"/>
      <c r="AOV58" s="83"/>
      <c r="AOW58" s="83"/>
      <c r="AOX58" s="83"/>
      <c r="AOY58" s="83"/>
      <c r="AOZ58" s="83"/>
      <c r="APA58" s="83"/>
      <c r="APB58" s="83"/>
      <c r="APC58" s="83"/>
      <c r="APD58" s="83"/>
      <c r="APE58" s="83"/>
      <c r="APF58" s="83"/>
      <c r="APG58" s="83"/>
      <c r="APH58" s="83"/>
      <c r="API58" s="83"/>
      <c r="APJ58" s="83"/>
      <c r="APK58" s="83"/>
      <c r="APL58" s="83"/>
      <c r="APM58" s="83"/>
      <c r="APN58" s="83"/>
      <c r="APO58" s="83"/>
      <c r="APP58" s="83"/>
      <c r="APQ58" s="83"/>
      <c r="APR58" s="83"/>
      <c r="APS58" s="83"/>
      <c r="APT58" s="83"/>
      <c r="APU58" s="83"/>
      <c r="APV58" s="83"/>
      <c r="APW58" s="83"/>
      <c r="APX58" s="83"/>
      <c r="APY58" s="83"/>
      <c r="APZ58" s="83"/>
      <c r="AQA58" s="83"/>
      <c r="AQB58" s="83"/>
      <c r="AQC58" s="83"/>
      <c r="AQD58" s="83"/>
      <c r="AQE58" s="83"/>
      <c r="AQF58" s="83"/>
      <c r="AQG58" s="83"/>
      <c r="AQH58" s="83"/>
      <c r="AQI58" s="83"/>
      <c r="AQJ58" s="83"/>
      <c r="AQK58" s="83"/>
      <c r="AQL58" s="83"/>
      <c r="AQM58" s="83"/>
      <c r="AQN58" s="83"/>
      <c r="AQO58" s="83"/>
      <c r="AQP58" s="83"/>
      <c r="AQQ58" s="83"/>
      <c r="AQR58" s="83"/>
      <c r="AQS58" s="83"/>
      <c r="AQT58" s="83"/>
      <c r="AQU58" s="83"/>
      <c r="AQV58" s="83"/>
      <c r="AQW58" s="83"/>
      <c r="AQX58" s="83"/>
      <c r="AQY58" s="83"/>
      <c r="AQZ58" s="83"/>
      <c r="ARA58" s="83"/>
      <c r="ARB58" s="83"/>
      <c r="ARC58" s="83"/>
      <c r="ARD58" s="83"/>
      <c r="ARE58" s="83"/>
      <c r="ARF58" s="83"/>
      <c r="ARG58" s="83"/>
      <c r="ARH58" s="83"/>
      <c r="ARI58" s="83"/>
      <c r="ARJ58" s="83"/>
      <c r="ARK58" s="83"/>
      <c r="ARL58" s="83"/>
      <c r="ARM58" s="83"/>
      <c r="ARN58" s="83"/>
      <c r="ARO58" s="83"/>
      <c r="ARP58" s="83"/>
      <c r="ARQ58" s="83"/>
      <c r="ARR58" s="83"/>
      <c r="ARS58" s="83"/>
      <c r="ART58" s="83"/>
      <c r="ARU58" s="83"/>
      <c r="ARV58" s="83"/>
      <c r="ARW58" s="83"/>
      <c r="ARX58" s="83"/>
      <c r="ARY58" s="83"/>
      <c r="ARZ58" s="83"/>
      <c r="ASA58" s="83"/>
      <c r="ASB58" s="83"/>
      <c r="ASC58" s="83"/>
      <c r="ASD58" s="83"/>
      <c r="ASE58" s="83"/>
      <c r="ASF58" s="83"/>
      <c r="ASG58" s="83"/>
      <c r="ASH58" s="83"/>
      <c r="ASI58" s="83"/>
      <c r="ASJ58" s="83"/>
      <c r="ASK58" s="83"/>
      <c r="ASL58" s="83"/>
      <c r="ASM58" s="83"/>
      <c r="ASN58" s="83"/>
      <c r="ASO58" s="83"/>
      <c r="ASP58" s="83"/>
      <c r="ASQ58" s="83"/>
      <c r="ASR58" s="83"/>
      <c r="ASS58" s="83"/>
      <c r="AST58" s="83"/>
      <c r="ASU58" s="83"/>
      <c r="ASV58" s="83"/>
      <c r="ASW58" s="83"/>
      <c r="ASX58" s="83"/>
      <c r="ASY58" s="83"/>
      <c r="ASZ58" s="83"/>
      <c r="ATA58" s="83"/>
      <c r="ATB58" s="83"/>
      <c r="ATC58" s="83"/>
      <c r="ATD58" s="83"/>
      <c r="ATE58" s="83"/>
      <c r="ATF58" s="83"/>
      <c r="ATG58" s="83"/>
      <c r="ATH58" s="83"/>
      <c r="ATI58" s="83"/>
      <c r="ATJ58" s="83"/>
      <c r="ATK58" s="83"/>
      <c r="ATL58" s="83"/>
      <c r="ATM58" s="83"/>
      <c r="ATN58" s="83"/>
      <c r="ATO58" s="83"/>
      <c r="ATP58" s="83"/>
      <c r="ATQ58" s="83"/>
      <c r="ATR58" s="83"/>
      <c r="ATS58" s="83"/>
      <c r="ATT58" s="83"/>
      <c r="ATU58" s="83"/>
      <c r="ATV58" s="83"/>
      <c r="ATW58" s="83"/>
      <c r="ATX58" s="83"/>
      <c r="ATY58" s="83"/>
      <c r="ATZ58" s="83"/>
      <c r="AUA58" s="83"/>
      <c r="AUB58" s="83"/>
      <c r="AUC58" s="83"/>
      <c r="AUD58" s="83"/>
      <c r="AUE58" s="83"/>
      <c r="AUF58" s="83"/>
      <c r="AUG58" s="83"/>
      <c r="AUH58" s="83"/>
      <c r="AUI58" s="83"/>
      <c r="AUJ58" s="83"/>
      <c r="AUK58" s="83"/>
      <c r="AUL58" s="83"/>
      <c r="AUM58" s="83"/>
      <c r="AUN58" s="83"/>
      <c r="AUO58" s="83"/>
      <c r="AUP58" s="83"/>
      <c r="AUQ58" s="83"/>
      <c r="AUR58" s="83"/>
      <c r="AUS58" s="83"/>
      <c r="AUT58" s="83"/>
      <c r="AUU58" s="83"/>
      <c r="AUV58" s="83"/>
      <c r="AUW58" s="83"/>
      <c r="AUX58" s="83"/>
      <c r="AUY58" s="83"/>
      <c r="AUZ58" s="83"/>
      <c r="AVA58" s="83"/>
      <c r="AVB58" s="83"/>
      <c r="AVC58" s="83"/>
      <c r="AVD58" s="83"/>
      <c r="AVE58" s="83"/>
      <c r="AVF58" s="83"/>
    </row>
    <row r="59" spans="1:1254">
      <c r="A59" s="81"/>
      <c r="B59" s="81"/>
      <c r="C59" s="82"/>
      <c r="D59" s="8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  <c r="IW59" s="83"/>
      <c r="IX59" s="83"/>
      <c r="IY59" s="83"/>
      <c r="IZ59" s="83"/>
      <c r="JA59" s="83"/>
      <c r="JB59" s="83"/>
      <c r="JC59" s="83"/>
      <c r="JD59" s="83"/>
      <c r="JE59" s="83"/>
      <c r="JF59" s="83"/>
      <c r="JG59" s="83"/>
      <c r="JH59" s="83"/>
      <c r="JI59" s="83"/>
      <c r="JJ59" s="83"/>
      <c r="JK59" s="83"/>
      <c r="JL59" s="83"/>
      <c r="JM59" s="83"/>
      <c r="JN59" s="83"/>
      <c r="JO59" s="83"/>
      <c r="JP59" s="83"/>
      <c r="JQ59" s="83"/>
      <c r="JR59" s="83"/>
      <c r="JS59" s="83"/>
      <c r="JT59" s="83"/>
      <c r="JU59" s="83"/>
      <c r="JV59" s="83"/>
      <c r="JW59" s="83"/>
      <c r="JX59" s="83"/>
      <c r="JY59" s="83"/>
      <c r="JZ59" s="83"/>
      <c r="KA59" s="83"/>
      <c r="KB59" s="83"/>
      <c r="KC59" s="83"/>
      <c r="KD59" s="83"/>
      <c r="KE59" s="83"/>
      <c r="KF59" s="83"/>
      <c r="KG59" s="83"/>
      <c r="KH59" s="83"/>
      <c r="KI59" s="83"/>
      <c r="KJ59" s="83"/>
      <c r="KK59" s="83"/>
      <c r="KL59" s="83"/>
      <c r="KM59" s="83"/>
      <c r="KN59" s="83"/>
      <c r="KO59" s="83"/>
      <c r="KP59" s="83"/>
      <c r="KQ59" s="83"/>
      <c r="KR59" s="83"/>
      <c r="KS59" s="83"/>
      <c r="KT59" s="83"/>
      <c r="KU59" s="83"/>
      <c r="KV59" s="83"/>
      <c r="KW59" s="83"/>
      <c r="KX59" s="83"/>
      <c r="KY59" s="83"/>
      <c r="KZ59" s="83"/>
      <c r="LA59" s="83"/>
      <c r="LB59" s="83"/>
      <c r="LC59" s="83"/>
      <c r="LD59" s="83"/>
      <c r="LE59" s="83"/>
      <c r="LF59" s="83"/>
      <c r="LG59" s="83"/>
      <c r="LH59" s="83"/>
      <c r="LI59" s="83"/>
      <c r="LJ59" s="83"/>
      <c r="LK59" s="83"/>
      <c r="LL59" s="83"/>
      <c r="LM59" s="83"/>
      <c r="LN59" s="83"/>
      <c r="LO59" s="83"/>
      <c r="LP59" s="83"/>
      <c r="LQ59" s="83"/>
      <c r="LR59" s="83"/>
      <c r="LS59" s="83"/>
      <c r="LT59" s="83"/>
      <c r="LU59" s="83"/>
      <c r="LV59" s="83"/>
      <c r="LW59" s="83"/>
      <c r="LX59" s="83"/>
      <c r="LY59" s="83"/>
      <c r="LZ59" s="83"/>
      <c r="MA59" s="83"/>
      <c r="MB59" s="83"/>
      <c r="MC59" s="83"/>
      <c r="MD59" s="83"/>
      <c r="ME59" s="83"/>
      <c r="MF59" s="83"/>
      <c r="MG59" s="83"/>
      <c r="MH59" s="83"/>
      <c r="MI59" s="83"/>
      <c r="MJ59" s="83"/>
      <c r="MK59" s="83"/>
      <c r="ML59" s="83"/>
      <c r="MM59" s="83"/>
      <c r="MN59" s="83"/>
      <c r="MO59" s="83"/>
      <c r="MP59" s="83"/>
      <c r="MQ59" s="83"/>
      <c r="MR59" s="83"/>
      <c r="MS59" s="83"/>
      <c r="MT59" s="83"/>
      <c r="MU59" s="83"/>
      <c r="MV59" s="83"/>
      <c r="MW59" s="83"/>
      <c r="MX59" s="83"/>
      <c r="MY59" s="83"/>
      <c r="MZ59" s="83"/>
      <c r="NA59" s="83"/>
      <c r="NB59" s="83"/>
      <c r="NC59" s="83"/>
      <c r="ND59" s="83"/>
      <c r="NE59" s="83"/>
      <c r="NF59" s="83"/>
      <c r="NG59" s="83"/>
      <c r="NH59" s="83"/>
      <c r="NI59" s="83"/>
      <c r="NJ59" s="83"/>
      <c r="NK59" s="83"/>
      <c r="NL59" s="83"/>
      <c r="NM59" s="83"/>
      <c r="NN59" s="83"/>
      <c r="NO59" s="83"/>
      <c r="NP59" s="83"/>
      <c r="NQ59" s="83"/>
      <c r="NR59" s="83"/>
      <c r="NS59" s="83"/>
      <c r="NT59" s="83"/>
      <c r="NU59" s="83"/>
      <c r="NV59" s="83"/>
      <c r="NW59" s="83"/>
      <c r="NX59" s="83"/>
      <c r="NY59" s="83"/>
      <c r="NZ59" s="83"/>
      <c r="OA59" s="83"/>
      <c r="OB59" s="83"/>
      <c r="OC59" s="83"/>
      <c r="OD59" s="83"/>
      <c r="OE59" s="83"/>
      <c r="OF59" s="83"/>
      <c r="OG59" s="83"/>
      <c r="OH59" s="83"/>
      <c r="OI59" s="83"/>
      <c r="OJ59" s="83"/>
      <c r="OK59" s="83"/>
      <c r="OL59" s="83"/>
      <c r="OM59" s="83"/>
      <c r="ON59" s="83"/>
      <c r="OO59" s="83"/>
      <c r="OP59" s="83"/>
      <c r="OQ59" s="83"/>
      <c r="OR59" s="83"/>
      <c r="OS59" s="83"/>
      <c r="OT59" s="83"/>
      <c r="OU59" s="83"/>
      <c r="OV59" s="83"/>
      <c r="OW59" s="83"/>
      <c r="OX59" s="83"/>
      <c r="OY59" s="83"/>
      <c r="OZ59" s="83"/>
      <c r="PA59" s="83"/>
      <c r="PB59" s="83"/>
      <c r="PC59" s="83"/>
      <c r="PD59" s="83"/>
      <c r="PE59" s="83"/>
      <c r="PF59" s="83"/>
      <c r="PG59" s="83"/>
      <c r="PH59" s="83"/>
      <c r="PI59" s="83"/>
      <c r="PJ59" s="83"/>
      <c r="PK59" s="83"/>
      <c r="PL59" s="83"/>
      <c r="PM59" s="83"/>
      <c r="PN59" s="83"/>
      <c r="PO59" s="83"/>
      <c r="PP59" s="83"/>
      <c r="PQ59" s="83"/>
      <c r="PR59" s="83"/>
      <c r="PS59" s="83"/>
      <c r="PT59" s="83"/>
      <c r="PU59" s="83"/>
      <c r="PV59" s="83"/>
      <c r="PW59" s="83"/>
      <c r="PX59" s="83"/>
      <c r="PY59" s="83"/>
      <c r="PZ59" s="83"/>
      <c r="QA59" s="83"/>
      <c r="QB59" s="83"/>
      <c r="QC59" s="83"/>
      <c r="QD59" s="83"/>
      <c r="QE59" s="83"/>
      <c r="QF59" s="83"/>
      <c r="QG59" s="83"/>
      <c r="QH59" s="83"/>
      <c r="QI59" s="83"/>
      <c r="QJ59" s="83"/>
      <c r="QK59" s="83"/>
      <c r="QL59" s="83"/>
      <c r="QM59" s="83"/>
      <c r="QN59" s="83"/>
      <c r="QO59" s="83"/>
      <c r="QP59" s="83"/>
      <c r="QQ59" s="83"/>
      <c r="QR59" s="83"/>
      <c r="QS59" s="83"/>
      <c r="QT59" s="83"/>
      <c r="QU59" s="83"/>
      <c r="QV59" s="83"/>
      <c r="QW59" s="83"/>
      <c r="QX59" s="83"/>
      <c r="QY59" s="83"/>
      <c r="QZ59" s="83"/>
      <c r="RA59" s="83"/>
      <c r="RB59" s="83"/>
      <c r="RC59" s="83"/>
      <c r="RD59" s="83"/>
      <c r="RE59" s="83"/>
      <c r="RF59" s="83"/>
      <c r="RG59" s="83"/>
      <c r="RH59" s="83"/>
      <c r="RI59" s="83"/>
      <c r="RJ59" s="83"/>
      <c r="RK59" s="83"/>
      <c r="RL59" s="83"/>
      <c r="RM59" s="83"/>
      <c r="RN59" s="83"/>
      <c r="RO59" s="83"/>
      <c r="RP59" s="83"/>
      <c r="RQ59" s="83"/>
      <c r="RR59" s="83"/>
      <c r="RS59" s="83"/>
      <c r="RT59" s="83"/>
      <c r="RU59" s="83"/>
      <c r="RV59" s="83"/>
      <c r="RW59" s="83"/>
      <c r="RX59" s="83"/>
      <c r="RY59" s="83"/>
      <c r="RZ59" s="83"/>
      <c r="SA59" s="83"/>
      <c r="SB59" s="83"/>
      <c r="SC59" s="83"/>
      <c r="SD59" s="83"/>
      <c r="SE59" s="83"/>
      <c r="SF59" s="83"/>
      <c r="SG59" s="83"/>
      <c r="SH59" s="83"/>
      <c r="SI59" s="83"/>
      <c r="SJ59" s="83"/>
      <c r="SK59" s="83"/>
      <c r="SL59" s="83"/>
      <c r="SM59" s="83"/>
      <c r="SN59" s="83"/>
      <c r="SO59" s="83"/>
      <c r="SP59" s="83"/>
      <c r="SQ59" s="83"/>
      <c r="SR59" s="83"/>
      <c r="SS59" s="83"/>
      <c r="ST59" s="83"/>
      <c r="SU59" s="83"/>
      <c r="SV59" s="83"/>
      <c r="SW59" s="83"/>
      <c r="SX59" s="83"/>
      <c r="SY59" s="83"/>
      <c r="SZ59" s="83"/>
      <c r="TA59" s="83"/>
      <c r="TB59" s="83"/>
      <c r="TC59" s="83"/>
      <c r="TD59" s="83"/>
      <c r="TE59" s="83"/>
      <c r="TF59" s="83"/>
      <c r="TG59" s="83"/>
      <c r="TH59" s="83"/>
      <c r="TI59" s="83"/>
      <c r="TJ59" s="83"/>
      <c r="TK59" s="83"/>
      <c r="TL59" s="83"/>
      <c r="TM59" s="83"/>
      <c r="TN59" s="83"/>
      <c r="TO59" s="83"/>
      <c r="TP59" s="83"/>
      <c r="TQ59" s="83"/>
      <c r="TR59" s="83"/>
      <c r="TS59" s="83"/>
      <c r="TT59" s="83"/>
      <c r="TU59" s="83"/>
      <c r="TV59" s="83"/>
      <c r="TW59" s="83"/>
      <c r="TX59" s="83"/>
      <c r="TY59" s="83"/>
      <c r="TZ59" s="83"/>
      <c r="UA59" s="83"/>
      <c r="UB59" s="83"/>
      <c r="UC59" s="83"/>
      <c r="UD59" s="83"/>
      <c r="UE59" s="83"/>
      <c r="UF59" s="83"/>
      <c r="UG59" s="83"/>
      <c r="UH59" s="83"/>
      <c r="UI59" s="83"/>
      <c r="UJ59" s="83"/>
      <c r="UK59" s="83"/>
      <c r="UL59" s="83"/>
      <c r="UM59" s="83"/>
      <c r="UN59" s="83"/>
      <c r="UO59" s="83"/>
      <c r="UP59" s="83"/>
      <c r="UQ59" s="83"/>
      <c r="UR59" s="83"/>
      <c r="US59" s="83"/>
      <c r="UT59" s="83"/>
      <c r="UU59" s="83"/>
      <c r="UV59" s="83"/>
      <c r="UW59" s="83"/>
      <c r="UX59" s="83"/>
      <c r="UY59" s="83"/>
      <c r="UZ59" s="83"/>
      <c r="VA59" s="83"/>
      <c r="VB59" s="83"/>
      <c r="VC59" s="83"/>
      <c r="VD59" s="83"/>
      <c r="VE59" s="83"/>
      <c r="VF59" s="83"/>
      <c r="VG59" s="83"/>
      <c r="VH59" s="83"/>
      <c r="VI59" s="83"/>
      <c r="VJ59" s="83"/>
      <c r="VK59" s="83"/>
      <c r="VL59" s="83"/>
      <c r="VM59" s="83"/>
      <c r="VN59" s="83"/>
      <c r="VO59" s="83"/>
      <c r="VP59" s="83"/>
      <c r="VQ59" s="83"/>
      <c r="VR59" s="83"/>
      <c r="VS59" s="83"/>
      <c r="VT59" s="83"/>
      <c r="VU59" s="83"/>
      <c r="VV59" s="83"/>
      <c r="VW59" s="83"/>
      <c r="VX59" s="83"/>
      <c r="VY59" s="83"/>
      <c r="VZ59" s="83"/>
      <c r="WA59" s="83"/>
      <c r="WB59" s="83"/>
      <c r="WC59" s="83"/>
      <c r="WD59" s="83"/>
      <c r="WE59" s="83"/>
      <c r="WF59" s="83"/>
      <c r="WG59" s="83"/>
      <c r="WH59" s="83"/>
      <c r="WI59" s="83"/>
      <c r="WJ59" s="83"/>
      <c r="WK59" s="83"/>
      <c r="WL59" s="83"/>
      <c r="WM59" s="83"/>
      <c r="WN59" s="83"/>
      <c r="WO59" s="83"/>
      <c r="WP59" s="83"/>
      <c r="WQ59" s="83"/>
      <c r="WR59" s="83"/>
      <c r="WS59" s="83"/>
      <c r="WT59" s="83"/>
      <c r="WU59" s="83"/>
      <c r="WV59" s="83"/>
      <c r="WW59" s="83"/>
      <c r="WX59" s="83"/>
      <c r="WY59" s="83"/>
      <c r="WZ59" s="83"/>
      <c r="XA59" s="83"/>
      <c r="XB59" s="83"/>
      <c r="XC59" s="83"/>
      <c r="XD59" s="83"/>
      <c r="XE59" s="83"/>
      <c r="XF59" s="83"/>
      <c r="XG59" s="83"/>
      <c r="XH59" s="83"/>
      <c r="XI59" s="83"/>
      <c r="XJ59" s="83"/>
      <c r="XK59" s="83"/>
      <c r="XL59" s="83"/>
      <c r="XM59" s="83"/>
      <c r="XN59" s="83"/>
      <c r="XO59" s="83"/>
      <c r="XP59" s="83"/>
      <c r="XQ59" s="83"/>
      <c r="XR59" s="83"/>
      <c r="XS59" s="83"/>
      <c r="XT59" s="83"/>
      <c r="XU59" s="83"/>
      <c r="XV59" s="83"/>
      <c r="XW59" s="83"/>
      <c r="XX59" s="83"/>
      <c r="XY59" s="83"/>
      <c r="XZ59" s="83"/>
      <c r="YA59" s="83"/>
      <c r="YB59" s="83"/>
      <c r="YC59" s="83"/>
      <c r="YD59" s="83"/>
      <c r="YE59" s="83"/>
      <c r="YF59" s="83"/>
      <c r="YG59" s="83"/>
      <c r="YH59" s="83"/>
      <c r="YI59" s="83"/>
      <c r="YJ59" s="83"/>
      <c r="YK59" s="83"/>
      <c r="YL59" s="83"/>
      <c r="YM59" s="83"/>
      <c r="YN59" s="83"/>
      <c r="YO59" s="83"/>
      <c r="YP59" s="83"/>
      <c r="YQ59" s="83"/>
      <c r="YR59" s="83"/>
      <c r="YS59" s="83"/>
      <c r="YT59" s="83"/>
      <c r="YU59" s="83"/>
      <c r="YV59" s="83"/>
      <c r="YW59" s="83"/>
      <c r="YX59" s="83"/>
      <c r="YY59" s="83"/>
      <c r="YZ59" s="83"/>
      <c r="ZA59" s="83"/>
      <c r="ZB59" s="83"/>
      <c r="ZC59" s="83"/>
      <c r="ZD59" s="83"/>
      <c r="ZE59" s="83"/>
      <c r="ZF59" s="83"/>
      <c r="ZG59" s="83"/>
      <c r="ZH59" s="83"/>
      <c r="ZI59" s="83"/>
      <c r="ZJ59" s="83"/>
      <c r="ZK59" s="83"/>
      <c r="ZL59" s="83"/>
      <c r="ZM59" s="83"/>
      <c r="ZN59" s="83"/>
      <c r="ZO59" s="83"/>
      <c r="ZP59" s="83"/>
      <c r="ZQ59" s="83"/>
      <c r="ZR59" s="83"/>
      <c r="ZS59" s="83"/>
      <c r="ZT59" s="83"/>
      <c r="ZU59" s="83"/>
      <c r="ZV59" s="83"/>
      <c r="ZW59" s="83"/>
      <c r="ZX59" s="83"/>
      <c r="ZY59" s="83"/>
      <c r="ZZ59" s="83"/>
      <c r="AAA59" s="83"/>
      <c r="AAB59" s="83"/>
      <c r="AAC59" s="83"/>
      <c r="AAD59" s="83"/>
      <c r="AAE59" s="83"/>
      <c r="AAF59" s="83"/>
      <c r="AAG59" s="83"/>
      <c r="AAH59" s="83"/>
      <c r="AAI59" s="83"/>
      <c r="AAJ59" s="83"/>
      <c r="AAK59" s="83"/>
      <c r="AAL59" s="83"/>
      <c r="AAM59" s="83"/>
      <c r="AAN59" s="83"/>
      <c r="AAO59" s="83"/>
      <c r="AAP59" s="83"/>
      <c r="AAQ59" s="83"/>
      <c r="AAR59" s="83"/>
      <c r="AAS59" s="83"/>
      <c r="AAT59" s="83"/>
      <c r="AAU59" s="83"/>
      <c r="AAV59" s="83"/>
      <c r="AAW59" s="83"/>
      <c r="AAX59" s="83"/>
      <c r="AAY59" s="83"/>
      <c r="AAZ59" s="83"/>
      <c r="ABA59" s="83"/>
      <c r="ABB59" s="83"/>
      <c r="ABC59" s="83"/>
      <c r="ABD59" s="83"/>
      <c r="ABE59" s="83"/>
      <c r="ABF59" s="83"/>
      <c r="ABG59" s="83"/>
      <c r="ABH59" s="83"/>
      <c r="ABI59" s="83"/>
      <c r="ABJ59" s="83"/>
      <c r="ABK59" s="83"/>
      <c r="ABL59" s="83"/>
      <c r="ABM59" s="83"/>
      <c r="ABN59" s="83"/>
      <c r="ABO59" s="83"/>
      <c r="ABP59" s="83"/>
      <c r="ABQ59" s="83"/>
      <c r="ABR59" s="83"/>
      <c r="ABS59" s="83"/>
      <c r="ABT59" s="83"/>
      <c r="ABU59" s="83"/>
      <c r="ABV59" s="83"/>
      <c r="ABW59" s="83"/>
      <c r="ABX59" s="83"/>
      <c r="ABY59" s="83"/>
      <c r="ABZ59" s="83"/>
      <c r="ACA59" s="83"/>
      <c r="ACB59" s="83"/>
      <c r="ACC59" s="83"/>
      <c r="ACD59" s="83"/>
      <c r="ACE59" s="83"/>
      <c r="ACF59" s="83"/>
      <c r="ACG59" s="83"/>
      <c r="ACH59" s="83"/>
      <c r="ACI59" s="83"/>
      <c r="ACJ59" s="83"/>
      <c r="ACK59" s="83"/>
      <c r="ACL59" s="83"/>
      <c r="ACM59" s="83"/>
      <c r="ACN59" s="83"/>
      <c r="ACO59" s="83"/>
      <c r="ACP59" s="83"/>
      <c r="ACQ59" s="83"/>
      <c r="ACR59" s="83"/>
      <c r="ACS59" s="83"/>
      <c r="ACT59" s="83"/>
      <c r="ACU59" s="83"/>
      <c r="ACV59" s="83"/>
      <c r="ACW59" s="83"/>
      <c r="ACX59" s="83"/>
      <c r="ACY59" s="83"/>
      <c r="ACZ59" s="83"/>
      <c r="ADA59" s="83"/>
      <c r="ADB59" s="83"/>
      <c r="ADC59" s="83"/>
      <c r="ADD59" s="83"/>
      <c r="ADE59" s="83"/>
      <c r="ADF59" s="83"/>
      <c r="ADG59" s="83"/>
      <c r="ADH59" s="83"/>
      <c r="ADI59" s="83"/>
      <c r="ADJ59" s="83"/>
      <c r="ADK59" s="83"/>
      <c r="ADL59" s="83"/>
      <c r="ADM59" s="83"/>
      <c r="ADN59" s="83"/>
      <c r="ADO59" s="83"/>
      <c r="ADP59" s="83"/>
      <c r="ADQ59" s="83"/>
      <c r="ADR59" s="83"/>
      <c r="ADS59" s="83"/>
      <c r="ADT59" s="83"/>
      <c r="ADU59" s="83"/>
      <c r="ADV59" s="83"/>
      <c r="ADW59" s="83"/>
      <c r="ADX59" s="83"/>
      <c r="ADY59" s="83"/>
      <c r="ADZ59" s="83"/>
      <c r="AEA59" s="83"/>
      <c r="AEB59" s="83"/>
      <c r="AEC59" s="83"/>
      <c r="AED59" s="83"/>
      <c r="AEE59" s="83"/>
      <c r="AEF59" s="83"/>
      <c r="AEG59" s="83"/>
      <c r="AEH59" s="83"/>
      <c r="AEI59" s="83"/>
      <c r="AEJ59" s="83"/>
      <c r="AEK59" s="83"/>
      <c r="AEL59" s="83"/>
      <c r="AEM59" s="83"/>
      <c r="AEN59" s="83"/>
      <c r="AEO59" s="83"/>
      <c r="AEP59" s="83"/>
      <c r="AEQ59" s="83"/>
      <c r="AER59" s="83"/>
      <c r="AES59" s="83"/>
      <c r="AET59" s="83"/>
      <c r="AEU59" s="83"/>
      <c r="AEV59" s="83"/>
      <c r="AEW59" s="83"/>
      <c r="AEX59" s="83"/>
      <c r="AEY59" s="83"/>
      <c r="AEZ59" s="83"/>
      <c r="AFA59" s="83"/>
      <c r="AFB59" s="83"/>
      <c r="AFC59" s="83"/>
      <c r="AFD59" s="83"/>
      <c r="AFE59" s="83"/>
      <c r="AFF59" s="83"/>
      <c r="AFG59" s="83"/>
      <c r="AFH59" s="83"/>
      <c r="AFI59" s="83"/>
      <c r="AFJ59" s="83"/>
      <c r="AFK59" s="83"/>
      <c r="AFL59" s="83"/>
      <c r="AFM59" s="83"/>
      <c r="AFN59" s="83"/>
      <c r="AFO59" s="83"/>
      <c r="AFP59" s="83"/>
      <c r="AFQ59" s="83"/>
      <c r="AFR59" s="83"/>
      <c r="AFS59" s="83"/>
      <c r="AFT59" s="83"/>
      <c r="AFU59" s="83"/>
      <c r="AFV59" s="83"/>
      <c r="AFW59" s="83"/>
      <c r="AFX59" s="83"/>
      <c r="AFY59" s="83"/>
      <c r="AFZ59" s="83"/>
      <c r="AGA59" s="83"/>
      <c r="AGB59" s="83"/>
      <c r="AGC59" s="83"/>
      <c r="AGD59" s="83"/>
      <c r="AGE59" s="83"/>
      <c r="AGF59" s="83"/>
      <c r="AGG59" s="83"/>
      <c r="AGH59" s="83"/>
      <c r="AGI59" s="83"/>
      <c r="AGJ59" s="83"/>
      <c r="AGK59" s="83"/>
      <c r="AGL59" s="83"/>
      <c r="AGM59" s="83"/>
      <c r="AGN59" s="83"/>
      <c r="AGO59" s="83"/>
      <c r="AGP59" s="83"/>
      <c r="AGQ59" s="83"/>
      <c r="AGR59" s="83"/>
      <c r="AGS59" s="83"/>
      <c r="AGT59" s="83"/>
      <c r="AGU59" s="83"/>
      <c r="AGV59" s="83"/>
      <c r="AGW59" s="83"/>
      <c r="AGX59" s="83"/>
      <c r="AGY59" s="83"/>
      <c r="AGZ59" s="83"/>
      <c r="AHA59" s="83"/>
      <c r="AHB59" s="83"/>
      <c r="AHC59" s="83"/>
      <c r="AHD59" s="83"/>
      <c r="AHE59" s="83"/>
      <c r="AHF59" s="83"/>
      <c r="AHG59" s="83"/>
      <c r="AHH59" s="83"/>
      <c r="AHI59" s="83"/>
      <c r="AHJ59" s="83"/>
      <c r="AHK59" s="83"/>
      <c r="AHL59" s="83"/>
      <c r="AHM59" s="83"/>
      <c r="AHN59" s="83"/>
      <c r="AHO59" s="83"/>
      <c r="AHP59" s="83"/>
      <c r="AHQ59" s="83"/>
      <c r="AHR59" s="83"/>
      <c r="AHS59" s="83"/>
      <c r="AHT59" s="83"/>
      <c r="AHU59" s="83"/>
      <c r="AHV59" s="83"/>
      <c r="AHW59" s="83"/>
      <c r="AHX59" s="83"/>
      <c r="AHY59" s="83"/>
      <c r="AHZ59" s="83"/>
      <c r="AIA59" s="83"/>
      <c r="AIB59" s="83"/>
      <c r="AIC59" s="83"/>
      <c r="AID59" s="83"/>
      <c r="AIE59" s="83"/>
      <c r="AIF59" s="83"/>
      <c r="AIG59" s="83"/>
      <c r="AIH59" s="83"/>
      <c r="AII59" s="83"/>
      <c r="AIJ59" s="83"/>
      <c r="AIK59" s="83"/>
      <c r="AIL59" s="83"/>
      <c r="AIM59" s="83"/>
      <c r="AIN59" s="83"/>
      <c r="AIO59" s="83"/>
      <c r="AIP59" s="83"/>
      <c r="AIQ59" s="83"/>
      <c r="AIR59" s="83"/>
      <c r="AIS59" s="83"/>
      <c r="AIT59" s="83"/>
      <c r="AIU59" s="83"/>
      <c r="AIV59" s="83"/>
      <c r="AIW59" s="83"/>
      <c r="AIX59" s="83"/>
      <c r="AIY59" s="83"/>
      <c r="AIZ59" s="83"/>
      <c r="AJA59" s="83"/>
      <c r="AJB59" s="83"/>
      <c r="AJC59" s="83"/>
      <c r="AJD59" s="83"/>
      <c r="AJE59" s="83"/>
      <c r="AJF59" s="83"/>
      <c r="AJG59" s="83"/>
      <c r="AJH59" s="83"/>
      <c r="AJI59" s="83"/>
      <c r="AJJ59" s="83"/>
      <c r="AJK59" s="83"/>
      <c r="AJL59" s="83"/>
      <c r="AJM59" s="83"/>
      <c r="AJN59" s="83"/>
      <c r="AJO59" s="83"/>
      <c r="AJP59" s="83"/>
      <c r="AJQ59" s="83"/>
      <c r="AJR59" s="83"/>
      <c r="AJS59" s="83"/>
      <c r="AJT59" s="83"/>
      <c r="AJU59" s="83"/>
      <c r="AJV59" s="83"/>
      <c r="AJW59" s="83"/>
      <c r="AJX59" s="83"/>
      <c r="AJY59" s="83"/>
      <c r="AJZ59" s="83"/>
      <c r="AKA59" s="83"/>
      <c r="AKB59" s="83"/>
      <c r="AKC59" s="83"/>
      <c r="AKD59" s="83"/>
      <c r="AKE59" s="83"/>
      <c r="AKF59" s="83"/>
      <c r="AKG59" s="83"/>
      <c r="AKH59" s="83"/>
      <c r="AKI59" s="83"/>
      <c r="AKJ59" s="83"/>
      <c r="AKK59" s="83"/>
      <c r="AKL59" s="83"/>
      <c r="AKM59" s="83"/>
      <c r="AKN59" s="83"/>
      <c r="AKO59" s="83"/>
      <c r="AKP59" s="83"/>
      <c r="AKQ59" s="83"/>
      <c r="AKR59" s="83"/>
      <c r="AKS59" s="83"/>
      <c r="AKT59" s="83"/>
      <c r="AKU59" s="83"/>
      <c r="AKV59" s="83"/>
      <c r="AKW59" s="83"/>
      <c r="AKX59" s="83"/>
      <c r="AKY59" s="83"/>
      <c r="AKZ59" s="83"/>
      <c r="ALA59" s="83"/>
      <c r="ALB59" s="83"/>
      <c r="ALC59" s="83"/>
      <c r="ALD59" s="83"/>
      <c r="ALE59" s="83"/>
      <c r="ALF59" s="83"/>
      <c r="ALG59" s="83"/>
      <c r="ALH59" s="83"/>
      <c r="ALI59" s="83"/>
      <c r="ALJ59" s="83"/>
      <c r="ALK59" s="83"/>
      <c r="ALL59" s="83"/>
      <c r="ALM59" s="83"/>
      <c r="ALN59" s="83"/>
      <c r="ALO59" s="83"/>
      <c r="ALP59" s="83"/>
      <c r="ALQ59" s="83"/>
      <c r="ALR59" s="83"/>
      <c r="ALS59" s="83"/>
      <c r="ALT59" s="83"/>
      <c r="ALU59" s="83"/>
      <c r="ALV59" s="83"/>
      <c r="ALW59" s="83"/>
      <c r="ALX59" s="83"/>
      <c r="ALY59" s="83"/>
      <c r="ALZ59" s="83"/>
      <c r="AMA59" s="83"/>
      <c r="AMB59" s="83"/>
      <c r="AMC59" s="83"/>
      <c r="AMD59" s="83"/>
      <c r="AME59" s="83"/>
      <c r="AMF59" s="83"/>
      <c r="AMG59" s="83"/>
      <c r="AMH59" s="83"/>
      <c r="AMI59" s="83"/>
      <c r="AMJ59" s="83"/>
      <c r="AMK59" s="83"/>
      <c r="AML59" s="83"/>
      <c r="AMM59" s="83"/>
      <c r="AMN59" s="83"/>
      <c r="AMO59" s="83"/>
      <c r="AMP59" s="83"/>
      <c r="AMQ59" s="83"/>
      <c r="AMR59" s="83"/>
      <c r="AMS59" s="83"/>
      <c r="AMT59" s="83"/>
      <c r="AMU59" s="83"/>
      <c r="AMV59" s="83"/>
      <c r="AMW59" s="83"/>
      <c r="AMX59" s="83"/>
      <c r="AMY59" s="83"/>
      <c r="AMZ59" s="83"/>
      <c r="ANA59" s="83"/>
      <c r="ANB59" s="83"/>
      <c r="ANC59" s="83"/>
      <c r="AND59" s="83"/>
      <c r="ANE59" s="83"/>
      <c r="ANF59" s="83"/>
      <c r="ANG59" s="83"/>
      <c r="ANH59" s="83"/>
      <c r="ANI59" s="83"/>
      <c r="ANJ59" s="83"/>
      <c r="ANK59" s="83"/>
      <c r="ANL59" s="83"/>
      <c r="ANM59" s="83"/>
      <c r="ANN59" s="83"/>
      <c r="ANO59" s="83"/>
      <c r="ANP59" s="83"/>
      <c r="ANQ59" s="83"/>
      <c r="ANR59" s="83"/>
      <c r="ANS59" s="83"/>
      <c r="ANT59" s="83"/>
      <c r="ANU59" s="83"/>
      <c r="ANV59" s="83"/>
      <c r="ANW59" s="83"/>
      <c r="ANX59" s="83"/>
      <c r="ANY59" s="83"/>
      <c r="ANZ59" s="83"/>
      <c r="AOA59" s="83"/>
      <c r="AOB59" s="83"/>
      <c r="AOC59" s="83"/>
      <c r="AOD59" s="83"/>
      <c r="AOE59" s="83"/>
      <c r="AOF59" s="83"/>
      <c r="AOG59" s="83"/>
      <c r="AOH59" s="83"/>
      <c r="AOI59" s="83"/>
      <c r="AOJ59" s="83"/>
      <c r="AOK59" s="83"/>
      <c r="AOL59" s="83"/>
      <c r="AOM59" s="83"/>
      <c r="AON59" s="83"/>
      <c r="AOO59" s="83"/>
      <c r="AOP59" s="83"/>
      <c r="AOQ59" s="83"/>
      <c r="AOR59" s="83"/>
      <c r="AOS59" s="83"/>
      <c r="AOT59" s="83"/>
      <c r="AOU59" s="83"/>
      <c r="AOV59" s="83"/>
      <c r="AOW59" s="83"/>
      <c r="AOX59" s="83"/>
      <c r="AOY59" s="83"/>
      <c r="AOZ59" s="83"/>
      <c r="APA59" s="83"/>
      <c r="APB59" s="83"/>
      <c r="APC59" s="83"/>
      <c r="APD59" s="83"/>
      <c r="APE59" s="83"/>
      <c r="APF59" s="83"/>
      <c r="APG59" s="83"/>
      <c r="APH59" s="83"/>
      <c r="API59" s="83"/>
      <c r="APJ59" s="83"/>
      <c r="APK59" s="83"/>
      <c r="APL59" s="83"/>
      <c r="APM59" s="83"/>
      <c r="APN59" s="83"/>
      <c r="APO59" s="83"/>
      <c r="APP59" s="83"/>
      <c r="APQ59" s="83"/>
      <c r="APR59" s="83"/>
      <c r="APS59" s="83"/>
      <c r="APT59" s="83"/>
      <c r="APU59" s="83"/>
      <c r="APV59" s="83"/>
      <c r="APW59" s="83"/>
      <c r="APX59" s="83"/>
      <c r="APY59" s="83"/>
      <c r="APZ59" s="83"/>
      <c r="AQA59" s="83"/>
      <c r="AQB59" s="83"/>
      <c r="AQC59" s="83"/>
      <c r="AQD59" s="83"/>
      <c r="AQE59" s="83"/>
      <c r="AQF59" s="83"/>
      <c r="AQG59" s="83"/>
      <c r="AQH59" s="83"/>
      <c r="AQI59" s="83"/>
      <c r="AQJ59" s="83"/>
      <c r="AQK59" s="83"/>
      <c r="AQL59" s="83"/>
      <c r="AQM59" s="83"/>
      <c r="AQN59" s="83"/>
      <c r="AQO59" s="83"/>
      <c r="AQP59" s="83"/>
      <c r="AQQ59" s="83"/>
      <c r="AQR59" s="83"/>
      <c r="AQS59" s="83"/>
      <c r="AQT59" s="83"/>
      <c r="AQU59" s="83"/>
      <c r="AQV59" s="83"/>
      <c r="AQW59" s="83"/>
      <c r="AQX59" s="83"/>
      <c r="AQY59" s="83"/>
      <c r="AQZ59" s="83"/>
      <c r="ARA59" s="83"/>
      <c r="ARB59" s="83"/>
      <c r="ARC59" s="83"/>
      <c r="ARD59" s="83"/>
      <c r="ARE59" s="83"/>
      <c r="ARF59" s="83"/>
      <c r="ARG59" s="83"/>
      <c r="ARH59" s="83"/>
      <c r="ARI59" s="83"/>
      <c r="ARJ59" s="83"/>
      <c r="ARK59" s="83"/>
      <c r="ARL59" s="83"/>
      <c r="ARM59" s="83"/>
      <c r="ARN59" s="83"/>
      <c r="ARO59" s="83"/>
      <c r="ARP59" s="83"/>
      <c r="ARQ59" s="83"/>
      <c r="ARR59" s="83"/>
      <c r="ARS59" s="83"/>
      <c r="ART59" s="83"/>
      <c r="ARU59" s="83"/>
      <c r="ARV59" s="83"/>
      <c r="ARW59" s="83"/>
      <c r="ARX59" s="83"/>
      <c r="ARY59" s="83"/>
      <c r="ARZ59" s="83"/>
      <c r="ASA59" s="83"/>
      <c r="ASB59" s="83"/>
      <c r="ASC59" s="83"/>
      <c r="ASD59" s="83"/>
      <c r="ASE59" s="83"/>
      <c r="ASF59" s="83"/>
      <c r="ASG59" s="83"/>
      <c r="ASH59" s="83"/>
      <c r="ASI59" s="83"/>
      <c r="ASJ59" s="83"/>
      <c r="ASK59" s="83"/>
      <c r="ASL59" s="83"/>
      <c r="ASM59" s="83"/>
      <c r="ASN59" s="83"/>
      <c r="ASO59" s="83"/>
      <c r="ASP59" s="83"/>
      <c r="ASQ59" s="83"/>
      <c r="ASR59" s="83"/>
      <c r="ASS59" s="83"/>
      <c r="AST59" s="83"/>
      <c r="ASU59" s="83"/>
      <c r="ASV59" s="83"/>
      <c r="ASW59" s="83"/>
      <c r="ASX59" s="83"/>
      <c r="ASY59" s="83"/>
      <c r="ASZ59" s="83"/>
      <c r="ATA59" s="83"/>
      <c r="ATB59" s="83"/>
      <c r="ATC59" s="83"/>
      <c r="ATD59" s="83"/>
      <c r="ATE59" s="83"/>
      <c r="ATF59" s="83"/>
      <c r="ATG59" s="83"/>
      <c r="ATH59" s="83"/>
      <c r="ATI59" s="83"/>
      <c r="ATJ59" s="83"/>
      <c r="ATK59" s="83"/>
      <c r="ATL59" s="83"/>
      <c r="ATM59" s="83"/>
      <c r="ATN59" s="83"/>
      <c r="ATO59" s="83"/>
      <c r="ATP59" s="83"/>
      <c r="ATQ59" s="83"/>
      <c r="ATR59" s="83"/>
      <c r="ATS59" s="83"/>
      <c r="ATT59" s="83"/>
      <c r="ATU59" s="83"/>
      <c r="ATV59" s="83"/>
      <c r="ATW59" s="83"/>
      <c r="ATX59" s="83"/>
      <c r="ATY59" s="83"/>
      <c r="ATZ59" s="83"/>
      <c r="AUA59" s="83"/>
      <c r="AUB59" s="83"/>
      <c r="AUC59" s="83"/>
      <c r="AUD59" s="83"/>
      <c r="AUE59" s="83"/>
      <c r="AUF59" s="83"/>
      <c r="AUG59" s="83"/>
      <c r="AUH59" s="83"/>
      <c r="AUI59" s="83"/>
      <c r="AUJ59" s="83"/>
      <c r="AUK59" s="83"/>
      <c r="AUL59" s="83"/>
      <c r="AUM59" s="83"/>
      <c r="AUN59" s="83"/>
      <c r="AUO59" s="83"/>
      <c r="AUP59" s="83"/>
      <c r="AUQ59" s="83"/>
      <c r="AUR59" s="83"/>
      <c r="AUS59" s="83"/>
      <c r="AUT59" s="83"/>
      <c r="AUU59" s="83"/>
      <c r="AUV59" s="83"/>
      <c r="AUW59" s="83"/>
      <c r="AUX59" s="83"/>
      <c r="AUY59" s="83"/>
      <c r="AUZ59" s="83"/>
      <c r="AVA59" s="83"/>
      <c r="AVB59" s="83"/>
      <c r="AVC59" s="83"/>
      <c r="AVD59" s="83"/>
      <c r="AVE59" s="83"/>
      <c r="AVF59" s="83"/>
    </row>
    <row r="60" spans="1:1254">
      <c r="C60" s="82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  <c r="NY60" s="83"/>
      <c r="NZ60" s="83"/>
      <c r="OA60" s="83"/>
      <c r="OB60" s="83"/>
      <c r="OC60" s="83"/>
      <c r="OD60" s="83"/>
      <c r="OE60" s="83"/>
      <c r="OF60" s="83"/>
      <c r="OG60" s="83"/>
      <c r="OH60" s="83"/>
      <c r="OI60" s="83"/>
      <c r="OJ60" s="83"/>
      <c r="OK60" s="83"/>
      <c r="OL60" s="83"/>
      <c r="OM60" s="83"/>
      <c r="ON60" s="83"/>
      <c r="OO60" s="83"/>
      <c r="OP60" s="83"/>
      <c r="OQ60" s="83"/>
      <c r="OR60" s="83"/>
      <c r="OS60" s="83"/>
      <c r="OT60" s="83"/>
      <c r="OU60" s="83"/>
      <c r="OV60" s="83"/>
      <c r="OW60" s="83"/>
      <c r="OX60" s="83"/>
      <c r="OY60" s="83"/>
      <c r="OZ60" s="83"/>
      <c r="PA60" s="83"/>
      <c r="PB60" s="83"/>
      <c r="PC60" s="83"/>
      <c r="PD60" s="83"/>
      <c r="PE60" s="83"/>
      <c r="PF60" s="83"/>
      <c r="PG60" s="83"/>
      <c r="PH60" s="83"/>
      <c r="PI60" s="83"/>
      <c r="PJ60" s="83"/>
      <c r="PK60" s="83"/>
      <c r="PL60" s="83"/>
      <c r="PM60" s="83"/>
      <c r="PN60" s="83"/>
      <c r="PO60" s="83"/>
      <c r="PP60" s="83"/>
      <c r="PQ60" s="83"/>
      <c r="PR60" s="83"/>
      <c r="PS60" s="83"/>
      <c r="PT60" s="83"/>
      <c r="PU60" s="83"/>
      <c r="PV60" s="83"/>
      <c r="PW60" s="83"/>
      <c r="PX60" s="83"/>
      <c r="PY60" s="83"/>
      <c r="PZ60" s="83"/>
      <c r="QA60" s="83"/>
      <c r="QB60" s="83"/>
      <c r="QC60" s="83"/>
      <c r="QD60" s="83"/>
      <c r="QE60" s="83"/>
      <c r="QF60" s="83"/>
      <c r="QG60" s="83"/>
      <c r="QH60" s="83"/>
      <c r="QI60" s="83"/>
      <c r="QJ60" s="83"/>
      <c r="QK60" s="83"/>
      <c r="QL60" s="83"/>
      <c r="QM60" s="83"/>
      <c r="QN60" s="83"/>
      <c r="QO60" s="83"/>
      <c r="QP60" s="83"/>
      <c r="QQ60" s="83"/>
      <c r="QR60" s="83"/>
      <c r="QS60" s="83"/>
      <c r="QT60" s="83"/>
      <c r="QU60" s="83"/>
      <c r="QV60" s="83"/>
      <c r="QW60" s="83"/>
      <c r="QX60" s="83"/>
      <c r="QY60" s="83"/>
      <c r="QZ60" s="83"/>
      <c r="RA60" s="83"/>
      <c r="RB60" s="83"/>
      <c r="RC60" s="83"/>
      <c r="RD60" s="83"/>
      <c r="RE60" s="83"/>
      <c r="RF60" s="83"/>
      <c r="RG60" s="83"/>
      <c r="RH60" s="83"/>
      <c r="RI60" s="83"/>
      <c r="RJ60" s="83"/>
      <c r="RK60" s="83"/>
      <c r="RL60" s="83"/>
      <c r="RM60" s="83"/>
      <c r="RN60" s="83"/>
      <c r="RO60" s="83"/>
      <c r="RP60" s="83"/>
      <c r="RQ60" s="83"/>
      <c r="RR60" s="83"/>
      <c r="RS60" s="83"/>
      <c r="RT60" s="83"/>
      <c r="RU60" s="83"/>
      <c r="RV60" s="83"/>
      <c r="RW60" s="83"/>
      <c r="RX60" s="83"/>
      <c r="RY60" s="83"/>
      <c r="RZ60" s="83"/>
      <c r="SA60" s="83"/>
      <c r="SB60" s="83"/>
      <c r="SC60" s="83"/>
      <c r="SD60" s="83"/>
      <c r="SE60" s="83"/>
      <c r="SF60" s="83"/>
      <c r="SG60" s="83"/>
      <c r="SH60" s="83"/>
      <c r="SI60" s="83"/>
      <c r="SJ60" s="83"/>
      <c r="SK60" s="83"/>
      <c r="SL60" s="83"/>
      <c r="SM60" s="83"/>
      <c r="SN60" s="83"/>
      <c r="SO60" s="83"/>
      <c r="SP60" s="83"/>
      <c r="SQ60" s="83"/>
      <c r="SR60" s="83"/>
      <c r="SS60" s="83"/>
      <c r="ST60" s="83"/>
      <c r="SU60" s="83"/>
      <c r="SV60" s="83"/>
      <c r="SW60" s="83"/>
      <c r="SX60" s="83"/>
      <c r="SY60" s="83"/>
      <c r="SZ60" s="83"/>
      <c r="TA60" s="83"/>
      <c r="TB60" s="83"/>
      <c r="TC60" s="83"/>
      <c r="TD60" s="83"/>
      <c r="TE60" s="83"/>
      <c r="TF60" s="83"/>
      <c r="TG60" s="83"/>
      <c r="TH60" s="83"/>
      <c r="TI60" s="83"/>
      <c r="TJ60" s="83"/>
      <c r="TK60" s="83"/>
      <c r="TL60" s="83"/>
      <c r="TM60" s="83"/>
      <c r="TN60" s="83"/>
      <c r="TO60" s="83"/>
      <c r="TP60" s="83"/>
      <c r="TQ60" s="83"/>
      <c r="TR60" s="83"/>
      <c r="TS60" s="83"/>
      <c r="TT60" s="83"/>
      <c r="TU60" s="83"/>
      <c r="TV60" s="83"/>
      <c r="TW60" s="83"/>
      <c r="TX60" s="83"/>
      <c r="TY60" s="83"/>
      <c r="TZ60" s="83"/>
      <c r="UA60" s="83"/>
      <c r="UB60" s="83"/>
      <c r="UC60" s="83"/>
      <c r="UD60" s="83"/>
      <c r="UE60" s="83"/>
      <c r="UF60" s="83"/>
      <c r="UG60" s="83"/>
      <c r="UH60" s="83"/>
      <c r="UI60" s="83"/>
      <c r="UJ60" s="83"/>
      <c r="UK60" s="83"/>
      <c r="UL60" s="83"/>
      <c r="UM60" s="83"/>
      <c r="UN60" s="83"/>
      <c r="UO60" s="83"/>
      <c r="UP60" s="83"/>
      <c r="UQ60" s="83"/>
      <c r="UR60" s="83"/>
      <c r="US60" s="83"/>
      <c r="UT60" s="83"/>
      <c r="UU60" s="83"/>
      <c r="UV60" s="83"/>
      <c r="UW60" s="83"/>
      <c r="UX60" s="83"/>
      <c r="UY60" s="83"/>
      <c r="UZ60" s="83"/>
      <c r="VA60" s="83"/>
      <c r="VB60" s="83"/>
      <c r="VC60" s="83"/>
      <c r="VD60" s="83"/>
      <c r="VE60" s="83"/>
      <c r="VF60" s="83"/>
      <c r="VG60" s="83"/>
      <c r="VH60" s="83"/>
      <c r="VI60" s="83"/>
      <c r="VJ60" s="83"/>
      <c r="VK60" s="83"/>
      <c r="VL60" s="83"/>
      <c r="VM60" s="83"/>
      <c r="VN60" s="83"/>
      <c r="VO60" s="83"/>
      <c r="VP60" s="83"/>
      <c r="VQ60" s="83"/>
      <c r="VR60" s="83"/>
      <c r="VS60" s="83"/>
      <c r="VT60" s="83"/>
      <c r="VU60" s="83"/>
      <c r="VV60" s="83"/>
      <c r="VW60" s="83"/>
      <c r="VX60" s="83"/>
      <c r="VY60" s="83"/>
      <c r="VZ60" s="83"/>
      <c r="WA60" s="83"/>
      <c r="WB60" s="83"/>
      <c r="WC60" s="83"/>
      <c r="WD60" s="83"/>
      <c r="WE60" s="83"/>
      <c r="WF60" s="83"/>
      <c r="WG60" s="83"/>
      <c r="WH60" s="83"/>
      <c r="WI60" s="83"/>
      <c r="WJ60" s="83"/>
      <c r="WK60" s="83"/>
      <c r="WL60" s="83"/>
      <c r="WM60" s="83"/>
      <c r="WN60" s="83"/>
      <c r="WO60" s="83"/>
      <c r="WP60" s="83"/>
      <c r="WQ60" s="83"/>
      <c r="WR60" s="83"/>
      <c r="WS60" s="83"/>
      <c r="WT60" s="83"/>
      <c r="WU60" s="83"/>
      <c r="WV60" s="83"/>
      <c r="WW60" s="83"/>
      <c r="WX60" s="83"/>
      <c r="WY60" s="83"/>
      <c r="WZ60" s="83"/>
      <c r="XA60" s="83"/>
      <c r="XB60" s="83"/>
      <c r="XC60" s="83"/>
      <c r="XD60" s="83"/>
      <c r="XE60" s="83"/>
      <c r="XF60" s="83"/>
      <c r="XG60" s="83"/>
      <c r="XH60" s="83"/>
      <c r="XI60" s="83"/>
      <c r="XJ60" s="83"/>
      <c r="XK60" s="83"/>
      <c r="XL60" s="83"/>
      <c r="XM60" s="83"/>
      <c r="XN60" s="83"/>
      <c r="XO60" s="83"/>
      <c r="XP60" s="83"/>
      <c r="XQ60" s="83"/>
      <c r="XR60" s="83"/>
      <c r="XS60" s="83"/>
      <c r="XT60" s="83"/>
      <c r="XU60" s="83"/>
      <c r="XV60" s="83"/>
      <c r="XW60" s="83"/>
      <c r="XX60" s="83"/>
      <c r="XY60" s="83"/>
      <c r="XZ60" s="83"/>
      <c r="YA60" s="83"/>
      <c r="YB60" s="83"/>
      <c r="YC60" s="83"/>
      <c r="YD60" s="83"/>
      <c r="YE60" s="83"/>
      <c r="YF60" s="83"/>
      <c r="YG60" s="83"/>
      <c r="YH60" s="83"/>
      <c r="YI60" s="83"/>
      <c r="YJ60" s="83"/>
      <c r="YK60" s="83"/>
      <c r="YL60" s="83"/>
      <c r="YM60" s="83"/>
      <c r="YN60" s="83"/>
      <c r="YO60" s="83"/>
      <c r="YP60" s="83"/>
      <c r="YQ60" s="83"/>
      <c r="YR60" s="83"/>
      <c r="YS60" s="83"/>
      <c r="YT60" s="83"/>
      <c r="YU60" s="83"/>
      <c r="YV60" s="83"/>
      <c r="YW60" s="83"/>
      <c r="YX60" s="83"/>
      <c r="YY60" s="83"/>
      <c r="YZ60" s="83"/>
      <c r="ZA60" s="83"/>
      <c r="ZB60" s="83"/>
      <c r="ZC60" s="83"/>
      <c r="ZD60" s="83"/>
      <c r="ZE60" s="83"/>
      <c r="ZF60" s="83"/>
      <c r="ZG60" s="83"/>
      <c r="ZH60" s="83"/>
      <c r="ZI60" s="83"/>
      <c r="ZJ60" s="83"/>
      <c r="ZK60" s="83"/>
      <c r="ZL60" s="83"/>
      <c r="ZM60" s="83"/>
      <c r="ZN60" s="83"/>
      <c r="ZO60" s="83"/>
      <c r="ZP60" s="83"/>
      <c r="ZQ60" s="83"/>
      <c r="ZR60" s="83"/>
      <c r="ZS60" s="83"/>
      <c r="ZT60" s="83"/>
      <c r="ZU60" s="83"/>
      <c r="ZV60" s="83"/>
      <c r="ZW60" s="83"/>
      <c r="ZX60" s="83"/>
      <c r="ZY60" s="83"/>
      <c r="ZZ60" s="83"/>
      <c r="AAA60" s="83"/>
      <c r="AAB60" s="83"/>
      <c r="AAC60" s="83"/>
      <c r="AAD60" s="83"/>
      <c r="AAE60" s="83"/>
      <c r="AAF60" s="83"/>
      <c r="AAG60" s="83"/>
      <c r="AAH60" s="83"/>
      <c r="AAI60" s="83"/>
      <c r="AAJ60" s="83"/>
      <c r="AAK60" s="83"/>
      <c r="AAL60" s="83"/>
      <c r="AAM60" s="83"/>
      <c r="AAN60" s="83"/>
      <c r="AAO60" s="83"/>
      <c r="AAP60" s="83"/>
      <c r="AAQ60" s="83"/>
      <c r="AAR60" s="83"/>
      <c r="AAS60" s="83"/>
      <c r="AAT60" s="83"/>
      <c r="AAU60" s="83"/>
      <c r="AAV60" s="83"/>
      <c r="AAW60" s="83"/>
      <c r="AAX60" s="83"/>
      <c r="AAY60" s="83"/>
      <c r="AAZ60" s="83"/>
      <c r="ABA60" s="83"/>
      <c r="ABB60" s="83"/>
      <c r="ABC60" s="83"/>
      <c r="ABD60" s="83"/>
      <c r="ABE60" s="83"/>
      <c r="ABF60" s="83"/>
      <c r="ABG60" s="83"/>
      <c r="ABH60" s="83"/>
      <c r="ABI60" s="83"/>
      <c r="ABJ60" s="83"/>
      <c r="ABK60" s="83"/>
      <c r="ABL60" s="83"/>
      <c r="ABM60" s="83"/>
      <c r="ABN60" s="83"/>
      <c r="ABO60" s="83"/>
      <c r="ABP60" s="83"/>
      <c r="ABQ60" s="83"/>
      <c r="ABR60" s="83"/>
      <c r="ABS60" s="83"/>
      <c r="ABT60" s="83"/>
      <c r="ABU60" s="83"/>
      <c r="ABV60" s="83"/>
      <c r="ABW60" s="83"/>
      <c r="ABX60" s="83"/>
      <c r="ABY60" s="83"/>
      <c r="ABZ60" s="83"/>
      <c r="ACA60" s="83"/>
      <c r="ACB60" s="83"/>
      <c r="ACC60" s="83"/>
      <c r="ACD60" s="83"/>
      <c r="ACE60" s="83"/>
      <c r="ACF60" s="83"/>
      <c r="ACG60" s="83"/>
      <c r="ACH60" s="83"/>
      <c r="ACI60" s="83"/>
      <c r="ACJ60" s="83"/>
      <c r="ACK60" s="83"/>
      <c r="ACL60" s="83"/>
      <c r="ACM60" s="83"/>
      <c r="ACN60" s="83"/>
      <c r="ACO60" s="83"/>
      <c r="ACP60" s="83"/>
      <c r="ACQ60" s="83"/>
      <c r="ACR60" s="83"/>
      <c r="ACS60" s="83"/>
      <c r="ACT60" s="83"/>
      <c r="ACU60" s="83"/>
      <c r="ACV60" s="83"/>
      <c r="ACW60" s="83"/>
      <c r="ACX60" s="83"/>
      <c r="ACY60" s="83"/>
      <c r="ACZ60" s="83"/>
      <c r="ADA60" s="83"/>
      <c r="ADB60" s="83"/>
      <c r="ADC60" s="83"/>
      <c r="ADD60" s="83"/>
      <c r="ADE60" s="83"/>
      <c r="ADF60" s="83"/>
      <c r="ADG60" s="83"/>
      <c r="ADH60" s="83"/>
      <c r="ADI60" s="83"/>
      <c r="ADJ60" s="83"/>
      <c r="ADK60" s="83"/>
      <c r="ADL60" s="83"/>
      <c r="ADM60" s="83"/>
      <c r="ADN60" s="83"/>
      <c r="ADO60" s="83"/>
      <c r="ADP60" s="83"/>
      <c r="ADQ60" s="83"/>
      <c r="ADR60" s="83"/>
      <c r="ADS60" s="83"/>
      <c r="ADT60" s="83"/>
      <c r="ADU60" s="83"/>
      <c r="ADV60" s="83"/>
      <c r="ADW60" s="83"/>
      <c r="ADX60" s="83"/>
      <c r="ADY60" s="83"/>
      <c r="ADZ60" s="83"/>
      <c r="AEA60" s="83"/>
      <c r="AEB60" s="83"/>
      <c r="AEC60" s="83"/>
      <c r="AED60" s="83"/>
      <c r="AEE60" s="83"/>
      <c r="AEF60" s="83"/>
      <c r="AEG60" s="83"/>
      <c r="AEH60" s="83"/>
      <c r="AEI60" s="83"/>
      <c r="AEJ60" s="83"/>
      <c r="AEK60" s="83"/>
      <c r="AEL60" s="83"/>
      <c r="AEM60" s="83"/>
      <c r="AEN60" s="83"/>
      <c r="AEO60" s="83"/>
      <c r="AEP60" s="83"/>
      <c r="AEQ60" s="83"/>
      <c r="AER60" s="83"/>
      <c r="AES60" s="83"/>
      <c r="AET60" s="83"/>
      <c r="AEU60" s="83"/>
      <c r="AEV60" s="83"/>
      <c r="AEW60" s="83"/>
      <c r="AEX60" s="83"/>
      <c r="AEY60" s="83"/>
      <c r="AEZ60" s="83"/>
      <c r="AFA60" s="83"/>
      <c r="AFB60" s="83"/>
      <c r="AFC60" s="83"/>
      <c r="AFD60" s="83"/>
      <c r="AFE60" s="83"/>
      <c r="AFF60" s="83"/>
      <c r="AFG60" s="83"/>
      <c r="AFH60" s="83"/>
      <c r="AFI60" s="83"/>
      <c r="AFJ60" s="83"/>
      <c r="AFK60" s="83"/>
      <c r="AFL60" s="83"/>
      <c r="AFM60" s="83"/>
      <c r="AFN60" s="83"/>
      <c r="AFO60" s="83"/>
      <c r="AFP60" s="83"/>
      <c r="AFQ60" s="83"/>
      <c r="AFR60" s="83"/>
      <c r="AFS60" s="83"/>
      <c r="AFT60" s="83"/>
      <c r="AFU60" s="83"/>
      <c r="AFV60" s="83"/>
      <c r="AFW60" s="83"/>
      <c r="AFX60" s="83"/>
      <c r="AFY60" s="83"/>
      <c r="AFZ60" s="83"/>
      <c r="AGA60" s="83"/>
      <c r="AGB60" s="83"/>
      <c r="AGC60" s="83"/>
      <c r="AGD60" s="83"/>
      <c r="AGE60" s="83"/>
      <c r="AGF60" s="83"/>
      <c r="AGG60" s="83"/>
      <c r="AGH60" s="83"/>
      <c r="AGI60" s="83"/>
      <c r="AGJ60" s="83"/>
      <c r="AGK60" s="83"/>
      <c r="AGL60" s="83"/>
      <c r="AGM60" s="83"/>
      <c r="AGN60" s="83"/>
      <c r="AGO60" s="83"/>
      <c r="AGP60" s="83"/>
      <c r="AGQ60" s="83"/>
      <c r="AGR60" s="83"/>
      <c r="AGS60" s="83"/>
      <c r="AGT60" s="83"/>
      <c r="AGU60" s="83"/>
      <c r="AGV60" s="83"/>
      <c r="AGW60" s="83"/>
      <c r="AGX60" s="83"/>
      <c r="AGY60" s="83"/>
      <c r="AGZ60" s="83"/>
      <c r="AHA60" s="83"/>
      <c r="AHB60" s="83"/>
      <c r="AHC60" s="83"/>
      <c r="AHD60" s="83"/>
      <c r="AHE60" s="83"/>
      <c r="AHF60" s="83"/>
      <c r="AHG60" s="83"/>
      <c r="AHH60" s="83"/>
      <c r="AHI60" s="83"/>
      <c r="AHJ60" s="83"/>
      <c r="AHK60" s="83"/>
      <c r="AHL60" s="83"/>
      <c r="AHM60" s="83"/>
      <c r="AHN60" s="83"/>
      <c r="AHO60" s="83"/>
      <c r="AHP60" s="83"/>
      <c r="AHQ60" s="83"/>
      <c r="AHR60" s="83"/>
      <c r="AHS60" s="83"/>
      <c r="AHT60" s="83"/>
      <c r="AHU60" s="83"/>
      <c r="AHV60" s="83"/>
      <c r="AHW60" s="83"/>
      <c r="AHX60" s="83"/>
      <c r="AHY60" s="83"/>
      <c r="AHZ60" s="83"/>
      <c r="AIA60" s="83"/>
      <c r="AIB60" s="83"/>
      <c r="AIC60" s="83"/>
      <c r="AID60" s="83"/>
      <c r="AIE60" s="83"/>
      <c r="AIF60" s="83"/>
      <c r="AIG60" s="83"/>
      <c r="AIH60" s="83"/>
      <c r="AII60" s="83"/>
      <c r="AIJ60" s="83"/>
      <c r="AIK60" s="83"/>
      <c r="AIL60" s="83"/>
      <c r="AIM60" s="83"/>
      <c r="AIN60" s="83"/>
      <c r="AIO60" s="83"/>
      <c r="AIP60" s="83"/>
      <c r="AIQ60" s="83"/>
      <c r="AIR60" s="83"/>
      <c r="AIS60" s="83"/>
      <c r="AIT60" s="83"/>
      <c r="AIU60" s="83"/>
      <c r="AIV60" s="83"/>
      <c r="AIW60" s="83"/>
      <c r="AIX60" s="83"/>
      <c r="AIY60" s="83"/>
      <c r="AIZ60" s="83"/>
      <c r="AJA60" s="83"/>
      <c r="AJB60" s="83"/>
      <c r="AJC60" s="83"/>
      <c r="AJD60" s="83"/>
      <c r="AJE60" s="83"/>
      <c r="AJF60" s="83"/>
      <c r="AJG60" s="83"/>
      <c r="AJH60" s="83"/>
      <c r="AJI60" s="83"/>
      <c r="AJJ60" s="83"/>
      <c r="AJK60" s="83"/>
      <c r="AJL60" s="83"/>
      <c r="AJM60" s="83"/>
      <c r="AJN60" s="83"/>
      <c r="AJO60" s="83"/>
      <c r="AJP60" s="83"/>
      <c r="AJQ60" s="83"/>
      <c r="AJR60" s="83"/>
      <c r="AJS60" s="83"/>
      <c r="AJT60" s="83"/>
      <c r="AJU60" s="83"/>
      <c r="AJV60" s="83"/>
      <c r="AJW60" s="83"/>
      <c r="AJX60" s="83"/>
      <c r="AJY60" s="83"/>
      <c r="AJZ60" s="83"/>
      <c r="AKA60" s="83"/>
      <c r="AKB60" s="83"/>
      <c r="AKC60" s="83"/>
      <c r="AKD60" s="83"/>
      <c r="AKE60" s="83"/>
      <c r="AKF60" s="83"/>
      <c r="AKG60" s="83"/>
      <c r="AKH60" s="83"/>
      <c r="AKI60" s="83"/>
      <c r="AKJ60" s="83"/>
      <c r="AKK60" s="83"/>
      <c r="AKL60" s="83"/>
      <c r="AKM60" s="83"/>
      <c r="AKN60" s="83"/>
      <c r="AKO60" s="83"/>
      <c r="AKP60" s="83"/>
      <c r="AKQ60" s="83"/>
      <c r="AKR60" s="83"/>
      <c r="AKS60" s="83"/>
      <c r="AKT60" s="83"/>
      <c r="AKU60" s="83"/>
      <c r="AKV60" s="83"/>
      <c r="AKW60" s="83"/>
      <c r="AKX60" s="83"/>
      <c r="AKY60" s="83"/>
      <c r="AKZ60" s="83"/>
      <c r="ALA60" s="83"/>
      <c r="ALB60" s="83"/>
      <c r="ALC60" s="83"/>
      <c r="ALD60" s="83"/>
      <c r="ALE60" s="83"/>
      <c r="ALF60" s="83"/>
      <c r="ALG60" s="83"/>
      <c r="ALH60" s="83"/>
      <c r="ALI60" s="83"/>
      <c r="ALJ60" s="83"/>
      <c r="ALK60" s="83"/>
      <c r="ALL60" s="83"/>
      <c r="ALM60" s="83"/>
      <c r="ALN60" s="83"/>
      <c r="ALO60" s="83"/>
      <c r="ALP60" s="83"/>
      <c r="ALQ60" s="83"/>
      <c r="ALR60" s="83"/>
      <c r="ALS60" s="83"/>
      <c r="ALT60" s="83"/>
      <c r="ALU60" s="83"/>
      <c r="ALV60" s="83"/>
      <c r="ALW60" s="83"/>
      <c r="ALX60" s="83"/>
      <c r="ALY60" s="83"/>
      <c r="ALZ60" s="83"/>
      <c r="AMA60" s="83"/>
      <c r="AMB60" s="83"/>
      <c r="AMC60" s="83"/>
      <c r="AMD60" s="83"/>
      <c r="AME60" s="83"/>
      <c r="AMF60" s="83"/>
      <c r="AMG60" s="83"/>
      <c r="AMH60" s="83"/>
      <c r="AMI60" s="83"/>
      <c r="AMJ60" s="83"/>
      <c r="AMK60" s="83"/>
      <c r="AML60" s="83"/>
      <c r="AMM60" s="83"/>
      <c r="AMN60" s="83"/>
      <c r="AMO60" s="83"/>
      <c r="AMP60" s="83"/>
      <c r="AMQ60" s="83"/>
      <c r="AMR60" s="83"/>
      <c r="AMS60" s="83"/>
      <c r="AMT60" s="83"/>
      <c r="AMU60" s="83"/>
      <c r="AMV60" s="83"/>
      <c r="AMW60" s="83"/>
      <c r="AMX60" s="83"/>
      <c r="AMY60" s="83"/>
      <c r="AMZ60" s="83"/>
      <c r="ANA60" s="83"/>
      <c r="ANB60" s="83"/>
      <c r="ANC60" s="83"/>
      <c r="AND60" s="83"/>
      <c r="ANE60" s="83"/>
      <c r="ANF60" s="83"/>
      <c r="ANG60" s="83"/>
      <c r="ANH60" s="83"/>
      <c r="ANI60" s="83"/>
      <c r="ANJ60" s="83"/>
      <c r="ANK60" s="83"/>
      <c r="ANL60" s="83"/>
      <c r="ANM60" s="83"/>
      <c r="ANN60" s="83"/>
      <c r="ANO60" s="83"/>
      <c r="ANP60" s="83"/>
      <c r="ANQ60" s="83"/>
      <c r="ANR60" s="83"/>
      <c r="ANS60" s="83"/>
      <c r="ANT60" s="83"/>
      <c r="ANU60" s="83"/>
      <c r="ANV60" s="83"/>
      <c r="ANW60" s="83"/>
      <c r="ANX60" s="83"/>
      <c r="ANY60" s="83"/>
      <c r="ANZ60" s="83"/>
      <c r="AOA60" s="83"/>
      <c r="AOB60" s="83"/>
      <c r="AOC60" s="83"/>
      <c r="AOD60" s="83"/>
      <c r="AOE60" s="83"/>
      <c r="AOF60" s="83"/>
      <c r="AOG60" s="83"/>
      <c r="AOH60" s="83"/>
      <c r="AOI60" s="83"/>
      <c r="AOJ60" s="83"/>
      <c r="AOK60" s="83"/>
      <c r="AOL60" s="83"/>
      <c r="AOM60" s="83"/>
      <c r="AON60" s="83"/>
      <c r="AOO60" s="83"/>
      <c r="AOP60" s="83"/>
      <c r="AOQ60" s="83"/>
      <c r="AOR60" s="83"/>
      <c r="AOS60" s="83"/>
      <c r="AOT60" s="83"/>
      <c r="AOU60" s="83"/>
      <c r="AOV60" s="83"/>
      <c r="AOW60" s="83"/>
      <c r="AOX60" s="83"/>
      <c r="AOY60" s="83"/>
      <c r="AOZ60" s="83"/>
      <c r="APA60" s="83"/>
      <c r="APB60" s="83"/>
      <c r="APC60" s="83"/>
      <c r="APD60" s="83"/>
      <c r="APE60" s="83"/>
      <c r="APF60" s="83"/>
      <c r="APG60" s="83"/>
      <c r="APH60" s="83"/>
      <c r="API60" s="83"/>
      <c r="APJ60" s="83"/>
      <c r="APK60" s="83"/>
      <c r="APL60" s="83"/>
      <c r="APM60" s="83"/>
      <c r="APN60" s="83"/>
      <c r="APO60" s="83"/>
      <c r="APP60" s="83"/>
      <c r="APQ60" s="83"/>
      <c r="APR60" s="83"/>
      <c r="APS60" s="83"/>
      <c r="APT60" s="83"/>
      <c r="APU60" s="83"/>
      <c r="APV60" s="83"/>
      <c r="APW60" s="83"/>
      <c r="APX60" s="83"/>
      <c r="APY60" s="83"/>
      <c r="APZ60" s="83"/>
      <c r="AQA60" s="83"/>
      <c r="AQB60" s="83"/>
      <c r="AQC60" s="83"/>
      <c r="AQD60" s="83"/>
      <c r="AQE60" s="83"/>
      <c r="AQF60" s="83"/>
      <c r="AQG60" s="83"/>
      <c r="AQH60" s="83"/>
      <c r="AQI60" s="83"/>
      <c r="AQJ60" s="83"/>
      <c r="AQK60" s="83"/>
      <c r="AQL60" s="83"/>
      <c r="AQM60" s="83"/>
      <c r="AQN60" s="83"/>
      <c r="AQO60" s="83"/>
      <c r="AQP60" s="83"/>
      <c r="AQQ60" s="83"/>
      <c r="AQR60" s="83"/>
      <c r="AQS60" s="83"/>
      <c r="AQT60" s="83"/>
      <c r="AQU60" s="83"/>
      <c r="AQV60" s="83"/>
      <c r="AQW60" s="83"/>
      <c r="AQX60" s="83"/>
      <c r="AQY60" s="83"/>
      <c r="AQZ60" s="83"/>
      <c r="ARA60" s="83"/>
      <c r="ARB60" s="83"/>
      <c r="ARC60" s="83"/>
      <c r="ARD60" s="83"/>
      <c r="ARE60" s="83"/>
      <c r="ARF60" s="83"/>
      <c r="ARG60" s="83"/>
      <c r="ARH60" s="83"/>
      <c r="ARI60" s="83"/>
      <c r="ARJ60" s="83"/>
      <c r="ARK60" s="83"/>
      <c r="ARL60" s="83"/>
      <c r="ARM60" s="83"/>
      <c r="ARN60" s="83"/>
      <c r="ARO60" s="83"/>
      <c r="ARP60" s="83"/>
      <c r="ARQ60" s="83"/>
      <c r="ARR60" s="83"/>
      <c r="ARS60" s="83"/>
      <c r="ART60" s="83"/>
      <c r="ARU60" s="83"/>
      <c r="ARV60" s="83"/>
      <c r="ARW60" s="83"/>
      <c r="ARX60" s="83"/>
      <c r="ARY60" s="83"/>
      <c r="ARZ60" s="83"/>
      <c r="ASA60" s="83"/>
      <c r="ASB60" s="83"/>
      <c r="ASC60" s="83"/>
      <c r="ASD60" s="83"/>
      <c r="ASE60" s="83"/>
      <c r="ASF60" s="83"/>
      <c r="ASG60" s="83"/>
      <c r="ASH60" s="83"/>
      <c r="ASI60" s="83"/>
      <c r="ASJ60" s="83"/>
      <c r="ASK60" s="83"/>
      <c r="ASL60" s="83"/>
      <c r="ASM60" s="83"/>
      <c r="ASN60" s="83"/>
      <c r="ASO60" s="83"/>
      <c r="ASP60" s="83"/>
      <c r="ASQ60" s="83"/>
      <c r="ASR60" s="83"/>
      <c r="ASS60" s="83"/>
      <c r="AST60" s="83"/>
      <c r="ASU60" s="83"/>
      <c r="ASV60" s="83"/>
      <c r="ASW60" s="83"/>
      <c r="ASX60" s="83"/>
      <c r="ASY60" s="83"/>
      <c r="ASZ60" s="83"/>
      <c r="ATA60" s="83"/>
      <c r="ATB60" s="83"/>
      <c r="ATC60" s="83"/>
      <c r="ATD60" s="83"/>
      <c r="ATE60" s="83"/>
      <c r="ATF60" s="83"/>
      <c r="ATG60" s="83"/>
      <c r="ATH60" s="83"/>
      <c r="ATI60" s="83"/>
      <c r="ATJ60" s="83"/>
      <c r="ATK60" s="83"/>
      <c r="ATL60" s="83"/>
      <c r="ATM60" s="83"/>
      <c r="ATN60" s="83"/>
      <c r="ATO60" s="83"/>
      <c r="ATP60" s="83"/>
      <c r="ATQ60" s="83"/>
      <c r="ATR60" s="83"/>
      <c r="ATS60" s="83"/>
      <c r="ATT60" s="83"/>
      <c r="ATU60" s="83"/>
      <c r="ATV60" s="83"/>
      <c r="ATW60" s="83"/>
      <c r="ATX60" s="83"/>
      <c r="ATY60" s="83"/>
      <c r="ATZ60" s="83"/>
      <c r="AUA60" s="83"/>
      <c r="AUB60" s="83"/>
      <c r="AUC60" s="83"/>
      <c r="AUD60" s="83"/>
      <c r="AUE60" s="83"/>
      <c r="AUF60" s="83"/>
      <c r="AUG60" s="83"/>
      <c r="AUH60" s="83"/>
      <c r="AUI60" s="83"/>
      <c r="AUJ60" s="83"/>
      <c r="AUK60" s="83"/>
      <c r="AUL60" s="83"/>
      <c r="AUM60" s="83"/>
      <c r="AUN60" s="83"/>
      <c r="AUO60" s="83"/>
      <c r="AUP60" s="83"/>
      <c r="AUQ60" s="83"/>
      <c r="AUR60" s="83"/>
      <c r="AUS60" s="83"/>
      <c r="AUT60" s="83"/>
      <c r="AUU60" s="83"/>
      <c r="AUV60" s="83"/>
      <c r="AUW60" s="83"/>
      <c r="AUX60" s="83"/>
      <c r="AUY60" s="83"/>
      <c r="AUZ60" s="83"/>
      <c r="AVA60" s="83"/>
      <c r="AVB60" s="83"/>
      <c r="AVC60" s="83"/>
      <c r="AVD60" s="83"/>
      <c r="AVE60" s="83"/>
      <c r="AVF60" s="83"/>
    </row>
    <row r="61" spans="1:1254">
      <c r="C61" s="82"/>
      <c r="D61" s="82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83"/>
      <c r="MX61" s="83"/>
      <c r="MY61" s="83"/>
      <c r="MZ61" s="83"/>
      <c r="NA61" s="83"/>
      <c r="NB61" s="83"/>
      <c r="NC61" s="83"/>
      <c r="ND61" s="83"/>
      <c r="NE61" s="83"/>
      <c r="NF61" s="83"/>
      <c r="NG61" s="83"/>
      <c r="NH61" s="83"/>
      <c r="NI61" s="83"/>
      <c r="NJ61" s="83"/>
      <c r="NK61" s="83"/>
      <c r="NL61" s="83"/>
      <c r="NM61" s="83"/>
      <c r="NN61" s="83"/>
      <c r="NO61" s="83"/>
      <c r="NP61" s="83"/>
      <c r="NQ61" s="83"/>
      <c r="NR61" s="83"/>
      <c r="NS61" s="83"/>
      <c r="NT61" s="83"/>
      <c r="NU61" s="83"/>
      <c r="NV61" s="83"/>
      <c r="NW61" s="83"/>
      <c r="NX61" s="83"/>
      <c r="NY61" s="83"/>
      <c r="NZ61" s="83"/>
      <c r="OA61" s="83"/>
      <c r="OB61" s="83"/>
      <c r="OC61" s="83"/>
      <c r="OD61" s="83"/>
      <c r="OE61" s="83"/>
      <c r="OF61" s="83"/>
      <c r="OG61" s="83"/>
      <c r="OH61" s="83"/>
      <c r="OI61" s="83"/>
      <c r="OJ61" s="83"/>
      <c r="OK61" s="83"/>
      <c r="OL61" s="83"/>
      <c r="OM61" s="83"/>
      <c r="ON61" s="83"/>
      <c r="OO61" s="83"/>
      <c r="OP61" s="83"/>
      <c r="OQ61" s="83"/>
      <c r="OR61" s="83"/>
      <c r="OS61" s="83"/>
      <c r="OT61" s="83"/>
      <c r="OU61" s="83"/>
      <c r="OV61" s="83"/>
      <c r="OW61" s="83"/>
      <c r="OX61" s="83"/>
      <c r="OY61" s="83"/>
      <c r="OZ61" s="83"/>
      <c r="PA61" s="83"/>
      <c r="PB61" s="83"/>
      <c r="PC61" s="83"/>
      <c r="PD61" s="83"/>
      <c r="PE61" s="83"/>
      <c r="PF61" s="83"/>
      <c r="PG61" s="83"/>
      <c r="PH61" s="83"/>
      <c r="PI61" s="83"/>
      <c r="PJ61" s="83"/>
      <c r="PK61" s="83"/>
      <c r="PL61" s="83"/>
      <c r="PM61" s="83"/>
      <c r="PN61" s="83"/>
      <c r="PO61" s="83"/>
      <c r="PP61" s="83"/>
      <c r="PQ61" s="83"/>
      <c r="PR61" s="83"/>
      <c r="PS61" s="83"/>
      <c r="PT61" s="83"/>
      <c r="PU61" s="83"/>
      <c r="PV61" s="83"/>
      <c r="PW61" s="83"/>
      <c r="PX61" s="83"/>
      <c r="PY61" s="83"/>
      <c r="PZ61" s="83"/>
      <c r="QA61" s="83"/>
      <c r="QB61" s="83"/>
      <c r="QC61" s="83"/>
      <c r="QD61" s="83"/>
      <c r="QE61" s="83"/>
      <c r="QF61" s="83"/>
      <c r="QG61" s="83"/>
      <c r="QH61" s="83"/>
      <c r="QI61" s="83"/>
      <c r="QJ61" s="83"/>
      <c r="QK61" s="83"/>
      <c r="QL61" s="83"/>
      <c r="QM61" s="83"/>
      <c r="QN61" s="83"/>
      <c r="QO61" s="83"/>
      <c r="QP61" s="83"/>
      <c r="QQ61" s="83"/>
      <c r="QR61" s="83"/>
      <c r="QS61" s="83"/>
      <c r="QT61" s="83"/>
      <c r="QU61" s="83"/>
      <c r="QV61" s="83"/>
      <c r="QW61" s="83"/>
      <c r="QX61" s="83"/>
      <c r="QY61" s="83"/>
      <c r="QZ61" s="83"/>
      <c r="RA61" s="83"/>
      <c r="RB61" s="83"/>
      <c r="RC61" s="83"/>
      <c r="RD61" s="83"/>
      <c r="RE61" s="83"/>
      <c r="RF61" s="83"/>
      <c r="RG61" s="83"/>
      <c r="RH61" s="83"/>
      <c r="RI61" s="83"/>
      <c r="RJ61" s="83"/>
      <c r="RK61" s="83"/>
      <c r="RL61" s="83"/>
      <c r="RM61" s="83"/>
      <c r="RN61" s="83"/>
      <c r="RO61" s="83"/>
      <c r="RP61" s="83"/>
      <c r="RQ61" s="83"/>
      <c r="RR61" s="83"/>
      <c r="RS61" s="83"/>
      <c r="RT61" s="83"/>
      <c r="RU61" s="83"/>
      <c r="RV61" s="83"/>
      <c r="RW61" s="83"/>
      <c r="RX61" s="83"/>
      <c r="RY61" s="83"/>
      <c r="RZ61" s="83"/>
      <c r="SA61" s="83"/>
      <c r="SB61" s="83"/>
      <c r="SC61" s="83"/>
      <c r="SD61" s="83"/>
      <c r="SE61" s="83"/>
      <c r="SF61" s="83"/>
      <c r="SG61" s="83"/>
      <c r="SH61" s="83"/>
      <c r="SI61" s="83"/>
      <c r="SJ61" s="83"/>
      <c r="SK61" s="83"/>
      <c r="SL61" s="83"/>
      <c r="SM61" s="83"/>
      <c r="SN61" s="83"/>
      <c r="SO61" s="83"/>
      <c r="SP61" s="83"/>
      <c r="SQ61" s="83"/>
      <c r="SR61" s="83"/>
      <c r="SS61" s="83"/>
      <c r="ST61" s="83"/>
      <c r="SU61" s="83"/>
      <c r="SV61" s="83"/>
      <c r="SW61" s="83"/>
      <c r="SX61" s="83"/>
      <c r="SY61" s="83"/>
      <c r="SZ61" s="83"/>
      <c r="TA61" s="83"/>
      <c r="TB61" s="83"/>
      <c r="TC61" s="83"/>
      <c r="TD61" s="83"/>
      <c r="TE61" s="83"/>
      <c r="TF61" s="83"/>
      <c r="TG61" s="83"/>
      <c r="TH61" s="83"/>
      <c r="TI61" s="83"/>
      <c r="TJ61" s="83"/>
      <c r="TK61" s="83"/>
      <c r="TL61" s="83"/>
      <c r="TM61" s="83"/>
      <c r="TN61" s="83"/>
      <c r="TO61" s="83"/>
      <c r="TP61" s="83"/>
      <c r="TQ61" s="83"/>
      <c r="TR61" s="83"/>
      <c r="TS61" s="83"/>
      <c r="TT61" s="83"/>
      <c r="TU61" s="83"/>
      <c r="TV61" s="83"/>
      <c r="TW61" s="83"/>
      <c r="TX61" s="83"/>
      <c r="TY61" s="83"/>
      <c r="TZ61" s="83"/>
      <c r="UA61" s="83"/>
      <c r="UB61" s="83"/>
      <c r="UC61" s="83"/>
      <c r="UD61" s="83"/>
      <c r="UE61" s="83"/>
      <c r="UF61" s="83"/>
      <c r="UG61" s="83"/>
      <c r="UH61" s="83"/>
      <c r="UI61" s="83"/>
      <c r="UJ61" s="83"/>
      <c r="UK61" s="83"/>
      <c r="UL61" s="83"/>
      <c r="UM61" s="83"/>
      <c r="UN61" s="83"/>
      <c r="UO61" s="83"/>
      <c r="UP61" s="83"/>
      <c r="UQ61" s="83"/>
      <c r="UR61" s="83"/>
      <c r="US61" s="83"/>
      <c r="UT61" s="83"/>
      <c r="UU61" s="83"/>
      <c r="UV61" s="83"/>
      <c r="UW61" s="83"/>
      <c r="UX61" s="83"/>
      <c r="UY61" s="83"/>
      <c r="UZ61" s="83"/>
      <c r="VA61" s="83"/>
      <c r="VB61" s="83"/>
      <c r="VC61" s="83"/>
      <c r="VD61" s="83"/>
      <c r="VE61" s="83"/>
      <c r="VF61" s="83"/>
      <c r="VG61" s="83"/>
      <c r="VH61" s="83"/>
      <c r="VI61" s="83"/>
      <c r="VJ61" s="83"/>
      <c r="VK61" s="83"/>
      <c r="VL61" s="83"/>
      <c r="VM61" s="83"/>
      <c r="VN61" s="83"/>
      <c r="VO61" s="83"/>
      <c r="VP61" s="83"/>
      <c r="VQ61" s="83"/>
      <c r="VR61" s="83"/>
      <c r="VS61" s="83"/>
      <c r="VT61" s="83"/>
      <c r="VU61" s="83"/>
      <c r="VV61" s="83"/>
      <c r="VW61" s="83"/>
      <c r="VX61" s="83"/>
      <c r="VY61" s="83"/>
      <c r="VZ61" s="83"/>
      <c r="WA61" s="83"/>
      <c r="WB61" s="83"/>
      <c r="WC61" s="83"/>
      <c r="WD61" s="83"/>
      <c r="WE61" s="83"/>
      <c r="WF61" s="83"/>
      <c r="WG61" s="83"/>
      <c r="WH61" s="83"/>
      <c r="WI61" s="83"/>
      <c r="WJ61" s="83"/>
      <c r="WK61" s="83"/>
      <c r="WL61" s="83"/>
      <c r="WM61" s="83"/>
      <c r="WN61" s="83"/>
      <c r="WO61" s="83"/>
      <c r="WP61" s="83"/>
      <c r="WQ61" s="83"/>
      <c r="WR61" s="83"/>
      <c r="WS61" s="83"/>
      <c r="WT61" s="83"/>
      <c r="WU61" s="83"/>
      <c r="WV61" s="83"/>
      <c r="WW61" s="83"/>
      <c r="WX61" s="83"/>
      <c r="WY61" s="83"/>
      <c r="WZ61" s="83"/>
      <c r="XA61" s="83"/>
      <c r="XB61" s="83"/>
      <c r="XC61" s="83"/>
      <c r="XD61" s="83"/>
      <c r="XE61" s="83"/>
      <c r="XF61" s="83"/>
      <c r="XG61" s="83"/>
      <c r="XH61" s="83"/>
      <c r="XI61" s="83"/>
      <c r="XJ61" s="83"/>
      <c r="XK61" s="83"/>
      <c r="XL61" s="83"/>
      <c r="XM61" s="83"/>
      <c r="XN61" s="83"/>
      <c r="XO61" s="83"/>
      <c r="XP61" s="83"/>
      <c r="XQ61" s="83"/>
      <c r="XR61" s="83"/>
      <c r="XS61" s="83"/>
      <c r="XT61" s="83"/>
      <c r="XU61" s="83"/>
      <c r="XV61" s="83"/>
      <c r="XW61" s="83"/>
      <c r="XX61" s="83"/>
      <c r="XY61" s="83"/>
      <c r="XZ61" s="83"/>
      <c r="YA61" s="83"/>
      <c r="YB61" s="83"/>
      <c r="YC61" s="83"/>
      <c r="YD61" s="83"/>
      <c r="YE61" s="83"/>
      <c r="YF61" s="83"/>
      <c r="YG61" s="83"/>
      <c r="YH61" s="83"/>
      <c r="YI61" s="83"/>
      <c r="YJ61" s="83"/>
      <c r="YK61" s="83"/>
      <c r="YL61" s="83"/>
      <c r="YM61" s="83"/>
      <c r="YN61" s="83"/>
      <c r="YO61" s="83"/>
      <c r="YP61" s="83"/>
      <c r="YQ61" s="83"/>
      <c r="YR61" s="83"/>
      <c r="YS61" s="83"/>
      <c r="YT61" s="83"/>
      <c r="YU61" s="83"/>
      <c r="YV61" s="83"/>
      <c r="YW61" s="83"/>
      <c r="YX61" s="83"/>
      <c r="YY61" s="83"/>
      <c r="YZ61" s="83"/>
      <c r="ZA61" s="83"/>
      <c r="ZB61" s="83"/>
      <c r="ZC61" s="83"/>
      <c r="ZD61" s="83"/>
      <c r="ZE61" s="83"/>
      <c r="ZF61" s="83"/>
      <c r="ZG61" s="83"/>
      <c r="ZH61" s="83"/>
      <c r="ZI61" s="83"/>
      <c r="ZJ61" s="83"/>
      <c r="ZK61" s="83"/>
      <c r="ZL61" s="83"/>
      <c r="ZM61" s="83"/>
      <c r="ZN61" s="83"/>
      <c r="ZO61" s="83"/>
      <c r="ZP61" s="83"/>
      <c r="ZQ61" s="83"/>
      <c r="ZR61" s="83"/>
      <c r="ZS61" s="83"/>
      <c r="ZT61" s="83"/>
      <c r="ZU61" s="83"/>
      <c r="ZV61" s="83"/>
      <c r="ZW61" s="83"/>
      <c r="ZX61" s="83"/>
      <c r="ZY61" s="83"/>
      <c r="ZZ61" s="83"/>
      <c r="AAA61" s="83"/>
      <c r="AAB61" s="83"/>
      <c r="AAC61" s="83"/>
      <c r="AAD61" s="83"/>
      <c r="AAE61" s="83"/>
      <c r="AAF61" s="83"/>
      <c r="AAG61" s="83"/>
      <c r="AAH61" s="83"/>
      <c r="AAI61" s="83"/>
      <c r="AAJ61" s="83"/>
      <c r="AAK61" s="83"/>
      <c r="AAL61" s="83"/>
      <c r="AAM61" s="83"/>
      <c r="AAN61" s="83"/>
      <c r="AAO61" s="83"/>
      <c r="AAP61" s="83"/>
      <c r="AAQ61" s="83"/>
      <c r="AAR61" s="83"/>
      <c r="AAS61" s="83"/>
      <c r="AAT61" s="83"/>
      <c r="AAU61" s="83"/>
      <c r="AAV61" s="83"/>
      <c r="AAW61" s="83"/>
      <c r="AAX61" s="83"/>
      <c r="AAY61" s="83"/>
      <c r="AAZ61" s="83"/>
      <c r="ABA61" s="83"/>
      <c r="ABB61" s="83"/>
      <c r="ABC61" s="83"/>
      <c r="ABD61" s="83"/>
      <c r="ABE61" s="83"/>
      <c r="ABF61" s="83"/>
      <c r="ABG61" s="83"/>
      <c r="ABH61" s="83"/>
      <c r="ABI61" s="83"/>
      <c r="ABJ61" s="83"/>
      <c r="ABK61" s="83"/>
      <c r="ABL61" s="83"/>
      <c r="ABM61" s="83"/>
      <c r="ABN61" s="83"/>
      <c r="ABO61" s="83"/>
      <c r="ABP61" s="83"/>
      <c r="ABQ61" s="83"/>
      <c r="ABR61" s="83"/>
      <c r="ABS61" s="83"/>
      <c r="ABT61" s="83"/>
      <c r="ABU61" s="83"/>
      <c r="ABV61" s="83"/>
      <c r="ABW61" s="83"/>
      <c r="ABX61" s="83"/>
      <c r="ABY61" s="83"/>
      <c r="ABZ61" s="83"/>
      <c r="ACA61" s="83"/>
      <c r="ACB61" s="83"/>
      <c r="ACC61" s="83"/>
      <c r="ACD61" s="83"/>
      <c r="ACE61" s="83"/>
      <c r="ACF61" s="83"/>
      <c r="ACG61" s="83"/>
      <c r="ACH61" s="83"/>
      <c r="ACI61" s="83"/>
      <c r="ACJ61" s="83"/>
      <c r="ACK61" s="83"/>
      <c r="ACL61" s="83"/>
      <c r="ACM61" s="83"/>
      <c r="ACN61" s="83"/>
      <c r="ACO61" s="83"/>
      <c r="ACP61" s="83"/>
      <c r="ACQ61" s="83"/>
      <c r="ACR61" s="83"/>
      <c r="ACS61" s="83"/>
      <c r="ACT61" s="83"/>
      <c r="ACU61" s="83"/>
      <c r="ACV61" s="83"/>
      <c r="ACW61" s="83"/>
      <c r="ACX61" s="83"/>
      <c r="ACY61" s="83"/>
      <c r="ACZ61" s="83"/>
      <c r="ADA61" s="83"/>
      <c r="ADB61" s="83"/>
      <c r="ADC61" s="83"/>
      <c r="ADD61" s="83"/>
      <c r="ADE61" s="83"/>
      <c r="ADF61" s="83"/>
      <c r="ADG61" s="83"/>
      <c r="ADH61" s="83"/>
      <c r="ADI61" s="83"/>
      <c r="ADJ61" s="83"/>
      <c r="ADK61" s="83"/>
      <c r="ADL61" s="83"/>
      <c r="ADM61" s="83"/>
      <c r="ADN61" s="83"/>
      <c r="ADO61" s="83"/>
      <c r="ADP61" s="83"/>
      <c r="ADQ61" s="83"/>
      <c r="ADR61" s="83"/>
      <c r="ADS61" s="83"/>
      <c r="ADT61" s="83"/>
      <c r="ADU61" s="83"/>
      <c r="ADV61" s="83"/>
      <c r="ADW61" s="83"/>
      <c r="ADX61" s="83"/>
      <c r="ADY61" s="83"/>
      <c r="ADZ61" s="83"/>
      <c r="AEA61" s="83"/>
      <c r="AEB61" s="83"/>
      <c r="AEC61" s="83"/>
      <c r="AED61" s="83"/>
      <c r="AEE61" s="83"/>
      <c r="AEF61" s="83"/>
      <c r="AEG61" s="83"/>
      <c r="AEH61" s="83"/>
      <c r="AEI61" s="83"/>
      <c r="AEJ61" s="83"/>
      <c r="AEK61" s="83"/>
      <c r="AEL61" s="83"/>
      <c r="AEM61" s="83"/>
      <c r="AEN61" s="83"/>
      <c r="AEO61" s="83"/>
      <c r="AEP61" s="83"/>
      <c r="AEQ61" s="83"/>
      <c r="AER61" s="83"/>
      <c r="AES61" s="83"/>
      <c r="AET61" s="83"/>
      <c r="AEU61" s="83"/>
      <c r="AEV61" s="83"/>
      <c r="AEW61" s="83"/>
      <c r="AEX61" s="83"/>
      <c r="AEY61" s="83"/>
      <c r="AEZ61" s="83"/>
      <c r="AFA61" s="83"/>
      <c r="AFB61" s="83"/>
      <c r="AFC61" s="83"/>
      <c r="AFD61" s="83"/>
      <c r="AFE61" s="83"/>
      <c r="AFF61" s="83"/>
      <c r="AFG61" s="83"/>
      <c r="AFH61" s="83"/>
      <c r="AFI61" s="83"/>
      <c r="AFJ61" s="83"/>
      <c r="AFK61" s="83"/>
      <c r="AFL61" s="83"/>
      <c r="AFM61" s="83"/>
      <c r="AFN61" s="83"/>
      <c r="AFO61" s="83"/>
      <c r="AFP61" s="83"/>
      <c r="AFQ61" s="83"/>
      <c r="AFR61" s="83"/>
      <c r="AFS61" s="83"/>
      <c r="AFT61" s="83"/>
      <c r="AFU61" s="83"/>
      <c r="AFV61" s="83"/>
      <c r="AFW61" s="83"/>
      <c r="AFX61" s="83"/>
      <c r="AFY61" s="83"/>
      <c r="AFZ61" s="83"/>
      <c r="AGA61" s="83"/>
      <c r="AGB61" s="83"/>
      <c r="AGC61" s="83"/>
      <c r="AGD61" s="83"/>
      <c r="AGE61" s="83"/>
      <c r="AGF61" s="83"/>
      <c r="AGG61" s="83"/>
      <c r="AGH61" s="83"/>
      <c r="AGI61" s="83"/>
      <c r="AGJ61" s="83"/>
      <c r="AGK61" s="83"/>
      <c r="AGL61" s="83"/>
      <c r="AGM61" s="83"/>
      <c r="AGN61" s="83"/>
      <c r="AGO61" s="83"/>
      <c r="AGP61" s="83"/>
      <c r="AGQ61" s="83"/>
      <c r="AGR61" s="83"/>
      <c r="AGS61" s="83"/>
      <c r="AGT61" s="83"/>
      <c r="AGU61" s="83"/>
      <c r="AGV61" s="83"/>
      <c r="AGW61" s="83"/>
      <c r="AGX61" s="83"/>
      <c r="AGY61" s="83"/>
      <c r="AGZ61" s="83"/>
      <c r="AHA61" s="83"/>
      <c r="AHB61" s="83"/>
      <c r="AHC61" s="83"/>
      <c r="AHD61" s="83"/>
      <c r="AHE61" s="83"/>
      <c r="AHF61" s="83"/>
      <c r="AHG61" s="83"/>
      <c r="AHH61" s="83"/>
      <c r="AHI61" s="83"/>
      <c r="AHJ61" s="83"/>
      <c r="AHK61" s="83"/>
      <c r="AHL61" s="83"/>
      <c r="AHM61" s="83"/>
      <c r="AHN61" s="83"/>
      <c r="AHO61" s="83"/>
      <c r="AHP61" s="83"/>
      <c r="AHQ61" s="83"/>
      <c r="AHR61" s="83"/>
      <c r="AHS61" s="83"/>
      <c r="AHT61" s="83"/>
      <c r="AHU61" s="83"/>
      <c r="AHV61" s="83"/>
      <c r="AHW61" s="83"/>
      <c r="AHX61" s="83"/>
      <c r="AHY61" s="83"/>
      <c r="AHZ61" s="83"/>
      <c r="AIA61" s="83"/>
      <c r="AIB61" s="83"/>
      <c r="AIC61" s="83"/>
      <c r="AID61" s="83"/>
      <c r="AIE61" s="83"/>
      <c r="AIF61" s="83"/>
      <c r="AIG61" s="83"/>
      <c r="AIH61" s="83"/>
      <c r="AII61" s="83"/>
      <c r="AIJ61" s="83"/>
      <c r="AIK61" s="83"/>
      <c r="AIL61" s="83"/>
      <c r="AIM61" s="83"/>
      <c r="AIN61" s="83"/>
      <c r="AIO61" s="83"/>
      <c r="AIP61" s="83"/>
      <c r="AIQ61" s="83"/>
      <c r="AIR61" s="83"/>
      <c r="AIS61" s="83"/>
      <c r="AIT61" s="83"/>
      <c r="AIU61" s="83"/>
      <c r="AIV61" s="83"/>
      <c r="AIW61" s="83"/>
      <c r="AIX61" s="83"/>
      <c r="AIY61" s="83"/>
      <c r="AIZ61" s="83"/>
      <c r="AJA61" s="83"/>
      <c r="AJB61" s="83"/>
      <c r="AJC61" s="83"/>
      <c r="AJD61" s="83"/>
      <c r="AJE61" s="83"/>
      <c r="AJF61" s="83"/>
      <c r="AJG61" s="83"/>
      <c r="AJH61" s="83"/>
      <c r="AJI61" s="83"/>
      <c r="AJJ61" s="83"/>
      <c r="AJK61" s="83"/>
      <c r="AJL61" s="83"/>
      <c r="AJM61" s="83"/>
      <c r="AJN61" s="83"/>
      <c r="AJO61" s="83"/>
      <c r="AJP61" s="83"/>
      <c r="AJQ61" s="83"/>
      <c r="AJR61" s="83"/>
      <c r="AJS61" s="83"/>
      <c r="AJT61" s="83"/>
      <c r="AJU61" s="83"/>
      <c r="AJV61" s="83"/>
      <c r="AJW61" s="83"/>
      <c r="AJX61" s="83"/>
      <c r="AJY61" s="83"/>
      <c r="AJZ61" s="83"/>
      <c r="AKA61" s="83"/>
      <c r="AKB61" s="83"/>
      <c r="AKC61" s="83"/>
      <c r="AKD61" s="83"/>
      <c r="AKE61" s="83"/>
      <c r="AKF61" s="83"/>
      <c r="AKG61" s="83"/>
      <c r="AKH61" s="83"/>
      <c r="AKI61" s="83"/>
      <c r="AKJ61" s="83"/>
      <c r="AKK61" s="83"/>
      <c r="AKL61" s="83"/>
      <c r="AKM61" s="83"/>
      <c r="AKN61" s="83"/>
      <c r="AKO61" s="83"/>
      <c r="AKP61" s="83"/>
      <c r="AKQ61" s="83"/>
      <c r="AKR61" s="83"/>
      <c r="AKS61" s="83"/>
      <c r="AKT61" s="83"/>
      <c r="AKU61" s="83"/>
      <c r="AKV61" s="83"/>
      <c r="AKW61" s="83"/>
      <c r="AKX61" s="83"/>
      <c r="AKY61" s="83"/>
      <c r="AKZ61" s="83"/>
      <c r="ALA61" s="83"/>
      <c r="ALB61" s="83"/>
      <c r="ALC61" s="83"/>
      <c r="ALD61" s="83"/>
      <c r="ALE61" s="83"/>
      <c r="ALF61" s="83"/>
      <c r="ALG61" s="83"/>
      <c r="ALH61" s="83"/>
      <c r="ALI61" s="83"/>
      <c r="ALJ61" s="83"/>
      <c r="ALK61" s="83"/>
      <c r="ALL61" s="83"/>
      <c r="ALM61" s="83"/>
      <c r="ALN61" s="83"/>
      <c r="ALO61" s="83"/>
      <c r="ALP61" s="83"/>
      <c r="ALQ61" s="83"/>
      <c r="ALR61" s="83"/>
      <c r="ALS61" s="83"/>
      <c r="ALT61" s="83"/>
      <c r="ALU61" s="83"/>
      <c r="ALV61" s="83"/>
      <c r="ALW61" s="83"/>
      <c r="ALX61" s="83"/>
      <c r="ALY61" s="83"/>
      <c r="ALZ61" s="83"/>
      <c r="AMA61" s="83"/>
      <c r="AMB61" s="83"/>
      <c r="AMC61" s="83"/>
      <c r="AMD61" s="83"/>
      <c r="AME61" s="83"/>
      <c r="AMF61" s="83"/>
      <c r="AMG61" s="83"/>
      <c r="AMH61" s="83"/>
      <c r="AMI61" s="83"/>
      <c r="AMJ61" s="83"/>
      <c r="AMK61" s="83"/>
      <c r="AML61" s="83"/>
      <c r="AMM61" s="83"/>
      <c r="AMN61" s="83"/>
      <c r="AMO61" s="83"/>
      <c r="AMP61" s="83"/>
      <c r="AMQ61" s="83"/>
      <c r="AMR61" s="83"/>
      <c r="AMS61" s="83"/>
      <c r="AMT61" s="83"/>
      <c r="AMU61" s="83"/>
      <c r="AMV61" s="83"/>
      <c r="AMW61" s="83"/>
      <c r="AMX61" s="83"/>
      <c r="AMY61" s="83"/>
      <c r="AMZ61" s="83"/>
      <c r="ANA61" s="83"/>
      <c r="ANB61" s="83"/>
      <c r="ANC61" s="83"/>
      <c r="AND61" s="83"/>
      <c r="ANE61" s="83"/>
      <c r="ANF61" s="83"/>
      <c r="ANG61" s="83"/>
      <c r="ANH61" s="83"/>
      <c r="ANI61" s="83"/>
      <c r="ANJ61" s="83"/>
      <c r="ANK61" s="83"/>
      <c r="ANL61" s="83"/>
      <c r="ANM61" s="83"/>
      <c r="ANN61" s="83"/>
      <c r="ANO61" s="83"/>
      <c r="ANP61" s="83"/>
      <c r="ANQ61" s="83"/>
      <c r="ANR61" s="83"/>
      <c r="ANS61" s="83"/>
      <c r="ANT61" s="83"/>
      <c r="ANU61" s="83"/>
      <c r="ANV61" s="83"/>
      <c r="ANW61" s="83"/>
      <c r="ANX61" s="83"/>
      <c r="ANY61" s="83"/>
      <c r="ANZ61" s="83"/>
      <c r="AOA61" s="83"/>
      <c r="AOB61" s="83"/>
      <c r="AOC61" s="83"/>
      <c r="AOD61" s="83"/>
      <c r="AOE61" s="83"/>
      <c r="AOF61" s="83"/>
      <c r="AOG61" s="83"/>
      <c r="AOH61" s="83"/>
      <c r="AOI61" s="83"/>
      <c r="AOJ61" s="83"/>
      <c r="AOK61" s="83"/>
      <c r="AOL61" s="83"/>
      <c r="AOM61" s="83"/>
      <c r="AON61" s="83"/>
      <c r="AOO61" s="83"/>
      <c r="AOP61" s="83"/>
      <c r="AOQ61" s="83"/>
      <c r="AOR61" s="83"/>
      <c r="AOS61" s="83"/>
      <c r="AOT61" s="83"/>
      <c r="AOU61" s="83"/>
      <c r="AOV61" s="83"/>
      <c r="AOW61" s="83"/>
      <c r="AOX61" s="83"/>
      <c r="AOY61" s="83"/>
      <c r="AOZ61" s="83"/>
      <c r="APA61" s="83"/>
      <c r="APB61" s="83"/>
      <c r="APC61" s="83"/>
      <c r="APD61" s="83"/>
      <c r="APE61" s="83"/>
      <c r="APF61" s="83"/>
      <c r="APG61" s="83"/>
      <c r="APH61" s="83"/>
      <c r="API61" s="83"/>
      <c r="APJ61" s="83"/>
      <c r="APK61" s="83"/>
      <c r="APL61" s="83"/>
      <c r="APM61" s="83"/>
      <c r="APN61" s="83"/>
      <c r="APO61" s="83"/>
      <c r="APP61" s="83"/>
      <c r="APQ61" s="83"/>
      <c r="APR61" s="83"/>
      <c r="APS61" s="83"/>
      <c r="APT61" s="83"/>
      <c r="APU61" s="83"/>
      <c r="APV61" s="83"/>
      <c r="APW61" s="83"/>
      <c r="APX61" s="83"/>
      <c r="APY61" s="83"/>
      <c r="APZ61" s="83"/>
      <c r="AQA61" s="83"/>
      <c r="AQB61" s="83"/>
      <c r="AQC61" s="83"/>
      <c r="AQD61" s="83"/>
      <c r="AQE61" s="83"/>
      <c r="AQF61" s="83"/>
      <c r="AQG61" s="83"/>
      <c r="AQH61" s="83"/>
      <c r="AQI61" s="83"/>
      <c r="AQJ61" s="83"/>
      <c r="AQK61" s="83"/>
      <c r="AQL61" s="83"/>
      <c r="AQM61" s="83"/>
      <c r="AQN61" s="83"/>
      <c r="AQO61" s="83"/>
      <c r="AQP61" s="83"/>
      <c r="AQQ61" s="83"/>
      <c r="AQR61" s="83"/>
      <c r="AQS61" s="83"/>
      <c r="AQT61" s="83"/>
      <c r="AQU61" s="83"/>
      <c r="AQV61" s="83"/>
      <c r="AQW61" s="83"/>
      <c r="AQX61" s="83"/>
      <c r="AQY61" s="83"/>
      <c r="AQZ61" s="83"/>
      <c r="ARA61" s="83"/>
      <c r="ARB61" s="83"/>
      <c r="ARC61" s="83"/>
      <c r="ARD61" s="83"/>
      <c r="ARE61" s="83"/>
      <c r="ARF61" s="83"/>
      <c r="ARG61" s="83"/>
      <c r="ARH61" s="83"/>
      <c r="ARI61" s="83"/>
      <c r="ARJ61" s="83"/>
      <c r="ARK61" s="83"/>
      <c r="ARL61" s="83"/>
      <c r="ARM61" s="83"/>
      <c r="ARN61" s="83"/>
      <c r="ARO61" s="83"/>
      <c r="ARP61" s="83"/>
      <c r="ARQ61" s="83"/>
      <c r="ARR61" s="83"/>
      <c r="ARS61" s="83"/>
      <c r="ART61" s="83"/>
      <c r="ARU61" s="83"/>
      <c r="ARV61" s="83"/>
      <c r="ARW61" s="83"/>
      <c r="ARX61" s="83"/>
      <c r="ARY61" s="83"/>
      <c r="ARZ61" s="83"/>
      <c r="ASA61" s="83"/>
      <c r="ASB61" s="83"/>
      <c r="ASC61" s="83"/>
      <c r="ASD61" s="83"/>
      <c r="ASE61" s="83"/>
      <c r="ASF61" s="83"/>
      <c r="ASG61" s="83"/>
      <c r="ASH61" s="83"/>
      <c r="ASI61" s="83"/>
      <c r="ASJ61" s="83"/>
      <c r="ASK61" s="83"/>
      <c r="ASL61" s="83"/>
      <c r="ASM61" s="83"/>
      <c r="ASN61" s="83"/>
      <c r="ASO61" s="83"/>
      <c r="ASP61" s="83"/>
      <c r="ASQ61" s="83"/>
      <c r="ASR61" s="83"/>
      <c r="ASS61" s="83"/>
      <c r="AST61" s="83"/>
      <c r="ASU61" s="83"/>
      <c r="ASV61" s="83"/>
      <c r="ASW61" s="83"/>
      <c r="ASX61" s="83"/>
      <c r="ASY61" s="83"/>
      <c r="ASZ61" s="83"/>
      <c r="ATA61" s="83"/>
      <c r="ATB61" s="83"/>
      <c r="ATC61" s="83"/>
      <c r="ATD61" s="83"/>
      <c r="ATE61" s="83"/>
      <c r="ATF61" s="83"/>
      <c r="ATG61" s="83"/>
      <c r="ATH61" s="83"/>
      <c r="ATI61" s="83"/>
      <c r="ATJ61" s="83"/>
      <c r="ATK61" s="83"/>
      <c r="ATL61" s="83"/>
      <c r="ATM61" s="83"/>
      <c r="ATN61" s="83"/>
      <c r="ATO61" s="83"/>
      <c r="ATP61" s="83"/>
      <c r="ATQ61" s="83"/>
      <c r="ATR61" s="83"/>
      <c r="ATS61" s="83"/>
      <c r="ATT61" s="83"/>
      <c r="ATU61" s="83"/>
      <c r="ATV61" s="83"/>
      <c r="ATW61" s="83"/>
      <c r="ATX61" s="83"/>
      <c r="ATY61" s="83"/>
      <c r="ATZ61" s="83"/>
      <c r="AUA61" s="83"/>
      <c r="AUB61" s="83"/>
      <c r="AUC61" s="83"/>
      <c r="AUD61" s="83"/>
      <c r="AUE61" s="83"/>
      <c r="AUF61" s="83"/>
      <c r="AUG61" s="83"/>
      <c r="AUH61" s="83"/>
      <c r="AUI61" s="83"/>
      <c r="AUJ61" s="83"/>
      <c r="AUK61" s="83"/>
      <c r="AUL61" s="83"/>
      <c r="AUM61" s="83"/>
      <c r="AUN61" s="83"/>
      <c r="AUO61" s="83"/>
      <c r="AUP61" s="83"/>
      <c r="AUQ61" s="83"/>
      <c r="AUR61" s="83"/>
      <c r="AUS61" s="83"/>
      <c r="AUT61" s="83"/>
      <c r="AUU61" s="83"/>
      <c r="AUV61" s="83"/>
      <c r="AUW61" s="83"/>
      <c r="AUX61" s="83"/>
      <c r="AUY61" s="83"/>
      <c r="AUZ61" s="83"/>
      <c r="AVA61" s="83"/>
      <c r="AVB61" s="83"/>
      <c r="AVC61" s="83"/>
      <c r="AVD61" s="83"/>
      <c r="AVE61" s="83"/>
      <c r="AVF61" s="83"/>
    </row>
    <row r="62" spans="1:1254">
      <c r="C62" s="82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3"/>
      <c r="JO62" s="83"/>
      <c r="JP62" s="83"/>
      <c r="JQ62" s="83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/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3"/>
      <c r="NI62" s="83"/>
      <c r="NJ62" s="83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83"/>
      <c r="NY62" s="83"/>
      <c r="NZ62" s="83"/>
      <c r="OA62" s="83"/>
      <c r="OB62" s="83"/>
      <c r="OC62" s="83"/>
      <c r="OD62" s="83"/>
      <c r="OE62" s="83"/>
      <c r="OF62" s="83"/>
      <c r="OG62" s="83"/>
      <c r="OH62" s="83"/>
      <c r="OI62" s="83"/>
      <c r="OJ62" s="83"/>
      <c r="OK62" s="83"/>
      <c r="OL62" s="83"/>
      <c r="OM62" s="83"/>
      <c r="ON62" s="83"/>
      <c r="OO62" s="83"/>
      <c r="OP62" s="83"/>
      <c r="OQ62" s="83"/>
      <c r="OR62" s="83"/>
      <c r="OS62" s="83"/>
      <c r="OT62" s="83"/>
      <c r="OU62" s="83"/>
      <c r="OV62" s="83"/>
      <c r="OW62" s="83"/>
      <c r="OX62" s="83"/>
      <c r="OY62" s="83"/>
      <c r="OZ62" s="83"/>
      <c r="PA62" s="83"/>
      <c r="PB62" s="83"/>
      <c r="PC62" s="83"/>
      <c r="PD62" s="83"/>
      <c r="PE62" s="83"/>
      <c r="PF62" s="83"/>
      <c r="PG62" s="83"/>
      <c r="PH62" s="83"/>
      <c r="PI62" s="83"/>
      <c r="PJ62" s="83"/>
      <c r="PK62" s="83"/>
      <c r="PL62" s="83"/>
      <c r="PM62" s="83"/>
      <c r="PN62" s="83"/>
      <c r="PO62" s="83"/>
      <c r="PP62" s="83"/>
      <c r="PQ62" s="83"/>
      <c r="PR62" s="83"/>
      <c r="PS62" s="83"/>
      <c r="PT62" s="83"/>
      <c r="PU62" s="83"/>
      <c r="PV62" s="83"/>
      <c r="PW62" s="83"/>
      <c r="PX62" s="83"/>
      <c r="PY62" s="83"/>
      <c r="PZ62" s="83"/>
      <c r="QA62" s="83"/>
      <c r="QB62" s="83"/>
      <c r="QC62" s="83"/>
      <c r="QD62" s="83"/>
      <c r="QE62" s="83"/>
      <c r="QF62" s="83"/>
      <c r="QG62" s="83"/>
      <c r="QH62" s="83"/>
      <c r="QI62" s="83"/>
      <c r="QJ62" s="83"/>
      <c r="QK62" s="83"/>
      <c r="QL62" s="83"/>
      <c r="QM62" s="83"/>
      <c r="QN62" s="83"/>
      <c r="QO62" s="83"/>
      <c r="QP62" s="83"/>
      <c r="QQ62" s="83"/>
      <c r="QR62" s="83"/>
      <c r="QS62" s="83"/>
      <c r="QT62" s="83"/>
      <c r="QU62" s="83"/>
      <c r="QV62" s="83"/>
      <c r="QW62" s="83"/>
      <c r="QX62" s="83"/>
      <c r="QY62" s="83"/>
      <c r="QZ62" s="83"/>
      <c r="RA62" s="83"/>
      <c r="RB62" s="83"/>
      <c r="RC62" s="83"/>
      <c r="RD62" s="83"/>
      <c r="RE62" s="83"/>
      <c r="RF62" s="83"/>
      <c r="RG62" s="83"/>
      <c r="RH62" s="83"/>
      <c r="RI62" s="83"/>
      <c r="RJ62" s="83"/>
      <c r="RK62" s="83"/>
      <c r="RL62" s="83"/>
      <c r="RM62" s="83"/>
      <c r="RN62" s="83"/>
      <c r="RO62" s="83"/>
      <c r="RP62" s="83"/>
      <c r="RQ62" s="83"/>
      <c r="RR62" s="83"/>
      <c r="RS62" s="83"/>
      <c r="RT62" s="83"/>
      <c r="RU62" s="83"/>
      <c r="RV62" s="83"/>
      <c r="RW62" s="83"/>
      <c r="RX62" s="83"/>
      <c r="RY62" s="83"/>
      <c r="RZ62" s="83"/>
      <c r="SA62" s="83"/>
      <c r="SB62" s="83"/>
      <c r="SC62" s="83"/>
      <c r="SD62" s="83"/>
      <c r="SE62" s="83"/>
      <c r="SF62" s="83"/>
      <c r="SG62" s="83"/>
      <c r="SH62" s="83"/>
      <c r="SI62" s="83"/>
      <c r="SJ62" s="83"/>
      <c r="SK62" s="83"/>
      <c r="SL62" s="83"/>
      <c r="SM62" s="83"/>
      <c r="SN62" s="83"/>
      <c r="SO62" s="83"/>
      <c r="SP62" s="83"/>
      <c r="SQ62" s="83"/>
      <c r="SR62" s="83"/>
      <c r="SS62" s="83"/>
      <c r="ST62" s="83"/>
      <c r="SU62" s="83"/>
      <c r="SV62" s="83"/>
      <c r="SW62" s="83"/>
      <c r="SX62" s="83"/>
      <c r="SY62" s="83"/>
      <c r="SZ62" s="83"/>
      <c r="TA62" s="83"/>
      <c r="TB62" s="83"/>
      <c r="TC62" s="83"/>
      <c r="TD62" s="83"/>
      <c r="TE62" s="83"/>
      <c r="TF62" s="83"/>
      <c r="TG62" s="83"/>
      <c r="TH62" s="83"/>
      <c r="TI62" s="83"/>
      <c r="TJ62" s="83"/>
      <c r="TK62" s="83"/>
      <c r="TL62" s="83"/>
      <c r="TM62" s="83"/>
      <c r="TN62" s="83"/>
      <c r="TO62" s="83"/>
      <c r="TP62" s="83"/>
      <c r="TQ62" s="83"/>
      <c r="TR62" s="83"/>
      <c r="TS62" s="83"/>
      <c r="TT62" s="83"/>
      <c r="TU62" s="83"/>
      <c r="TV62" s="83"/>
      <c r="TW62" s="83"/>
      <c r="TX62" s="83"/>
      <c r="TY62" s="83"/>
      <c r="TZ62" s="83"/>
      <c r="UA62" s="83"/>
      <c r="UB62" s="83"/>
      <c r="UC62" s="83"/>
      <c r="UD62" s="83"/>
      <c r="UE62" s="83"/>
      <c r="UF62" s="83"/>
      <c r="UG62" s="83"/>
      <c r="UH62" s="83"/>
      <c r="UI62" s="83"/>
      <c r="UJ62" s="83"/>
      <c r="UK62" s="83"/>
      <c r="UL62" s="83"/>
      <c r="UM62" s="83"/>
      <c r="UN62" s="83"/>
      <c r="UO62" s="83"/>
      <c r="UP62" s="83"/>
      <c r="UQ62" s="83"/>
      <c r="UR62" s="83"/>
      <c r="US62" s="83"/>
      <c r="UT62" s="83"/>
      <c r="UU62" s="83"/>
      <c r="UV62" s="83"/>
      <c r="UW62" s="83"/>
      <c r="UX62" s="83"/>
      <c r="UY62" s="83"/>
      <c r="UZ62" s="83"/>
      <c r="VA62" s="83"/>
      <c r="VB62" s="83"/>
      <c r="VC62" s="83"/>
      <c r="VD62" s="83"/>
      <c r="VE62" s="83"/>
      <c r="VF62" s="83"/>
      <c r="VG62" s="83"/>
      <c r="VH62" s="83"/>
      <c r="VI62" s="83"/>
      <c r="VJ62" s="83"/>
      <c r="VK62" s="83"/>
      <c r="VL62" s="83"/>
      <c r="VM62" s="83"/>
      <c r="VN62" s="83"/>
      <c r="VO62" s="83"/>
      <c r="VP62" s="83"/>
      <c r="VQ62" s="83"/>
      <c r="VR62" s="83"/>
      <c r="VS62" s="83"/>
      <c r="VT62" s="83"/>
      <c r="VU62" s="83"/>
      <c r="VV62" s="83"/>
      <c r="VW62" s="83"/>
      <c r="VX62" s="83"/>
      <c r="VY62" s="83"/>
      <c r="VZ62" s="83"/>
      <c r="WA62" s="83"/>
      <c r="WB62" s="83"/>
      <c r="WC62" s="83"/>
      <c r="WD62" s="83"/>
      <c r="WE62" s="83"/>
      <c r="WF62" s="83"/>
      <c r="WG62" s="83"/>
      <c r="WH62" s="83"/>
      <c r="WI62" s="83"/>
      <c r="WJ62" s="83"/>
      <c r="WK62" s="83"/>
      <c r="WL62" s="83"/>
      <c r="WM62" s="83"/>
      <c r="WN62" s="83"/>
      <c r="WO62" s="83"/>
      <c r="WP62" s="83"/>
      <c r="WQ62" s="83"/>
      <c r="WR62" s="83"/>
      <c r="WS62" s="83"/>
      <c r="WT62" s="83"/>
      <c r="WU62" s="83"/>
      <c r="WV62" s="83"/>
      <c r="WW62" s="83"/>
      <c r="WX62" s="83"/>
      <c r="WY62" s="83"/>
      <c r="WZ62" s="83"/>
      <c r="XA62" s="83"/>
      <c r="XB62" s="83"/>
      <c r="XC62" s="83"/>
      <c r="XD62" s="83"/>
      <c r="XE62" s="83"/>
      <c r="XF62" s="83"/>
      <c r="XG62" s="83"/>
      <c r="XH62" s="83"/>
      <c r="XI62" s="83"/>
      <c r="XJ62" s="83"/>
      <c r="XK62" s="83"/>
      <c r="XL62" s="83"/>
      <c r="XM62" s="83"/>
      <c r="XN62" s="83"/>
      <c r="XO62" s="83"/>
      <c r="XP62" s="83"/>
      <c r="XQ62" s="83"/>
      <c r="XR62" s="83"/>
      <c r="XS62" s="83"/>
      <c r="XT62" s="83"/>
      <c r="XU62" s="83"/>
      <c r="XV62" s="83"/>
      <c r="XW62" s="83"/>
      <c r="XX62" s="83"/>
      <c r="XY62" s="83"/>
      <c r="XZ62" s="83"/>
      <c r="YA62" s="83"/>
      <c r="YB62" s="83"/>
      <c r="YC62" s="83"/>
      <c r="YD62" s="83"/>
      <c r="YE62" s="83"/>
      <c r="YF62" s="83"/>
      <c r="YG62" s="83"/>
      <c r="YH62" s="83"/>
      <c r="YI62" s="83"/>
      <c r="YJ62" s="83"/>
      <c r="YK62" s="83"/>
      <c r="YL62" s="83"/>
      <c r="YM62" s="83"/>
      <c r="YN62" s="83"/>
      <c r="YO62" s="83"/>
      <c r="YP62" s="83"/>
      <c r="YQ62" s="83"/>
      <c r="YR62" s="83"/>
      <c r="YS62" s="83"/>
      <c r="YT62" s="83"/>
      <c r="YU62" s="83"/>
      <c r="YV62" s="83"/>
      <c r="YW62" s="83"/>
      <c r="YX62" s="83"/>
      <c r="YY62" s="83"/>
      <c r="YZ62" s="83"/>
      <c r="ZA62" s="83"/>
      <c r="ZB62" s="83"/>
      <c r="ZC62" s="83"/>
      <c r="ZD62" s="83"/>
      <c r="ZE62" s="83"/>
      <c r="ZF62" s="83"/>
      <c r="ZG62" s="83"/>
      <c r="ZH62" s="83"/>
      <c r="ZI62" s="83"/>
      <c r="ZJ62" s="83"/>
      <c r="ZK62" s="83"/>
      <c r="ZL62" s="83"/>
      <c r="ZM62" s="83"/>
      <c r="ZN62" s="83"/>
      <c r="ZO62" s="83"/>
      <c r="ZP62" s="83"/>
      <c r="ZQ62" s="83"/>
      <c r="ZR62" s="83"/>
      <c r="ZS62" s="83"/>
      <c r="ZT62" s="83"/>
      <c r="ZU62" s="83"/>
      <c r="ZV62" s="83"/>
      <c r="ZW62" s="83"/>
      <c r="ZX62" s="83"/>
      <c r="ZY62" s="83"/>
      <c r="ZZ62" s="83"/>
      <c r="AAA62" s="83"/>
      <c r="AAB62" s="83"/>
      <c r="AAC62" s="83"/>
      <c r="AAD62" s="83"/>
      <c r="AAE62" s="83"/>
      <c r="AAF62" s="83"/>
      <c r="AAG62" s="83"/>
      <c r="AAH62" s="83"/>
      <c r="AAI62" s="83"/>
      <c r="AAJ62" s="83"/>
      <c r="AAK62" s="83"/>
      <c r="AAL62" s="83"/>
      <c r="AAM62" s="83"/>
      <c r="AAN62" s="83"/>
      <c r="AAO62" s="83"/>
      <c r="AAP62" s="83"/>
      <c r="AAQ62" s="83"/>
      <c r="AAR62" s="83"/>
      <c r="AAS62" s="83"/>
      <c r="AAT62" s="83"/>
      <c r="AAU62" s="83"/>
      <c r="AAV62" s="83"/>
      <c r="AAW62" s="83"/>
      <c r="AAX62" s="83"/>
      <c r="AAY62" s="83"/>
      <c r="AAZ62" s="83"/>
      <c r="ABA62" s="83"/>
      <c r="ABB62" s="83"/>
      <c r="ABC62" s="83"/>
      <c r="ABD62" s="83"/>
      <c r="ABE62" s="83"/>
      <c r="ABF62" s="83"/>
      <c r="ABG62" s="83"/>
      <c r="ABH62" s="83"/>
      <c r="ABI62" s="83"/>
      <c r="ABJ62" s="83"/>
      <c r="ABK62" s="83"/>
      <c r="ABL62" s="83"/>
      <c r="ABM62" s="83"/>
      <c r="ABN62" s="83"/>
      <c r="ABO62" s="83"/>
      <c r="ABP62" s="83"/>
      <c r="ABQ62" s="83"/>
      <c r="ABR62" s="83"/>
      <c r="ABS62" s="83"/>
      <c r="ABT62" s="83"/>
      <c r="ABU62" s="83"/>
      <c r="ABV62" s="83"/>
      <c r="ABW62" s="83"/>
      <c r="ABX62" s="83"/>
      <c r="ABY62" s="83"/>
      <c r="ABZ62" s="83"/>
      <c r="ACA62" s="83"/>
      <c r="ACB62" s="83"/>
      <c r="ACC62" s="83"/>
      <c r="ACD62" s="83"/>
      <c r="ACE62" s="83"/>
      <c r="ACF62" s="83"/>
      <c r="ACG62" s="83"/>
      <c r="ACH62" s="83"/>
      <c r="ACI62" s="83"/>
      <c r="ACJ62" s="83"/>
      <c r="ACK62" s="83"/>
      <c r="ACL62" s="83"/>
      <c r="ACM62" s="83"/>
      <c r="ACN62" s="83"/>
      <c r="ACO62" s="83"/>
      <c r="ACP62" s="83"/>
      <c r="ACQ62" s="83"/>
      <c r="ACR62" s="83"/>
      <c r="ACS62" s="83"/>
      <c r="ACT62" s="83"/>
      <c r="ACU62" s="83"/>
      <c r="ACV62" s="83"/>
      <c r="ACW62" s="83"/>
      <c r="ACX62" s="83"/>
      <c r="ACY62" s="83"/>
      <c r="ACZ62" s="83"/>
      <c r="ADA62" s="83"/>
      <c r="ADB62" s="83"/>
      <c r="ADC62" s="83"/>
      <c r="ADD62" s="83"/>
      <c r="ADE62" s="83"/>
      <c r="ADF62" s="83"/>
      <c r="ADG62" s="83"/>
      <c r="ADH62" s="83"/>
      <c r="ADI62" s="83"/>
      <c r="ADJ62" s="83"/>
      <c r="ADK62" s="83"/>
      <c r="ADL62" s="83"/>
      <c r="ADM62" s="83"/>
      <c r="ADN62" s="83"/>
      <c r="ADO62" s="83"/>
      <c r="ADP62" s="83"/>
      <c r="ADQ62" s="83"/>
      <c r="ADR62" s="83"/>
      <c r="ADS62" s="83"/>
      <c r="ADT62" s="83"/>
      <c r="ADU62" s="83"/>
      <c r="ADV62" s="83"/>
      <c r="ADW62" s="83"/>
      <c r="ADX62" s="83"/>
      <c r="ADY62" s="83"/>
      <c r="ADZ62" s="83"/>
      <c r="AEA62" s="83"/>
      <c r="AEB62" s="83"/>
      <c r="AEC62" s="83"/>
      <c r="AED62" s="83"/>
      <c r="AEE62" s="83"/>
      <c r="AEF62" s="83"/>
      <c r="AEG62" s="83"/>
      <c r="AEH62" s="83"/>
      <c r="AEI62" s="83"/>
      <c r="AEJ62" s="83"/>
      <c r="AEK62" s="83"/>
      <c r="AEL62" s="83"/>
      <c r="AEM62" s="83"/>
      <c r="AEN62" s="83"/>
      <c r="AEO62" s="83"/>
      <c r="AEP62" s="83"/>
      <c r="AEQ62" s="83"/>
      <c r="AER62" s="83"/>
      <c r="AES62" s="83"/>
      <c r="AET62" s="83"/>
      <c r="AEU62" s="83"/>
      <c r="AEV62" s="83"/>
      <c r="AEW62" s="83"/>
      <c r="AEX62" s="83"/>
      <c r="AEY62" s="83"/>
      <c r="AEZ62" s="83"/>
      <c r="AFA62" s="83"/>
      <c r="AFB62" s="83"/>
      <c r="AFC62" s="83"/>
      <c r="AFD62" s="83"/>
      <c r="AFE62" s="83"/>
      <c r="AFF62" s="83"/>
      <c r="AFG62" s="83"/>
      <c r="AFH62" s="83"/>
      <c r="AFI62" s="83"/>
      <c r="AFJ62" s="83"/>
      <c r="AFK62" s="83"/>
      <c r="AFL62" s="83"/>
      <c r="AFM62" s="83"/>
      <c r="AFN62" s="83"/>
      <c r="AFO62" s="83"/>
      <c r="AFP62" s="83"/>
      <c r="AFQ62" s="83"/>
      <c r="AFR62" s="83"/>
      <c r="AFS62" s="83"/>
      <c r="AFT62" s="83"/>
      <c r="AFU62" s="83"/>
      <c r="AFV62" s="83"/>
      <c r="AFW62" s="83"/>
      <c r="AFX62" s="83"/>
      <c r="AFY62" s="83"/>
      <c r="AFZ62" s="83"/>
      <c r="AGA62" s="83"/>
      <c r="AGB62" s="83"/>
      <c r="AGC62" s="83"/>
      <c r="AGD62" s="83"/>
      <c r="AGE62" s="83"/>
      <c r="AGF62" s="83"/>
      <c r="AGG62" s="83"/>
      <c r="AGH62" s="83"/>
      <c r="AGI62" s="83"/>
      <c r="AGJ62" s="83"/>
      <c r="AGK62" s="83"/>
      <c r="AGL62" s="83"/>
      <c r="AGM62" s="83"/>
      <c r="AGN62" s="83"/>
      <c r="AGO62" s="83"/>
      <c r="AGP62" s="83"/>
      <c r="AGQ62" s="83"/>
      <c r="AGR62" s="83"/>
      <c r="AGS62" s="83"/>
      <c r="AGT62" s="83"/>
      <c r="AGU62" s="83"/>
      <c r="AGV62" s="83"/>
      <c r="AGW62" s="83"/>
      <c r="AGX62" s="83"/>
      <c r="AGY62" s="83"/>
      <c r="AGZ62" s="83"/>
      <c r="AHA62" s="83"/>
      <c r="AHB62" s="83"/>
      <c r="AHC62" s="83"/>
      <c r="AHD62" s="83"/>
      <c r="AHE62" s="83"/>
      <c r="AHF62" s="83"/>
      <c r="AHG62" s="83"/>
      <c r="AHH62" s="83"/>
      <c r="AHI62" s="83"/>
      <c r="AHJ62" s="83"/>
      <c r="AHK62" s="83"/>
      <c r="AHL62" s="83"/>
      <c r="AHM62" s="83"/>
      <c r="AHN62" s="83"/>
      <c r="AHO62" s="83"/>
      <c r="AHP62" s="83"/>
      <c r="AHQ62" s="83"/>
      <c r="AHR62" s="83"/>
      <c r="AHS62" s="83"/>
      <c r="AHT62" s="83"/>
      <c r="AHU62" s="83"/>
      <c r="AHV62" s="83"/>
      <c r="AHW62" s="83"/>
      <c r="AHX62" s="83"/>
      <c r="AHY62" s="83"/>
      <c r="AHZ62" s="83"/>
      <c r="AIA62" s="83"/>
      <c r="AIB62" s="83"/>
      <c r="AIC62" s="83"/>
      <c r="AID62" s="83"/>
      <c r="AIE62" s="83"/>
      <c r="AIF62" s="83"/>
      <c r="AIG62" s="83"/>
      <c r="AIH62" s="83"/>
      <c r="AII62" s="83"/>
      <c r="AIJ62" s="83"/>
      <c r="AIK62" s="83"/>
      <c r="AIL62" s="83"/>
      <c r="AIM62" s="83"/>
      <c r="AIN62" s="83"/>
      <c r="AIO62" s="83"/>
      <c r="AIP62" s="83"/>
      <c r="AIQ62" s="83"/>
      <c r="AIR62" s="83"/>
      <c r="AIS62" s="83"/>
      <c r="AIT62" s="83"/>
      <c r="AIU62" s="83"/>
      <c r="AIV62" s="83"/>
      <c r="AIW62" s="83"/>
      <c r="AIX62" s="83"/>
      <c r="AIY62" s="83"/>
      <c r="AIZ62" s="83"/>
      <c r="AJA62" s="83"/>
      <c r="AJB62" s="83"/>
      <c r="AJC62" s="83"/>
      <c r="AJD62" s="83"/>
      <c r="AJE62" s="83"/>
      <c r="AJF62" s="83"/>
      <c r="AJG62" s="83"/>
      <c r="AJH62" s="83"/>
      <c r="AJI62" s="83"/>
      <c r="AJJ62" s="83"/>
      <c r="AJK62" s="83"/>
      <c r="AJL62" s="83"/>
      <c r="AJM62" s="83"/>
      <c r="AJN62" s="83"/>
      <c r="AJO62" s="83"/>
      <c r="AJP62" s="83"/>
      <c r="AJQ62" s="83"/>
      <c r="AJR62" s="83"/>
      <c r="AJS62" s="83"/>
      <c r="AJT62" s="83"/>
      <c r="AJU62" s="83"/>
      <c r="AJV62" s="83"/>
      <c r="AJW62" s="83"/>
      <c r="AJX62" s="83"/>
      <c r="AJY62" s="83"/>
      <c r="AJZ62" s="83"/>
      <c r="AKA62" s="83"/>
      <c r="AKB62" s="83"/>
      <c r="AKC62" s="83"/>
      <c r="AKD62" s="83"/>
      <c r="AKE62" s="83"/>
      <c r="AKF62" s="83"/>
      <c r="AKG62" s="83"/>
      <c r="AKH62" s="83"/>
      <c r="AKI62" s="83"/>
      <c r="AKJ62" s="83"/>
      <c r="AKK62" s="83"/>
      <c r="AKL62" s="83"/>
      <c r="AKM62" s="83"/>
      <c r="AKN62" s="83"/>
      <c r="AKO62" s="83"/>
      <c r="AKP62" s="83"/>
      <c r="AKQ62" s="83"/>
      <c r="AKR62" s="83"/>
      <c r="AKS62" s="83"/>
      <c r="AKT62" s="83"/>
      <c r="AKU62" s="83"/>
      <c r="AKV62" s="83"/>
      <c r="AKW62" s="83"/>
      <c r="AKX62" s="83"/>
      <c r="AKY62" s="83"/>
      <c r="AKZ62" s="83"/>
      <c r="ALA62" s="83"/>
      <c r="ALB62" s="83"/>
      <c r="ALC62" s="83"/>
      <c r="ALD62" s="83"/>
      <c r="ALE62" s="83"/>
      <c r="ALF62" s="83"/>
      <c r="ALG62" s="83"/>
      <c r="ALH62" s="83"/>
      <c r="ALI62" s="83"/>
      <c r="ALJ62" s="83"/>
      <c r="ALK62" s="83"/>
      <c r="ALL62" s="83"/>
      <c r="ALM62" s="83"/>
      <c r="ALN62" s="83"/>
      <c r="ALO62" s="83"/>
      <c r="ALP62" s="83"/>
      <c r="ALQ62" s="83"/>
      <c r="ALR62" s="83"/>
      <c r="ALS62" s="83"/>
      <c r="ALT62" s="83"/>
      <c r="ALU62" s="83"/>
      <c r="ALV62" s="83"/>
      <c r="ALW62" s="83"/>
      <c r="ALX62" s="83"/>
      <c r="ALY62" s="83"/>
      <c r="ALZ62" s="83"/>
      <c r="AMA62" s="83"/>
      <c r="AMB62" s="83"/>
      <c r="AMC62" s="83"/>
      <c r="AMD62" s="83"/>
      <c r="AME62" s="83"/>
      <c r="AMF62" s="83"/>
      <c r="AMG62" s="83"/>
      <c r="AMH62" s="83"/>
      <c r="AMI62" s="83"/>
      <c r="AMJ62" s="83"/>
      <c r="AMK62" s="83"/>
      <c r="AML62" s="83"/>
      <c r="AMM62" s="83"/>
      <c r="AMN62" s="83"/>
      <c r="AMO62" s="83"/>
      <c r="AMP62" s="83"/>
      <c r="AMQ62" s="83"/>
      <c r="AMR62" s="83"/>
      <c r="AMS62" s="83"/>
      <c r="AMT62" s="83"/>
      <c r="AMU62" s="83"/>
      <c r="AMV62" s="83"/>
      <c r="AMW62" s="83"/>
      <c r="AMX62" s="83"/>
      <c r="AMY62" s="83"/>
      <c r="AMZ62" s="83"/>
      <c r="ANA62" s="83"/>
      <c r="ANB62" s="83"/>
      <c r="ANC62" s="83"/>
      <c r="AND62" s="83"/>
      <c r="ANE62" s="83"/>
      <c r="ANF62" s="83"/>
      <c r="ANG62" s="83"/>
      <c r="ANH62" s="83"/>
      <c r="ANI62" s="83"/>
      <c r="ANJ62" s="83"/>
      <c r="ANK62" s="83"/>
      <c r="ANL62" s="83"/>
      <c r="ANM62" s="83"/>
      <c r="ANN62" s="83"/>
      <c r="ANO62" s="83"/>
      <c r="ANP62" s="83"/>
      <c r="ANQ62" s="83"/>
      <c r="ANR62" s="83"/>
      <c r="ANS62" s="83"/>
      <c r="ANT62" s="83"/>
      <c r="ANU62" s="83"/>
      <c r="ANV62" s="83"/>
      <c r="ANW62" s="83"/>
      <c r="ANX62" s="83"/>
      <c r="ANY62" s="83"/>
      <c r="ANZ62" s="83"/>
      <c r="AOA62" s="83"/>
      <c r="AOB62" s="83"/>
      <c r="AOC62" s="83"/>
      <c r="AOD62" s="83"/>
      <c r="AOE62" s="83"/>
      <c r="AOF62" s="83"/>
      <c r="AOG62" s="83"/>
      <c r="AOH62" s="83"/>
      <c r="AOI62" s="83"/>
      <c r="AOJ62" s="83"/>
      <c r="AOK62" s="83"/>
      <c r="AOL62" s="83"/>
      <c r="AOM62" s="83"/>
      <c r="AON62" s="83"/>
      <c r="AOO62" s="83"/>
      <c r="AOP62" s="83"/>
      <c r="AOQ62" s="83"/>
      <c r="AOR62" s="83"/>
      <c r="AOS62" s="83"/>
      <c r="AOT62" s="83"/>
      <c r="AOU62" s="83"/>
      <c r="AOV62" s="83"/>
      <c r="AOW62" s="83"/>
      <c r="AOX62" s="83"/>
      <c r="AOY62" s="83"/>
      <c r="AOZ62" s="83"/>
      <c r="APA62" s="83"/>
      <c r="APB62" s="83"/>
      <c r="APC62" s="83"/>
      <c r="APD62" s="83"/>
      <c r="APE62" s="83"/>
      <c r="APF62" s="83"/>
      <c r="APG62" s="83"/>
      <c r="APH62" s="83"/>
      <c r="API62" s="83"/>
      <c r="APJ62" s="83"/>
      <c r="APK62" s="83"/>
      <c r="APL62" s="83"/>
      <c r="APM62" s="83"/>
      <c r="APN62" s="83"/>
      <c r="APO62" s="83"/>
      <c r="APP62" s="83"/>
      <c r="APQ62" s="83"/>
      <c r="APR62" s="83"/>
      <c r="APS62" s="83"/>
      <c r="APT62" s="83"/>
      <c r="APU62" s="83"/>
      <c r="APV62" s="83"/>
      <c r="APW62" s="83"/>
      <c r="APX62" s="83"/>
      <c r="APY62" s="83"/>
      <c r="APZ62" s="83"/>
      <c r="AQA62" s="83"/>
      <c r="AQB62" s="83"/>
      <c r="AQC62" s="83"/>
      <c r="AQD62" s="83"/>
      <c r="AQE62" s="83"/>
      <c r="AQF62" s="83"/>
      <c r="AQG62" s="83"/>
      <c r="AQH62" s="83"/>
      <c r="AQI62" s="83"/>
      <c r="AQJ62" s="83"/>
      <c r="AQK62" s="83"/>
      <c r="AQL62" s="83"/>
      <c r="AQM62" s="83"/>
      <c r="AQN62" s="83"/>
      <c r="AQO62" s="83"/>
      <c r="AQP62" s="83"/>
      <c r="AQQ62" s="83"/>
      <c r="AQR62" s="83"/>
      <c r="AQS62" s="83"/>
      <c r="AQT62" s="83"/>
      <c r="AQU62" s="83"/>
      <c r="AQV62" s="83"/>
      <c r="AQW62" s="83"/>
      <c r="AQX62" s="83"/>
      <c r="AQY62" s="83"/>
      <c r="AQZ62" s="83"/>
      <c r="ARA62" s="83"/>
      <c r="ARB62" s="83"/>
      <c r="ARC62" s="83"/>
      <c r="ARD62" s="83"/>
      <c r="ARE62" s="83"/>
      <c r="ARF62" s="83"/>
      <c r="ARG62" s="83"/>
      <c r="ARH62" s="83"/>
      <c r="ARI62" s="83"/>
      <c r="ARJ62" s="83"/>
      <c r="ARK62" s="83"/>
      <c r="ARL62" s="83"/>
      <c r="ARM62" s="83"/>
      <c r="ARN62" s="83"/>
      <c r="ARO62" s="83"/>
      <c r="ARP62" s="83"/>
      <c r="ARQ62" s="83"/>
      <c r="ARR62" s="83"/>
      <c r="ARS62" s="83"/>
      <c r="ART62" s="83"/>
      <c r="ARU62" s="83"/>
      <c r="ARV62" s="83"/>
      <c r="ARW62" s="83"/>
      <c r="ARX62" s="83"/>
      <c r="ARY62" s="83"/>
      <c r="ARZ62" s="83"/>
      <c r="ASA62" s="83"/>
      <c r="ASB62" s="83"/>
      <c r="ASC62" s="83"/>
      <c r="ASD62" s="83"/>
      <c r="ASE62" s="83"/>
      <c r="ASF62" s="83"/>
      <c r="ASG62" s="83"/>
      <c r="ASH62" s="83"/>
      <c r="ASI62" s="83"/>
      <c r="ASJ62" s="83"/>
      <c r="ASK62" s="83"/>
      <c r="ASL62" s="83"/>
      <c r="ASM62" s="83"/>
      <c r="ASN62" s="83"/>
      <c r="ASO62" s="83"/>
      <c r="ASP62" s="83"/>
      <c r="ASQ62" s="83"/>
      <c r="ASR62" s="83"/>
      <c r="ASS62" s="83"/>
      <c r="AST62" s="83"/>
      <c r="ASU62" s="83"/>
      <c r="ASV62" s="83"/>
      <c r="ASW62" s="83"/>
      <c r="ASX62" s="83"/>
      <c r="ASY62" s="83"/>
      <c r="ASZ62" s="83"/>
      <c r="ATA62" s="83"/>
      <c r="ATB62" s="83"/>
      <c r="ATC62" s="83"/>
      <c r="ATD62" s="83"/>
      <c r="ATE62" s="83"/>
      <c r="ATF62" s="83"/>
      <c r="ATG62" s="83"/>
      <c r="ATH62" s="83"/>
      <c r="ATI62" s="83"/>
      <c r="ATJ62" s="83"/>
      <c r="ATK62" s="83"/>
      <c r="ATL62" s="83"/>
      <c r="ATM62" s="83"/>
      <c r="ATN62" s="83"/>
      <c r="ATO62" s="83"/>
      <c r="ATP62" s="83"/>
      <c r="ATQ62" s="83"/>
      <c r="ATR62" s="83"/>
      <c r="ATS62" s="83"/>
      <c r="ATT62" s="83"/>
      <c r="ATU62" s="83"/>
      <c r="ATV62" s="83"/>
      <c r="ATW62" s="83"/>
      <c r="ATX62" s="83"/>
      <c r="ATY62" s="83"/>
      <c r="ATZ62" s="83"/>
      <c r="AUA62" s="83"/>
      <c r="AUB62" s="83"/>
      <c r="AUC62" s="83"/>
      <c r="AUD62" s="83"/>
      <c r="AUE62" s="83"/>
      <c r="AUF62" s="83"/>
      <c r="AUG62" s="83"/>
      <c r="AUH62" s="83"/>
      <c r="AUI62" s="83"/>
      <c r="AUJ62" s="83"/>
      <c r="AUK62" s="83"/>
      <c r="AUL62" s="83"/>
      <c r="AUM62" s="83"/>
      <c r="AUN62" s="83"/>
      <c r="AUO62" s="83"/>
      <c r="AUP62" s="83"/>
      <c r="AUQ62" s="83"/>
      <c r="AUR62" s="83"/>
      <c r="AUS62" s="83"/>
      <c r="AUT62" s="83"/>
      <c r="AUU62" s="83"/>
      <c r="AUV62" s="83"/>
      <c r="AUW62" s="83"/>
      <c r="AUX62" s="83"/>
      <c r="AUY62" s="83"/>
      <c r="AUZ62" s="83"/>
      <c r="AVA62" s="83"/>
      <c r="AVB62" s="83"/>
      <c r="AVC62" s="83"/>
      <c r="AVD62" s="83"/>
      <c r="AVE62" s="83"/>
      <c r="AVF62" s="83"/>
    </row>
    <row r="63" spans="1:1254">
      <c r="C63" s="82"/>
      <c r="D63" s="82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  <c r="NY63" s="83"/>
      <c r="NZ63" s="83"/>
      <c r="OA63" s="83"/>
      <c r="OB63" s="83"/>
      <c r="OC63" s="83"/>
      <c r="OD63" s="83"/>
      <c r="OE63" s="83"/>
      <c r="OF63" s="83"/>
      <c r="OG63" s="83"/>
      <c r="OH63" s="83"/>
      <c r="OI63" s="83"/>
      <c r="OJ63" s="83"/>
      <c r="OK63" s="83"/>
      <c r="OL63" s="83"/>
      <c r="OM63" s="83"/>
      <c r="ON63" s="83"/>
      <c r="OO63" s="83"/>
      <c r="OP63" s="83"/>
      <c r="OQ63" s="83"/>
      <c r="OR63" s="83"/>
      <c r="OS63" s="83"/>
      <c r="OT63" s="83"/>
      <c r="OU63" s="83"/>
      <c r="OV63" s="83"/>
      <c r="OW63" s="83"/>
      <c r="OX63" s="83"/>
      <c r="OY63" s="83"/>
      <c r="OZ63" s="83"/>
      <c r="PA63" s="83"/>
      <c r="PB63" s="83"/>
      <c r="PC63" s="83"/>
      <c r="PD63" s="83"/>
      <c r="PE63" s="83"/>
      <c r="PF63" s="83"/>
      <c r="PG63" s="83"/>
      <c r="PH63" s="83"/>
      <c r="PI63" s="83"/>
      <c r="PJ63" s="83"/>
      <c r="PK63" s="83"/>
      <c r="PL63" s="83"/>
      <c r="PM63" s="83"/>
      <c r="PN63" s="83"/>
      <c r="PO63" s="83"/>
      <c r="PP63" s="83"/>
      <c r="PQ63" s="83"/>
      <c r="PR63" s="83"/>
      <c r="PS63" s="83"/>
      <c r="PT63" s="83"/>
      <c r="PU63" s="83"/>
      <c r="PV63" s="83"/>
      <c r="PW63" s="83"/>
      <c r="PX63" s="83"/>
      <c r="PY63" s="83"/>
      <c r="PZ63" s="83"/>
      <c r="QA63" s="83"/>
      <c r="QB63" s="83"/>
      <c r="QC63" s="83"/>
      <c r="QD63" s="83"/>
      <c r="QE63" s="83"/>
      <c r="QF63" s="83"/>
      <c r="QG63" s="83"/>
      <c r="QH63" s="83"/>
      <c r="QI63" s="83"/>
      <c r="QJ63" s="83"/>
      <c r="QK63" s="83"/>
      <c r="QL63" s="83"/>
      <c r="QM63" s="83"/>
      <c r="QN63" s="83"/>
      <c r="QO63" s="83"/>
      <c r="QP63" s="83"/>
      <c r="QQ63" s="83"/>
      <c r="QR63" s="83"/>
      <c r="QS63" s="83"/>
      <c r="QT63" s="83"/>
      <c r="QU63" s="83"/>
      <c r="QV63" s="83"/>
      <c r="QW63" s="83"/>
      <c r="QX63" s="83"/>
      <c r="QY63" s="83"/>
      <c r="QZ63" s="83"/>
      <c r="RA63" s="83"/>
      <c r="RB63" s="83"/>
      <c r="RC63" s="83"/>
      <c r="RD63" s="83"/>
      <c r="RE63" s="83"/>
      <c r="RF63" s="83"/>
      <c r="RG63" s="83"/>
      <c r="RH63" s="83"/>
      <c r="RI63" s="83"/>
      <c r="RJ63" s="83"/>
      <c r="RK63" s="83"/>
      <c r="RL63" s="83"/>
      <c r="RM63" s="83"/>
      <c r="RN63" s="83"/>
      <c r="RO63" s="83"/>
      <c r="RP63" s="83"/>
      <c r="RQ63" s="83"/>
      <c r="RR63" s="83"/>
      <c r="RS63" s="83"/>
      <c r="RT63" s="83"/>
      <c r="RU63" s="83"/>
      <c r="RV63" s="83"/>
      <c r="RW63" s="83"/>
      <c r="RX63" s="83"/>
      <c r="RY63" s="83"/>
      <c r="RZ63" s="83"/>
      <c r="SA63" s="83"/>
      <c r="SB63" s="83"/>
      <c r="SC63" s="83"/>
      <c r="SD63" s="83"/>
      <c r="SE63" s="83"/>
      <c r="SF63" s="83"/>
      <c r="SG63" s="83"/>
      <c r="SH63" s="83"/>
      <c r="SI63" s="83"/>
      <c r="SJ63" s="83"/>
      <c r="SK63" s="83"/>
      <c r="SL63" s="83"/>
      <c r="SM63" s="83"/>
      <c r="SN63" s="83"/>
      <c r="SO63" s="83"/>
      <c r="SP63" s="83"/>
      <c r="SQ63" s="83"/>
      <c r="SR63" s="83"/>
      <c r="SS63" s="83"/>
      <c r="ST63" s="83"/>
      <c r="SU63" s="83"/>
      <c r="SV63" s="83"/>
      <c r="SW63" s="83"/>
      <c r="SX63" s="83"/>
      <c r="SY63" s="83"/>
      <c r="SZ63" s="83"/>
      <c r="TA63" s="83"/>
      <c r="TB63" s="83"/>
      <c r="TC63" s="83"/>
      <c r="TD63" s="83"/>
      <c r="TE63" s="83"/>
      <c r="TF63" s="83"/>
      <c r="TG63" s="83"/>
      <c r="TH63" s="83"/>
      <c r="TI63" s="83"/>
      <c r="TJ63" s="83"/>
      <c r="TK63" s="83"/>
      <c r="TL63" s="83"/>
      <c r="TM63" s="83"/>
      <c r="TN63" s="83"/>
      <c r="TO63" s="83"/>
      <c r="TP63" s="83"/>
      <c r="TQ63" s="83"/>
      <c r="TR63" s="83"/>
      <c r="TS63" s="83"/>
      <c r="TT63" s="83"/>
      <c r="TU63" s="83"/>
      <c r="TV63" s="83"/>
      <c r="TW63" s="83"/>
      <c r="TX63" s="83"/>
      <c r="TY63" s="83"/>
      <c r="TZ63" s="83"/>
      <c r="UA63" s="83"/>
      <c r="UB63" s="83"/>
      <c r="UC63" s="83"/>
      <c r="UD63" s="83"/>
      <c r="UE63" s="83"/>
      <c r="UF63" s="83"/>
      <c r="UG63" s="83"/>
      <c r="UH63" s="83"/>
      <c r="UI63" s="83"/>
      <c r="UJ63" s="83"/>
      <c r="UK63" s="83"/>
      <c r="UL63" s="83"/>
      <c r="UM63" s="83"/>
      <c r="UN63" s="83"/>
      <c r="UO63" s="83"/>
      <c r="UP63" s="83"/>
      <c r="UQ63" s="83"/>
      <c r="UR63" s="83"/>
      <c r="US63" s="83"/>
      <c r="UT63" s="83"/>
      <c r="UU63" s="83"/>
      <c r="UV63" s="83"/>
      <c r="UW63" s="83"/>
      <c r="UX63" s="83"/>
      <c r="UY63" s="83"/>
      <c r="UZ63" s="83"/>
      <c r="VA63" s="83"/>
      <c r="VB63" s="83"/>
      <c r="VC63" s="83"/>
      <c r="VD63" s="83"/>
      <c r="VE63" s="83"/>
      <c r="VF63" s="83"/>
      <c r="VG63" s="83"/>
      <c r="VH63" s="83"/>
      <c r="VI63" s="83"/>
      <c r="VJ63" s="83"/>
      <c r="VK63" s="83"/>
      <c r="VL63" s="83"/>
      <c r="VM63" s="83"/>
      <c r="VN63" s="83"/>
      <c r="VO63" s="83"/>
      <c r="VP63" s="83"/>
      <c r="VQ63" s="83"/>
      <c r="VR63" s="83"/>
      <c r="VS63" s="83"/>
      <c r="VT63" s="83"/>
      <c r="VU63" s="83"/>
      <c r="VV63" s="83"/>
      <c r="VW63" s="83"/>
      <c r="VX63" s="83"/>
      <c r="VY63" s="83"/>
      <c r="VZ63" s="83"/>
      <c r="WA63" s="83"/>
      <c r="WB63" s="83"/>
      <c r="WC63" s="83"/>
      <c r="WD63" s="83"/>
      <c r="WE63" s="83"/>
      <c r="WF63" s="83"/>
      <c r="WG63" s="83"/>
      <c r="WH63" s="83"/>
      <c r="WI63" s="83"/>
      <c r="WJ63" s="83"/>
      <c r="WK63" s="83"/>
      <c r="WL63" s="83"/>
      <c r="WM63" s="83"/>
      <c r="WN63" s="83"/>
      <c r="WO63" s="83"/>
      <c r="WP63" s="83"/>
      <c r="WQ63" s="83"/>
      <c r="WR63" s="83"/>
      <c r="WS63" s="83"/>
      <c r="WT63" s="83"/>
      <c r="WU63" s="83"/>
      <c r="WV63" s="83"/>
      <c r="WW63" s="83"/>
      <c r="WX63" s="83"/>
      <c r="WY63" s="83"/>
      <c r="WZ63" s="83"/>
      <c r="XA63" s="83"/>
      <c r="XB63" s="83"/>
      <c r="XC63" s="83"/>
      <c r="XD63" s="83"/>
      <c r="XE63" s="83"/>
      <c r="XF63" s="83"/>
      <c r="XG63" s="83"/>
      <c r="XH63" s="83"/>
      <c r="XI63" s="83"/>
      <c r="XJ63" s="83"/>
      <c r="XK63" s="83"/>
      <c r="XL63" s="83"/>
      <c r="XM63" s="83"/>
      <c r="XN63" s="83"/>
      <c r="XO63" s="83"/>
      <c r="XP63" s="83"/>
      <c r="XQ63" s="83"/>
      <c r="XR63" s="83"/>
      <c r="XS63" s="83"/>
      <c r="XT63" s="83"/>
      <c r="XU63" s="83"/>
      <c r="XV63" s="83"/>
      <c r="XW63" s="83"/>
      <c r="XX63" s="83"/>
      <c r="XY63" s="83"/>
      <c r="XZ63" s="83"/>
      <c r="YA63" s="83"/>
      <c r="YB63" s="83"/>
      <c r="YC63" s="83"/>
      <c r="YD63" s="83"/>
      <c r="YE63" s="83"/>
      <c r="YF63" s="83"/>
      <c r="YG63" s="83"/>
      <c r="YH63" s="83"/>
      <c r="YI63" s="83"/>
      <c r="YJ63" s="83"/>
      <c r="YK63" s="83"/>
      <c r="YL63" s="83"/>
      <c r="YM63" s="83"/>
      <c r="YN63" s="83"/>
      <c r="YO63" s="83"/>
      <c r="YP63" s="83"/>
      <c r="YQ63" s="83"/>
      <c r="YR63" s="83"/>
      <c r="YS63" s="83"/>
      <c r="YT63" s="83"/>
      <c r="YU63" s="83"/>
      <c r="YV63" s="83"/>
      <c r="YW63" s="83"/>
      <c r="YX63" s="83"/>
      <c r="YY63" s="83"/>
      <c r="YZ63" s="83"/>
      <c r="ZA63" s="83"/>
      <c r="ZB63" s="83"/>
      <c r="ZC63" s="83"/>
      <c r="ZD63" s="83"/>
      <c r="ZE63" s="83"/>
      <c r="ZF63" s="83"/>
      <c r="ZG63" s="83"/>
      <c r="ZH63" s="83"/>
      <c r="ZI63" s="83"/>
      <c r="ZJ63" s="83"/>
      <c r="ZK63" s="83"/>
      <c r="ZL63" s="83"/>
      <c r="ZM63" s="83"/>
      <c r="ZN63" s="83"/>
      <c r="ZO63" s="83"/>
      <c r="ZP63" s="83"/>
      <c r="ZQ63" s="83"/>
      <c r="ZR63" s="83"/>
      <c r="ZS63" s="83"/>
      <c r="ZT63" s="83"/>
      <c r="ZU63" s="83"/>
      <c r="ZV63" s="83"/>
      <c r="ZW63" s="83"/>
      <c r="ZX63" s="83"/>
      <c r="ZY63" s="83"/>
      <c r="ZZ63" s="83"/>
      <c r="AAA63" s="83"/>
      <c r="AAB63" s="83"/>
      <c r="AAC63" s="83"/>
      <c r="AAD63" s="83"/>
      <c r="AAE63" s="83"/>
      <c r="AAF63" s="83"/>
      <c r="AAG63" s="83"/>
      <c r="AAH63" s="83"/>
      <c r="AAI63" s="83"/>
      <c r="AAJ63" s="83"/>
      <c r="AAK63" s="83"/>
      <c r="AAL63" s="83"/>
      <c r="AAM63" s="83"/>
      <c r="AAN63" s="83"/>
      <c r="AAO63" s="83"/>
      <c r="AAP63" s="83"/>
      <c r="AAQ63" s="83"/>
      <c r="AAR63" s="83"/>
      <c r="AAS63" s="83"/>
      <c r="AAT63" s="83"/>
      <c r="AAU63" s="83"/>
      <c r="AAV63" s="83"/>
      <c r="AAW63" s="83"/>
      <c r="AAX63" s="83"/>
      <c r="AAY63" s="83"/>
      <c r="AAZ63" s="83"/>
      <c r="ABA63" s="83"/>
      <c r="ABB63" s="83"/>
      <c r="ABC63" s="83"/>
      <c r="ABD63" s="83"/>
      <c r="ABE63" s="83"/>
      <c r="ABF63" s="83"/>
      <c r="ABG63" s="83"/>
      <c r="ABH63" s="83"/>
      <c r="ABI63" s="83"/>
      <c r="ABJ63" s="83"/>
      <c r="ABK63" s="83"/>
      <c r="ABL63" s="83"/>
      <c r="ABM63" s="83"/>
      <c r="ABN63" s="83"/>
      <c r="ABO63" s="83"/>
      <c r="ABP63" s="83"/>
      <c r="ABQ63" s="83"/>
      <c r="ABR63" s="83"/>
      <c r="ABS63" s="83"/>
      <c r="ABT63" s="83"/>
      <c r="ABU63" s="83"/>
      <c r="ABV63" s="83"/>
      <c r="ABW63" s="83"/>
      <c r="ABX63" s="83"/>
      <c r="ABY63" s="83"/>
      <c r="ABZ63" s="83"/>
      <c r="ACA63" s="83"/>
      <c r="ACB63" s="83"/>
      <c r="ACC63" s="83"/>
      <c r="ACD63" s="83"/>
      <c r="ACE63" s="83"/>
      <c r="ACF63" s="83"/>
      <c r="ACG63" s="83"/>
      <c r="ACH63" s="83"/>
      <c r="ACI63" s="83"/>
      <c r="ACJ63" s="83"/>
      <c r="ACK63" s="83"/>
      <c r="ACL63" s="83"/>
      <c r="ACM63" s="83"/>
      <c r="ACN63" s="83"/>
      <c r="ACO63" s="83"/>
      <c r="ACP63" s="83"/>
      <c r="ACQ63" s="83"/>
      <c r="ACR63" s="83"/>
      <c r="ACS63" s="83"/>
      <c r="ACT63" s="83"/>
      <c r="ACU63" s="83"/>
      <c r="ACV63" s="83"/>
      <c r="ACW63" s="83"/>
      <c r="ACX63" s="83"/>
      <c r="ACY63" s="83"/>
      <c r="ACZ63" s="83"/>
      <c r="ADA63" s="83"/>
      <c r="ADB63" s="83"/>
      <c r="ADC63" s="83"/>
      <c r="ADD63" s="83"/>
      <c r="ADE63" s="83"/>
      <c r="ADF63" s="83"/>
      <c r="ADG63" s="83"/>
      <c r="ADH63" s="83"/>
      <c r="ADI63" s="83"/>
      <c r="ADJ63" s="83"/>
      <c r="ADK63" s="83"/>
      <c r="ADL63" s="83"/>
      <c r="ADM63" s="83"/>
      <c r="ADN63" s="83"/>
      <c r="ADO63" s="83"/>
      <c r="ADP63" s="83"/>
      <c r="ADQ63" s="83"/>
      <c r="ADR63" s="83"/>
      <c r="ADS63" s="83"/>
      <c r="ADT63" s="83"/>
      <c r="ADU63" s="83"/>
      <c r="ADV63" s="83"/>
      <c r="ADW63" s="83"/>
      <c r="ADX63" s="83"/>
      <c r="ADY63" s="83"/>
      <c r="ADZ63" s="83"/>
      <c r="AEA63" s="83"/>
      <c r="AEB63" s="83"/>
      <c r="AEC63" s="83"/>
      <c r="AED63" s="83"/>
      <c r="AEE63" s="83"/>
      <c r="AEF63" s="83"/>
      <c r="AEG63" s="83"/>
      <c r="AEH63" s="83"/>
      <c r="AEI63" s="83"/>
      <c r="AEJ63" s="83"/>
      <c r="AEK63" s="83"/>
      <c r="AEL63" s="83"/>
      <c r="AEM63" s="83"/>
      <c r="AEN63" s="83"/>
      <c r="AEO63" s="83"/>
      <c r="AEP63" s="83"/>
      <c r="AEQ63" s="83"/>
      <c r="AER63" s="83"/>
      <c r="AES63" s="83"/>
      <c r="AET63" s="83"/>
      <c r="AEU63" s="83"/>
      <c r="AEV63" s="83"/>
      <c r="AEW63" s="83"/>
      <c r="AEX63" s="83"/>
      <c r="AEY63" s="83"/>
      <c r="AEZ63" s="83"/>
      <c r="AFA63" s="83"/>
      <c r="AFB63" s="83"/>
      <c r="AFC63" s="83"/>
      <c r="AFD63" s="83"/>
      <c r="AFE63" s="83"/>
      <c r="AFF63" s="83"/>
      <c r="AFG63" s="83"/>
      <c r="AFH63" s="83"/>
      <c r="AFI63" s="83"/>
      <c r="AFJ63" s="83"/>
      <c r="AFK63" s="83"/>
      <c r="AFL63" s="83"/>
      <c r="AFM63" s="83"/>
      <c r="AFN63" s="83"/>
      <c r="AFO63" s="83"/>
      <c r="AFP63" s="83"/>
      <c r="AFQ63" s="83"/>
      <c r="AFR63" s="83"/>
      <c r="AFS63" s="83"/>
      <c r="AFT63" s="83"/>
      <c r="AFU63" s="83"/>
      <c r="AFV63" s="83"/>
      <c r="AFW63" s="83"/>
      <c r="AFX63" s="83"/>
      <c r="AFY63" s="83"/>
      <c r="AFZ63" s="83"/>
      <c r="AGA63" s="83"/>
      <c r="AGB63" s="83"/>
      <c r="AGC63" s="83"/>
      <c r="AGD63" s="83"/>
      <c r="AGE63" s="83"/>
      <c r="AGF63" s="83"/>
      <c r="AGG63" s="83"/>
      <c r="AGH63" s="83"/>
      <c r="AGI63" s="83"/>
      <c r="AGJ63" s="83"/>
      <c r="AGK63" s="83"/>
      <c r="AGL63" s="83"/>
      <c r="AGM63" s="83"/>
      <c r="AGN63" s="83"/>
      <c r="AGO63" s="83"/>
      <c r="AGP63" s="83"/>
      <c r="AGQ63" s="83"/>
      <c r="AGR63" s="83"/>
      <c r="AGS63" s="83"/>
      <c r="AGT63" s="83"/>
      <c r="AGU63" s="83"/>
      <c r="AGV63" s="83"/>
      <c r="AGW63" s="83"/>
      <c r="AGX63" s="83"/>
      <c r="AGY63" s="83"/>
      <c r="AGZ63" s="83"/>
      <c r="AHA63" s="83"/>
      <c r="AHB63" s="83"/>
      <c r="AHC63" s="83"/>
      <c r="AHD63" s="83"/>
      <c r="AHE63" s="83"/>
      <c r="AHF63" s="83"/>
      <c r="AHG63" s="83"/>
      <c r="AHH63" s="83"/>
      <c r="AHI63" s="83"/>
      <c r="AHJ63" s="83"/>
      <c r="AHK63" s="83"/>
      <c r="AHL63" s="83"/>
      <c r="AHM63" s="83"/>
      <c r="AHN63" s="83"/>
      <c r="AHO63" s="83"/>
      <c r="AHP63" s="83"/>
      <c r="AHQ63" s="83"/>
      <c r="AHR63" s="83"/>
      <c r="AHS63" s="83"/>
      <c r="AHT63" s="83"/>
      <c r="AHU63" s="83"/>
      <c r="AHV63" s="83"/>
      <c r="AHW63" s="83"/>
      <c r="AHX63" s="83"/>
      <c r="AHY63" s="83"/>
      <c r="AHZ63" s="83"/>
      <c r="AIA63" s="83"/>
      <c r="AIB63" s="83"/>
      <c r="AIC63" s="83"/>
      <c r="AID63" s="83"/>
      <c r="AIE63" s="83"/>
      <c r="AIF63" s="83"/>
      <c r="AIG63" s="83"/>
      <c r="AIH63" s="83"/>
      <c r="AII63" s="83"/>
      <c r="AIJ63" s="83"/>
      <c r="AIK63" s="83"/>
      <c r="AIL63" s="83"/>
      <c r="AIM63" s="83"/>
      <c r="AIN63" s="83"/>
      <c r="AIO63" s="83"/>
      <c r="AIP63" s="83"/>
      <c r="AIQ63" s="83"/>
      <c r="AIR63" s="83"/>
      <c r="AIS63" s="83"/>
      <c r="AIT63" s="83"/>
      <c r="AIU63" s="83"/>
      <c r="AIV63" s="83"/>
      <c r="AIW63" s="83"/>
      <c r="AIX63" s="83"/>
      <c r="AIY63" s="83"/>
      <c r="AIZ63" s="83"/>
      <c r="AJA63" s="83"/>
      <c r="AJB63" s="83"/>
      <c r="AJC63" s="83"/>
      <c r="AJD63" s="83"/>
      <c r="AJE63" s="83"/>
      <c r="AJF63" s="83"/>
      <c r="AJG63" s="83"/>
      <c r="AJH63" s="83"/>
      <c r="AJI63" s="83"/>
      <c r="AJJ63" s="83"/>
      <c r="AJK63" s="83"/>
      <c r="AJL63" s="83"/>
      <c r="AJM63" s="83"/>
      <c r="AJN63" s="83"/>
      <c r="AJO63" s="83"/>
      <c r="AJP63" s="83"/>
      <c r="AJQ63" s="83"/>
      <c r="AJR63" s="83"/>
      <c r="AJS63" s="83"/>
      <c r="AJT63" s="83"/>
      <c r="AJU63" s="83"/>
      <c r="AJV63" s="83"/>
      <c r="AJW63" s="83"/>
      <c r="AJX63" s="83"/>
      <c r="AJY63" s="83"/>
      <c r="AJZ63" s="83"/>
      <c r="AKA63" s="83"/>
      <c r="AKB63" s="83"/>
      <c r="AKC63" s="83"/>
      <c r="AKD63" s="83"/>
      <c r="AKE63" s="83"/>
      <c r="AKF63" s="83"/>
      <c r="AKG63" s="83"/>
      <c r="AKH63" s="83"/>
      <c r="AKI63" s="83"/>
      <c r="AKJ63" s="83"/>
      <c r="AKK63" s="83"/>
      <c r="AKL63" s="83"/>
      <c r="AKM63" s="83"/>
      <c r="AKN63" s="83"/>
      <c r="AKO63" s="83"/>
      <c r="AKP63" s="83"/>
      <c r="AKQ63" s="83"/>
      <c r="AKR63" s="83"/>
      <c r="AKS63" s="83"/>
      <c r="AKT63" s="83"/>
      <c r="AKU63" s="83"/>
      <c r="AKV63" s="83"/>
      <c r="AKW63" s="83"/>
      <c r="AKX63" s="83"/>
      <c r="AKY63" s="83"/>
      <c r="AKZ63" s="83"/>
      <c r="ALA63" s="83"/>
      <c r="ALB63" s="83"/>
      <c r="ALC63" s="83"/>
      <c r="ALD63" s="83"/>
      <c r="ALE63" s="83"/>
      <c r="ALF63" s="83"/>
      <c r="ALG63" s="83"/>
      <c r="ALH63" s="83"/>
      <c r="ALI63" s="83"/>
      <c r="ALJ63" s="83"/>
      <c r="ALK63" s="83"/>
      <c r="ALL63" s="83"/>
      <c r="ALM63" s="83"/>
      <c r="ALN63" s="83"/>
      <c r="ALO63" s="83"/>
      <c r="ALP63" s="83"/>
      <c r="ALQ63" s="83"/>
      <c r="ALR63" s="83"/>
      <c r="ALS63" s="83"/>
      <c r="ALT63" s="83"/>
      <c r="ALU63" s="83"/>
      <c r="ALV63" s="83"/>
      <c r="ALW63" s="83"/>
      <c r="ALX63" s="83"/>
      <c r="ALY63" s="83"/>
      <c r="ALZ63" s="83"/>
      <c r="AMA63" s="83"/>
      <c r="AMB63" s="83"/>
      <c r="AMC63" s="83"/>
      <c r="AMD63" s="83"/>
      <c r="AME63" s="83"/>
      <c r="AMF63" s="83"/>
      <c r="AMG63" s="83"/>
      <c r="AMH63" s="83"/>
      <c r="AMI63" s="83"/>
      <c r="AMJ63" s="83"/>
      <c r="AMK63" s="83"/>
      <c r="AML63" s="83"/>
      <c r="AMM63" s="83"/>
      <c r="AMN63" s="83"/>
      <c r="AMO63" s="83"/>
      <c r="AMP63" s="83"/>
      <c r="AMQ63" s="83"/>
      <c r="AMR63" s="83"/>
      <c r="AMS63" s="83"/>
      <c r="AMT63" s="83"/>
      <c r="AMU63" s="83"/>
      <c r="AMV63" s="83"/>
      <c r="AMW63" s="83"/>
      <c r="AMX63" s="83"/>
      <c r="AMY63" s="83"/>
      <c r="AMZ63" s="83"/>
      <c r="ANA63" s="83"/>
      <c r="ANB63" s="83"/>
      <c r="ANC63" s="83"/>
      <c r="AND63" s="83"/>
      <c r="ANE63" s="83"/>
      <c r="ANF63" s="83"/>
      <c r="ANG63" s="83"/>
      <c r="ANH63" s="83"/>
      <c r="ANI63" s="83"/>
      <c r="ANJ63" s="83"/>
      <c r="ANK63" s="83"/>
      <c r="ANL63" s="83"/>
      <c r="ANM63" s="83"/>
      <c r="ANN63" s="83"/>
      <c r="ANO63" s="83"/>
      <c r="ANP63" s="83"/>
      <c r="ANQ63" s="83"/>
      <c r="ANR63" s="83"/>
      <c r="ANS63" s="83"/>
      <c r="ANT63" s="83"/>
      <c r="ANU63" s="83"/>
      <c r="ANV63" s="83"/>
      <c r="ANW63" s="83"/>
      <c r="ANX63" s="83"/>
      <c r="ANY63" s="83"/>
      <c r="ANZ63" s="83"/>
      <c r="AOA63" s="83"/>
      <c r="AOB63" s="83"/>
      <c r="AOC63" s="83"/>
      <c r="AOD63" s="83"/>
      <c r="AOE63" s="83"/>
      <c r="AOF63" s="83"/>
      <c r="AOG63" s="83"/>
      <c r="AOH63" s="83"/>
      <c r="AOI63" s="83"/>
      <c r="AOJ63" s="83"/>
      <c r="AOK63" s="83"/>
      <c r="AOL63" s="83"/>
      <c r="AOM63" s="83"/>
      <c r="AON63" s="83"/>
      <c r="AOO63" s="83"/>
      <c r="AOP63" s="83"/>
      <c r="AOQ63" s="83"/>
      <c r="AOR63" s="83"/>
      <c r="AOS63" s="83"/>
      <c r="AOT63" s="83"/>
      <c r="AOU63" s="83"/>
      <c r="AOV63" s="83"/>
      <c r="AOW63" s="83"/>
      <c r="AOX63" s="83"/>
      <c r="AOY63" s="83"/>
      <c r="AOZ63" s="83"/>
      <c r="APA63" s="83"/>
      <c r="APB63" s="83"/>
      <c r="APC63" s="83"/>
      <c r="APD63" s="83"/>
      <c r="APE63" s="83"/>
      <c r="APF63" s="83"/>
      <c r="APG63" s="83"/>
      <c r="APH63" s="83"/>
      <c r="API63" s="83"/>
      <c r="APJ63" s="83"/>
      <c r="APK63" s="83"/>
      <c r="APL63" s="83"/>
      <c r="APM63" s="83"/>
      <c r="APN63" s="83"/>
      <c r="APO63" s="83"/>
      <c r="APP63" s="83"/>
      <c r="APQ63" s="83"/>
      <c r="APR63" s="83"/>
      <c r="APS63" s="83"/>
      <c r="APT63" s="83"/>
      <c r="APU63" s="83"/>
      <c r="APV63" s="83"/>
      <c r="APW63" s="83"/>
      <c r="APX63" s="83"/>
      <c r="APY63" s="83"/>
      <c r="APZ63" s="83"/>
      <c r="AQA63" s="83"/>
      <c r="AQB63" s="83"/>
      <c r="AQC63" s="83"/>
      <c r="AQD63" s="83"/>
      <c r="AQE63" s="83"/>
      <c r="AQF63" s="83"/>
      <c r="AQG63" s="83"/>
      <c r="AQH63" s="83"/>
      <c r="AQI63" s="83"/>
      <c r="AQJ63" s="83"/>
      <c r="AQK63" s="83"/>
      <c r="AQL63" s="83"/>
      <c r="AQM63" s="83"/>
      <c r="AQN63" s="83"/>
      <c r="AQO63" s="83"/>
      <c r="AQP63" s="83"/>
      <c r="AQQ63" s="83"/>
      <c r="AQR63" s="83"/>
      <c r="AQS63" s="83"/>
      <c r="AQT63" s="83"/>
      <c r="AQU63" s="83"/>
      <c r="AQV63" s="83"/>
      <c r="AQW63" s="83"/>
      <c r="AQX63" s="83"/>
      <c r="AQY63" s="83"/>
      <c r="AQZ63" s="83"/>
      <c r="ARA63" s="83"/>
      <c r="ARB63" s="83"/>
      <c r="ARC63" s="83"/>
      <c r="ARD63" s="83"/>
      <c r="ARE63" s="83"/>
      <c r="ARF63" s="83"/>
      <c r="ARG63" s="83"/>
      <c r="ARH63" s="83"/>
      <c r="ARI63" s="83"/>
      <c r="ARJ63" s="83"/>
      <c r="ARK63" s="83"/>
      <c r="ARL63" s="83"/>
      <c r="ARM63" s="83"/>
      <c r="ARN63" s="83"/>
      <c r="ARO63" s="83"/>
      <c r="ARP63" s="83"/>
      <c r="ARQ63" s="83"/>
      <c r="ARR63" s="83"/>
      <c r="ARS63" s="83"/>
      <c r="ART63" s="83"/>
      <c r="ARU63" s="83"/>
      <c r="ARV63" s="83"/>
      <c r="ARW63" s="83"/>
      <c r="ARX63" s="83"/>
      <c r="ARY63" s="83"/>
      <c r="ARZ63" s="83"/>
      <c r="ASA63" s="83"/>
      <c r="ASB63" s="83"/>
      <c r="ASC63" s="83"/>
      <c r="ASD63" s="83"/>
      <c r="ASE63" s="83"/>
      <c r="ASF63" s="83"/>
      <c r="ASG63" s="83"/>
      <c r="ASH63" s="83"/>
      <c r="ASI63" s="83"/>
      <c r="ASJ63" s="83"/>
      <c r="ASK63" s="83"/>
      <c r="ASL63" s="83"/>
      <c r="ASM63" s="83"/>
      <c r="ASN63" s="83"/>
      <c r="ASO63" s="83"/>
      <c r="ASP63" s="83"/>
      <c r="ASQ63" s="83"/>
      <c r="ASR63" s="83"/>
      <c r="ASS63" s="83"/>
      <c r="AST63" s="83"/>
      <c r="ASU63" s="83"/>
      <c r="ASV63" s="83"/>
      <c r="ASW63" s="83"/>
      <c r="ASX63" s="83"/>
      <c r="ASY63" s="83"/>
      <c r="ASZ63" s="83"/>
      <c r="ATA63" s="83"/>
      <c r="ATB63" s="83"/>
      <c r="ATC63" s="83"/>
      <c r="ATD63" s="83"/>
      <c r="ATE63" s="83"/>
      <c r="ATF63" s="83"/>
      <c r="ATG63" s="83"/>
      <c r="ATH63" s="83"/>
      <c r="ATI63" s="83"/>
      <c r="ATJ63" s="83"/>
      <c r="ATK63" s="83"/>
      <c r="ATL63" s="83"/>
      <c r="ATM63" s="83"/>
      <c r="ATN63" s="83"/>
      <c r="ATO63" s="83"/>
      <c r="ATP63" s="83"/>
      <c r="ATQ63" s="83"/>
      <c r="ATR63" s="83"/>
      <c r="ATS63" s="83"/>
      <c r="ATT63" s="83"/>
      <c r="ATU63" s="83"/>
      <c r="ATV63" s="83"/>
      <c r="ATW63" s="83"/>
      <c r="ATX63" s="83"/>
      <c r="ATY63" s="83"/>
      <c r="ATZ63" s="83"/>
      <c r="AUA63" s="83"/>
      <c r="AUB63" s="83"/>
      <c r="AUC63" s="83"/>
      <c r="AUD63" s="83"/>
      <c r="AUE63" s="83"/>
      <c r="AUF63" s="83"/>
      <c r="AUG63" s="83"/>
      <c r="AUH63" s="83"/>
      <c r="AUI63" s="83"/>
      <c r="AUJ63" s="83"/>
      <c r="AUK63" s="83"/>
      <c r="AUL63" s="83"/>
      <c r="AUM63" s="83"/>
      <c r="AUN63" s="83"/>
      <c r="AUO63" s="83"/>
      <c r="AUP63" s="83"/>
      <c r="AUQ63" s="83"/>
      <c r="AUR63" s="83"/>
      <c r="AUS63" s="83"/>
      <c r="AUT63" s="83"/>
      <c r="AUU63" s="83"/>
      <c r="AUV63" s="83"/>
      <c r="AUW63" s="83"/>
      <c r="AUX63" s="83"/>
      <c r="AUY63" s="83"/>
      <c r="AUZ63" s="83"/>
      <c r="AVA63" s="83"/>
      <c r="AVB63" s="83"/>
      <c r="AVC63" s="83"/>
      <c r="AVD63" s="83"/>
      <c r="AVE63" s="83"/>
      <c r="AVF63" s="83"/>
    </row>
    <row r="64" spans="1:1254">
      <c r="C64" s="82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  <c r="IW64" s="83"/>
      <c r="IX64" s="83"/>
      <c r="IY64" s="83"/>
      <c r="IZ64" s="83"/>
      <c r="JA64" s="83"/>
      <c r="JB64" s="83"/>
      <c r="JC64" s="83"/>
      <c r="JD64" s="83"/>
      <c r="JE64" s="83"/>
      <c r="JF64" s="83"/>
      <c r="JG64" s="83"/>
      <c r="JH64" s="83"/>
      <c r="JI64" s="83"/>
      <c r="JJ64" s="83"/>
      <c r="JK64" s="83"/>
      <c r="JL64" s="83"/>
      <c r="JM64" s="83"/>
      <c r="JN64" s="83"/>
      <c r="JO64" s="83"/>
      <c r="JP64" s="83"/>
      <c r="JQ64" s="83"/>
      <c r="JR64" s="83"/>
      <c r="JS64" s="83"/>
      <c r="JT64" s="83"/>
      <c r="JU64" s="83"/>
      <c r="JV64" s="83"/>
      <c r="JW64" s="83"/>
      <c r="JX64" s="83"/>
      <c r="JY64" s="83"/>
      <c r="JZ64" s="83"/>
      <c r="KA64" s="83"/>
      <c r="KB64" s="83"/>
      <c r="KC64" s="83"/>
      <c r="KD64" s="83"/>
      <c r="KE64" s="83"/>
      <c r="KF64" s="83"/>
      <c r="KG64" s="83"/>
      <c r="KH64" s="83"/>
      <c r="KI64" s="83"/>
      <c r="KJ64" s="83"/>
      <c r="KK64" s="83"/>
      <c r="KL64" s="83"/>
      <c r="KM64" s="83"/>
      <c r="KN64" s="83"/>
      <c r="KO64" s="83"/>
      <c r="KP64" s="83"/>
      <c r="KQ64" s="83"/>
      <c r="KR64" s="83"/>
      <c r="KS64" s="83"/>
      <c r="KT64" s="83"/>
      <c r="KU64" s="83"/>
      <c r="KV64" s="83"/>
      <c r="KW64" s="83"/>
      <c r="KX64" s="83"/>
      <c r="KY64" s="83"/>
      <c r="KZ64" s="83"/>
      <c r="LA64" s="83"/>
      <c r="LB64" s="83"/>
      <c r="LC64" s="83"/>
      <c r="LD64" s="83"/>
      <c r="LE64" s="83"/>
      <c r="LF64" s="83"/>
      <c r="LG64" s="83"/>
      <c r="LH64" s="83"/>
      <c r="LI64" s="83"/>
      <c r="LJ64" s="83"/>
      <c r="LK64" s="83"/>
      <c r="LL64" s="83"/>
      <c r="LM64" s="83"/>
      <c r="LN64" s="83"/>
      <c r="LO64" s="83"/>
      <c r="LP64" s="83"/>
      <c r="LQ64" s="83"/>
      <c r="LR64" s="83"/>
      <c r="LS64" s="83"/>
      <c r="LT64" s="83"/>
      <c r="LU64" s="83"/>
      <c r="LV64" s="83"/>
      <c r="LW64" s="83"/>
      <c r="LX64" s="83"/>
      <c r="LY64" s="83"/>
      <c r="LZ64" s="83"/>
      <c r="MA64" s="83"/>
      <c r="MB64" s="83"/>
      <c r="MC64" s="83"/>
      <c r="MD64" s="83"/>
      <c r="ME64" s="83"/>
      <c r="MF64" s="83"/>
      <c r="MG64" s="83"/>
      <c r="MH64" s="83"/>
      <c r="MI64" s="83"/>
      <c r="MJ64" s="83"/>
      <c r="MK64" s="83"/>
      <c r="ML64" s="83"/>
      <c r="MM64" s="83"/>
      <c r="MN64" s="83"/>
      <c r="MO64" s="83"/>
      <c r="MP64" s="83"/>
      <c r="MQ64" s="83"/>
      <c r="MR64" s="83"/>
      <c r="MS64" s="83"/>
      <c r="MT64" s="83"/>
      <c r="MU64" s="83"/>
      <c r="MV64" s="83"/>
      <c r="MW64" s="83"/>
      <c r="MX64" s="83"/>
      <c r="MY64" s="83"/>
      <c r="MZ64" s="83"/>
      <c r="NA64" s="83"/>
      <c r="NB64" s="83"/>
      <c r="NC64" s="83"/>
      <c r="ND64" s="83"/>
      <c r="NE64" s="83"/>
      <c r="NF64" s="83"/>
      <c r="NG64" s="83"/>
      <c r="NH64" s="83"/>
      <c r="NI64" s="83"/>
      <c r="NJ64" s="83"/>
      <c r="NK64" s="83"/>
      <c r="NL64" s="83"/>
      <c r="NM64" s="83"/>
      <c r="NN64" s="83"/>
      <c r="NO64" s="83"/>
      <c r="NP64" s="83"/>
      <c r="NQ64" s="83"/>
      <c r="NR64" s="83"/>
      <c r="NS64" s="83"/>
      <c r="NT64" s="83"/>
      <c r="NU64" s="83"/>
      <c r="NV64" s="83"/>
      <c r="NW64" s="83"/>
      <c r="NX64" s="83"/>
      <c r="NY64" s="83"/>
      <c r="NZ64" s="83"/>
      <c r="OA64" s="83"/>
      <c r="OB64" s="83"/>
      <c r="OC64" s="83"/>
      <c r="OD64" s="83"/>
      <c r="OE64" s="83"/>
      <c r="OF64" s="83"/>
      <c r="OG64" s="83"/>
      <c r="OH64" s="83"/>
      <c r="OI64" s="83"/>
      <c r="OJ64" s="83"/>
      <c r="OK64" s="83"/>
      <c r="OL64" s="83"/>
      <c r="OM64" s="83"/>
      <c r="ON64" s="83"/>
      <c r="OO64" s="83"/>
      <c r="OP64" s="83"/>
      <c r="OQ64" s="83"/>
      <c r="OR64" s="83"/>
      <c r="OS64" s="83"/>
      <c r="OT64" s="83"/>
      <c r="OU64" s="83"/>
      <c r="OV64" s="83"/>
      <c r="OW64" s="83"/>
      <c r="OX64" s="83"/>
      <c r="OY64" s="83"/>
      <c r="OZ64" s="83"/>
      <c r="PA64" s="83"/>
      <c r="PB64" s="83"/>
      <c r="PC64" s="83"/>
      <c r="PD64" s="83"/>
      <c r="PE64" s="83"/>
      <c r="PF64" s="83"/>
      <c r="PG64" s="83"/>
      <c r="PH64" s="83"/>
      <c r="PI64" s="83"/>
      <c r="PJ64" s="83"/>
      <c r="PK64" s="83"/>
      <c r="PL64" s="83"/>
      <c r="PM64" s="83"/>
      <c r="PN64" s="83"/>
      <c r="PO64" s="83"/>
      <c r="PP64" s="83"/>
      <c r="PQ64" s="83"/>
      <c r="PR64" s="83"/>
      <c r="PS64" s="83"/>
      <c r="PT64" s="83"/>
      <c r="PU64" s="83"/>
      <c r="PV64" s="83"/>
      <c r="PW64" s="83"/>
      <c r="PX64" s="83"/>
      <c r="PY64" s="83"/>
      <c r="PZ64" s="83"/>
      <c r="QA64" s="83"/>
      <c r="QB64" s="83"/>
      <c r="QC64" s="83"/>
      <c r="QD64" s="83"/>
      <c r="QE64" s="83"/>
      <c r="QF64" s="83"/>
      <c r="QG64" s="83"/>
      <c r="QH64" s="83"/>
      <c r="QI64" s="83"/>
      <c r="QJ64" s="83"/>
      <c r="QK64" s="83"/>
      <c r="QL64" s="83"/>
      <c r="QM64" s="83"/>
      <c r="QN64" s="83"/>
      <c r="QO64" s="83"/>
      <c r="QP64" s="83"/>
      <c r="QQ64" s="83"/>
      <c r="QR64" s="83"/>
      <c r="QS64" s="83"/>
      <c r="QT64" s="83"/>
      <c r="QU64" s="83"/>
      <c r="QV64" s="83"/>
      <c r="QW64" s="83"/>
      <c r="QX64" s="83"/>
      <c r="QY64" s="83"/>
      <c r="QZ64" s="83"/>
      <c r="RA64" s="83"/>
      <c r="RB64" s="83"/>
      <c r="RC64" s="83"/>
      <c r="RD64" s="83"/>
      <c r="RE64" s="83"/>
      <c r="RF64" s="83"/>
      <c r="RG64" s="83"/>
      <c r="RH64" s="83"/>
      <c r="RI64" s="83"/>
      <c r="RJ64" s="83"/>
      <c r="RK64" s="83"/>
      <c r="RL64" s="83"/>
      <c r="RM64" s="83"/>
      <c r="RN64" s="83"/>
      <c r="RO64" s="83"/>
      <c r="RP64" s="83"/>
      <c r="RQ64" s="83"/>
      <c r="RR64" s="83"/>
      <c r="RS64" s="83"/>
      <c r="RT64" s="83"/>
      <c r="RU64" s="83"/>
      <c r="RV64" s="83"/>
      <c r="RW64" s="83"/>
      <c r="RX64" s="83"/>
      <c r="RY64" s="83"/>
      <c r="RZ64" s="83"/>
      <c r="SA64" s="83"/>
      <c r="SB64" s="83"/>
      <c r="SC64" s="83"/>
      <c r="SD64" s="83"/>
      <c r="SE64" s="83"/>
      <c r="SF64" s="83"/>
      <c r="SG64" s="83"/>
      <c r="SH64" s="83"/>
      <c r="SI64" s="83"/>
      <c r="SJ64" s="83"/>
      <c r="SK64" s="83"/>
      <c r="SL64" s="83"/>
      <c r="SM64" s="83"/>
      <c r="SN64" s="83"/>
      <c r="SO64" s="83"/>
      <c r="SP64" s="83"/>
      <c r="SQ64" s="83"/>
      <c r="SR64" s="83"/>
      <c r="SS64" s="83"/>
      <c r="ST64" s="83"/>
      <c r="SU64" s="83"/>
      <c r="SV64" s="83"/>
      <c r="SW64" s="83"/>
      <c r="SX64" s="83"/>
      <c r="SY64" s="83"/>
      <c r="SZ64" s="83"/>
      <c r="TA64" s="83"/>
      <c r="TB64" s="83"/>
      <c r="TC64" s="83"/>
      <c r="TD64" s="83"/>
      <c r="TE64" s="83"/>
      <c r="TF64" s="83"/>
      <c r="TG64" s="83"/>
      <c r="TH64" s="83"/>
      <c r="TI64" s="83"/>
      <c r="TJ64" s="83"/>
      <c r="TK64" s="83"/>
      <c r="TL64" s="83"/>
      <c r="TM64" s="83"/>
      <c r="TN64" s="83"/>
      <c r="TO64" s="83"/>
      <c r="TP64" s="83"/>
      <c r="TQ64" s="83"/>
      <c r="TR64" s="83"/>
      <c r="TS64" s="83"/>
      <c r="TT64" s="83"/>
      <c r="TU64" s="83"/>
      <c r="TV64" s="83"/>
      <c r="TW64" s="83"/>
      <c r="TX64" s="83"/>
      <c r="TY64" s="83"/>
      <c r="TZ64" s="83"/>
      <c r="UA64" s="83"/>
      <c r="UB64" s="83"/>
      <c r="UC64" s="83"/>
      <c r="UD64" s="83"/>
      <c r="UE64" s="83"/>
      <c r="UF64" s="83"/>
      <c r="UG64" s="83"/>
      <c r="UH64" s="83"/>
      <c r="UI64" s="83"/>
      <c r="UJ64" s="83"/>
      <c r="UK64" s="83"/>
      <c r="UL64" s="83"/>
      <c r="UM64" s="83"/>
      <c r="UN64" s="83"/>
      <c r="UO64" s="83"/>
      <c r="UP64" s="83"/>
      <c r="UQ64" s="83"/>
      <c r="UR64" s="83"/>
      <c r="US64" s="83"/>
      <c r="UT64" s="83"/>
      <c r="UU64" s="83"/>
      <c r="UV64" s="83"/>
      <c r="UW64" s="83"/>
      <c r="UX64" s="83"/>
      <c r="UY64" s="83"/>
      <c r="UZ64" s="83"/>
      <c r="VA64" s="83"/>
      <c r="VB64" s="83"/>
      <c r="VC64" s="83"/>
      <c r="VD64" s="83"/>
      <c r="VE64" s="83"/>
      <c r="VF64" s="83"/>
      <c r="VG64" s="83"/>
      <c r="VH64" s="83"/>
      <c r="VI64" s="83"/>
      <c r="VJ64" s="83"/>
      <c r="VK64" s="83"/>
      <c r="VL64" s="83"/>
      <c r="VM64" s="83"/>
      <c r="VN64" s="83"/>
      <c r="VO64" s="83"/>
      <c r="VP64" s="83"/>
      <c r="VQ64" s="83"/>
      <c r="VR64" s="83"/>
      <c r="VS64" s="83"/>
      <c r="VT64" s="83"/>
      <c r="VU64" s="83"/>
      <c r="VV64" s="83"/>
      <c r="VW64" s="83"/>
      <c r="VX64" s="83"/>
      <c r="VY64" s="83"/>
      <c r="VZ64" s="83"/>
      <c r="WA64" s="83"/>
      <c r="WB64" s="83"/>
      <c r="WC64" s="83"/>
      <c r="WD64" s="83"/>
      <c r="WE64" s="83"/>
      <c r="WF64" s="83"/>
      <c r="WG64" s="83"/>
      <c r="WH64" s="83"/>
      <c r="WI64" s="83"/>
      <c r="WJ64" s="83"/>
      <c r="WK64" s="83"/>
      <c r="WL64" s="83"/>
      <c r="WM64" s="83"/>
      <c r="WN64" s="83"/>
      <c r="WO64" s="83"/>
      <c r="WP64" s="83"/>
      <c r="WQ64" s="83"/>
      <c r="WR64" s="83"/>
      <c r="WS64" s="83"/>
      <c r="WT64" s="83"/>
      <c r="WU64" s="83"/>
      <c r="WV64" s="83"/>
      <c r="WW64" s="83"/>
      <c r="WX64" s="83"/>
      <c r="WY64" s="83"/>
      <c r="WZ64" s="83"/>
      <c r="XA64" s="83"/>
      <c r="XB64" s="83"/>
      <c r="XC64" s="83"/>
      <c r="XD64" s="83"/>
      <c r="XE64" s="83"/>
      <c r="XF64" s="83"/>
      <c r="XG64" s="83"/>
      <c r="XH64" s="83"/>
      <c r="XI64" s="83"/>
      <c r="XJ64" s="83"/>
      <c r="XK64" s="83"/>
      <c r="XL64" s="83"/>
      <c r="XM64" s="83"/>
      <c r="XN64" s="83"/>
      <c r="XO64" s="83"/>
      <c r="XP64" s="83"/>
      <c r="XQ64" s="83"/>
      <c r="XR64" s="83"/>
      <c r="XS64" s="83"/>
      <c r="XT64" s="83"/>
      <c r="XU64" s="83"/>
      <c r="XV64" s="83"/>
      <c r="XW64" s="83"/>
      <c r="XX64" s="83"/>
      <c r="XY64" s="83"/>
      <c r="XZ64" s="83"/>
      <c r="YA64" s="83"/>
      <c r="YB64" s="83"/>
      <c r="YC64" s="83"/>
      <c r="YD64" s="83"/>
      <c r="YE64" s="83"/>
      <c r="YF64" s="83"/>
      <c r="YG64" s="83"/>
      <c r="YH64" s="83"/>
      <c r="YI64" s="83"/>
      <c r="YJ64" s="83"/>
      <c r="YK64" s="83"/>
      <c r="YL64" s="83"/>
      <c r="YM64" s="83"/>
      <c r="YN64" s="83"/>
      <c r="YO64" s="83"/>
      <c r="YP64" s="83"/>
      <c r="YQ64" s="83"/>
      <c r="YR64" s="83"/>
      <c r="YS64" s="83"/>
      <c r="YT64" s="83"/>
      <c r="YU64" s="83"/>
      <c r="YV64" s="83"/>
      <c r="YW64" s="83"/>
      <c r="YX64" s="83"/>
      <c r="YY64" s="83"/>
      <c r="YZ64" s="83"/>
      <c r="ZA64" s="83"/>
      <c r="ZB64" s="83"/>
      <c r="ZC64" s="83"/>
      <c r="ZD64" s="83"/>
      <c r="ZE64" s="83"/>
      <c r="ZF64" s="83"/>
      <c r="ZG64" s="83"/>
      <c r="ZH64" s="83"/>
      <c r="ZI64" s="83"/>
      <c r="ZJ64" s="83"/>
      <c r="ZK64" s="83"/>
      <c r="ZL64" s="83"/>
      <c r="ZM64" s="83"/>
      <c r="ZN64" s="83"/>
      <c r="ZO64" s="83"/>
      <c r="ZP64" s="83"/>
      <c r="ZQ64" s="83"/>
      <c r="ZR64" s="83"/>
      <c r="ZS64" s="83"/>
      <c r="ZT64" s="83"/>
      <c r="ZU64" s="83"/>
      <c r="ZV64" s="83"/>
      <c r="ZW64" s="83"/>
      <c r="ZX64" s="83"/>
      <c r="ZY64" s="83"/>
      <c r="ZZ64" s="83"/>
      <c r="AAA64" s="83"/>
      <c r="AAB64" s="83"/>
      <c r="AAC64" s="83"/>
      <c r="AAD64" s="83"/>
      <c r="AAE64" s="83"/>
      <c r="AAF64" s="83"/>
      <c r="AAG64" s="83"/>
      <c r="AAH64" s="83"/>
      <c r="AAI64" s="83"/>
      <c r="AAJ64" s="83"/>
      <c r="AAK64" s="83"/>
      <c r="AAL64" s="83"/>
      <c r="AAM64" s="83"/>
      <c r="AAN64" s="83"/>
      <c r="AAO64" s="83"/>
      <c r="AAP64" s="83"/>
      <c r="AAQ64" s="83"/>
      <c r="AAR64" s="83"/>
      <c r="AAS64" s="83"/>
      <c r="AAT64" s="83"/>
      <c r="AAU64" s="83"/>
      <c r="AAV64" s="83"/>
      <c r="AAW64" s="83"/>
      <c r="AAX64" s="83"/>
      <c r="AAY64" s="83"/>
      <c r="AAZ64" s="83"/>
      <c r="ABA64" s="83"/>
      <c r="ABB64" s="83"/>
      <c r="ABC64" s="83"/>
      <c r="ABD64" s="83"/>
      <c r="ABE64" s="83"/>
      <c r="ABF64" s="83"/>
      <c r="ABG64" s="83"/>
      <c r="ABH64" s="83"/>
      <c r="ABI64" s="83"/>
      <c r="ABJ64" s="83"/>
      <c r="ABK64" s="83"/>
      <c r="ABL64" s="83"/>
      <c r="ABM64" s="83"/>
      <c r="ABN64" s="83"/>
      <c r="ABO64" s="83"/>
      <c r="ABP64" s="83"/>
      <c r="ABQ64" s="83"/>
      <c r="ABR64" s="83"/>
      <c r="ABS64" s="83"/>
      <c r="ABT64" s="83"/>
      <c r="ABU64" s="83"/>
      <c r="ABV64" s="83"/>
      <c r="ABW64" s="83"/>
      <c r="ABX64" s="83"/>
      <c r="ABY64" s="83"/>
      <c r="ABZ64" s="83"/>
      <c r="ACA64" s="83"/>
      <c r="ACB64" s="83"/>
      <c r="ACC64" s="83"/>
      <c r="ACD64" s="83"/>
      <c r="ACE64" s="83"/>
      <c r="ACF64" s="83"/>
      <c r="ACG64" s="83"/>
      <c r="ACH64" s="83"/>
      <c r="ACI64" s="83"/>
      <c r="ACJ64" s="83"/>
      <c r="ACK64" s="83"/>
      <c r="ACL64" s="83"/>
      <c r="ACM64" s="83"/>
      <c r="ACN64" s="83"/>
      <c r="ACO64" s="83"/>
      <c r="ACP64" s="83"/>
      <c r="ACQ64" s="83"/>
      <c r="ACR64" s="83"/>
      <c r="ACS64" s="83"/>
      <c r="ACT64" s="83"/>
      <c r="ACU64" s="83"/>
      <c r="ACV64" s="83"/>
      <c r="ACW64" s="83"/>
      <c r="ACX64" s="83"/>
      <c r="ACY64" s="83"/>
      <c r="ACZ64" s="83"/>
      <c r="ADA64" s="83"/>
      <c r="ADB64" s="83"/>
      <c r="ADC64" s="83"/>
      <c r="ADD64" s="83"/>
      <c r="ADE64" s="83"/>
      <c r="ADF64" s="83"/>
      <c r="ADG64" s="83"/>
      <c r="ADH64" s="83"/>
      <c r="ADI64" s="83"/>
      <c r="ADJ64" s="83"/>
      <c r="ADK64" s="83"/>
      <c r="ADL64" s="83"/>
      <c r="ADM64" s="83"/>
      <c r="ADN64" s="83"/>
      <c r="ADO64" s="83"/>
      <c r="ADP64" s="83"/>
      <c r="ADQ64" s="83"/>
      <c r="ADR64" s="83"/>
      <c r="ADS64" s="83"/>
      <c r="ADT64" s="83"/>
      <c r="ADU64" s="83"/>
      <c r="ADV64" s="83"/>
      <c r="ADW64" s="83"/>
      <c r="ADX64" s="83"/>
      <c r="ADY64" s="83"/>
      <c r="ADZ64" s="83"/>
      <c r="AEA64" s="83"/>
      <c r="AEB64" s="83"/>
      <c r="AEC64" s="83"/>
      <c r="AED64" s="83"/>
      <c r="AEE64" s="83"/>
      <c r="AEF64" s="83"/>
      <c r="AEG64" s="83"/>
      <c r="AEH64" s="83"/>
      <c r="AEI64" s="83"/>
      <c r="AEJ64" s="83"/>
      <c r="AEK64" s="83"/>
      <c r="AEL64" s="83"/>
      <c r="AEM64" s="83"/>
      <c r="AEN64" s="83"/>
      <c r="AEO64" s="83"/>
      <c r="AEP64" s="83"/>
      <c r="AEQ64" s="83"/>
      <c r="AER64" s="83"/>
      <c r="AES64" s="83"/>
      <c r="AET64" s="83"/>
      <c r="AEU64" s="83"/>
      <c r="AEV64" s="83"/>
      <c r="AEW64" s="83"/>
      <c r="AEX64" s="83"/>
      <c r="AEY64" s="83"/>
      <c r="AEZ64" s="83"/>
      <c r="AFA64" s="83"/>
      <c r="AFB64" s="83"/>
      <c r="AFC64" s="83"/>
      <c r="AFD64" s="83"/>
      <c r="AFE64" s="83"/>
      <c r="AFF64" s="83"/>
      <c r="AFG64" s="83"/>
      <c r="AFH64" s="83"/>
      <c r="AFI64" s="83"/>
      <c r="AFJ64" s="83"/>
      <c r="AFK64" s="83"/>
      <c r="AFL64" s="83"/>
      <c r="AFM64" s="83"/>
      <c r="AFN64" s="83"/>
      <c r="AFO64" s="83"/>
      <c r="AFP64" s="83"/>
      <c r="AFQ64" s="83"/>
      <c r="AFR64" s="83"/>
      <c r="AFS64" s="83"/>
      <c r="AFT64" s="83"/>
      <c r="AFU64" s="83"/>
      <c r="AFV64" s="83"/>
      <c r="AFW64" s="83"/>
      <c r="AFX64" s="83"/>
      <c r="AFY64" s="83"/>
      <c r="AFZ64" s="83"/>
      <c r="AGA64" s="83"/>
      <c r="AGB64" s="83"/>
      <c r="AGC64" s="83"/>
      <c r="AGD64" s="83"/>
      <c r="AGE64" s="83"/>
      <c r="AGF64" s="83"/>
      <c r="AGG64" s="83"/>
      <c r="AGH64" s="83"/>
      <c r="AGI64" s="83"/>
      <c r="AGJ64" s="83"/>
      <c r="AGK64" s="83"/>
      <c r="AGL64" s="83"/>
      <c r="AGM64" s="83"/>
      <c r="AGN64" s="83"/>
      <c r="AGO64" s="83"/>
      <c r="AGP64" s="83"/>
      <c r="AGQ64" s="83"/>
      <c r="AGR64" s="83"/>
      <c r="AGS64" s="83"/>
      <c r="AGT64" s="83"/>
      <c r="AGU64" s="83"/>
      <c r="AGV64" s="83"/>
      <c r="AGW64" s="83"/>
      <c r="AGX64" s="83"/>
      <c r="AGY64" s="83"/>
      <c r="AGZ64" s="83"/>
      <c r="AHA64" s="83"/>
      <c r="AHB64" s="83"/>
      <c r="AHC64" s="83"/>
      <c r="AHD64" s="83"/>
      <c r="AHE64" s="83"/>
      <c r="AHF64" s="83"/>
      <c r="AHG64" s="83"/>
      <c r="AHH64" s="83"/>
      <c r="AHI64" s="83"/>
      <c r="AHJ64" s="83"/>
      <c r="AHK64" s="83"/>
      <c r="AHL64" s="83"/>
      <c r="AHM64" s="83"/>
      <c r="AHN64" s="83"/>
      <c r="AHO64" s="83"/>
      <c r="AHP64" s="83"/>
      <c r="AHQ64" s="83"/>
      <c r="AHR64" s="83"/>
      <c r="AHS64" s="83"/>
      <c r="AHT64" s="83"/>
      <c r="AHU64" s="83"/>
      <c r="AHV64" s="83"/>
      <c r="AHW64" s="83"/>
      <c r="AHX64" s="83"/>
      <c r="AHY64" s="83"/>
      <c r="AHZ64" s="83"/>
      <c r="AIA64" s="83"/>
      <c r="AIB64" s="83"/>
      <c r="AIC64" s="83"/>
      <c r="AID64" s="83"/>
      <c r="AIE64" s="83"/>
      <c r="AIF64" s="83"/>
      <c r="AIG64" s="83"/>
      <c r="AIH64" s="83"/>
      <c r="AII64" s="83"/>
      <c r="AIJ64" s="83"/>
      <c r="AIK64" s="83"/>
      <c r="AIL64" s="83"/>
      <c r="AIM64" s="83"/>
      <c r="AIN64" s="83"/>
      <c r="AIO64" s="83"/>
      <c r="AIP64" s="83"/>
      <c r="AIQ64" s="83"/>
      <c r="AIR64" s="83"/>
      <c r="AIS64" s="83"/>
      <c r="AIT64" s="83"/>
      <c r="AIU64" s="83"/>
      <c r="AIV64" s="83"/>
      <c r="AIW64" s="83"/>
      <c r="AIX64" s="83"/>
      <c r="AIY64" s="83"/>
      <c r="AIZ64" s="83"/>
      <c r="AJA64" s="83"/>
      <c r="AJB64" s="83"/>
      <c r="AJC64" s="83"/>
      <c r="AJD64" s="83"/>
      <c r="AJE64" s="83"/>
      <c r="AJF64" s="83"/>
      <c r="AJG64" s="83"/>
      <c r="AJH64" s="83"/>
      <c r="AJI64" s="83"/>
      <c r="AJJ64" s="83"/>
      <c r="AJK64" s="83"/>
      <c r="AJL64" s="83"/>
      <c r="AJM64" s="83"/>
      <c r="AJN64" s="83"/>
      <c r="AJO64" s="83"/>
      <c r="AJP64" s="83"/>
      <c r="AJQ64" s="83"/>
      <c r="AJR64" s="83"/>
      <c r="AJS64" s="83"/>
      <c r="AJT64" s="83"/>
      <c r="AJU64" s="83"/>
      <c r="AJV64" s="83"/>
      <c r="AJW64" s="83"/>
      <c r="AJX64" s="83"/>
      <c r="AJY64" s="83"/>
      <c r="AJZ64" s="83"/>
      <c r="AKA64" s="83"/>
      <c r="AKB64" s="83"/>
      <c r="AKC64" s="83"/>
      <c r="AKD64" s="83"/>
      <c r="AKE64" s="83"/>
      <c r="AKF64" s="83"/>
      <c r="AKG64" s="83"/>
      <c r="AKH64" s="83"/>
      <c r="AKI64" s="83"/>
      <c r="AKJ64" s="83"/>
      <c r="AKK64" s="83"/>
      <c r="AKL64" s="83"/>
      <c r="AKM64" s="83"/>
      <c r="AKN64" s="83"/>
      <c r="AKO64" s="83"/>
      <c r="AKP64" s="83"/>
      <c r="AKQ64" s="83"/>
      <c r="AKR64" s="83"/>
      <c r="AKS64" s="83"/>
      <c r="AKT64" s="83"/>
      <c r="AKU64" s="83"/>
      <c r="AKV64" s="83"/>
      <c r="AKW64" s="83"/>
      <c r="AKX64" s="83"/>
      <c r="AKY64" s="83"/>
      <c r="AKZ64" s="83"/>
      <c r="ALA64" s="83"/>
      <c r="ALB64" s="83"/>
      <c r="ALC64" s="83"/>
      <c r="ALD64" s="83"/>
      <c r="ALE64" s="83"/>
      <c r="ALF64" s="83"/>
      <c r="ALG64" s="83"/>
      <c r="ALH64" s="83"/>
      <c r="ALI64" s="83"/>
      <c r="ALJ64" s="83"/>
      <c r="ALK64" s="83"/>
      <c r="ALL64" s="83"/>
      <c r="ALM64" s="83"/>
      <c r="ALN64" s="83"/>
      <c r="ALO64" s="83"/>
      <c r="ALP64" s="83"/>
      <c r="ALQ64" s="83"/>
      <c r="ALR64" s="83"/>
      <c r="ALS64" s="83"/>
      <c r="ALT64" s="83"/>
      <c r="ALU64" s="83"/>
      <c r="ALV64" s="83"/>
      <c r="ALW64" s="83"/>
      <c r="ALX64" s="83"/>
      <c r="ALY64" s="83"/>
      <c r="ALZ64" s="83"/>
      <c r="AMA64" s="83"/>
      <c r="AMB64" s="83"/>
      <c r="AMC64" s="83"/>
      <c r="AMD64" s="83"/>
      <c r="AME64" s="83"/>
      <c r="AMF64" s="83"/>
      <c r="AMG64" s="83"/>
      <c r="AMH64" s="83"/>
      <c r="AMI64" s="83"/>
      <c r="AMJ64" s="83"/>
      <c r="AMK64" s="83"/>
      <c r="AML64" s="83"/>
      <c r="AMM64" s="83"/>
      <c r="AMN64" s="83"/>
      <c r="AMO64" s="83"/>
      <c r="AMP64" s="83"/>
      <c r="AMQ64" s="83"/>
      <c r="AMR64" s="83"/>
      <c r="AMS64" s="83"/>
      <c r="AMT64" s="83"/>
      <c r="AMU64" s="83"/>
      <c r="AMV64" s="83"/>
      <c r="AMW64" s="83"/>
      <c r="AMX64" s="83"/>
      <c r="AMY64" s="83"/>
      <c r="AMZ64" s="83"/>
      <c r="ANA64" s="83"/>
      <c r="ANB64" s="83"/>
      <c r="ANC64" s="83"/>
      <c r="AND64" s="83"/>
      <c r="ANE64" s="83"/>
      <c r="ANF64" s="83"/>
      <c r="ANG64" s="83"/>
      <c r="ANH64" s="83"/>
      <c r="ANI64" s="83"/>
      <c r="ANJ64" s="83"/>
      <c r="ANK64" s="83"/>
      <c r="ANL64" s="83"/>
      <c r="ANM64" s="83"/>
      <c r="ANN64" s="83"/>
      <c r="ANO64" s="83"/>
      <c r="ANP64" s="83"/>
      <c r="ANQ64" s="83"/>
      <c r="ANR64" s="83"/>
      <c r="ANS64" s="83"/>
      <c r="ANT64" s="83"/>
      <c r="ANU64" s="83"/>
      <c r="ANV64" s="83"/>
      <c r="ANW64" s="83"/>
      <c r="ANX64" s="83"/>
      <c r="ANY64" s="83"/>
      <c r="ANZ64" s="83"/>
      <c r="AOA64" s="83"/>
      <c r="AOB64" s="83"/>
      <c r="AOC64" s="83"/>
      <c r="AOD64" s="83"/>
      <c r="AOE64" s="83"/>
      <c r="AOF64" s="83"/>
      <c r="AOG64" s="83"/>
      <c r="AOH64" s="83"/>
      <c r="AOI64" s="83"/>
      <c r="AOJ64" s="83"/>
      <c r="AOK64" s="83"/>
      <c r="AOL64" s="83"/>
      <c r="AOM64" s="83"/>
      <c r="AON64" s="83"/>
      <c r="AOO64" s="83"/>
      <c r="AOP64" s="83"/>
      <c r="AOQ64" s="83"/>
      <c r="AOR64" s="83"/>
      <c r="AOS64" s="83"/>
      <c r="AOT64" s="83"/>
      <c r="AOU64" s="83"/>
      <c r="AOV64" s="83"/>
      <c r="AOW64" s="83"/>
      <c r="AOX64" s="83"/>
      <c r="AOY64" s="83"/>
      <c r="AOZ64" s="83"/>
      <c r="APA64" s="83"/>
      <c r="APB64" s="83"/>
      <c r="APC64" s="83"/>
      <c r="APD64" s="83"/>
      <c r="APE64" s="83"/>
      <c r="APF64" s="83"/>
      <c r="APG64" s="83"/>
      <c r="APH64" s="83"/>
      <c r="API64" s="83"/>
      <c r="APJ64" s="83"/>
      <c r="APK64" s="83"/>
      <c r="APL64" s="83"/>
      <c r="APM64" s="83"/>
      <c r="APN64" s="83"/>
      <c r="APO64" s="83"/>
      <c r="APP64" s="83"/>
      <c r="APQ64" s="83"/>
      <c r="APR64" s="83"/>
      <c r="APS64" s="83"/>
      <c r="APT64" s="83"/>
      <c r="APU64" s="83"/>
      <c r="APV64" s="83"/>
      <c r="APW64" s="83"/>
      <c r="APX64" s="83"/>
      <c r="APY64" s="83"/>
      <c r="APZ64" s="83"/>
      <c r="AQA64" s="83"/>
      <c r="AQB64" s="83"/>
      <c r="AQC64" s="83"/>
      <c r="AQD64" s="83"/>
      <c r="AQE64" s="83"/>
      <c r="AQF64" s="83"/>
      <c r="AQG64" s="83"/>
      <c r="AQH64" s="83"/>
      <c r="AQI64" s="83"/>
      <c r="AQJ64" s="83"/>
      <c r="AQK64" s="83"/>
      <c r="AQL64" s="83"/>
      <c r="AQM64" s="83"/>
      <c r="AQN64" s="83"/>
      <c r="AQO64" s="83"/>
      <c r="AQP64" s="83"/>
      <c r="AQQ64" s="83"/>
      <c r="AQR64" s="83"/>
      <c r="AQS64" s="83"/>
      <c r="AQT64" s="83"/>
      <c r="AQU64" s="83"/>
      <c r="AQV64" s="83"/>
      <c r="AQW64" s="83"/>
      <c r="AQX64" s="83"/>
      <c r="AQY64" s="83"/>
      <c r="AQZ64" s="83"/>
      <c r="ARA64" s="83"/>
      <c r="ARB64" s="83"/>
      <c r="ARC64" s="83"/>
      <c r="ARD64" s="83"/>
      <c r="ARE64" s="83"/>
      <c r="ARF64" s="83"/>
      <c r="ARG64" s="83"/>
      <c r="ARH64" s="83"/>
      <c r="ARI64" s="83"/>
      <c r="ARJ64" s="83"/>
      <c r="ARK64" s="83"/>
      <c r="ARL64" s="83"/>
      <c r="ARM64" s="83"/>
      <c r="ARN64" s="83"/>
      <c r="ARO64" s="83"/>
      <c r="ARP64" s="83"/>
      <c r="ARQ64" s="83"/>
      <c r="ARR64" s="83"/>
      <c r="ARS64" s="83"/>
      <c r="ART64" s="83"/>
      <c r="ARU64" s="83"/>
      <c r="ARV64" s="83"/>
      <c r="ARW64" s="83"/>
      <c r="ARX64" s="83"/>
      <c r="ARY64" s="83"/>
      <c r="ARZ64" s="83"/>
      <c r="ASA64" s="83"/>
      <c r="ASB64" s="83"/>
      <c r="ASC64" s="83"/>
      <c r="ASD64" s="83"/>
      <c r="ASE64" s="83"/>
      <c r="ASF64" s="83"/>
      <c r="ASG64" s="83"/>
      <c r="ASH64" s="83"/>
      <c r="ASI64" s="83"/>
      <c r="ASJ64" s="83"/>
      <c r="ASK64" s="83"/>
      <c r="ASL64" s="83"/>
      <c r="ASM64" s="83"/>
      <c r="ASN64" s="83"/>
      <c r="ASO64" s="83"/>
      <c r="ASP64" s="83"/>
      <c r="ASQ64" s="83"/>
      <c r="ASR64" s="83"/>
      <c r="ASS64" s="83"/>
      <c r="AST64" s="83"/>
      <c r="ASU64" s="83"/>
      <c r="ASV64" s="83"/>
      <c r="ASW64" s="83"/>
      <c r="ASX64" s="83"/>
      <c r="ASY64" s="83"/>
      <c r="ASZ64" s="83"/>
      <c r="ATA64" s="83"/>
      <c r="ATB64" s="83"/>
      <c r="ATC64" s="83"/>
      <c r="ATD64" s="83"/>
      <c r="ATE64" s="83"/>
      <c r="ATF64" s="83"/>
      <c r="ATG64" s="83"/>
      <c r="ATH64" s="83"/>
      <c r="ATI64" s="83"/>
      <c r="ATJ64" s="83"/>
      <c r="ATK64" s="83"/>
      <c r="ATL64" s="83"/>
      <c r="ATM64" s="83"/>
      <c r="ATN64" s="83"/>
      <c r="ATO64" s="83"/>
      <c r="ATP64" s="83"/>
      <c r="ATQ64" s="83"/>
      <c r="ATR64" s="83"/>
      <c r="ATS64" s="83"/>
      <c r="ATT64" s="83"/>
      <c r="ATU64" s="83"/>
      <c r="ATV64" s="83"/>
      <c r="ATW64" s="83"/>
      <c r="ATX64" s="83"/>
      <c r="ATY64" s="83"/>
      <c r="ATZ64" s="83"/>
      <c r="AUA64" s="83"/>
      <c r="AUB64" s="83"/>
      <c r="AUC64" s="83"/>
      <c r="AUD64" s="83"/>
      <c r="AUE64" s="83"/>
      <c r="AUF64" s="83"/>
      <c r="AUG64" s="83"/>
      <c r="AUH64" s="83"/>
      <c r="AUI64" s="83"/>
      <c r="AUJ64" s="83"/>
      <c r="AUK64" s="83"/>
      <c r="AUL64" s="83"/>
      <c r="AUM64" s="83"/>
      <c r="AUN64" s="83"/>
      <c r="AUO64" s="83"/>
      <c r="AUP64" s="83"/>
      <c r="AUQ64" s="83"/>
      <c r="AUR64" s="83"/>
      <c r="AUS64" s="83"/>
      <c r="AUT64" s="83"/>
      <c r="AUU64" s="83"/>
      <c r="AUV64" s="83"/>
      <c r="AUW64" s="83"/>
      <c r="AUX64" s="83"/>
      <c r="AUY64" s="83"/>
      <c r="AUZ64" s="83"/>
      <c r="AVA64" s="83"/>
      <c r="AVB64" s="83"/>
      <c r="AVC64" s="83"/>
      <c r="AVD64" s="83"/>
      <c r="AVE64" s="83"/>
      <c r="AVF64" s="83"/>
    </row>
    <row r="65" spans="3:1254">
      <c r="C65" s="82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/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JW65" s="83"/>
      <c r="JX65" s="83"/>
      <c r="JY65" s="83"/>
      <c r="JZ65" s="83"/>
      <c r="KA65" s="83"/>
      <c r="KB65" s="83"/>
      <c r="KC65" s="83"/>
      <c r="KD65" s="83"/>
      <c r="KE65" s="83"/>
      <c r="KF65" s="83"/>
      <c r="KG65" s="83"/>
      <c r="KH65" s="83"/>
      <c r="KI65" s="83"/>
      <c r="KJ65" s="83"/>
      <c r="KK65" s="83"/>
      <c r="KL65" s="83"/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/>
      <c r="KX65" s="83"/>
      <c r="KY65" s="83"/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83"/>
      <c r="LP65" s="83"/>
      <c r="LQ65" s="83"/>
      <c r="LR65" s="83"/>
      <c r="LS65" s="83"/>
      <c r="LT65" s="83"/>
      <c r="LU65" s="83"/>
      <c r="LV65" s="83"/>
      <c r="LW65" s="83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/>
      <c r="MS65" s="83"/>
      <c r="MT65" s="83"/>
      <c r="MU65" s="83"/>
      <c r="MV65" s="83"/>
      <c r="MW65" s="83"/>
      <c r="MX65" s="83"/>
      <c r="MY65" s="83"/>
      <c r="MZ65" s="83"/>
      <c r="NA65" s="83"/>
      <c r="NB65" s="83"/>
      <c r="NC65" s="83"/>
      <c r="ND65" s="83"/>
      <c r="NE65" s="83"/>
      <c r="NF65" s="83"/>
      <c r="NG65" s="83"/>
      <c r="NH65" s="83"/>
      <c r="NI65" s="83"/>
      <c r="NJ65" s="83"/>
      <c r="NK65" s="83"/>
      <c r="NL65" s="83"/>
      <c r="NM65" s="83"/>
      <c r="NN65" s="83"/>
      <c r="NO65" s="83"/>
      <c r="NP65" s="83"/>
      <c r="NQ65" s="83"/>
      <c r="NR65" s="83"/>
      <c r="NS65" s="83"/>
      <c r="NT65" s="83"/>
      <c r="NU65" s="83"/>
      <c r="NV65" s="83"/>
      <c r="NW65" s="83"/>
      <c r="NX65" s="83"/>
      <c r="NY65" s="83"/>
      <c r="NZ65" s="83"/>
      <c r="OA65" s="83"/>
      <c r="OB65" s="83"/>
      <c r="OC65" s="83"/>
      <c r="OD65" s="83"/>
      <c r="OE65" s="83"/>
      <c r="OF65" s="83"/>
      <c r="OG65" s="83"/>
      <c r="OH65" s="83"/>
      <c r="OI65" s="83"/>
      <c r="OJ65" s="83"/>
      <c r="OK65" s="83"/>
      <c r="OL65" s="83"/>
      <c r="OM65" s="83"/>
      <c r="ON65" s="83"/>
      <c r="OO65" s="83"/>
      <c r="OP65" s="83"/>
      <c r="OQ65" s="83"/>
      <c r="OR65" s="83"/>
      <c r="OS65" s="83"/>
      <c r="OT65" s="83"/>
      <c r="OU65" s="83"/>
      <c r="OV65" s="83"/>
      <c r="OW65" s="83"/>
      <c r="OX65" s="83"/>
      <c r="OY65" s="83"/>
      <c r="OZ65" s="83"/>
      <c r="PA65" s="83"/>
      <c r="PB65" s="83"/>
      <c r="PC65" s="83"/>
      <c r="PD65" s="83"/>
      <c r="PE65" s="83"/>
      <c r="PF65" s="83"/>
      <c r="PG65" s="83"/>
      <c r="PH65" s="83"/>
      <c r="PI65" s="83"/>
      <c r="PJ65" s="83"/>
      <c r="PK65" s="83"/>
      <c r="PL65" s="83"/>
      <c r="PM65" s="83"/>
      <c r="PN65" s="83"/>
      <c r="PO65" s="83"/>
      <c r="PP65" s="83"/>
      <c r="PQ65" s="83"/>
      <c r="PR65" s="83"/>
      <c r="PS65" s="83"/>
      <c r="PT65" s="83"/>
      <c r="PU65" s="83"/>
      <c r="PV65" s="83"/>
      <c r="PW65" s="83"/>
      <c r="PX65" s="83"/>
      <c r="PY65" s="83"/>
      <c r="PZ65" s="83"/>
      <c r="QA65" s="83"/>
      <c r="QB65" s="83"/>
      <c r="QC65" s="83"/>
      <c r="QD65" s="83"/>
      <c r="QE65" s="83"/>
      <c r="QF65" s="83"/>
      <c r="QG65" s="83"/>
      <c r="QH65" s="83"/>
      <c r="QI65" s="83"/>
      <c r="QJ65" s="83"/>
      <c r="QK65" s="83"/>
      <c r="QL65" s="83"/>
      <c r="QM65" s="83"/>
      <c r="QN65" s="83"/>
      <c r="QO65" s="83"/>
      <c r="QP65" s="83"/>
      <c r="QQ65" s="83"/>
      <c r="QR65" s="83"/>
      <c r="QS65" s="83"/>
      <c r="QT65" s="83"/>
      <c r="QU65" s="83"/>
      <c r="QV65" s="83"/>
      <c r="QW65" s="83"/>
      <c r="QX65" s="83"/>
      <c r="QY65" s="83"/>
      <c r="QZ65" s="83"/>
      <c r="RA65" s="83"/>
      <c r="RB65" s="83"/>
      <c r="RC65" s="83"/>
      <c r="RD65" s="83"/>
      <c r="RE65" s="83"/>
      <c r="RF65" s="83"/>
      <c r="RG65" s="83"/>
      <c r="RH65" s="83"/>
      <c r="RI65" s="83"/>
      <c r="RJ65" s="83"/>
      <c r="RK65" s="83"/>
      <c r="RL65" s="83"/>
      <c r="RM65" s="83"/>
      <c r="RN65" s="83"/>
      <c r="RO65" s="83"/>
      <c r="RP65" s="83"/>
      <c r="RQ65" s="83"/>
      <c r="RR65" s="83"/>
      <c r="RS65" s="83"/>
      <c r="RT65" s="83"/>
      <c r="RU65" s="83"/>
      <c r="RV65" s="83"/>
      <c r="RW65" s="83"/>
      <c r="RX65" s="83"/>
      <c r="RY65" s="83"/>
      <c r="RZ65" s="83"/>
      <c r="SA65" s="83"/>
      <c r="SB65" s="83"/>
      <c r="SC65" s="83"/>
      <c r="SD65" s="83"/>
      <c r="SE65" s="83"/>
      <c r="SF65" s="83"/>
      <c r="SG65" s="83"/>
      <c r="SH65" s="83"/>
      <c r="SI65" s="83"/>
      <c r="SJ65" s="83"/>
      <c r="SK65" s="83"/>
      <c r="SL65" s="83"/>
      <c r="SM65" s="83"/>
      <c r="SN65" s="83"/>
      <c r="SO65" s="83"/>
      <c r="SP65" s="83"/>
      <c r="SQ65" s="83"/>
      <c r="SR65" s="83"/>
      <c r="SS65" s="83"/>
      <c r="ST65" s="83"/>
      <c r="SU65" s="83"/>
      <c r="SV65" s="83"/>
      <c r="SW65" s="83"/>
      <c r="SX65" s="83"/>
      <c r="SY65" s="83"/>
      <c r="SZ65" s="83"/>
      <c r="TA65" s="83"/>
      <c r="TB65" s="83"/>
      <c r="TC65" s="83"/>
      <c r="TD65" s="83"/>
      <c r="TE65" s="83"/>
      <c r="TF65" s="83"/>
      <c r="TG65" s="83"/>
      <c r="TH65" s="83"/>
      <c r="TI65" s="83"/>
      <c r="TJ65" s="83"/>
      <c r="TK65" s="83"/>
      <c r="TL65" s="83"/>
      <c r="TM65" s="83"/>
      <c r="TN65" s="83"/>
      <c r="TO65" s="83"/>
      <c r="TP65" s="83"/>
      <c r="TQ65" s="83"/>
      <c r="TR65" s="83"/>
      <c r="TS65" s="83"/>
      <c r="TT65" s="83"/>
      <c r="TU65" s="83"/>
      <c r="TV65" s="83"/>
      <c r="TW65" s="83"/>
      <c r="TX65" s="83"/>
      <c r="TY65" s="83"/>
      <c r="TZ65" s="83"/>
      <c r="UA65" s="83"/>
      <c r="UB65" s="83"/>
      <c r="UC65" s="83"/>
      <c r="UD65" s="83"/>
      <c r="UE65" s="83"/>
      <c r="UF65" s="83"/>
      <c r="UG65" s="83"/>
      <c r="UH65" s="83"/>
      <c r="UI65" s="83"/>
      <c r="UJ65" s="83"/>
      <c r="UK65" s="83"/>
      <c r="UL65" s="83"/>
      <c r="UM65" s="83"/>
      <c r="UN65" s="83"/>
      <c r="UO65" s="83"/>
      <c r="UP65" s="83"/>
      <c r="UQ65" s="83"/>
      <c r="UR65" s="83"/>
      <c r="US65" s="83"/>
      <c r="UT65" s="83"/>
      <c r="UU65" s="83"/>
      <c r="UV65" s="83"/>
      <c r="UW65" s="83"/>
      <c r="UX65" s="83"/>
      <c r="UY65" s="83"/>
      <c r="UZ65" s="83"/>
      <c r="VA65" s="83"/>
      <c r="VB65" s="83"/>
      <c r="VC65" s="83"/>
      <c r="VD65" s="83"/>
      <c r="VE65" s="83"/>
      <c r="VF65" s="83"/>
      <c r="VG65" s="83"/>
      <c r="VH65" s="83"/>
      <c r="VI65" s="83"/>
      <c r="VJ65" s="83"/>
      <c r="VK65" s="83"/>
      <c r="VL65" s="83"/>
      <c r="VM65" s="83"/>
      <c r="VN65" s="83"/>
      <c r="VO65" s="83"/>
      <c r="VP65" s="83"/>
      <c r="VQ65" s="83"/>
      <c r="VR65" s="83"/>
      <c r="VS65" s="83"/>
      <c r="VT65" s="83"/>
      <c r="VU65" s="83"/>
      <c r="VV65" s="83"/>
      <c r="VW65" s="83"/>
      <c r="VX65" s="83"/>
      <c r="VY65" s="83"/>
      <c r="VZ65" s="83"/>
      <c r="WA65" s="83"/>
      <c r="WB65" s="83"/>
      <c r="WC65" s="83"/>
      <c r="WD65" s="83"/>
      <c r="WE65" s="83"/>
      <c r="WF65" s="83"/>
      <c r="WG65" s="83"/>
      <c r="WH65" s="83"/>
      <c r="WI65" s="83"/>
      <c r="WJ65" s="83"/>
      <c r="WK65" s="83"/>
      <c r="WL65" s="83"/>
      <c r="WM65" s="83"/>
      <c r="WN65" s="83"/>
      <c r="WO65" s="83"/>
      <c r="WP65" s="83"/>
      <c r="WQ65" s="83"/>
      <c r="WR65" s="83"/>
      <c r="WS65" s="83"/>
      <c r="WT65" s="83"/>
      <c r="WU65" s="83"/>
      <c r="WV65" s="83"/>
      <c r="WW65" s="83"/>
      <c r="WX65" s="83"/>
      <c r="WY65" s="83"/>
      <c r="WZ65" s="83"/>
      <c r="XA65" s="83"/>
      <c r="XB65" s="83"/>
      <c r="XC65" s="83"/>
      <c r="XD65" s="83"/>
      <c r="XE65" s="83"/>
      <c r="XF65" s="83"/>
      <c r="XG65" s="83"/>
      <c r="XH65" s="83"/>
      <c r="XI65" s="83"/>
      <c r="XJ65" s="83"/>
      <c r="XK65" s="83"/>
      <c r="XL65" s="83"/>
      <c r="XM65" s="83"/>
      <c r="XN65" s="83"/>
      <c r="XO65" s="83"/>
      <c r="XP65" s="83"/>
      <c r="XQ65" s="83"/>
      <c r="XR65" s="83"/>
      <c r="XS65" s="83"/>
      <c r="XT65" s="83"/>
      <c r="XU65" s="83"/>
      <c r="XV65" s="83"/>
      <c r="XW65" s="83"/>
      <c r="XX65" s="83"/>
      <c r="XY65" s="83"/>
      <c r="XZ65" s="83"/>
      <c r="YA65" s="83"/>
      <c r="YB65" s="83"/>
      <c r="YC65" s="83"/>
      <c r="YD65" s="83"/>
      <c r="YE65" s="83"/>
      <c r="YF65" s="83"/>
      <c r="YG65" s="83"/>
      <c r="YH65" s="83"/>
      <c r="YI65" s="83"/>
      <c r="YJ65" s="83"/>
      <c r="YK65" s="83"/>
      <c r="YL65" s="83"/>
      <c r="YM65" s="83"/>
      <c r="YN65" s="83"/>
      <c r="YO65" s="83"/>
      <c r="YP65" s="83"/>
      <c r="YQ65" s="83"/>
      <c r="YR65" s="83"/>
      <c r="YS65" s="83"/>
      <c r="YT65" s="83"/>
      <c r="YU65" s="83"/>
      <c r="YV65" s="83"/>
      <c r="YW65" s="83"/>
      <c r="YX65" s="83"/>
      <c r="YY65" s="83"/>
      <c r="YZ65" s="83"/>
      <c r="ZA65" s="83"/>
      <c r="ZB65" s="83"/>
      <c r="ZC65" s="83"/>
      <c r="ZD65" s="83"/>
      <c r="ZE65" s="83"/>
      <c r="ZF65" s="83"/>
      <c r="ZG65" s="83"/>
      <c r="ZH65" s="83"/>
      <c r="ZI65" s="83"/>
      <c r="ZJ65" s="83"/>
      <c r="ZK65" s="83"/>
      <c r="ZL65" s="83"/>
      <c r="ZM65" s="83"/>
      <c r="ZN65" s="83"/>
      <c r="ZO65" s="83"/>
      <c r="ZP65" s="83"/>
      <c r="ZQ65" s="83"/>
      <c r="ZR65" s="83"/>
      <c r="ZS65" s="83"/>
      <c r="ZT65" s="83"/>
      <c r="ZU65" s="83"/>
      <c r="ZV65" s="83"/>
      <c r="ZW65" s="83"/>
      <c r="ZX65" s="83"/>
      <c r="ZY65" s="83"/>
      <c r="ZZ65" s="83"/>
      <c r="AAA65" s="83"/>
      <c r="AAB65" s="83"/>
      <c r="AAC65" s="83"/>
      <c r="AAD65" s="83"/>
      <c r="AAE65" s="83"/>
      <c r="AAF65" s="83"/>
      <c r="AAG65" s="83"/>
      <c r="AAH65" s="83"/>
      <c r="AAI65" s="83"/>
      <c r="AAJ65" s="83"/>
      <c r="AAK65" s="83"/>
      <c r="AAL65" s="83"/>
      <c r="AAM65" s="83"/>
      <c r="AAN65" s="83"/>
      <c r="AAO65" s="83"/>
      <c r="AAP65" s="83"/>
      <c r="AAQ65" s="83"/>
      <c r="AAR65" s="83"/>
      <c r="AAS65" s="83"/>
      <c r="AAT65" s="83"/>
      <c r="AAU65" s="83"/>
      <c r="AAV65" s="83"/>
      <c r="AAW65" s="83"/>
      <c r="AAX65" s="83"/>
      <c r="AAY65" s="83"/>
      <c r="AAZ65" s="83"/>
      <c r="ABA65" s="83"/>
      <c r="ABB65" s="83"/>
      <c r="ABC65" s="83"/>
      <c r="ABD65" s="83"/>
      <c r="ABE65" s="83"/>
      <c r="ABF65" s="83"/>
      <c r="ABG65" s="83"/>
      <c r="ABH65" s="83"/>
      <c r="ABI65" s="83"/>
      <c r="ABJ65" s="83"/>
      <c r="ABK65" s="83"/>
      <c r="ABL65" s="83"/>
      <c r="ABM65" s="83"/>
      <c r="ABN65" s="83"/>
      <c r="ABO65" s="83"/>
      <c r="ABP65" s="83"/>
      <c r="ABQ65" s="83"/>
      <c r="ABR65" s="83"/>
      <c r="ABS65" s="83"/>
      <c r="ABT65" s="83"/>
      <c r="ABU65" s="83"/>
      <c r="ABV65" s="83"/>
      <c r="ABW65" s="83"/>
      <c r="ABX65" s="83"/>
      <c r="ABY65" s="83"/>
      <c r="ABZ65" s="83"/>
      <c r="ACA65" s="83"/>
      <c r="ACB65" s="83"/>
      <c r="ACC65" s="83"/>
      <c r="ACD65" s="83"/>
      <c r="ACE65" s="83"/>
      <c r="ACF65" s="83"/>
      <c r="ACG65" s="83"/>
      <c r="ACH65" s="83"/>
      <c r="ACI65" s="83"/>
      <c r="ACJ65" s="83"/>
      <c r="ACK65" s="83"/>
      <c r="ACL65" s="83"/>
      <c r="ACM65" s="83"/>
      <c r="ACN65" s="83"/>
      <c r="ACO65" s="83"/>
      <c r="ACP65" s="83"/>
      <c r="ACQ65" s="83"/>
      <c r="ACR65" s="83"/>
      <c r="ACS65" s="83"/>
      <c r="ACT65" s="83"/>
      <c r="ACU65" s="83"/>
      <c r="ACV65" s="83"/>
      <c r="ACW65" s="83"/>
      <c r="ACX65" s="83"/>
      <c r="ACY65" s="83"/>
      <c r="ACZ65" s="83"/>
      <c r="ADA65" s="83"/>
      <c r="ADB65" s="83"/>
      <c r="ADC65" s="83"/>
      <c r="ADD65" s="83"/>
      <c r="ADE65" s="83"/>
      <c r="ADF65" s="83"/>
      <c r="ADG65" s="83"/>
      <c r="ADH65" s="83"/>
      <c r="ADI65" s="83"/>
      <c r="ADJ65" s="83"/>
      <c r="ADK65" s="83"/>
      <c r="ADL65" s="83"/>
      <c r="ADM65" s="83"/>
      <c r="ADN65" s="83"/>
      <c r="ADO65" s="83"/>
      <c r="ADP65" s="83"/>
      <c r="ADQ65" s="83"/>
      <c r="ADR65" s="83"/>
      <c r="ADS65" s="83"/>
      <c r="ADT65" s="83"/>
      <c r="ADU65" s="83"/>
      <c r="ADV65" s="83"/>
      <c r="ADW65" s="83"/>
      <c r="ADX65" s="83"/>
      <c r="ADY65" s="83"/>
      <c r="ADZ65" s="83"/>
      <c r="AEA65" s="83"/>
      <c r="AEB65" s="83"/>
      <c r="AEC65" s="83"/>
      <c r="AED65" s="83"/>
      <c r="AEE65" s="83"/>
      <c r="AEF65" s="83"/>
      <c r="AEG65" s="83"/>
      <c r="AEH65" s="83"/>
      <c r="AEI65" s="83"/>
      <c r="AEJ65" s="83"/>
      <c r="AEK65" s="83"/>
      <c r="AEL65" s="83"/>
      <c r="AEM65" s="83"/>
      <c r="AEN65" s="83"/>
      <c r="AEO65" s="83"/>
      <c r="AEP65" s="83"/>
      <c r="AEQ65" s="83"/>
      <c r="AER65" s="83"/>
      <c r="AES65" s="83"/>
      <c r="AET65" s="83"/>
      <c r="AEU65" s="83"/>
      <c r="AEV65" s="83"/>
      <c r="AEW65" s="83"/>
      <c r="AEX65" s="83"/>
      <c r="AEY65" s="83"/>
      <c r="AEZ65" s="83"/>
      <c r="AFA65" s="83"/>
      <c r="AFB65" s="83"/>
      <c r="AFC65" s="83"/>
      <c r="AFD65" s="83"/>
      <c r="AFE65" s="83"/>
      <c r="AFF65" s="83"/>
      <c r="AFG65" s="83"/>
      <c r="AFH65" s="83"/>
      <c r="AFI65" s="83"/>
      <c r="AFJ65" s="83"/>
      <c r="AFK65" s="83"/>
      <c r="AFL65" s="83"/>
      <c r="AFM65" s="83"/>
      <c r="AFN65" s="83"/>
      <c r="AFO65" s="83"/>
      <c r="AFP65" s="83"/>
      <c r="AFQ65" s="83"/>
      <c r="AFR65" s="83"/>
      <c r="AFS65" s="83"/>
      <c r="AFT65" s="83"/>
      <c r="AFU65" s="83"/>
      <c r="AFV65" s="83"/>
      <c r="AFW65" s="83"/>
      <c r="AFX65" s="83"/>
      <c r="AFY65" s="83"/>
      <c r="AFZ65" s="83"/>
      <c r="AGA65" s="83"/>
      <c r="AGB65" s="83"/>
      <c r="AGC65" s="83"/>
      <c r="AGD65" s="83"/>
      <c r="AGE65" s="83"/>
      <c r="AGF65" s="83"/>
      <c r="AGG65" s="83"/>
      <c r="AGH65" s="83"/>
      <c r="AGI65" s="83"/>
      <c r="AGJ65" s="83"/>
      <c r="AGK65" s="83"/>
      <c r="AGL65" s="83"/>
      <c r="AGM65" s="83"/>
      <c r="AGN65" s="83"/>
      <c r="AGO65" s="83"/>
      <c r="AGP65" s="83"/>
      <c r="AGQ65" s="83"/>
      <c r="AGR65" s="83"/>
      <c r="AGS65" s="83"/>
      <c r="AGT65" s="83"/>
      <c r="AGU65" s="83"/>
      <c r="AGV65" s="83"/>
      <c r="AGW65" s="83"/>
      <c r="AGX65" s="83"/>
      <c r="AGY65" s="83"/>
      <c r="AGZ65" s="83"/>
      <c r="AHA65" s="83"/>
      <c r="AHB65" s="83"/>
      <c r="AHC65" s="83"/>
      <c r="AHD65" s="83"/>
      <c r="AHE65" s="83"/>
      <c r="AHF65" s="83"/>
      <c r="AHG65" s="83"/>
      <c r="AHH65" s="83"/>
      <c r="AHI65" s="83"/>
      <c r="AHJ65" s="83"/>
      <c r="AHK65" s="83"/>
      <c r="AHL65" s="83"/>
      <c r="AHM65" s="83"/>
      <c r="AHN65" s="83"/>
      <c r="AHO65" s="83"/>
      <c r="AHP65" s="83"/>
      <c r="AHQ65" s="83"/>
      <c r="AHR65" s="83"/>
      <c r="AHS65" s="83"/>
      <c r="AHT65" s="83"/>
      <c r="AHU65" s="83"/>
      <c r="AHV65" s="83"/>
      <c r="AHW65" s="83"/>
      <c r="AHX65" s="83"/>
      <c r="AHY65" s="83"/>
      <c r="AHZ65" s="83"/>
      <c r="AIA65" s="83"/>
      <c r="AIB65" s="83"/>
      <c r="AIC65" s="83"/>
      <c r="AID65" s="83"/>
      <c r="AIE65" s="83"/>
      <c r="AIF65" s="83"/>
      <c r="AIG65" s="83"/>
      <c r="AIH65" s="83"/>
      <c r="AII65" s="83"/>
      <c r="AIJ65" s="83"/>
      <c r="AIK65" s="83"/>
      <c r="AIL65" s="83"/>
      <c r="AIM65" s="83"/>
      <c r="AIN65" s="83"/>
      <c r="AIO65" s="83"/>
      <c r="AIP65" s="83"/>
      <c r="AIQ65" s="83"/>
      <c r="AIR65" s="83"/>
      <c r="AIS65" s="83"/>
      <c r="AIT65" s="83"/>
      <c r="AIU65" s="83"/>
      <c r="AIV65" s="83"/>
      <c r="AIW65" s="83"/>
      <c r="AIX65" s="83"/>
      <c r="AIY65" s="83"/>
      <c r="AIZ65" s="83"/>
      <c r="AJA65" s="83"/>
      <c r="AJB65" s="83"/>
      <c r="AJC65" s="83"/>
      <c r="AJD65" s="83"/>
      <c r="AJE65" s="83"/>
      <c r="AJF65" s="83"/>
      <c r="AJG65" s="83"/>
      <c r="AJH65" s="83"/>
      <c r="AJI65" s="83"/>
      <c r="AJJ65" s="83"/>
      <c r="AJK65" s="83"/>
      <c r="AJL65" s="83"/>
      <c r="AJM65" s="83"/>
      <c r="AJN65" s="83"/>
      <c r="AJO65" s="83"/>
      <c r="AJP65" s="83"/>
      <c r="AJQ65" s="83"/>
      <c r="AJR65" s="83"/>
      <c r="AJS65" s="83"/>
      <c r="AJT65" s="83"/>
      <c r="AJU65" s="83"/>
      <c r="AJV65" s="83"/>
      <c r="AJW65" s="83"/>
      <c r="AJX65" s="83"/>
      <c r="AJY65" s="83"/>
      <c r="AJZ65" s="83"/>
      <c r="AKA65" s="83"/>
      <c r="AKB65" s="83"/>
      <c r="AKC65" s="83"/>
      <c r="AKD65" s="83"/>
      <c r="AKE65" s="83"/>
      <c r="AKF65" s="83"/>
      <c r="AKG65" s="83"/>
      <c r="AKH65" s="83"/>
      <c r="AKI65" s="83"/>
      <c r="AKJ65" s="83"/>
      <c r="AKK65" s="83"/>
      <c r="AKL65" s="83"/>
      <c r="AKM65" s="83"/>
      <c r="AKN65" s="83"/>
      <c r="AKO65" s="83"/>
      <c r="AKP65" s="83"/>
      <c r="AKQ65" s="83"/>
      <c r="AKR65" s="83"/>
      <c r="AKS65" s="83"/>
      <c r="AKT65" s="83"/>
      <c r="AKU65" s="83"/>
      <c r="AKV65" s="83"/>
      <c r="AKW65" s="83"/>
      <c r="AKX65" s="83"/>
      <c r="AKY65" s="83"/>
      <c r="AKZ65" s="83"/>
      <c r="ALA65" s="83"/>
      <c r="ALB65" s="83"/>
      <c r="ALC65" s="83"/>
      <c r="ALD65" s="83"/>
      <c r="ALE65" s="83"/>
      <c r="ALF65" s="83"/>
      <c r="ALG65" s="83"/>
      <c r="ALH65" s="83"/>
      <c r="ALI65" s="83"/>
      <c r="ALJ65" s="83"/>
      <c r="ALK65" s="83"/>
      <c r="ALL65" s="83"/>
      <c r="ALM65" s="83"/>
      <c r="ALN65" s="83"/>
      <c r="ALO65" s="83"/>
      <c r="ALP65" s="83"/>
      <c r="ALQ65" s="83"/>
      <c r="ALR65" s="83"/>
      <c r="ALS65" s="83"/>
      <c r="ALT65" s="83"/>
      <c r="ALU65" s="83"/>
      <c r="ALV65" s="83"/>
      <c r="ALW65" s="83"/>
      <c r="ALX65" s="83"/>
      <c r="ALY65" s="83"/>
      <c r="ALZ65" s="83"/>
      <c r="AMA65" s="83"/>
      <c r="AMB65" s="83"/>
      <c r="AMC65" s="83"/>
      <c r="AMD65" s="83"/>
      <c r="AME65" s="83"/>
      <c r="AMF65" s="83"/>
      <c r="AMG65" s="83"/>
      <c r="AMH65" s="83"/>
      <c r="AMI65" s="83"/>
      <c r="AMJ65" s="83"/>
      <c r="AMK65" s="83"/>
      <c r="AML65" s="83"/>
      <c r="AMM65" s="83"/>
      <c r="AMN65" s="83"/>
      <c r="AMO65" s="83"/>
      <c r="AMP65" s="83"/>
      <c r="AMQ65" s="83"/>
      <c r="AMR65" s="83"/>
      <c r="AMS65" s="83"/>
      <c r="AMT65" s="83"/>
      <c r="AMU65" s="83"/>
      <c r="AMV65" s="83"/>
      <c r="AMW65" s="83"/>
      <c r="AMX65" s="83"/>
      <c r="AMY65" s="83"/>
      <c r="AMZ65" s="83"/>
      <c r="ANA65" s="83"/>
      <c r="ANB65" s="83"/>
      <c r="ANC65" s="83"/>
      <c r="AND65" s="83"/>
      <c r="ANE65" s="83"/>
      <c r="ANF65" s="83"/>
      <c r="ANG65" s="83"/>
      <c r="ANH65" s="83"/>
      <c r="ANI65" s="83"/>
      <c r="ANJ65" s="83"/>
      <c r="ANK65" s="83"/>
      <c r="ANL65" s="83"/>
      <c r="ANM65" s="83"/>
      <c r="ANN65" s="83"/>
      <c r="ANO65" s="83"/>
      <c r="ANP65" s="83"/>
      <c r="ANQ65" s="83"/>
      <c r="ANR65" s="83"/>
      <c r="ANS65" s="83"/>
      <c r="ANT65" s="83"/>
      <c r="ANU65" s="83"/>
      <c r="ANV65" s="83"/>
      <c r="ANW65" s="83"/>
      <c r="ANX65" s="83"/>
      <c r="ANY65" s="83"/>
      <c r="ANZ65" s="83"/>
      <c r="AOA65" s="83"/>
      <c r="AOB65" s="83"/>
      <c r="AOC65" s="83"/>
      <c r="AOD65" s="83"/>
      <c r="AOE65" s="83"/>
      <c r="AOF65" s="83"/>
      <c r="AOG65" s="83"/>
      <c r="AOH65" s="83"/>
      <c r="AOI65" s="83"/>
      <c r="AOJ65" s="83"/>
      <c r="AOK65" s="83"/>
      <c r="AOL65" s="83"/>
      <c r="AOM65" s="83"/>
      <c r="AON65" s="83"/>
      <c r="AOO65" s="83"/>
      <c r="AOP65" s="83"/>
      <c r="AOQ65" s="83"/>
      <c r="AOR65" s="83"/>
      <c r="AOS65" s="83"/>
      <c r="AOT65" s="83"/>
      <c r="AOU65" s="83"/>
      <c r="AOV65" s="83"/>
      <c r="AOW65" s="83"/>
      <c r="AOX65" s="83"/>
      <c r="AOY65" s="83"/>
      <c r="AOZ65" s="83"/>
      <c r="APA65" s="83"/>
      <c r="APB65" s="83"/>
      <c r="APC65" s="83"/>
      <c r="APD65" s="83"/>
      <c r="APE65" s="83"/>
      <c r="APF65" s="83"/>
      <c r="APG65" s="83"/>
      <c r="APH65" s="83"/>
      <c r="API65" s="83"/>
      <c r="APJ65" s="83"/>
      <c r="APK65" s="83"/>
      <c r="APL65" s="83"/>
      <c r="APM65" s="83"/>
      <c r="APN65" s="83"/>
      <c r="APO65" s="83"/>
      <c r="APP65" s="83"/>
      <c r="APQ65" s="83"/>
      <c r="APR65" s="83"/>
      <c r="APS65" s="83"/>
      <c r="APT65" s="83"/>
      <c r="APU65" s="83"/>
      <c r="APV65" s="83"/>
      <c r="APW65" s="83"/>
      <c r="APX65" s="83"/>
      <c r="APY65" s="83"/>
      <c r="APZ65" s="83"/>
      <c r="AQA65" s="83"/>
      <c r="AQB65" s="83"/>
      <c r="AQC65" s="83"/>
      <c r="AQD65" s="83"/>
      <c r="AQE65" s="83"/>
      <c r="AQF65" s="83"/>
      <c r="AQG65" s="83"/>
      <c r="AQH65" s="83"/>
      <c r="AQI65" s="83"/>
      <c r="AQJ65" s="83"/>
      <c r="AQK65" s="83"/>
      <c r="AQL65" s="83"/>
      <c r="AQM65" s="83"/>
      <c r="AQN65" s="83"/>
      <c r="AQO65" s="83"/>
      <c r="AQP65" s="83"/>
      <c r="AQQ65" s="83"/>
      <c r="AQR65" s="83"/>
      <c r="AQS65" s="83"/>
      <c r="AQT65" s="83"/>
      <c r="AQU65" s="83"/>
      <c r="AQV65" s="83"/>
      <c r="AQW65" s="83"/>
      <c r="AQX65" s="83"/>
      <c r="AQY65" s="83"/>
      <c r="AQZ65" s="83"/>
      <c r="ARA65" s="83"/>
      <c r="ARB65" s="83"/>
      <c r="ARC65" s="83"/>
      <c r="ARD65" s="83"/>
      <c r="ARE65" s="83"/>
      <c r="ARF65" s="83"/>
      <c r="ARG65" s="83"/>
      <c r="ARH65" s="83"/>
      <c r="ARI65" s="83"/>
      <c r="ARJ65" s="83"/>
      <c r="ARK65" s="83"/>
      <c r="ARL65" s="83"/>
      <c r="ARM65" s="83"/>
      <c r="ARN65" s="83"/>
      <c r="ARO65" s="83"/>
      <c r="ARP65" s="83"/>
      <c r="ARQ65" s="83"/>
      <c r="ARR65" s="83"/>
      <c r="ARS65" s="83"/>
      <c r="ART65" s="83"/>
      <c r="ARU65" s="83"/>
      <c r="ARV65" s="83"/>
      <c r="ARW65" s="83"/>
      <c r="ARX65" s="83"/>
      <c r="ARY65" s="83"/>
      <c r="ARZ65" s="83"/>
      <c r="ASA65" s="83"/>
      <c r="ASB65" s="83"/>
      <c r="ASC65" s="83"/>
      <c r="ASD65" s="83"/>
      <c r="ASE65" s="83"/>
      <c r="ASF65" s="83"/>
      <c r="ASG65" s="83"/>
      <c r="ASH65" s="83"/>
      <c r="ASI65" s="83"/>
      <c r="ASJ65" s="83"/>
      <c r="ASK65" s="83"/>
      <c r="ASL65" s="83"/>
      <c r="ASM65" s="83"/>
      <c r="ASN65" s="83"/>
      <c r="ASO65" s="83"/>
      <c r="ASP65" s="83"/>
      <c r="ASQ65" s="83"/>
      <c r="ASR65" s="83"/>
      <c r="ASS65" s="83"/>
      <c r="AST65" s="83"/>
      <c r="ASU65" s="83"/>
      <c r="ASV65" s="83"/>
      <c r="ASW65" s="83"/>
      <c r="ASX65" s="83"/>
      <c r="ASY65" s="83"/>
      <c r="ASZ65" s="83"/>
      <c r="ATA65" s="83"/>
      <c r="ATB65" s="83"/>
      <c r="ATC65" s="83"/>
      <c r="ATD65" s="83"/>
      <c r="ATE65" s="83"/>
      <c r="ATF65" s="83"/>
      <c r="ATG65" s="83"/>
      <c r="ATH65" s="83"/>
      <c r="ATI65" s="83"/>
      <c r="ATJ65" s="83"/>
      <c r="ATK65" s="83"/>
      <c r="ATL65" s="83"/>
      <c r="ATM65" s="83"/>
      <c r="ATN65" s="83"/>
      <c r="ATO65" s="83"/>
      <c r="ATP65" s="83"/>
      <c r="ATQ65" s="83"/>
      <c r="ATR65" s="83"/>
      <c r="ATS65" s="83"/>
      <c r="ATT65" s="83"/>
      <c r="ATU65" s="83"/>
      <c r="ATV65" s="83"/>
      <c r="ATW65" s="83"/>
      <c r="ATX65" s="83"/>
      <c r="ATY65" s="83"/>
      <c r="ATZ65" s="83"/>
      <c r="AUA65" s="83"/>
      <c r="AUB65" s="83"/>
      <c r="AUC65" s="83"/>
      <c r="AUD65" s="83"/>
      <c r="AUE65" s="83"/>
      <c r="AUF65" s="83"/>
      <c r="AUG65" s="83"/>
      <c r="AUH65" s="83"/>
      <c r="AUI65" s="83"/>
      <c r="AUJ65" s="83"/>
      <c r="AUK65" s="83"/>
      <c r="AUL65" s="83"/>
      <c r="AUM65" s="83"/>
      <c r="AUN65" s="83"/>
      <c r="AUO65" s="83"/>
      <c r="AUP65" s="83"/>
      <c r="AUQ65" s="83"/>
      <c r="AUR65" s="83"/>
      <c r="AUS65" s="83"/>
      <c r="AUT65" s="83"/>
      <c r="AUU65" s="83"/>
      <c r="AUV65" s="83"/>
      <c r="AUW65" s="83"/>
      <c r="AUX65" s="83"/>
      <c r="AUY65" s="83"/>
      <c r="AUZ65" s="83"/>
      <c r="AVA65" s="83"/>
      <c r="AVB65" s="83"/>
      <c r="AVC65" s="83"/>
      <c r="AVD65" s="83"/>
      <c r="AVE65" s="83"/>
      <c r="AVF65" s="83"/>
    </row>
    <row r="66" spans="3:1254">
      <c r="C66" s="82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83"/>
      <c r="LP66" s="83"/>
      <c r="LQ66" s="83"/>
      <c r="LR66" s="83"/>
      <c r="LS66" s="83"/>
      <c r="LT66" s="83"/>
      <c r="LU66" s="83"/>
      <c r="LV66" s="83"/>
      <c r="LW66" s="83"/>
      <c r="LX66" s="83"/>
      <c r="LY66" s="83"/>
      <c r="LZ66" s="83"/>
      <c r="MA66" s="83"/>
      <c r="MB66" s="83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83"/>
      <c r="NE66" s="83"/>
      <c r="NF66" s="83"/>
      <c r="NG66" s="83"/>
      <c r="NH66" s="83"/>
      <c r="NI66" s="83"/>
      <c r="NJ66" s="83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83"/>
      <c r="NY66" s="83"/>
      <c r="NZ66" s="83"/>
      <c r="OA66" s="83"/>
      <c r="OB66" s="83"/>
      <c r="OC66" s="83"/>
      <c r="OD66" s="83"/>
      <c r="OE66" s="83"/>
      <c r="OF66" s="83"/>
      <c r="OG66" s="83"/>
      <c r="OH66" s="83"/>
      <c r="OI66" s="83"/>
      <c r="OJ66" s="83"/>
      <c r="OK66" s="83"/>
      <c r="OL66" s="83"/>
      <c r="OM66" s="83"/>
      <c r="ON66" s="83"/>
      <c r="OO66" s="83"/>
      <c r="OP66" s="83"/>
      <c r="OQ66" s="83"/>
      <c r="OR66" s="83"/>
      <c r="OS66" s="83"/>
      <c r="OT66" s="83"/>
      <c r="OU66" s="83"/>
      <c r="OV66" s="83"/>
      <c r="OW66" s="83"/>
      <c r="OX66" s="83"/>
      <c r="OY66" s="83"/>
      <c r="OZ66" s="83"/>
      <c r="PA66" s="83"/>
      <c r="PB66" s="83"/>
      <c r="PC66" s="83"/>
      <c r="PD66" s="83"/>
      <c r="PE66" s="83"/>
      <c r="PF66" s="83"/>
      <c r="PG66" s="83"/>
      <c r="PH66" s="83"/>
      <c r="PI66" s="83"/>
      <c r="PJ66" s="83"/>
      <c r="PK66" s="83"/>
      <c r="PL66" s="83"/>
      <c r="PM66" s="83"/>
      <c r="PN66" s="83"/>
      <c r="PO66" s="83"/>
      <c r="PP66" s="83"/>
      <c r="PQ66" s="83"/>
      <c r="PR66" s="83"/>
      <c r="PS66" s="83"/>
      <c r="PT66" s="83"/>
      <c r="PU66" s="83"/>
      <c r="PV66" s="83"/>
      <c r="PW66" s="83"/>
      <c r="PX66" s="83"/>
      <c r="PY66" s="83"/>
      <c r="PZ66" s="83"/>
      <c r="QA66" s="83"/>
      <c r="QB66" s="83"/>
      <c r="QC66" s="83"/>
      <c r="QD66" s="83"/>
      <c r="QE66" s="83"/>
      <c r="QF66" s="83"/>
      <c r="QG66" s="83"/>
      <c r="QH66" s="83"/>
      <c r="QI66" s="83"/>
      <c r="QJ66" s="83"/>
      <c r="QK66" s="83"/>
      <c r="QL66" s="83"/>
      <c r="QM66" s="83"/>
      <c r="QN66" s="83"/>
      <c r="QO66" s="83"/>
      <c r="QP66" s="83"/>
      <c r="QQ66" s="83"/>
      <c r="QR66" s="83"/>
      <c r="QS66" s="83"/>
      <c r="QT66" s="83"/>
      <c r="QU66" s="83"/>
      <c r="QV66" s="83"/>
      <c r="QW66" s="83"/>
      <c r="QX66" s="83"/>
      <c r="QY66" s="83"/>
      <c r="QZ66" s="83"/>
      <c r="RA66" s="83"/>
      <c r="RB66" s="83"/>
      <c r="RC66" s="83"/>
      <c r="RD66" s="83"/>
      <c r="RE66" s="83"/>
      <c r="RF66" s="83"/>
      <c r="RG66" s="83"/>
      <c r="RH66" s="83"/>
      <c r="RI66" s="83"/>
      <c r="RJ66" s="83"/>
      <c r="RK66" s="83"/>
      <c r="RL66" s="83"/>
      <c r="RM66" s="83"/>
      <c r="RN66" s="83"/>
      <c r="RO66" s="83"/>
      <c r="RP66" s="83"/>
      <c r="RQ66" s="83"/>
      <c r="RR66" s="83"/>
      <c r="RS66" s="83"/>
      <c r="RT66" s="83"/>
      <c r="RU66" s="83"/>
      <c r="RV66" s="83"/>
      <c r="RW66" s="83"/>
      <c r="RX66" s="83"/>
      <c r="RY66" s="83"/>
      <c r="RZ66" s="83"/>
      <c r="SA66" s="83"/>
      <c r="SB66" s="83"/>
      <c r="SC66" s="83"/>
      <c r="SD66" s="83"/>
      <c r="SE66" s="83"/>
      <c r="SF66" s="83"/>
      <c r="SG66" s="83"/>
      <c r="SH66" s="83"/>
      <c r="SI66" s="83"/>
      <c r="SJ66" s="83"/>
      <c r="SK66" s="83"/>
      <c r="SL66" s="83"/>
      <c r="SM66" s="83"/>
      <c r="SN66" s="83"/>
      <c r="SO66" s="83"/>
      <c r="SP66" s="83"/>
      <c r="SQ66" s="83"/>
      <c r="SR66" s="83"/>
      <c r="SS66" s="83"/>
      <c r="ST66" s="83"/>
      <c r="SU66" s="83"/>
      <c r="SV66" s="83"/>
      <c r="SW66" s="83"/>
      <c r="SX66" s="83"/>
      <c r="SY66" s="83"/>
      <c r="SZ66" s="83"/>
      <c r="TA66" s="83"/>
      <c r="TB66" s="83"/>
      <c r="TC66" s="83"/>
      <c r="TD66" s="83"/>
      <c r="TE66" s="83"/>
      <c r="TF66" s="83"/>
      <c r="TG66" s="83"/>
      <c r="TH66" s="83"/>
      <c r="TI66" s="83"/>
      <c r="TJ66" s="83"/>
      <c r="TK66" s="83"/>
      <c r="TL66" s="83"/>
      <c r="TM66" s="83"/>
      <c r="TN66" s="83"/>
      <c r="TO66" s="83"/>
      <c r="TP66" s="83"/>
      <c r="TQ66" s="83"/>
      <c r="TR66" s="83"/>
      <c r="TS66" s="83"/>
      <c r="TT66" s="83"/>
      <c r="TU66" s="83"/>
      <c r="TV66" s="83"/>
      <c r="TW66" s="83"/>
      <c r="TX66" s="83"/>
      <c r="TY66" s="83"/>
      <c r="TZ66" s="83"/>
      <c r="UA66" s="83"/>
      <c r="UB66" s="83"/>
      <c r="UC66" s="83"/>
      <c r="UD66" s="83"/>
      <c r="UE66" s="83"/>
      <c r="UF66" s="83"/>
      <c r="UG66" s="83"/>
      <c r="UH66" s="83"/>
      <c r="UI66" s="83"/>
      <c r="UJ66" s="83"/>
      <c r="UK66" s="83"/>
      <c r="UL66" s="83"/>
      <c r="UM66" s="83"/>
      <c r="UN66" s="83"/>
      <c r="UO66" s="83"/>
      <c r="UP66" s="83"/>
      <c r="UQ66" s="83"/>
      <c r="UR66" s="83"/>
      <c r="US66" s="83"/>
      <c r="UT66" s="83"/>
      <c r="UU66" s="83"/>
      <c r="UV66" s="83"/>
      <c r="UW66" s="83"/>
      <c r="UX66" s="83"/>
      <c r="UY66" s="83"/>
      <c r="UZ66" s="83"/>
      <c r="VA66" s="83"/>
      <c r="VB66" s="83"/>
      <c r="VC66" s="83"/>
      <c r="VD66" s="83"/>
      <c r="VE66" s="83"/>
      <c r="VF66" s="83"/>
      <c r="VG66" s="83"/>
      <c r="VH66" s="83"/>
      <c r="VI66" s="83"/>
      <c r="VJ66" s="83"/>
      <c r="VK66" s="83"/>
      <c r="VL66" s="83"/>
      <c r="VM66" s="83"/>
      <c r="VN66" s="83"/>
      <c r="VO66" s="83"/>
      <c r="VP66" s="83"/>
      <c r="VQ66" s="83"/>
      <c r="VR66" s="83"/>
      <c r="VS66" s="83"/>
      <c r="VT66" s="83"/>
      <c r="VU66" s="83"/>
      <c r="VV66" s="83"/>
      <c r="VW66" s="83"/>
      <c r="VX66" s="83"/>
      <c r="VY66" s="83"/>
      <c r="VZ66" s="83"/>
      <c r="WA66" s="83"/>
      <c r="WB66" s="83"/>
      <c r="WC66" s="83"/>
      <c r="WD66" s="83"/>
      <c r="WE66" s="83"/>
      <c r="WF66" s="83"/>
      <c r="WG66" s="83"/>
      <c r="WH66" s="83"/>
      <c r="WI66" s="83"/>
      <c r="WJ66" s="83"/>
      <c r="WK66" s="83"/>
      <c r="WL66" s="83"/>
      <c r="WM66" s="83"/>
      <c r="WN66" s="83"/>
      <c r="WO66" s="83"/>
      <c r="WP66" s="83"/>
      <c r="WQ66" s="83"/>
      <c r="WR66" s="83"/>
      <c r="WS66" s="83"/>
      <c r="WT66" s="83"/>
      <c r="WU66" s="83"/>
      <c r="WV66" s="83"/>
      <c r="WW66" s="83"/>
      <c r="WX66" s="83"/>
      <c r="WY66" s="83"/>
      <c r="WZ66" s="83"/>
      <c r="XA66" s="83"/>
      <c r="XB66" s="83"/>
      <c r="XC66" s="83"/>
      <c r="XD66" s="83"/>
      <c r="XE66" s="83"/>
      <c r="XF66" s="83"/>
      <c r="XG66" s="83"/>
      <c r="XH66" s="83"/>
      <c r="XI66" s="83"/>
      <c r="XJ66" s="83"/>
      <c r="XK66" s="83"/>
      <c r="XL66" s="83"/>
      <c r="XM66" s="83"/>
      <c r="XN66" s="83"/>
      <c r="XO66" s="83"/>
      <c r="XP66" s="83"/>
      <c r="XQ66" s="83"/>
      <c r="XR66" s="83"/>
      <c r="XS66" s="83"/>
      <c r="XT66" s="83"/>
      <c r="XU66" s="83"/>
      <c r="XV66" s="83"/>
      <c r="XW66" s="83"/>
      <c r="XX66" s="83"/>
      <c r="XY66" s="83"/>
      <c r="XZ66" s="83"/>
      <c r="YA66" s="83"/>
      <c r="YB66" s="83"/>
      <c r="YC66" s="83"/>
      <c r="YD66" s="83"/>
      <c r="YE66" s="83"/>
      <c r="YF66" s="83"/>
      <c r="YG66" s="83"/>
      <c r="YH66" s="83"/>
      <c r="YI66" s="83"/>
      <c r="YJ66" s="83"/>
      <c r="YK66" s="83"/>
      <c r="YL66" s="83"/>
      <c r="YM66" s="83"/>
      <c r="YN66" s="83"/>
      <c r="YO66" s="83"/>
      <c r="YP66" s="83"/>
      <c r="YQ66" s="83"/>
      <c r="YR66" s="83"/>
      <c r="YS66" s="83"/>
      <c r="YT66" s="83"/>
      <c r="YU66" s="83"/>
      <c r="YV66" s="83"/>
      <c r="YW66" s="83"/>
      <c r="YX66" s="83"/>
      <c r="YY66" s="83"/>
      <c r="YZ66" s="83"/>
      <c r="ZA66" s="83"/>
      <c r="ZB66" s="83"/>
      <c r="ZC66" s="83"/>
      <c r="ZD66" s="83"/>
      <c r="ZE66" s="83"/>
      <c r="ZF66" s="83"/>
      <c r="ZG66" s="83"/>
      <c r="ZH66" s="83"/>
      <c r="ZI66" s="83"/>
      <c r="ZJ66" s="83"/>
      <c r="ZK66" s="83"/>
      <c r="ZL66" s="83"/>
      <c r="ZM66" s="83"/>
      <c r="ZN66" s="83"/>
      <c r="ZO66" s="83"/>
      <c r="ZP66" s="83"/>
      <c r="ZQ66" s="83"/>
      <c r="ZR66" s="83"/>
      <c r="ZS66" s="83"/>
      <c r="ZT66" s="83"/>
      <c r="ZU66" s="83"/>
      <c r="ZV66" s="83"/>
      <c r="ZW66" s="83"/>
      <c r="ZX66" s="83"/>
      <c r="ZY66" s="83"/>
      <c r="ZZ66" s="83"/>
      <c r="AAA66" s="83"/>
      <c r="AAB66" s="83"/>
      <c r="AAC66" s="83"/>
      <c r="AAD66" s="83"/>
      <c r="AAE66" s="83"/>
      <c r="AAF66" s="83"/>
      <c r="AAG66" s="83"/>
      <c r="AAH66" s="83"/>
      <c r="AAI66" s="83"/>
      <c r="AAJ66" s="83"/>
      <c r="AAK66" s="83"/>
      <c r="AAL66" s="83"/>
      <c r="AAM66" s="83"/>
      <c r="AAN66" s="83"/>
      <c r="AAO66" s="83"/>
      <c r="AAP66" s="83"/>
      <c r="AAQ66" s="83"/>
      <c r="AAR66" s="83"/>
      <c r="AAS66" s="83"/>
      <c r="AAT66" s="83"/>
      <c r="AAU66" s="83"/>
      <c r="AAV66" s="83"/>
      <c r="AAW66" s="83"/>
      <c r="AAX66" s="83"/>
      <c r="AAY66" s="83"/>
      <c r="AAZ66" s="83"/>
      <c r="ABA66" s="83"/>
      <c r="ABB66" s="83"/>
      <c r="ABC66" s="83"/>
      <c r="ABD66" s="83"/>
      <c r="ABE66" s="83"/>
      <c r="ABF66" s="83"/>
      <c r="ABG66" s="83"/>
      <c r="ABH66" s="83"/>
      <c r="ABI66" s="83"/>
      <c r="ABJ66" s="83"/>
      <c r="ABK66" s="83"/>
      <c r="ABL66" s="83"/>
      <c r="ABM66" s="83"/>
      <c r="ABN66" s="83"/>
      <c r="ABO66" s="83"/>
      <c r="ABP66" s="83"/>
      <c r="ABQ66" s="83"/>
      <c r="ABR66" s="83"/>
      <c r="ABS66" s="83"/>
      <c r="ABT66" s="83"/>
      <c r="ABU66" s="83"/>
      <c r="ABV66" s="83"/>
      <c r="ABW66" s="83"/>
      <c r="ABX66" s="83"/>
      <c r="ABY66" s="83"/>
      <c r="ABZ66" s="83"/>
      <c r="ACA66" s="83"/>
      <c r="ACB66" s="83"/>
      <c r="ACC66" s="83"/>
      <c r="ACD66" s="83"/>
      <c r="ACE66" s="83"/>
      <c r="ACF66" s="83"/>
      <c r="ACG66" s="83"/>
      <c r="ACH66" s="83"/>
      <c r="ACI66" s="83"/>
      <c r="ACJ66" s="83"/>
      <c r="ACK66" s="83"/>
      <c r="ACL66" s="83"/>
      <c r="ACM66" s="83"/>
      <c r="ACN66" s="83"/>
      <c r="ACO66" s="83"/>
      <c r="ACP66" s="83"/>
      <c r="ACQ66" s="83"/>
      <c r="ACR66" s="83"/>
      <c r="ACS66" s="83"/>
      <c r="ACT66" s="83"/>
      <c r="ACU66" s="83"/>
      <c r="ACV66" s="83"/>
      <c r="ACW66" s="83"/>
      <c r="ACX66" s="83"/>
      <c r="ACY66" s="83"/>
      <c r="ACZ66" s="83"/>
      <c r="ADA66" s="83"/>
      <c r="ADB66" s="83"/>
      <c r="ADC66" s="83"/>
      <c r="ADD66" s="83"/>
      <c r="ADE66" s="83"/>
      <c r="ADF66" s="83"/>
      <c r="ADG66" s="83"/>
      <c r="ADH66" s="83"/>
      <c r="ADI66" s="83"/>
      <c r="ADJ66" s="83"/>
      <c r="ADK66" s="83"/>
      <c r="ADL66" s="83"/>
      <c r="ADM66" s="83"/>
      <c r="ADN66" s="83"/>
      <c r="ADO66" s="83"/>
      <c r="ADP66" s="83"/>
      <c r="ADQ66" s="83"/>
      <c r="ADR66" s="83"/>
      <c r="ADS66" s="83"/>
      <c r="ADT66" s="83"/>
      <c r="ADU66" s="83"/>
      <c r="ADV66" s="83"/>
      <c r="ADW66" s="83"/>
      <c r="ADX66" s="83"/>
      <c r="ADY66" s="83"/>
      <c r="ADZ66" s="83"/>
      <c r="AEA66" s="83"/>
      <c r="AEB66" s="83"/>
      <c r="AEC66" s="83"/>
      <c r="AED66" s="83"/>
      <c r="AEE66" s="83"/>
      <c r="AEF66" s="83"/>
      <c r="AEG66" s="83"/>
      <c r="AEH66" s="83"/>
      <c r="AEI66" s="83"/>
      <c r="AEJ66" s="83"/>
      <c r="AEK66" s="83"/>
      <c r="AEL66" s="83"/>
      <c r="AEM66" s="83"/>
      <c r="AEN66" s="83"/>
      <c r="AEO66" s="83"/>
      <c r="AEP66" s="83"/>
      <c r="AEQ66" s="83"/>
      <c r="AER66" s="83"/>
      <c r="AES66" s="83"/>
      <c r="AET66" s="83"/>
      <c r="AEU66" s="83"/>
      <c r="AEV66" s="83"/>
      <c r="AEW66" s="83"/>
      <c r="AEX66" s="83"/>
      <c r="AEY66" s="83"/>
      <c r="AEZ66" s="83"/>
      <c r="AFA66" s="83"/>
      <c r="AFB66" s="83"/>
      <c r="AFC66" s="83"/>
      <c r="AFD66" s="83"/>
      <c r="AFE66" s="83"/>
      <c r="AFF66" s="83"/>
      <c r="AFG66" s="83"/>
      <c r="AFH66" s="83"/>
      <c r="AFI66" s="83"/>
      <c r="AFJ66" s="83"/>
      <c r="AFK66" s="83"/>
      <c r="AFL66" s="83"/>
      <c r="AFM66" s="83"/>
      <c r="AFN66" s="83"/>
      <c r="AFO66" s="83"/>
      <c r="AFP66" s="83"/>
      <c r="AFQ66" s="83"/>
      <c r="AFR66" s="83"/>
      <c r="AFS66" s="83"/>
      <c r="AFT66" s="83"/>
      <c r="AFU66" s="83"/>
      <c r="AFV66" s="83"/>
      <c r="AFW66" s="83"/>
      <c r="AFX66" s="83"/>
      <c r="AFY66" s="83"/>
      <c r="AFZ66" s="83"/>
      <c r="AGA66" s="83"/>
      <c r="AGB66" s="83"/>
      <c r="AGC66" s="83"/>
      <c r="AGD66" s="83"/>
      <c r="AGE66" s="83"/>
      <c r="AGF66" s="83"/>
      <c r="AGG66" s="83"/>
      <c r="AGH66" s="83"/>
      <c r="AGI66" s="83"/>
      <c r="AGJ66" s="83"/>
      <c r="AGK66" s="83"/>
      <c r="AGL66" s="83"/>
      <c r="AGM66" s="83"/>
      <c r="AGN66" s="83"/>
      <c r="AGO66" s="83"/>
      <c r="AGP66" s="83"/>
      <c r="AGQ66" s="83"/>
      <c r="AGR66" s="83"/>
      <c r="AGS66" s="83"/>
      <c r="AGT66" s="83"/>
      <c r="AGU66" s="83"/>
      <c r="AGV66" s="83"/>
      <c r="AGW66" s="83"/>
      <c r="AGX66" s="83"/>
      <c r="AGY66" s="83"/>
      <c r="AGZ66" s="83"/>
      <c r="AHA66" s="83"/>
      <c r="AHB66" s="83"/>
      <c r="AHC66" s="83"/>
      <c r="AHD66" s="83"/>
      <c r="AHE66" s="83"/>
      <c r="AHF66" s="83"/>
      <c r="AHG66" s="83"/>
      <c r="AHH66" s="83"/>
      <c r="AHI66" s="83"/>
      <c r="AHJ66" s="83"/>
      <c r="AHK66" s="83"/>
      <c r="AHL66" s="83"/>
      <c r="AHM66" s="83"/>
      <c r="AHN66" s="83"/>
      <c r="AHO66" s="83"/>
      <c r="AHP66" s="83"/>
      <c r="AHQ66" s="83"/>
      <c r="AHR66" s="83"/>
      <c r="AHS66" s="83"/>
      <c r="AHT66" s="83"/>
      <c r="AHU66" s="83"/>
      <c r="AHV66" s="83"/>
      <c r="AHW66" s="83"/>
      <c r="AHX66" s="83"/>
      <c r="AHY66" s="83"/>
      <c r="AHZ66" s="83"/>
      <c r="AIA66" s="83"/>
      <c r="AIB66" s="83"/>
      <c r="AIC66" s="83"/>
      <c r="AID66" s="83"/>
      <c r="AIE66" s="83"/>
      <c r="AIF66" s="83"/>
      <c r="AIG66" s="83"/>
      <c r="AIH66" s="83"/>
      <c r="AII66" s="83"/>
      <c r="AIJ66" s="83"/>
      <c r="AIK66" s="83"/>
      <c r="AIL66" s="83"/>
      <c r="AIM66" s="83"/>
      <c r="AIN66" s="83"/>
      <c r="AIO66" s="83"/>
      <c r="AIP66" s="83"/>
      <c r="AIQ66" s="83"/>
      <c r="AIR66" s="83"/>
      <c r="AIS66" s="83"/>
      <c r="AIT66" s="83"/>
      <c r="AIU66" s="83"/>
      <c r="AIV66" s="83"/>
      <c r="AIW66" s="83"/>
      <c r="AIX66" s="83"/>
      <c r="AIY66" s="83"/>
      <c r="AIZ66" s="83"/>
      <c r="AJA66" s="83"/>
      <c r="AJB66" s="83"/>
      <c r="AJC66" s="83"/>
      <c r="AJD66" s="83"/>
      <c r="AJE66" s="83"/>
      <c r="AJF66" s="83"/>
      <c r="AJG66" s="83"/>
      <c r="AJH66" s="83"/>
      <c r="AJI66" s="83"/>
      <c r="AJJ66" s="83"/>
      <c r="AJK66" s="83"/>
      <c r="AJL66" s="83"/>
      <c r="AJM66" s="83"/>
      <c r="AJN66" s="83"/>
      <c r="AJO66" s="83"/>
      <c r="AJP66" s="83"/>
      <c r="AJQ66" s="83"/>
      <c r="AJR66" s="83"/>
      <c r="AJS66" s="83"/>
      <c r="AJT66" s="83"/>
      <c r="AJU66" s="83"/>
      <c r="AJV66" s="83"/>
      <c r="AJW66" s="83"/>
      <c r="AJX66" s="83"/>
      <c r="AJY66" s="83"/>
      <c r="AJZ66" s="83"/>
      <c r="AKA66" s="83"/>
      <c r="AKB66" s="83"/>
      <c r="AKC66" s="83"/>
      <c r="AKD66" s="83"/>
      <c r="AKE66" s="83"/>
      <c r="AKF66" s="83"/>
      <c r="AKG66" s="83"/>
      <c r="AKH66" s="83"/>
      <c r="AKI66" s="83"/>
      <c r="AKJ66" s="83"/>
      <c r="AKK66" s="83"/>
      <c r="AKL66" s="83"/>
      <c r="AKM66" s="83"/>
      <c r="AKN66" s="83"/>
      <c r="AKO66" s="83"/>
      <c r="AKP66" s="83"/>
      <c r="AKQ66" s="83"/>
      <c r="AKR66" s="83"/>
      <c r="AKS66" s="83"/>
      <c r="AKT66" s="83"/>
      <c r="AKU66" s="83"/>
      <c r="AKV66" s="83"/>
      <c r="AKW66" s="83"/>
      <c r="AKX66" s="83"/>
      <c r="AKY66" s="83"/>
      <c r="AKZ66" s="83"/>
      <c r="ALA66" s="83"/>
      <c r="ALB66" s="83"/>
      <c r="ALC66" s="83"/>
      <c r="ALD66" s="83"/>
      <c r="ALE66" s="83"/>
      <c r="ALF66" s="83"/>
      <c r="ALG66" s="83"/>
      <c r="ALH66" s="83"/>
      <c r="ALI66" s="83"/>
      <c r="ALJ66" s="83"/>
      <c r="ALK66" s="83"/>
      <c r="ALL66" s="83"/>
      <c r="ALM66" s="83"/>
      <c r="ALN66" s="83"/>
      <c r="ALO66" s="83"/>
      <c r="ALP66" s="83"/>
      <c r="ALQ66" s="83"/>
      <c r="ALR66" s="83"/>
      <c r="ALS66" s="83"/>
      <c r="ALT66" s="83"/>
      <c r="ALU66" s="83"/>
      <c r="ALV66" s="83"/>
      <c r="ALW66" s="83"/>
      <c r="ALX66" s="83"/>
      <c r="ALY66" s="83"/>
      <c r="ALZ66" s="83"/>
      <c r="AMA66" s="83"/>
      <c r="AMB66" s="83"/>
      <c r="AMC66" s="83"/>
      <c r="AMD66" s="83"/>
      <c r="AME66" s="83"/>
      <c r="AMF66" s="83"/>
      <c r="AMG66" s="83"/>
      <c r="AMH66" s="83"/>
      <c r="AMI66" s="83"/>
      <c r="AMJ66" s="83"/>
      <c r="AMK66" s="83"/>
      <c r="AML66" s="83"/>
      <c r="AMM66" s="83"/>
      <c r="AMN66" s="83"/>
      <c r="AMO66" s="83"/>
      <c r="AMP66" s="83"/>
      <c r="AMQ66" s="83"/>
      <c r="AMR66" s="83"/>
      <c r="AMS66" s="83"/>
      <c r="AMT66" s="83"/>
      <c r="AMU66" s="83"/>
      <c r="AMV66" s="83"/>
      <c r="AMW66" s="83"/>
      <c r="AMX66" s="83"/>
      <c r="AMY66" s="83"/>
      <c r="AMZ66" s="83"/>
      <c r="ANA66" s="83"/>
      <c r="ANB66" s="83"/>
      <c r="ANC66" s="83"/>
      <c r="AND66" s="83"/>
      <c r="ANE66" s="83"/>
      <c r="ANF66" s="83"/>
      <c r="ANG66" s="83"/>
      <c r="ANH66" s="83"/>
      <c r="ANI66" s="83"/>
      <c r="ANJ66" s="83"/>
      <c r="ANK66" s="83"/>
      <c r="ANL66" s="83"/>
      <c r="ANM66" s="83"/>
      <c r="ANN66" s="83"/>
      <c r="ANO66" s="83"/>
      <c r="ANP66" s="83"/>
      <c r="ANQ66" s="83"/>
      <c r="ANR66" s="83"/>
      <c r="ANS66" s="83"/>
      <c r="ANT66" s="83"/>
      <c r="ANU66" s="83"/>
      <c r="ANV66" s="83"/>
      <c r="ANW66" s="83"/>
      <c r="ANX66" s="83"/>
      <c r="ANY66" s="83"/>
      <c r="ANZ66" s="83"/>
      <c r="AOA66" s="83"/>
      <c r="AOB66" s="83"/>
      <c r="AOC66" s="83"/>
      <c r="AOD66" s="83"/>
      <c r="AOE66" s="83"/>
      <c r="AOF66" s="83"/>
      <c r="AOG66" s="83"/>
      <c r="AOH66" s="83"/>
      <c r="AOI66" s="83"/>
      <c r="AOJ66" s="83"/>
      <c r="AOK66" s="83"/>
      <c r="AOL66" s="83"/>
      <c r="AOM66" s="83"/>
      <c r="AON66" s="83"/>
      <c r="AOO66" s="83"/>
      <c r="AOP66" s="83"/>
      <c r="AOQ66" s="83"/>
      <c r="AOR66" s="83"/>
      <c r="AOS66" s="83"/>
      <c r="AOT66" s="83"/>
      <c r="AOU66" s="83"/>
      <c r="AOV66" s="83"/>
      <c r="AOW66" s="83"/>
      <c r="AOX66" s="83"/>
      <c r="AOY66" s="83"/>
      <c r="AOZ66" s="83"/>
      <c r="APA66" s="83"/>
      <c r="APB66" s="83"/>
      <c r="APC66" s="83"/>
      <c r="APD66" s="83"/>
      <c r="APE66" s="83"/>
      <c r="APF66" s="83"/>
      <c r="APG66" s="83"/>
      <c r="APH66" s="83"/>
      <c r="API66" s="83"/>
      <c r="APJ66" s="83"/>
      <c r="APK66" s="83"/>
      <c r="APL66" s="83"/>
      <c r="APM66" s="83"/>
      <c r="APN66" s="83"/>
      <c r="APO66" s="83"/>
      <c r="APP66" s="83"/>
      <c r="APQ66" s="83"/>
      <c r="APR66" s="83"/>
      <c r="APS66" s="83"/>
      <c r="APT66" s="83"/>
      <c r="APU66" s="83"/>
      <c r="APV66" s="83"/>
      <c r="APW66" s="83"/>
      <c r="APX66" s="83"/>
      <c r="APY66" s="83"/>
      <c r="APZ66" s="83"/>
      <c r="AQA66" s="83"/>
      <c r="AQB66" s="83"/>
      <c r="AQC66" s="83"/>
      <c r="AQD66" s="83"/>
      <c r="AQE66" s="83"/>
      <c r="AQF66" s="83"/>
      <c r="AQG66" s="83"/>
      <c r="AQH66" s="83"/>
      <c r="AQI66" s="83"/>
      <c r="AQJ66" s="83"/>
      <c r="AQK66" s="83"/>
      <c r="AQL66" s="83"/>
      <c r="AQM66" s="83"/>
      <c r="AQN66" s="83"/>
      <c r="AQO66" s="83"/>
      <c r="AQP66" s="83"/>
      <c r="AQQ66" s="83"/>
      <c r="AQR66" s="83"/>
      <c r="AQS66" s="83"/>
      <c r="AQT66" s="83"/>
      <c r="AQU66" s="83"/>
      <c r="AQV66" s="83"/>
      <c r="AQW66" s="83"/>
      <c r="AQX66" s="83"/>
      <c r="AQY66" s="83"/>
      <c r="AQZ66" s="83"/>
      <c r="ARA66" s="83"/>
      <c r="ARB66" s="83"/>
      <c r="ARC66" s="83"/>
      <c r="ARD66" s="83"/>
      <c r="ARE66" s="83"/>
      <c r="ARF66" s="83"/>
      <c r="ARG66" s="83"/>
      <c r="ARH66" s="83"/>
      <c r="ARI66" s="83"/>
      <c r="ARJ66" s="83"/>
      <c r="ARK66" s="83"/>
      <c r="ARL66" s="83"/>
      <c r="ARM66" s="83"/>
      <c r="ARN66" s="83"/>
      <c r="ARO66" s="83"/>
      <c r="ARP66" s="83"/>
      <c r="ARQ66" s="83"/>
      <c r="ARR66" s="83"/>
      <c r="ARS66" s="83"/>
      <c r="ART66" s="83"/>
      <c r="ARU66" s="83"/>
      <c r="ARV66" s="83"/>
      <c r="ARW66" s="83"/>
      <c r="ARX66" s="83"/>
      <c r="ARY66" s="83"/>
      <c r="ARZ66" s="83"/>
      <c r="ASA66" s="83"/>
      <c r="ASB66" s="83"/>
      <c r="ASC66" s="83"/>
      <c r="ASD66" s="83"/>
      <c r="ASE66" s="83"/>
      <c r="ASF66" s="83"/>
      <c r="ASG66" s="83"/>
      <c r="ASH66" s="83"/>
      <c r="ASI66" s="83"/>
      <c r="ASJ66" s="83"/>
      <c r="ASK66" s="83"/>
      <c r="ASL66" s="83"/>
      <c r="ASM66" s="83"/>
      <c r="ASN66" s="83"/>
      <c r="ASO66" s="83"/>
      <c r="ASP66" s="83"/>
      <c r="ASQ66" s="83"/>
      <c r="ASR66" s="83"/>
      <c r="ASS66" s="83"/>
      <c r="AST66" s="83"/>
      <c r="ASU66" s="83"/>
      <c r="ASV66" s="83"/>
      <c r="ASW66" s="83"/>
      <c r="ASX66" s="83"/>
      <c r="ASY66" s="83"/>
      <c r="ASZ66" s="83"/>
      <c r="ATA66" s="83"/>
      <c r="ATB66" s="83"/>
      <c r="ATC66" s="83"/>
      <c r="ATD66" s="83"/>
      <c r="ATE66" s="83"/>
      <c r="ATF66" s="83"/>
      <c r="ATG66" s="83"/>
      <c r="ATH66" s="83"/>
      <c r="ATI66" s="83"/>
      <c r="ATJ66" s="83"/>
      <c r="ATK66" s="83"/>
      <c r="ATL66" s="83"/>
      <c r="ATM66" s="83"/>
      <c r="ATN66" s="83"/>
      <c r="ATO66" s="83"/>
      <c r="ATP66" s="83"/>
      <c r="ATQ66" s="83"/>
      <c r="ATR66" s="83"/>
      <c r="ATS66" s="83"/>
      <c r="ATT66" s="83"/>
      <c r="ATU66" s="83"/>
      <c r="ATV66" s="83"/>
      <c r="ATW66" s="83"/>
      <c r="ATX66" s="83"/>
      <c r="ATY66" s="83"/>
      <c r="ATZ66" s="83"/>
      <c r="AUA66" s="83"/>
      <c r="AUB66" s="83"/>
      <c r="AUC66" s="83"/>
      <c r="AUD66" s="83"/>
      <c r="AUE66" s="83"/>
      <c r="AUF66" s="83"/>
      <c r="AUG66" s="83"/>
      <c r="AUH66" s="83"/>
      <c r="AUI66" s="83"/>
      <c r="AUJ66" s="83"/>
      <c r="AUK66" s="83"/>
      <c r="AUL66" s="83"/>
      <c r="AUM66" s="83"/>
      <c r="AUN66" s="83"/>
      <c r="AUO66" s="83"/>
      <c r="AUP66" s="83"/>
      <c r="AUQ66" s="83"/>
      <c r="AUR66" s="83"/>
      <c r="AUS66" s="83"/>
      <c r="AUT66" s="83"/>
      <c r="AUU66" s="83"/>
      <c r="AUV66" s="83"/>
      <c r="AUW66" s="83"/>
      <c r="AUX66" s="83"/>
      <c r="AUY66" s="83"/>
      <c r="AUZ66" s="83"/>
      <c r="AVA66" s="83"/>
      <c r="AVB66" s="83"/>
      <c r="AVC66" s="83"/>
      <c r="AVD66" s="83"/>
      <c r="AVE66" s="83"/>
      <c r="AVF66" s="83"/>
    </row>
    <row r="67" spans="3:1254">
      <c r="C67" s="82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83"/>
      <c r="KA67" s="83"/>
      <c r="KB67" s="83"/>
      <c r="KC67" s="83"/>
      <c r="KD67" s="83"/>
      <c r="KE67" s="83"/>
      <c r="KF67" s="83"/>
      <c r="KG67" s="83"/>
      <c r="KH67" s="83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  <c r="LL67" s="83"/>
      <c r="LM67" s="83"/>
      <c r="LN67" s="83"/>
      <c r="LO67" s="83"/>
      <c r="LP67" s="83"/>
      <c r="LQ67" s="83"/>
      <c r="LR67" s="83"/>
      <c r="LS67" s="83"/>
      <c r="LT67" s="83"/>
      <c r="LU67" s="83"/>
      <c r="LV67" s="83"/>
      <c r="LW67" s="83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83"/>
      <c r="NE67" s="83"/>
      <c r="NF67" s="83"/>
      <c r="NG67" s="83"/>
      <c r="NH67" s="83"/>
      <c r="NI67" s="83"/>
      <c r="NJ67" s="83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3"/>
      <c r="NY67" s="83"/>
      <c r="NZ67" s="83"/>
      <c r="OA67" s="83"/>
      <c r="OB67" s="83"/>
      <c r="OC67" s="83"/>
      <c r="OD67" s="83"/>
      <c r="OE67" s="83"/>
      <c r="OF67" s="83"/>
      <c r="OG67" s="83"/>
      <c r="OH67" s="83"/>
      <c r="OI67" s="83"/>
      <c r="OJ67" s="83"/>
      <c r="OK67" s="83"/>
      <c r="OL67" s="83"/>
      <c r="OM67" s="83"/>
      <c r="ON67" s="83"/>
      <c r="OO67" s="83"/>
      <c r="OP67" s="83"/>
      <c r="OQ67" s="83"/>
      <c r="OR67" s="83"/>
      <c r="OS67" s="83"/>
      <c r="OT67" s="83"/>
      <c r="OU67" s="83"/>
      <c r="OV67" s="83"/>
      <c r="OW67" s="83"/>
      <c r="OX67" s="83"/>
      <c r="OY67" s="83"/>
      <c r="OZ67" s="83"/>
      <c r="PA67" s="83"/>
      <c r="PB67" s="83"/>
      <c r="PC67" s="83"/>
      <c r="PD67" s="83"/>
      <c r="PE67" s="83"/>
      <c r="PF67" s="83"/>
      <c r="PG67" s="83"/>
      <c r="PH67" s="83"/>
      <c r="PI67" s="83"/>
      <c r="PJ67" s="83"/>
      <c r="PK67" s="83"/>
      <c r="PL67" s="83"/>
      <c r="PM67" s="83"/>
      <c r="PN67" s="83"/>
      <c r="PO67" s="83"/>
      <c r="PP67" s="83"/>
      <c r="PQ67" s="83"/>
      <c r="PR67" s="83"/>
      <c r="PS67" s="83"/>
      <c r="PT67" s="83"/>
      <c r="PU67" s="83"/>
      <c r="PV67" s="83"/>
      <c r="PW67" s="83"/>
      <c r="PX67" s="83"/>
      <c r="PY67" s="83"/>
      <c r="PZ67" s="83"/>
      <c r="QA67" s="83"/>
      <c r="QB67" s="83"/>
      <c r="QC67" s="83"/>
      <c r="QD67" s="83"/>
      <c r="QE67" s="83"/>
      <c r="QF67" s="83"/>
      <c r="QG67" s="83"/>
      <c r="QH67" s="83"/>
      <c r="QI67" s="83"/>
      <c r="QJ67" s="83"/>
      <c r="QK67" s="83"/>
      <c r="QL67" s="83"/>
      <c r="QM67" s="83"/>
      <c r="QN67" s="83"/>
      <c r="QO67" s="83"/>
      <c r="QP67" s="83"/>
      <c r="QQ67" s="83"/>
      <c r="QR67" s="83"/>
      <c r="QS67" s="83"/>
      <c r="QT67" s="83"/>
      <c r="QU67" s="83"/>
      <c r="QV67" s="83"/>
      <c r="QW67" s="83"/>
      <c r="QX67" s="83"/>
      <c r="QY67" s="83"/>
      <c r="QZ67" s="83"/>
      <c r="RA67" s="83"/>
      <c r="RB67" s="83"/>
      <c r="RC67" s="83"/>
      <c r="RD67" s="83"/>
      <c r="RE67" s="83"/>
      <c r="RF67" s="83"/>
      <c r="RG67" s="83"/>
      <c r="RH67" s="83"/>
      <c r="RI67" s="83"/>
      <c r="RJ67" s="83"/>
      <c r="RK67" s="83"/>
      <c r="RL67" s="83"/>
      <c r="RM67" s="83"/>
      <c r="RN67" s="83"/>
      <c r="RO67" s="83"/>
      <c r="RP67" s="83"/>
      <c r="RQ67" s="83"/>
      <c r="RR67" s="83"/>
      <c r="RS67" s="83"/>
      <c r="RT67" s="83"/>
      <c r="RU67" s="83"/>
      <c r="RV67" s="83"/>
      <c r="RW67" s="83"/>
      <c r="RX67" s="83"/>
      <c r="RY67" s="83"/>
      <c r="RZ67" s="83"/>
      <c r="SA67" s="83"/>
      <c r="SB67" s="83"/>
      <c r="SC67" s="83"/>
      <c r="SD67" s="83"/>
      <c r="SE67" s="83"/>
      <c r="SF67" s="83"/>
      <c r="SG67" s="83"/>
      <c r="SH67" s="83"/>
      <c r="SI67" s="83"/>
      <c r="SJ67" s="83"/>
      <c r="SK67" s="83"/>
      <c r="SL67" s="83"/>
      <c r="SM67" s="83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3"/>
      <c r="TB67" s="83"/>
      <c r="TC67" s="83"/>
      <c r="TD67" s="83"/>
      <c r="TE67" s="83"/>
      <c r="TF67" s="83"/>
      <c r="TG67" s="83"/>
      <c r="TH67" s="83"/>
      <c r="TI67" s="83"/>
      <c r="TJ67" s="83"/>
      <c r="TK67" s="83"/>
      <c r="TL67" s="83"/>
      <c r="TM67" s="83"/>
      <c r="TN67" s="83"/>
      <c r="TO67" s="83"/>
      <c r="TP67" s="83"/>
      <c r="TQ67" s="83"/>
      <c r="TR67" s="83"/>
      <c r="TS67" s="83"/>
      <c r="TT67" s="83"/>
      <c r="TU67" s="83"/>
      <c r="TV67" s="83"/>
      <c r="TW67" s="83"/>
      <c r="TX67" s="83"/>
      <c r="TY67" s="83"/>
      <c r="TZ67" s="83"/>
      <c r="UA67" s="83"/>
      <c r="UB67" s="83"/>
      <c r="UC67" s="83"/>
      <c r="UD67" s="83"/>
      <c r="UE67" s="83"/>
      <c r="UF67" s="83"/>
      <c r="UG67" s="83"/>
      <c r="UH67" s="83"/>
      <c r="UI67" s="83"/>
      <c r="UJ67" s="83"/>
      <c r="UK67" s="83"/>
      <c r="UL67" s="83"/>
      <c r="UM67" s="83"/>
      <c r="UN67" s="83"/>
      <c r="UO67" s="83"/>
      <c r="UP67" s="83"/>
      <c r="UQ67" s="83"/>
      <c r="UR67" s="83"/>
      <c r="US67" s="83"/>
      <c r="UT67" s="83"/>
      <c r="UU67" s="83"/>
      <c r="UV67" s="83"/>
      <c r="UW67" s="83"/>
      <c r="UX67" s="83"/>
      <c r="UY67" s="83"/>
      <c r="UZ67" s="83"/>
      <c r="VA67" s="83"/>
      <c r="VB67" s="83"/>
      <c r="VC67" s="83"/>
      <c r="VD67" s="83"/>
      <c r="VE67" s="83"/>
      <c r="VF67" s="83"/>
      <c r="VG67" s="83"/>
      <c r="VH67" s="83"/>
      <c r="VI67" s="83"/>
      <c r="VJ67" s="83"/>
      <c r="VK67" s="83"/>
      <c r="VL67" s="83"/>
      <c r="VM67" s="83"/>
      <c r="VN67" s="83"/>
      <c r="VO67" s="83"/>
      <c r="VP67" s="83"/>
      <c r="VQ67" s="83"/>
      <c r="VR67" s="83"/>
      <c r="VS67" s="83"/>
      <c r="VT67" s="83"/>
      <c r="VU67" s="83"/>
      <c r="VV67" s="83"/>
      <c r="VW67" s="83"/>
      <c r="VX67" s="83"/>
      <c r="VY67" s="83"/>
      <c r="VZ67" s="83"/>
      <c r="WA67" s="83"/>
      <c r="WB67" s="83"/>
      <c r="WC67" s="83"/>
      <c r="WD67" s="83"/>
      <c r="WE67" s="83"/>
      <c r="WF67" s="83"/>
      <c r="WG67" s="83"/>
      <c r="WH67" s="83"/>
      <c r="WI67" s="83"/>
      <c r="WJ67" s="83"/>
      <c r="WK67" s="83"/>
      <c r="WL67" s="83"/>
      <c r="WM67" s="83"/>
      <c r="WN67" s="83"/>
      <c r="WO67" s="83"/>
      <c r="WP67" s="83"/>
      <c r="WQ67" s="83"/>
      <c r="WR67" s="83"/>
      <c r="WS67" s="83"/>
      <c r="WT67" s="83"/>
      <c r="WU67" s="83"/>
      <c r="WV67" s="83"/>
      <c r="WW67" s="83"/>
      <c r="WX67" s="83"/>
      <c r="WY67" s="83"/>
      <c r="WZ67" s="83"/>
      <c r="XA67" s="83"/>
      <c r="XB67" s="83"/>
      <c r="XC67" s="83"/>
      <c r="XD67" s="83"/>
      <c r="XE67" s="83"/>
      <c r="XF67" s="83"/>
      <c r="XG67" s="83"/>
      <c r="XH67" s="83"/>
      <c r="XI67" s="83"/>
      <c r="XJ67" s="83"/>
      <c r="XK67" s="83"/>
      <c r="XL67" s="83"/>
      <c r="XM67" s="83"/>
      <c r="XN67" s="83"/>
      <c r="XO67" s="83"/>
      <c r="XP67" s="83"/>
      <c r="XQ67" s="83"/>
      <c r="XR67" s="83"/>
      <c r="XS67" s="83"/>
      <c r="XT67" s="83"/>
      <c r="XU67" s="83"/>
      <c r="XV67" s="83"/>
      <c r="XW67" s="83"/>
      <c r="XX67" s="83"/>
      <c r="XY67" s="83"/>
      <c r="XZ67" s="83"/>
      <c r="YA67" s="83"/>
      <c r="YB67" s="83"/>
      <c r="YC67" s="83"/>
      <c r="YD67" s="83"/>
      <c r="YE67" s="83"/>
      <c r="YF67" s="83"/>
      <c r="YG67" s="83"/>
      <c r="YH67" s="83"/>
      <c r="YI67" s="83"/>
      <c r="YJ67" s="83"/>
      <c r="YK67" s="83"/>
      <c r="YL67" s="83"/>
      <c r="YM67" s="83"/>
      <c r="YN67" s="83"/>
      <c r="YO67" s="83"/>
      <c r="YP67" s="83"/>
      <c r="YQ67" s="83"/>
      <c r="YR67" s="83"/>
      <c r="YS67" s="83"/>
      <c r="YT67" s="83"/>
      <c r="YU67" s="83"/>
      <c r="YV67" s="83"/>
      <c r="YW67" s="83"/>
      <c r="YX67" s="83"/>
      <c r="YY67" s="83"/>
      <c r="YZ67" s="83"/>
      <c r="ZA67" s="83"/>
      <c r="ZB67" s="83"/>
      <c r="ZC67" s="83"/>
      <c r="ZD67" s="83"/>
      <c r="ZE67" s="83"/>
      <c r="ZF67" s="83"/>
      <c r="ZG67" s="83"/>
      <c r="ZH67" s="83"/>
      <c r="ZI67" s="83"/>
      <c r="ZJ67" s="83"/>
      <c r="ZK67" s="83"/>
      <c r="ZL67" s="83"/>
      <c r="ZM67" s="83"/>
      <c r="ZN67" s="83"/>
      <c r="ZO67" s="83"/>
      <c r="ZP67" s="83"/>
      <c r="ZQ67" s="83"/>
      <c r="ZR67" s="83"/>
      <c r="ZS67" s="83"/>
      <c r="ZT67" s="83"/>
      <c r="ZU67" s="83"/>
      <c r="ZV67" s="83"/>
      <c r="ZW67" s="83"/>
      <c r="ZX67" s="83"/>
      <c r="ZY67" s="83"/>
      <c r="ZZ67" s="83"/>
      <c r="AAA67" s="83"/>
      <c r="AAB67" s="83"/>
      <c r="AAC67" s="83"/>
      <c r="AAD67" s="83"/>
      <c r="AAE67" s="83"/>
      <c r="AAF67" s="83"/>
      <c r="AAG67" s="83"/>
      <c r="AAH67" s="83"/>
      <c r="AAI67" s="83"/>
      <c r="AAJ67" s="83"/>
      <c r="AAK67" s="83"/>
      <c r="AAL67" s="83"/>
      <c r="AAM67" s="83"/>
      <c r="AAN67" s="83"/>
      <c r="AAO67" s="83"/>
      <c r="AAP67" s="83"/>
      <c r="AAQ67" s="83"/>
      <c r="AAR67" s="83"/>
      <c r="AAS67" s="83"/>
      <c r="AAT67" s="83"/>
      <c r="AAU67" s="83"/>
      <c r="AAV67" s="83"/>
      <c r="AAW67" s="83"/>
      <c r="AAX67" s="83"/>
      <c r="AAY67" s="83"/>
      <c r="AAZ67" s="83"/>
      <c r="ABA67" s="83"/>
      <c r="ABB67" s="83"/>
      <c r="ABC67" s="83"/>
      <c r="ABD67" s="83"/>
      <c r="ABE67" s="83"/>
      <c r="ABF67" s="83"/>
      <c r="ABG67" s="83"/>
      <c r="ABH67" s="83"/>
      <c r="ABI67" s="83"/>
      <c r="ABJ67" s="83"/>
      <c r="ABK67" s="83"/>
      <c r="ABL67" s="83"/>
      <c r="ABM67" s="83"/>
      <c r="ABN67" s="83"/>
      <c r="ABO67" s="83"/>
      <c r="ABP67" s="83"/>
      <c r="ABQ67" s="83"/>
      <c r="ABR67" s="83"/>
      <c r="ABS67" s="83"/>
      <c r="ABT67" s="83"/>
      <c r="ABU67" s="83"/>
      <c r="ABV67" s="83"/>
      <c r="ABW67" s="83"/>
      <c r="ABX67" s="83"/>
      <c r="ABY67" s="83"/>
      <c r="ABZ67" s="83"/>
      <c r="ACA67" s="83"/>
      <c r="ACB67" s="83"/>
      <c r="ACC67" s="83"/>
      <c r="ACD67" s="83"/>
      <c r="ACE67" s="83"/>
      <c r="ACF67" s="83"/>
      <c r="ACG67" s="83"/>
      <c r="ACH67" s="83"/>
      <c r="ACI67" s="83"/>
      <c r="ACJ67" s="83"/>
      <c r="ACK67" s="83"/>
      <c r="ACL67" s="83"/>
      <c r="ACM67" s="83"/>
      <c r="ACN67" s="83"/>
      <c r="ACO67" s="83"/>
      <c r="ACP67" s="83"/>
      <c r="ACQ67" s="83"/>
      <c r="ACR67" s="83"/>
      <c r="ACS67" s="83"/>
      <c r="ACT67" s="83"/>
      <c r="ACU67" s="83"/>
      <c r="ACV67" s="83"/>
      <c r="ACW67" s="83"/>
      <c r="ACX67" s="83"/>
      <c r="ACY67" s="83"/>
      <c r="ACZ67" s="83"/>
      <c r="ADA67" s="83"/>
      <c r="ADB67" s="83"/>
      <c r="ADC67" s="83"/>
      <c r="ADD67" s="83"/>
      <c r="ADE67" s="83"/>
      <c r="ADF67" s="83"/>
      <c r="ADG67" s="83"/>
      <c r="ADH67" s="83"/>
      <c r="ADI67" s="83"/>
      <c r="ADJ67" s="83"/>
      <c r="ADK67" s="83"/>
      <c r="ADL67" s="83"/>
      <c r="ADM67" s="83"/>
      <c r="ADN67" s="83"/>
      <c r="ADO67" s="83"/>
      <c r="ADP67" s="83"/>
      <c r="ADQ67" s="83"/>
      <c r="ADR67" s="83"/>
      <c r="ADS67" s="83"/>
      <c r="ADT67" s="83"/>
      <c r="ADU67" s="83"/>
      <c r="ADV67" s="83"/>
      <c r="ADW67" s="83"/>
      <c r="ADX67" s="83"/>
      <c r="ADY67" s="83"/>
      <c r="ADZ67" s="83"/>
      <c r="AEA67" s="83"/>
      <c r="AEB67" s="83"/>
      <c r="AEC67" s="83"/>
      <c r="AED67" s="83"/>
      <c r="AEE67" s="83"/>
      <c r="AEF67" s="83"/>
      <c r="AEG67" s="83"/>
      <c r="AEH67" s="83"/>
      <c r="AEI67" s="83"/>
      <c r="AEJ67" s="83"/>
      <c r="AEK67" s="83"/>
      <c r="AEL67" s="83"/>
      <c r="AEM67" s="83"/>
      <c r="AEN67" s="83"/>
      <c r="AEO67" s="83"/>
      <c r="AEP67" s="83"/>
      <c r="AEQ67" s="83"/>
      <c r="AER67" s="83"/>
      <c r="AES67" s="83"/>
      <c r="AET67" s="83"/>
      <c r="AEU67" s="83"/>
      <c r="AEV67" s="83"/>
      <c r="AEW67" s="83"/>
      <c r="AEX67" s="83"/>
      <c r="AEY67" s="83"/>
      <c r="AEZ67" s="83"/>
      <c r="AFA67" s="83"/>
      <c r="AFB67" s="83"/>
      <c r="AFC67" s="83"/>
      <c r="AFD67" s="83"/>
      <c r="AFE67" s="83"/>
      <c r="AFF67" s="83"/>
      <c r="AFG67" s="83"/>
      <c r="AFH67" s="83"/>
      <c r="AFI67" s="83"/>
      <c r="AFJ67" s="83"/>
      <c r="AFK67" s="83"/>
      <c r="AFL67" s="83"/>
      <c r="AFM67" s="83"/>
      <c r="AFN67" s="83"/>
      <c r="AFO67" s="83"/>
      <c r="AFP67" s="83"/>
      <c r="AFQ67" s="83"/>
      <c r="AFR67" s="83"/>
      <c r="AFS67" s="83"/>
      <c r="AFT67" s="83"/>
      <c r="AFU67" s="83"/>
      <c r="AFV67" s="83"/>
      <c r="AFW67" s="83"/>
      <c r="AFX67" s="83"/>
      <c r="AFY67" s="83"/>
      <c r="AFZ67" s="83"/>
      <c r="AGA67" s="83"/>
      <c r="AGB67" s="83"/>
      <c r="AGC67" s="83"/>
      <c r="AGD67" s="83"/>
      <c r="AGE67" s="83"/>
      <c r="AGF67" s="83"/>
      <c r="AGG67" s="83"/>
      <c r="AGH67" s="83"/>
      <c r="AGI67" s="83"/>
      <c r="AGJ67" s="83"/>
      <c r="AGK67" s="83"/>
      <c r="AGL67" s="83"/>
      <c r="AGM67" s="83"/>
      <c r="AGN67" s="83"/>
      <c r="AGO67" s="83"/>
      <c r="AGP67" s="83"/>
      <c r="AGQ67" s="83"/>
      <c r="AGR67" s="83"/>
      <c r="AGS67" s="83"/>
      <c r="AGT67" s="83"/>
      <c r="AGU67" s="83"/>
      <c r="AGV67" s="83"/>
      <c r="AGW67" s="83"/>
      <c r="AGX67" s="83"/>
      <c r="AGY67" s="83"/>
      <c r="AGZ67" s="83"/>
      <c r="AHA67" s="83"/>
      <c r="AHB67" s="83"/>
      <c r="AHC67" s="83"/>
      <c r="AHD67" s="83"/>
      <c r="AHE67" s="83"/>
      <c r="AHF67" s="83"/>
      <c r="AHG67" s="83"/>
      <c r="AHH67" s="83"/>
      <c r="AHI67" s="83"/>
      <c r="AHJ67" s="83"/>
      <c r="AHK67" s="83"/>
      <c r="AHL67" s="83"/>
      <c r="AHM67" s="83"/>
      <c r="AHN67" s="83"/>
      <c r="AHO67" s="83"/>
      <c r="AHP67" s="83"/>
      <c r="AHQ67" s="83"/>
      <c r="AHR67" s="83"/>
      <c r="AHS67" s="83"/>
      <c r="AHT67" s="83"/>
      <c r="AHU67" s="83"/>
      <c r="AHV67" s="83"/>
      <c r="AHW67" s="83"/>
      <c r="AHX67" s="83"/>
      <c r="AHY67" s="83"/>
      <c r="AHZ67" s="83"/>
      <c r="AIA67" s="83"/>
      <c r="AIB67" s="83"/>
      <c r="AIC67" s="83"/>
      <c r="AID67" s="83"/>
      <c r="AIE67" s="83"/>
      <c r="AIF67" s="83"/>
      <c r="AIG67" s="83"/>
      <c r="AIH67" s="83"/>
      <c r="AII67" s="83"/>
      <c r="AIJ67" s="83"/>
      <c r="AIK67" s="83"/>
      <c r="AIL67" s="83"/>
      <c r="AIM67" s="83"/>
      <c r="AIN67" s="83"/>
      <c r="AIO67" s="83"/>
      <c r="AIP67" s="83"/>
      <c r="AIQ67" s="83"/>
      <c r="AIR67" s="83"/>
      <c r="AIS67" s="83"/>
      <c r="AIT67" s="83"/>
      <c r="AIU67" s="83"/>
      <c r="AIV67" s="83"/>
      <c r="AIW67" s="83"/>
      <c r="AIX67" s="83"/>
      <c r="AIY67" s="83"/>
      <c r="AIZ67" s="83"/>
      <c r="AJA67" s="83"/>
      <c r="AJB67" s="83"/>
      <c r="AJC67" s="83"/>
      <c r="AJD67" s="83"/>
      <c r="AJE67" s="83"/>
      <c r="AJF67" s="83"/>
      <c r="AJG67" s="83"/>
      <c r="AJH67" s="83"/>
      <c r="AJI67" s="83"/>
      <c r="AJJ67" s="83"/>
      <c r="AJK67" s="83"/>
      <c r="AJL67" s="83"/>
      <c r="AJM67" s="83"/>
      <c r="AJN67" s="83"/>
      <c r="AJO67" s="83"/>
      <c r="AJP67" s="83"/>
      <c r="AJQ67" s="83"/>
      <c r="AJR67" s="83"/>
      <c r="AJS67" s="83"/>
      <c r="AJT67" s="83"/>
      <c r="AJU67" s="83"/>
      <c r="AJV67" s="83"/>
      <c r="AJW67" s="83"/>
      <c r="AJX67" s="83"/>
      <c r="AJY67" s="83"/>
      <c r="AJZ67" s="83"/>
      <c r="AKA67" s="83"/>
      <c r="AKB67" s="83"/>
      <c r="AKC67" s="83"/>
      <c r="AKD67" s="83"/>
      <c r="AKE67" s="83"/>
      <c r="AKF67" s="83"/>
      <c r="AKG67" s="83"/>
      <c r="AKH67" s="83"/>
      <c r="AKI67" s="83"/>
      <c r="AKJ67" s="83"/>
      <c r="AKK67" s="83"/>
      <c r="AKL67" s="83"/>
      <c r="AKM67" s="83"/>
      <c r="AKN67" s="83"/>
      <c r="AKO67" s="83"/>
      <c r="AKP67" s="83"/>
      <c r="AKQ67" s="83"/>
      <c r="AKR67" s="83"/>
      <c r="AKS67" s="83"/>
      <c r="AKT67" s="83"/>
      <c r="AKU67" s="83"/>
      <c r="AKV67" s="83"/>
      <c r="AKW67" s="83"/>
      <c r="AKX67" s="83"/>
      <c r="AKY67" s="83"/>
      <c r="AKZ67" s="83"/>
      <c r="ALA67" s="83"/>
      <c r="ALB67" s="83"/>
      <c r="ALC67" s="83"/>
      <c r="ALD67" s="83"/>
      <c r="ALE67" s="83"/>
      <c r="ALF67" s="83"/>
      <c r="ALG67" s="83"/>
      <c r="ALH67" s="83"/>
      <c r="ALI67" s="83"/>
      <c r="ALJ67" s="83"/>
      <c r="ALK67" s="83"/>
      <c r="ALL67" s="83"/>
      <c r="ALM67" s="83"/>
      <c r="ALN67" s="83"/>
      <c r="ALO67" s="83"/>
      <c r="ALP67" s="83"/>
      <c r="ALQ67" s="83"/>
      <c r="ALR67" s="83"/>
      <c r="ALS67" s="83"/>
      <c r="ALT67" s="83"/>
      <c r="ALU67" s="83"/>
      <c r="ALV67" s="83"/>
      <c r="ALW67" s="83"/>
      <c r="ALX67" s="83"/>
      <c r="ALY67" s="83"/>
      <c r="ALZ67" s="83"/>
      <c r="AMA67" s="83"/>
      <c r="AMB67" s="83"/>
      <c r="AMC67" s="83"/>
      <c r="AMD67" s="83"/>
      <c r="AME67" s="83"/>
      <c r="AMF67" s="83"/>
      <c r="AMG67" s="83"/>
      <c r="AMH67" s="83"/>
      <c r="AMI67" s="83"/>
      <c r="AMJ67" s="83"/>
      <c r="AMK67" s="83"/>
      <c r="AML67" s="83"/>
      <c r="AMM67" s="83"/>
      <c r="AMN67" s="83"/>
      <c r="AMO67" s="83"/>
      <c r="AMP67" s="83"/>
      <c r="AMQ67" s="83"/>
      <c r="AMR67" s="83"/>
      <c r="AMS67" s="83"/>
      <c r="AMT67" s="83"/>
      <c r="AMU67" s="83"/>
      <c r="AMV67" s="83"/>
      <c r="AMW67" s="83"/>
      <c r="AMX67" s="83"/>
      <c r="AMY67" s="83"/>
      <c r="AMZ67" s="83"/>
      <c r="ANA67" s="83"/>
      <c r="ANB67" s="83"/>
      <c r="ANC67" s="83"/>
      <c r="AND67" s="83"/>
      <c r="ANE67" s="83"/>
      <c r="ANF67" s="83"/>
      <c r="ANG67" s="83"/>
      <c r="ANH67" s="83"/>
      <c r="ANI67" s="83"/>
      <c r="ANJ67" s="83"/>
      <c r="ANK67" s="83"/>
      <c r="ANL67" s="83"/>
      <c r="ANM67" s="83"/>
      <c r="ANN67" s="83"/>
      <c r="ANO67" s="83"/>
      <c r="ANP67" s="83"/>
      <c r="ANQ67" s="83"/>
      <c r="ANR67" s="83"/>
      <c r="ANS67" s="83"/>
      <c r="ANT67" s="83"/>
      <c r="ANU67" s="83"/>
      <c r="ANV67" s="83"/>
      <c r="ANW67" s="83"/>
      <c r="ANX67" s="83"/>
      <c r="ANY67" s="83"/>
      <c r="ANZ67" s="83"/>
      <c r="AOA67" s="83"/>
      <c r="AOB67" s="83"/>
      <c r="AOC67" s="83"/>
      <c r="AOD67" s="83"/>
      <c r="AOE67" s="83"/>
      <c r="AOF67" s="83"/>
      <c r="AOG67" s="83"/>
      <c r="AOH67" s="83"/>
      <c r="AOI67" s="83"/>
      <c r="AOJ67" s="83"/>
      <c r="AOK67" s="83"/>
      <c r="AOL67" s="83"/>
      <c r="AOM67" s="83"/>
      <c r="AON67" s="83"/>
      <c r="AOO67" s="83"/>
      <c r="AOP67" s="83"/>
      <c r="AOQ67" s="83"/>
      <c r="AOR67" s="83"/>
      <c r="AOS67" s="83"/>
      <c r="AOT67" s="83"/>
      <c r="AOU67" s="83"/>
      <c r="AOV67" s="83"/>
      <c r="AOW67" s="83"/>
      <c r="AOX67" s="83"/>
      <c r="AOY67" s="83"/>
      <c r="AOZ67" s="83"/>
      <c r="APA67" s="83"/>
      <c r="APB67" s="83"/>
      <c r="APC67" s="83"/>
      <c r="APD67" s="83"/>
      <c r="APE67" s="83"/>
      <c r="APF67" s="83"/>
      <c r="APG67" s="83"/>
      <c r="APH67" s="83"/>
      <c r="API67" s="83"/>
      <c r="APJ67" s="83"/>
      <c r="APK67" s="83"/>
      <c r="APL67" s="83"/>
      <c r="APM67" s="83"/>
      <c r="APN67" s="83"/>
      <c r="APO67" s="83"/>
      <c r="APP67" s="83"/>
      <c r="APQ67" s="83"/>
      <c r="APR67" s="83"/>
      <c r="APS67" s="83"/>
      <c r="APT67" s="83"/>
      <c r="APU67" s="83"/>
      <c r="APV67" s="83"/>
      <c r="APW67" s="83"/>
      <c r="APX67" s="83"/>
      <c r="APY67" s="83"/>
      <c r="APZ67" s="83"/>
      <c r="AQA67" s="83"/>
      <c r="AQB67" s="83"/>
      <c r="AQC67" s="83"/>
      <c r="AQD67" s="83"/>
      <c r="AQE67" s="83"/>
      <c r="AQF67" s="83"/>
      <c r="AQG67" s="83"/>
      <c r="AQH67" s="83"/>
      <c r="AQI67" s="83"/>
      <c r="AQJ67" s="83"/>
      <c r="AQK67" s="83"/>
      <c r="AQL67" s="83"/>
      <c r="AQM67" s="83"/>
      <c r="AQN67" s="83"/>
      <c r="AQO67" s="83"/>
      <c r="AQP67" s="83"/>
      <c r="AQQ67" s="83"/>
      <c r="AQR67" s="83"/>
      <c r="AQS67" s="83"/>
      <c r="AQT67" s="83"/>
      <c r="AQU67" s="83"/>
      <c r="AQV67" s="83"/>
      <c r="AQW67" s="83"/>
      <c r="AQX67" s="83"/>
      <c r="AQY67" s="83"/>
      <c r="AQZ67" s="83"/>
      <c r="ARA67" s="83"/>
      <c r="ARB67" s="83"/>
      <c r="ARC67" s="83"/>
      <c r="ARD67" s="83"/>
      <c r="ARE67" s="83"/>
      <c r="ARF67" s="83"/>
      <c r="ARG67" s="83"/>
      <c r="ARH67" s="83"/>
      <c r="ARI67" s="83"/>
      <c r="ARJ67" s="83"/>
      <c r="ARK67" s="83"/>
      <c r="ARL67" s="83"/>
      <c r="ARM67" s="83"/>
      <c r="ARN67" s="83"/>
      <c r="ARO67" s="83"/>
      <c r="ARP67" s="83"/>
      <c r="ARQ67" s="83"/>
      <c r="ARR67" s="83"/>
      <c r="ARS67" s="83"/>
      <c r="ART67" s="83"/>
      <c r="ARU67" s="83"/>
      <c r="ARV67" s="83"/>
      <c r="ARW67" s="83"/>
      <c r="ARX67" s="83"/>
      <c r="ARY67" s="83"/>
      <c r="ARZ67" s="83"/>
      <c r="ASA67" s="83"/>
      <c r="ASB67" s="83"/>
      <c r="ASC67" s="83"/>
      <c r="ASD67" s="83"/>
      <c r="ASE67" s="83"/>
      <c r="ASF67" s="83"/>
      <c r="ASG67" s="83"/>
      <c r="ASH67" s="83"/>
      <c r="ASI67" s="83"/>
      <c r="ASJ67" s="83"/>
      <c r="ASK67" s="83"/>
      <c r="ASL67" s="83"/>
      <c r="ASM67" s="83"/>
      <c r="ASN67" s="83"/>
      <c r="ASO67" s="83"/>
      <c r="ASP67" s="83"/>
      <c r="ASQ67" s="83"/>
      <c r="ASR67" s="83"/>
      <c r="ASS67" s="83"/>
      <c r="AST67" s="83"/>
      <c r="ASU67" s="83"/>
      <c r="ASV67" s="83"/>
      <c r="ASW67" s="83"/>
      <c r="ASX67" s="83"/>
      <c r="ASY67" s="83"/>
      <c r="ASZ67" s="83"/>
      <c r="ATA67" s="83"/>
      <c r="ATB67" s="83"/>
      <c r="ATC67" s="83"/>
      <c r="ATD67" s="83"/>
      <c r="ATE67" s="83"/>
      <c r="ATF67" s="83"/>
      <c r="ATG67" s="83"/>
      <c r="ATH67" s="83"/>
      <c r="ATI67" s="83"/>
      <c r="ATJ67" s="83"/>
      <c r="ATK67" s="83"/>
      <c r="ATL67" s="83"/>
      <c r="ATM67" s="83"/>
      <c r="ATN67" s="83"/>
      <c r="ATO67" s="83"/>
      <c r="ATP67" s="83"/>
      <c r="ATQ67" s="83"/>
      <c r="ATR67" s="83"/>
      <c r="ATS67" s="83"/>
      <c r="ATT67" s="83"/>
      <c r="ATU67" s="83"/>
      <c r="ATV67" s="83"/>
      <c r="ATW67" s="83"/>
      <c r="ATX67" s="83"/>
      <c r="ATY67" s="83"/>
      <c r="ATZ67" s="83"/>
      <c r="AUA67" s="83"/>
      <c r="AUB67" s="83"/>
      <c r="AUC67" s="83"/>
      <c r="AUD67" s="83"/>
      <c r="AUE67" s="83"/>
      <c r="AUF67" s="83"/>
      <c r="AUG67" s="83"/>
      <c r="AUH67" s="83"/>
      <c r="AUI67" s="83"/>
      <c r="AUJ67" s="83"/>
      <c r="AUK67" s="83"/>
      <c r="AUL67" s="83"/>
      <c r="AUM67" s="83"/>
      <c r="AUN67" s="83"/>
      <c r="AUO67" s="83"/>
      <c r="AUP67" s="83"/>
      <c r="AUQ67" s="83"/>
      <c r="AUR67" s="83"/>
      <c r="AUS67" s="83"/>
      <c r="AUT67" s="83"/>
      <c r="AUU67" s="83"/>
      <c r="AUV67" s="83"/>
      <c r="AUW67" s="83"/>
      <c r="AUX67" s="83"/>
      <c r="AUY67" s="83"/>
      <c r="AUZ67" s="83"/>
      <c r="AVA67" s="83"/>
      <c r="AVB67" s="83"/>
      <c r="AVC67" s="83"/>
      <c r="AVD67" s="83"/>
      <c r="AVE67" s="83"/>
      <c r="AVF67" s="83"/>
    </row>
    <row r="68" spans="3:1254">
      <c r="C68" s="82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  <c r="HE68" s="83"/>
      <c r="HF68" s="83"/>
      <c r="HG68" s="83"/>
      <c r="HH68" s="83"/>
      <c r="HI68" s="83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  <c r="HZ68" s="83"/>
      <c r="IA68" s="83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  <c r="IW68" s="83"/>
      <c r="IX68" s="83"/>
      <c r="IY68" s="83"/>
      <c r="IZ68" s="83"/>
      <c r="JA68" s="83"/>
      <c r="JB68" s="83"/>
      <c r="JC68" s="83"/>
      <c r="JD68" s="83"/>
      <c r="JE68" s="83"/>
      <c r="JF68" s="83"/>
      <c r="JG68" s="83"/>
      <c r="JH68" s="83"/>
      <c r="JI68" s="83"/>
      <c r="JJ68" s="83"/>
      <c r="JK68" s="83"/>
      <c r="JL68" s="83"/>
      <c r="JM68" s="83"/>
      <c r="JN68" s="83"/>
      <c r="JO68" s="83"/>
      <c r="JP68" s="83"/>
      <c r="JQ68" s="83"/>
      <c r="JR68" s="83"/>
      <c r="JS68" s="83"/>
      <c r="JT68" s="83"/>
      <c r="JU68" s="83"/>
      <c r="JV68" s="83"/>
      <c r="JW68" s="83"/>
      <c r="JX68" s="83"/>
      <c r="JY68" s="83"/>
      <c r="JZ68" s="83"/>
      <c r="KA68" s="83"/>
      <c r="KB68" s="83"/>
      <c r="KC68" s="83"/>
      <c r="KD68" s="83"/>
      <c r="KE68" s="83"/>
      <c r="KF68" s="83"/>
      <c r="KG68" s="83"/>
      <c r="KH68" s="83"/>
      <c r="KI68" s="83"/>
      <c r="KJ68" s="83"/>
      <c r="KK68" s="83"/>
      <c r="KL68" s="83"/>
      <c r="KM68" s="83"/>
      <c r="KN68" s="83"/>
      <c r="KO68" s="83"/>
      <c r="KP68" s="83"/>
      <c r="KQ68" s="83"/>
      <c r="KR68" s="83"/>
      <c r="KS68" s="83"/>
      <c r="KT68" s="83"/>
      <c r="KU68" s="83"/>
      <c r="KV68" s="83"/>
      <c r="KW68" s="83"/>
      <c r="KX68" s="83"/>
      <c r="KY68" s="83"/>
      <c r="KZ68" s="83"/>
      <c r="LA68" s="83"/>
      <c r="LB68" s="83"/>
      <c r="LC68" s="83"/>
      <c r="LD68" s="83"/>
      <c r="LE68" s="83"/>
      <c r="LF68" s="83"/>
      <c r="LG68" s="83"/>
      <c r="LH68" s="83"/>
      <c r="LI68" s="83"/>
      <c r="LJ68" s="83"/>
      <c r="LK68" s="83"/>
      <c r="LL68" s="83"/>
      <c r="LM68" s="83"/>
      <c r="LN68" s="83"/>
      <c r="LO68" s="83"/>
      <c r="LP68" s="83"/>
      <c r="LQ68" s="83"/>
      <c r="LR68" s="83"/>
      <c r="LS68" s="83"/>
      <c r="LT68" s="83"/>
      <c r="LU68" s="83"/>
      <c r="LV68" s="83"/>
      <c r="LW68" s="83"/>
      <c r="LX68" s="83"/>
      <c r="LY68" s="83"/>
      <c r="LZ68" s="83"/>
      <c r="MA68" s="83"/>
      <c r="MB68" s="83"/>
      <c r="MC68" s="83"/>
      <c r="MD68" s="83"/>
      <c r="ME68" s="83"/>
      <c r="MF68" s="83"/>
      <c r="MG68" s="83"/>
      <c r="MH68" s="83"/>
      <c r="MI68" s="83"/>
      <c r="MJ68" s="83"/>
      <c r="MK68" s="83"/>
      <c r="ML68" s="83"/>
      <c r="MM68" s="83"/>
      <c r="MN68" s="83"/>
      <c r="MO68" s="83"/>
      <c r="MP68" s="83"/>
      <c r="MQ68" s="83"/>
      <c r="MR68" s="83"/>
      <c r="MS68" s="83"/>
      <c r="MT68" s="83"/>
      <c r="MU68" s="83"/>
      <c r="MV68" s="83"/>
      <c r="MW68" s="83"/>
      <c r="MX68" s="83"/>
      <c r="MY68" s="83"/>
      <c r="MZ68" s="83"/>
      <c r="NA68" s="83"/>
      <c r="NB68" s="83"/>
      <c r="NC68" s="83"/>
      <c r="ND68" s="83"/>
      <c r="NE68" s="83"/>
      <c r="NF68" s="83"/>
      <c r="NG68" s="83"/>
      <c r="NH68" s="83"/>
      <c r="NI68" s="83"/>
      <c r="NJ68" s="83"/>
      <c r="NK68" s="83"/>
      <c r="NL68" s="83"/>
      <c r="NM68" s="83"/>
      <c r="NN68" s="83"/>
      <c r="NO68" s="83"/>
      <c r="NP68" s="83"/>
      <c r="NQ68" s="83"/>
      <c r="NR68" s="83"/>
      <c r="NS68" s="83"/>
      <c r="NT68" s="83"/>
      <c r="NU68" s="83"/>
      <c r="NV68" s="83"/>
      <c r="NW68" s="83"/>
      <c r="NX68" s="83"/>
      <c r="NY68" s="83"/>
      <c r="NZ68" s="83"/>
      <c r="OA68" s="83"/>
      <c r="OB68" s="83"/>
      <c r="OC68" s="83"/>
      <c r="OD68" s="83"/>
      <c r="OE68" s="83"/>
      <c r="OF68" s="83"/>
      <c r="OG68" s="83"/>
      <c r="OH68" s="83"/>
      <c r="OI68" s="83"/>
      <c r="OJ68" s="83"/>
      <c r="OK68" s="83"/>
      <c r="OL68" s="83"/>
      <c r="OM68" s="83"/>
      <c r="ON68" s="83"/>
      <c r="OO68" s="83"/>
      <c r="OP68" s="83"/>
      <c r="OQ68" s="83"/>
      <c r="OR68" s="83"/>
      <c r="OS68" s="83"/>
      <c r="OT68" s="83"/>
      <c r="OU68" s="83"/>
      <c r="OV68" s="83"/>
      <c r="OW68" s="83"/>
      <c r="OX68" s="83"/>
      <c r="OY68" s="83"/>
      <c r="OZ68" s="83"/>
      <c r="PA68" s="83"/>
      <c r="PB68" s="83"/>
      <c r="PC68" s="83"/>
      <c r="PD68" s="83"/>
      <c r="PE68" s="83"/>
      <c r="PF68" s="83"/>
      <c r="PG68" s="83"/>
      <c r="PH68" s="83"/>
      <c r="PI68" s="83"/>
      <c r="PJ68" s="83"/>
      <c r="PK68" s="83"/>
      <c r="PL68" s="83"/>
      <c r="PM68" s="83"/>
      <c r="PN68" s="83"/>
      <c r="PO68" s="83"/>
      <c r="PP68" s="83"/>
      <c r="PQ68" s="83"/>
      <c r="PR68" s="83"/>
      <c r="PS68" s="83"/>
      <c r="PT68" s="83"/>
      <c r="PU68" s="83"/>
      <c r="PV68" s="83"/>
      <c r="PW68" s="83"/>
      <c r="PX68" s="83"/>
      <c r="PY68" s="83"/>
      <c r="PZ68" s="83"/>
      <c r="QA68" s="83"/>
      <c r="QB68" s="83"/>
      <c r="QC68" s="83"/>
      <c r="QD68" s="83"/>
      <c r="QE68" s="83"/>
      <c r="QF68" s="83"/>
      <c r="QG68" s="83"/>
      <c r="QH68" s="83"/>
      <c r="QI68" s="83"/>
      <c r="QJ68" s="83"/>
      <c r="QK68" s="83"/>
      <c r="QL68" s="83"/>
      <c r="QM68" s="83"/>
      <c r="QN68" s="83"/>
      <c r="QO68" s="83"/>
      <c r="QP68" s="83"/>
      <c r="QQ68" s="83"/>
      <c r="QR68" s="83"/>
      <c r="QS68" s="83"/>
      <c r="QT68" s="83"/>
      <c r="QU68" s="83"/>
      <c r="QV68" s="83"/>
      <c r="QW68" s="83"/>
      <c r="QX68" s="83"/>
      <c r="QY68" s="83"/>
      <c r="QZ68" s="83"/>
      <c r="RA68" s="83"/>
      <c r="RB68" s="83"/>
      <c r="RC68" s="83"/>
      <c r="RD68" s="83"/>
      <c r="RE68" s="83"/>
      <c r="RF68" s="83"/>
      <c r="RG68" s="83"/>
      <c r="RH68" s="83"/>
      <c r="RI68" s="83"/>
      <c r="RJ68" s="83"/>
      <c r="RK68" s="83"/>
      <c r="RL68" s="83"/>
      <c r="RM68" s="83"/>
      <c r="RN68" s="83"/>
      <c r="RO68" s="83"/>
      <c r="RP68" s="83"/>
      <c r="RQ68" s="83"/>
      <c r="RR68" s="83"/>
      <c r="RS68" s="83"/>
      <c r="RT68" s="83"/>
      <c r="RU68" s="83"/>
      <c r="RV68" s="83"/>
      <c r="RW68" s="83"/>
      <c r="RX68" s="83"/>
      <c r="RY68" s="83"/>
      <c r="RZ68" s="83"/>
      <c r="SA68" s="83"/>
      <c r="SB68" s="83"/>
      <c r="SC68" s="83"/>
      <c r="SD68" s="83"/>
      <c r="SE68" s="83"/>
      <c r="SF68" s="83"/>
      <c r="SG68" s="83"/>
      <c r="SH68" s="83"/>
      <c r="SI68" s="83"/>
      <c r="SJ68" s="83"/>
      <c r="SK68" s="83"/>
      <c r="SL68" s="83"/>
      <c r="SM68" s="83"/>
      <c r="SN68" s="83"/>
      <c r="SO68" s="83"/>
      <c r="SP68" s="83"/>
      <c r="SQ68" s="83"/>
      <c r="SR68" s="83"/>
      <c r="SS68" s="83"/>
      <c r="ST68" s="83"/>
      <c r="SU68" s="83"/>
      <c r="SV68" s="83"/>
      <c r="SW68" s="83"/>
      <c r="SX68" s="83"/>
      <c r="SY68" s="83"/>
      <c r="SZ68" s="83"/>
      <c r="TA68" s="83"/>
      <c r="TB68" s="83"/>
      <c r="TC68" s="83"/>
      <c r="TD68" s="83"/>
      <c r="TE68" s="83"/>
      <c r="TF68" s="83"/>
      <c r="TG68" s="83"/>
      <c r="TH68" s="83"/>
      <c r="TI68" s="83"/>
      <c r="TJ68" s="83"/>
      <c r="TK68" s="83"/>
      <c r="TL68" s="83"/>
      <c r="TM68" s="83"/>
      <c r="TN68" s="83"/>
      <c r="TO68" s="83"/>
      <c r="TP68" s="83"/>
      <c r="TQ68" s="83"/>
      <c r="TR68" s="83"/>
      <c r="TS68" s="83"/>
      <c r="TT68" s="83"/>
      <c r="TU68" s="83"/>
      <c r="TV68" s="83"/>
      <c r="TW68" s="83"/>
      <c r="TX68" s="83"/>
      <c r="TY68" s="83"/>
      <c r="TZ68" s="83"/>
      <c r="UA68" s="83"/>
      <c r="UB68" s="83"/>
      <c r="UC68" s="83"/>
      <c r="UD68" s="83"/>
      <c r="UE68" s="83"/>
      <c r="UF68" s="83"/>
      <c r="UG68" s="83"/>
      <c r="UH68" s="83"/>
      <c r="UI68" s="83"/>
      <c r="UJ68" s="83"/>
      <c r="UK68" s="83"/>
      <c r="UL68" s="83"/>
      <c r="UM68" s="83"/>
      <c r="UN68" s="83"/>
      <c r="UO68" s="83"/>
      <c r="UP68" s="83"/>
      <c r="UQ68" s="83"/>
      <c r="UR68" s="83"/>
      <c r="US68" s="83"/>
      <c r="UT68" s="83"/>
      <c r="UU68" s="83"/>
      <c r="UV68" s="83"/>
      <c r="UW68" s="83"/>
      <c r="UX68" s="83"/>
      <c r="UY68" s="83"/>
      <c r="UZ68" s="83"/>
      <c r="VA68" s="83"/>
      <c r="VB68" s="83"/>
      <c r="VC68" s="83"/>
      <c r="VD68" s="83"/>
      <c r="VE68" s="83"/>
      <c r="VF68" s="83"/>
      <c r="VG68" s="83"/>
      <c r="VH68" s="83"/>
      <c r="VI68" s="83"/>
      <c r="VJ68" s="83"/>
      <c r="VK68" s="83"/>
      <c r="VL68" s="83"/>
      <c r="VM68" s="83"/>
      <c r="VN68" s="83"/>
      <c r="VO68" s="83"/>
      <c r="VP68" s="83"/>
      <c r="VQ68" s="83"/>
      <c r="VR68" s="83"/>
      <c r="VS68" s="83"/>
      <c r="VT68" s="83"/>
      <c r="VU68" s="83"/>
      <c r="VV68" s="83"/>
      <c r="VW68" s="83"/>
      <c r="VX68" s="83"/>
      <c r="VY68" s="83"/>
      <c r="VZ68" s="83"/>
      <c r="WA68" s="83"/>
      <c r="WB68" s="83"/>
      <c r="WC68" s="83"/>
      <c r="WD68" s="83"/>
      <c r="WE68" s="83"/>
      <c r="WF68" s="83"/>
      <c r="WG68" s="83"/>
      <c r="WH68" s="83"/>
      <c r="WI68" s="83"/>
      <c r="WJ68" s="83"/>
      <c r="WK68" s="83"/>
      <c r="WL68" s="83"/>
      <c r="WM68" s="83"/>
      <c r="WN68" s="83"/>
      <c r="WO68" s="83"/>
      <c r="WP68" s="83"/>
      <c r="WQ68" s="83"/>
      <c r="WR68" s="83"/>
      <c r="WS68" s="83"/>
      <c r="WT68" s="83"/>
      <c r="WU68" s="83"/>
      <c r="WV68" s="83"/>
      <c r="WW68" s="83"/>
      <c r="WX68" s="83"/>
      <c r="WY68" s="83"/>
      <c r="WZ68" s="83"/>
      <c r="XA68" s="83"/>
      <c r="XB68" s="83"/>
      <c r="XC68" s="83"/>
      <c r="XD68" s="83"/>
      <c r="XE68" s="83"/>
      <c r="XF68" s="83"/>
      <c r="XG68" s="83"/>
      <c r="XH68" s="83"/>
      <c r="XI68" s="83"/>
      <c r="XJ68" s="83"/>
      <c r="XK68" s="83"/>
      <c r="XL68" s="83"/>
      <c r="XM68" s="83"/>
      <c r="XN68" s="83"/>
      <c r="XO68" s="83"/>
      <c r="XP68" s="83"/>
      <c r="XQ68" s="83"/>
      <c r="XR68" s="83"/>
      <c r="XS68" s="83"/>
      <c r="XT68" s="83"/>
      <c r="XU68" s="83"/>
      <c r="XV68" s="83"/>
      <c r="XW68" s="83"/>
      <c r="XX68" s="83"/>
      <c r="XY68" s="83"/>
      <c r="XZ68" s="83"/>
      <c r="YA68" s="83"/>
      <c r="YB68" s="83"/>
      <c r="YC68" s="83"/>
      <c r="YD68" s="83"/>
      <c r="YE68" s="83"/>
      <c r="YF68" s="83"/>
      <c r="YG68" s="83"/>
      <c r="YH68" s="83"/>
      <c r="YI68" s="83"/>
      <c r="YJ68" s="83"/>
      <c r="YK68" s="83"/>
      <c r="YL68" s="83"/>
      <c r="YM68" s="83"/>
      <c r="YN68" s="83"/>
      <c r="YO68" s="83"/>
      <c r="YP68" s="83"/>
      <c r="YQ68" s="83"/>
      <c r="YR68" s="83"/>
      <c r="YS68" s="83"/>
      <c r="YT68" s="83"/>
      <c r="YU68" s="83"/>
      <c r="YV68" s="83"/>
      <c r="YW68" s="83"/>
      <c r="YX68" s="83"/>
      <c r="YY68" s="83"/>
      <c r="YZ68" s="83"/>
      <c r="ZA68" s="83"/>
      <c r="ZB68" s="83"/>
      <c r="ZC68" s="83"/>
      <c r="ZD68" s="83"/>
      <c r="ZE68" s="83"/>
      <c r="ZF68" s="83"/>
      <c r="ZG68" s="83"/>
      <c r="ZH68" s="83"/>
      <c r="ZI68" s="83"/>
      <c r="ZJ68" s="83"/>
      <c r="ZK68" s="83"/>
      <c r="ZL68" s="83"/>
      <c r="ZM68" s="83"/>
      <c r="ZN68" s="83"/>
      <c r="ZO68" s="83"/>
      <c r="ZP68" s="83"/>
      <c r="ZQ68" s="83"/>
      <c r="ZR68" s="83"/>
      <c r="ZS68" s="83"/>
      <c r="ZT68" s="83"/>
      <c r="ZU68" s="83"/>
      <c r="ZV68" s="83"/>
      <c r="ZW68" s="83"/>
      <c r="ZX68" s="83"/>
      <c r="ZY68" s="83"/>
      <c r="ZZ68" s="83"/>
      <c r="AAA68" s="83"/>
      <c r="AAB68" s="83"/>
      <c r="AAC68" s="83"/>
      <c r="AAD68" s="83"/>
      <c r="AAE68" s="83"/>
      <c r="AAF68" s="83"/>
      <c r="AAG68" s="83"/>
      <c r="AAH68" s="83"/>
      <c r="AAI68" s="83"/>
      <c r="AAJ68" s="83"/>
      <c r="AAK68" s="83"/>
      <c r="AAL68" s="83"/>
      <c r="AAM68" s="83"/>
      <c r="AAN68" s="83"/>
      <c r="AAO68" s="83"/>
      <c r="AAP68" s="83"/>
      <c r="AAQ68" s="83"/>
      <c r="AAR68" s="83"/>
      <c r="AAS68" s="83"/>
      <c r="AAT68" s="83"/>
      <c r="AAU68" s="83"/>
      <c r="AAV68" s="83"/>
      <c r="AAW68" s="83"/>
      <c r="AAX68" s="83"/>
      <c r="AAY68" s="83"/>
      <c r="AAZ68" s="83"/>
      <c r="ABA68" s="83"/>
      <c r="ABB68" s="83"/>
      <c r="ABC68" s="83"/>
      <c r="ABD68" s="83"/>
      <c r="ABE68" s="83"/>
      <c r="ABF68" s="83"/>
      <c r="ABG68" s="83"/>
      <c r="ABH68" s="83"/>
      <c r="ABI68" s="83"/>
      <c r="ABJ68" s="83"/>
      <c r="ABK68" s="83"/>
      <c r="ABL68" s="83"/>
      <c r="ABM68" s="83"/>
      <c r="ABN68" s="83"/>
      <c r="ABO68" s="83"/>
      <c r="ABP68" s="83"/>
      <c r="ABQ68" s="83"/>
      <c r="ABR68" s="83"/>
      <c r="ABS68" s="83"/>
      <c r="ABT68" s="83"/>
      <c r="ABU68" s="83"/>
      <c r="ABV68" s="83"/>
      <c r="ABW68" s="83"/>
      <c r="ABX68" s="83"/>
      <c r="ABY68" s="83"/>
      <c r="ABZ68" s="83"/>
      <c r="ACA68" s="83"/>
      <c r="ACB68" s="83"/>
      <c r="ACC68" s="83"/>
      <c r="ACD68" s="83"/>
      <c r="ACE68" s="83"/>
      <c r="ACF68" s="83"/>
      <c r="ACG68" s="83"/>
      <c r="ACH68" s="83"/>
      <c r="ACI68" s="83"/>
      <c r="ACJ68" s="83"/>
      <c r="ACK68" s="83"/>
      <c r="ACL68" s="83"/>
      <c r="ACM68" s="83"/>
      <c r="ACN68" s="83"/>
      <c r="ACO68" s="83"/>
      <c r="ACP68" s="83"/>
      <c r="ACQ68" s="83"/>
      <c r="ACR68" s="83"/>
      <c r="ACS68" s="83"/>
      <c r="ACT68" s="83"/>
      <c r="ACU68" s="83"/>
      <c r="ACV68" s="83"/>
      <c r="ACW68" s="83"/>
      <c r="ACX68" s="83"/>
      <c r="ACY68" s="83"/>
      <c r="ACZ68" s="83"/>
      <c r="ADA68" s="83"/>
      <c r="ADB68" s="83"/>
      <c r="ADC68" s="83"/>
      <c r="ADD68" s="83"/>
      <c r="ADE68" s="83"/>
      <c r="ADF68" s="83"/>
      <c r="ADG68" s="83"/>
      <c r="ADH68" s="83"/>
      <c r="ADI68" s="83"/>
      <c r="ADJ68" s="83"/>
      <c r="ADK68" s="83"/>
      <c r="ADL68" s="83"/>
      <c r="ADM68" s="83"/>
      <c r="ADN68" s="83"/>
      <c r="ADO68" s="83"/>
      <c r="ADP68" s="83"/>
      <c r="ADQ68" s="83"/>
      <c r="ADR68" s="83"/>
      <c r="ADS68" s="83"/>
      <c r="ADT68" s="83"/>
      <c r="ADU68" s="83"/>
      <c r="ADV68" s="83"/>
      <c r="ADW68" s="83"/>
      <c r="ADX68" s="83"/>
      <c r="ADY68" s="83"/>
      <c r="ADZ68" s="83"/>
      <c r="AEA68" s="83"/>
      <c r="AEB68" s="83"/>
      <c r="AEC68" s="83"/>
      <c r="AED68" s="83"/>
      <c r="AEE68" s="83"/>
      <c r="AEF68" s="83"/>
      <c r="AEG68" s="83"/>
      <c r="AEH68" s="83"/>
      <c r="AEI68" s="83"/>
      <c r="AEJ68" s="83"/>
      <c r="AEK68" s="83"/>
      <c r="AEL68" s="83"/>
      <c r="AEM68" s="83"/>
      <c r="AEN68" s="83"/>
      <c r="AEO68" s="83"/>
      <c r="AEP68" s="83"/>
      <c r="AEQ68" s="83"/>
      <c r="AER68" s="83"/>
      <c r="AES68" s="83"/>
      <c r="AET68" s="83"/>
      <c r="AEU68" s="83"/>
      <c r="AEV68" s="83"/>
      <c r="AEW68" s="83"/>
      <c r="AEX68" s="83"/>
      <c r="AEY68" s="83"/>
      <c r="AEZ68" s="83"/>
      <c r="AFA68" s="83"/>
      <c r="AFB68" s="83"/>
      <c r="AFC68" s="83"/>
      <c r="AFD68" s="83"/>
      <c r="AFE68" s="83"/>
      <c r="AFF68" s="83"/>
      <c r="AFG68" s="83"/>
      <c r="AFH68" s="83"/>
      <c r="AFI68" s="83"/>
      <c r="AFJ68" s="83"/>
      <c r="AFK68" s="83"/>
      <c r="AFL68" s="83"/>
      <c r="AFM68" s="83"/>
      <c r="AFN68" s="83"/>
      <c r="AFO68" s="83"/>
      <c r="AFP68" s="83"/>
      <c r="AFQ68" s="83"/>
      <c r="AFR68" s="83"/>
      <c r="AFS68" s="83"/>
      <c r="AFT68" s="83"/>
      <c r="AFU68" s="83"/>
      <c r="AFV68" s="83"/>
      <c r="AFW68" s="83"/>
      <c r="AFX68" s="83"/>
      <c r="AFY68" s="83"/>
      <c r="AFZ68" s="83"/>
      <c r="AGA68" s="83"/>
      <c r="AGB68" s="83"/>
      <c r="AGC68" s="83"/>
      <c r="AGD68" s="83"/>
      <c r="AGE68" s="83"/>
      <c r="AGF68" s="83"/>
      <c r="AGG68" s="83"/>
      <c r="AGH68" s="83"/>
      <c r="AGI68" s="83"/>
      <c r="AGJ68" s="83"/>
      <c r="AGK68" s="83"/>
      <c r="AGL68" s="83"/>
      <c r="AGM68" s="83"/>
      <c r="AGN68" s="83"/>
      <c r="AGO68" s="83"/>
      <c r="AGP68" s="83"/>
      <c r="AGQ68" s="83"/>
      <c r="AGR68" s="83"/>
      <c r="AGS68" s="83"/>
      <c r="AGT68" s="83"/>
      <c r="AGU68" s="83"/>
      <c r="AGV68" s="83"/>
      <c r="AGW68" s="83"/>
      <c r="AGX68" s="83"/>
      <c r="AGY68" s="83"/>
      <c r="AGZ68" s="83"/>
      <c r="AHA68" s="83"/>
      <c r="AHB68" s="83"/>
      <c r="AHC68" s="83"/>
      <c r="AHD68" s="83"/>
      <c r="AHE68" s="83"/>
      <c r="AHF68" s="83"/>
      <c r="AHG68" s="83"/>
      <c r="AHH68" s="83"/>
      <c r="AHI68" s="83"/>
      <c r="AHJ68" s="83"/>
      <c r="AHK68" s="83"/>
      <c r="AHL68" s="83"/>
      <c r="AHM68" s="83"/>
      <c r="AHN68" s="83"/>
      <c r="AHO68" s="83"/>
      <c r="AHP68" s="83"/>
      <c r="AHQ68" s="83"/>
      <c r="AHR68" s="83"/>
      <c r="AHS68" s="83"/>
      <c r="AHT68" s="83"/>
      <c r="AHU68" s="83"/>
      <c r="AHV68" s="83"/>
      <c r="AHW68" s="83"/>
      <c r="AHX68" s="83"/>
      <c r="AHY68" s="83"/>
      <c r="AHZ68" s="83"/>
      <c r="AIA68" s="83"/>
      <c r="AIB68" s="83"/>
      <c r="AIC68" s="83"/>
      <c r="AID68" s="83"/>
      <c r="AIE68" s="83"/>
      <c r="AIF68" s="83"/>
      <c r="AIG68" s="83"/>
      <c r="AIH68" s="83"/>
      <c r="AII68" s="83"/>
      <c r="AIJ68" s="83"/>
      <c r="AIK68" s="83"/>
      <c r="AIL68" s="83"/>
      <c r="AIM68" s="83"/>
      <c r="AIN68" s="83"/>
      <c r="AIO68" s="83"/>
      <c r="AIP68" s="83"/>
      <c r="AIQ68" s="83"/>
      <c r="AIR68" s="83"/>
      <c r="AIS68" s="83"/>
      <c r="AIT68" s="83"/>
      <c r="AIU68" s="83"/>
      <c r="AIV68" s="83"/>
      <c r="AIW68" s="83"/>
      <c r="AIX68" s="83"/>
      <c r="AIY68" s="83"/>
      <c r="AIZ68" s="83"/>
      <c r="AJA68" s="83"/>
      <c r="AJB68" s="83"/>
      <c r="AJC68" s="83"/>
      <c r="AJD68" s="83"/>
      <c r="AJE68" s="83"/>
      <c r="AJF68" s="83"/>
      <c r="AJG68" s="83"/>
      <c r="AJH68" s="83"/>
      <c r="AJI68" s="83"/>
      <c r="AJJ68" s="83"/>
      <c r="AJK68" s="83"/>
      <c r="AJL68" s="83"/>
      <c r="AJM68" s="83"/>
      <c r="AJN68" s="83"/>
      <c r="AJO68" s="83"/>
      <c r="AJP68" s="83"/>
      <c r="AJQ68" s="83"/>
      <c r="AJR68" s="83"/>
      <c r="AJS68" s="83"/>
      <c r="AJT68" s="83"/>
      <c r="AJU68" s="83"/>
      <c r="AJV68" s="83"/>
      <c r="AJW68" s="83"/>
      <c r="AJX68" s="83"/>
      <c r="AJY68" s="83"/>
      <c r="AJZ68" s="83"/>
      <c r="AKA68" s="83"/>
      <c r="AKB68" s="83"/>
      <c r="AKC68" s="83"/>
      <c r="AKD68" s="83"/>
      <c r="AKE68" s="83"/>
      <c r="AKF68" s="83"/>
      <c r="AKG68" s="83"/>
      <c r="AKH68" s="83"/>
      <c r="AKI68" s="83"/>
      <c r="AKJ68" s="83"/>
      <c r="AKK68" s="83"/>
      <c r="AKL68" s="83"/>
      <c r="AKM68" s="83"/>
      <c r="AKN68" s="83"/>
      <c r="AKO68" s="83"/>
      <c r="AKP68" s="83"/>
      <c r="AKQ68" s="83"/>
      <c r="AKR68" s="83"/>
      <c r="AKS68" s="83"/>
      <c r="AKT68" s="83"/>
      <c r="AKU68" s="83"/>
      <c r="AKV68" s="83"/>
      <c r="AKW68" s="83"/>
      <c r="AKX68" s="83"/>
      <c r="AKY68" s="83"/>
      <c r="AKZ68" s="83"/>
      <c r="ALA68" s="83"/>
      <c r="ALB68" s="83"/>
      <c r="ALC68" s="83"/>
      <c r="ALD68" s="83"/>
      <c r="ALE68" s="83"/>
      <c r="ALF68" s="83"/>
      <c r="ALG68" s="83"/>
      <c r="ALH68" s="83"/>
      <c r="ALI68" s="83"/>
      <c r="ALJ68" s="83"/>
      <c r="ALK68" s="83"/>
      <c r="ALL68" s="83"/>
      <c r="ALM68" s="83"/>
      <c r="ALN68" s="83"/>
      <c r="ALO68" s="83"/>
      <c r="ALP68" s="83"/>
      <c r="ALQ68" s="83"/>
      <c r="ALR68" s="83"/>
      <c r="ALS68" s="83"/>
      <c r="ALT68" s="83"/>
      <c r="ALU68" s="83"/>
      <c r="ALV68" s="83"/>
      <c r="ALW68" s="83"/>
      <c r="ALX68" s="83"/>
      <c r="ALY68" s="83"/>
      <c r="ALZ68" s="83"/>
      <c r="AMA68" s="83"/>
      <c r="AMB68" s="83"/>
      <c r="AMC68" s="83"/>
      <c r="AMD68" s="83"/>
      <c r="AME68" s="83"/>
      <c r="AMF68" s="83"/>
      <c r="AMG68" s="83"/>
      <c r="AMH68" s="83"/>
      <c r="AMI68" s="83"/>
      <c r="AMJ68" s="83"/>
      <c r="AMK68" s="83"/>
      <c r="AML68" s="83"/>
      <c r="AMM68" s="83"/>
      <c r="AMN68" s="83"/>
      <c r="AMO68" s="83"/>
      <c r="AMP68" s="83"/>
      <c r="AMQ68" s="83"/>
      <c r="AMR68" s="83"/>
      <c r="AMS68" s="83"/>
      <c r="AMT68" s="83"/>
      <c r="AMU68" s="83"/>
      <c r="AMV68" s="83"/>
      <c r="AMW68" s="83"/>
      <c r="AMX68" s="83"/>
      <c r="AMY68" s="83"/>
      <c r="AMZ68" s="83"/>
      <c r="ANA68" s="83"/>
      <c r="ANB68" s="83"/>
      <c r="ANC68" s="83"/>
      <c r="AND68" s="83"/>
      <c r="ANE68" s="83"/>
      <c r="ANF68" s="83"/>
      <c r="ANG68" s="83"/>
      <c r="ANH68" s="83"/>
      <c r="ANI68" s="83"/>
      <c r="ANJ68" s="83"/>
      <c r="ANK68" s="83"/>
      <c r="ANL68" s="83"/>
      <c r="ANM68" s="83"/>
      <c r="ANN68" s="83"/>
      <c r="ANO68" s="83"/>
      <c r="ANP68" s="83"/>
      <c r="ANQ68" s="83"/>
      <c r="ANR68" s="83"/>
      <c r="ANS68" s="83"/>
      <c r="ANT68" s="83"/>
      <c r="ANU68" s="83"/>
      <c r="ANV68" s="83"/>
      <c r="ANW68" s="83"/>
      <c r="ANX68" s="83"/>
      <c r="ANY68" s="83"/>
      <c r="ANZ68" s="83"/>
      <c r="AOA68" s="83"/>
      <c r="AOB68" s="83"/>
      <c r="AOC68" s="83"/>
      <c r="AOD68" s="83"/>
      <c r="AOE68" s="83"/>
      <c r="AOF68" s="83"/>
      <c r="AOG68" s="83"/>
      <c r="AOH68" s="83"/>
      <c r="AOI68" s="83"/>
      <c r="AOJ68" s="83"/>
      <c r="AOK68" s="83"/>
      <c r="AOL68" s="83"/>
      <c r="AOM68" s="83"/>
      <c r="AON68" s="83"/>
      <c r="AOO68" s="83"/>
      <c r="AOP68" s="83"/>
      <c r="AOQ68" s="83"/>
      <c r="AOR68" s="83"/>
      <c r="AOS68" s="83"/>
      <c r="AOT68" s="83"/>
      <c r="AOU68" s="83"/>
      <c r="AOV68" s="83"/>
      <c r="AOW68" s="83"/>
      <c r="AOX68" s="83"/>
      <c r="AOY68" s="83"/>
      <c r="AOZ68" s="83"/>
      <c r="APA68" s="83"/>
      <c r="APB68" s="83"/>
      <c r="APC68" s="83"/>
      <c r="APD68" s="83"/>
      <c r="APE68" s="83"/>
      <c r="APF68" s="83"/>
      <c r="APG68" s="83"/>
      <c r="APH68" s="83"/>
      <c r="API68" s="83"/>
      <c r="APJ68" s="83"/>
      <c r="APK68" s="83"/>
      <c r="APL68" s="83"/>
      <c r="APM68" s="83"/>
      <c r="APN68" s="83"/>
      <c r="APO68" s="83"/>
      <c r="APP68" s="83"/>
      <c r="APQ68" s="83"/>
      <c r="APR68" s="83"/>
      <c r="APS68" s="83"/>
      <c r="APT68" s="83"/>
      <c r="APU68" s="83"/>
      <c r="APV68" s="83"/>
      <c r="APW68" s="83"/>
      <c r="APX68" s="83"/>
      <c r="APY68" s="83"/>
      <c r="APZ68" s="83"/>
      <c r="AQA68" s="83"/>
      <c r="AQB68" s="83"/>
      <c r="AQC68" s="83"/>
      <c r="AQD68" s="83"/>
      <c r="AQE68" s="83"/>
      <c r="AQF68" s="83"/>
      <c r="AQG68" s="83"/>
      <c r="AQH68" s="83"/>
      <c r="AQI68" s="83"/>
      <c r="AQJ68" s="83"/>
      <c r="AQK68" s="83"/>
      <c r="AQL68" s="83"/>
      <c r="AQM68" s="83"/>
      <c r="AQN68" s="83"/>
      <c r="AQO68" s="83"/>
      <c r="AQP68" s="83"/>
      <c r="AQQ68" s="83"/>
      <c r="AQR68" s="83"/>
      <c r="AQS68" s="83"/>
      <c r="AQT68" s="83"/>
      <c r="AQU68" s="83"/>
      <c r="AQV68" s="83"/>
      <c r="AQW68" s="83"/>
      <c r="AQX68" s="83"/>
      <c r="AQY68" s="83"/>
      <c r="AQZ68" s="83"/>
      <c r="ARA68" s="83"/>
      <c r="ARB68" s="83"/>
      <c r="ARC68" s="83"/>
      <c r="ARD68" s="83"/>
      <c r="ARE68" s="83"/>
      <c r="ARF68" s="83"/>
      <c r="ARG68" s="83"/>
      <c r="ARH68" s="83"/>
      <c r="ARI68" s="83"/>
      <c r="ARJ68" s="83"/>
      <c r="ARK68" s="83"/>
      <c r="ARL68" s="83"/>
      <c r="ARM68" s="83"/>
      <c r="ARN68" s="83"/>
      <c r="ARO68" s="83"/>
      <c r="ARP68" s="83"/>
      <c r="ARQ68" s="83"/>
      <c r="ARR68" s="83"/>
      <c r="ARS68" s="83"/>
      <c r="ART68" s="83"/>
      <c r="ARU68" s="83"/>
      <c r="ARV68" s="83"/>
      <c r="ARW68" s="83"/>
      <c r="ARX68" s="83"/>
      <c r="ARY68" s="83"/>
      <c r="ARZ68" s="83"/>
      <c r="ASA68" s="83"/>
      <c r="ASB68" s="83"/>
      <c r="ASC68" s="83"/>
      <c r="ASD68" s="83"/>
      <c r="ASE68" s="83"/>
      <c r="ASF68" s="83"/>
      <c r="ASG68" s="83"/>
      <c r="ASH68" s="83"/>
      <c r="ASI68" s="83"/>
      <c r="ASJ68" s="83"/>
      <c r="ASK68" s="83"/>
      <c r="ASL68" s="83"/>
      <c r="ASM68" s="83"/>
      <c r="ASN68" s="83"/>
      <c r="ASO68" s="83"/>
      <c r="ASP68" s="83"/>
      <c r="ASQ68" s="83"/>
      <c r="ASR68" s="83"/>
      <c r="ASS68" s="83"/>
      <c r="AST68" s="83"/>
      <c r="ASU68" s="83"/>
      <c r="ASV68" s="83"/>
      <c r="ASW68" s="83"/>
      <c r="ASX68" s="83"/>
      <c r="ASY68" s="83"/>
      <c r="ASZ68" s="83"/>
      <c r="ATA68" s="83"/>
      <c r="ATB68" s="83"/>
      <c r="ATC68" s="83"/>
      <c r="ATD68" s="83"/>
      <c r="ATE68" s="83"/>
      <c r="ATF68" s="83"/>
      <c r="ATG68" s="83"/>
      <c r="ATH68" s="83"/>
      <c r="ATI68" s="83"/>
      <c r="ATJ68" s="83"/>
      <c r="ATK68" s="83"/>
      <c r="ATL68" s="83"/>
      <c r="ATM68" s="83"/>
      <c r="ATN68" s="83"/>
      <c r="ATO68" s="83"/>
      <c r="ATP68" s="83"/>
      <c r="ATQ68" s="83"/>
      <c r="ATR68" s="83"/>
      <c r="ATS68" s="83"/>
      <c r="ATT68" s="83"/>
      <c r="ATU68" s="83"/>
      <c r="ATV68" s="83"/>
      <c r="ATW68" s="83"/>
      <c r="ATX68" s="83"/>
      <c r="ATY68" s="83"/>
      <c r="ATZ68" s="83"/>
      <c r="AUA68" s="83"/>
      <c r="AUB68" s="83"/>
      <c r="AUC68" s="83"/>
      <c r="AUD68" s="83"/>
      <c r="AUE68" s="83"/>
      <c r="AUF68" s="83"/>
      <c r="AUG68" s="83"/>
      <c r="AUH68" s="83"/>
      <c r="AUI68" s="83"/>
      <c r="AUJ68" s="83"/>
      <c r="AUK68" s="83"/>
      <c r="AUL68" s="83"/>
      <c r="AUM68" s="83"/>
      <c r="AUN68" s="83"/>
      <c r="AUO68" s="83"/>
      <c r="AUP68" s="83"/>
      <c r="AUQ68" s="83"/>
      <c r="AUR68" s="83"/>
      <c r="AUS68" s="83"/>
      <c r="AUT68" s="83"/>
      <c r="AUU68" s="83"/>
      <c r="AUV68" s="83"/>
      <c r="AUW68" s="83"/>
      <c r="AUX68" s="83"/>
      <c r="AUY68" s="83"/>
      <c r="AUZ68" s="83"/>
      <c r="AVA68" s="83"/>
      <c r="AVB68" s="83"/>
      <c r="AVC68" s="83"/>
      <c r="AVD68" s="83"/>
      <c r="AVE68" s="83"/>
      <c r="AVF68" s="83"/>
    </row>
    <row r="69" spans="3:1254">
      <c r="C69" s="82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  <c r="IW69" s="83"/>
      <c r="IX69" s="83"/>
      <c r="IY69" s="83"/>
      <c r="IZ69" s="83"/>
      <c r="JA69" s="83"/>
      <c r="JB69" s="83"/>
      <c r="JC69" s="83"/>
      <c r="JD69" s="83"/>
      <c r="JE69" s="83"/>
      <c r="JF69" s="83"/>
      <c r="JG69" s="83"/>
      <c r="JH69" s="83"/>
      <c r="JI69" s="83"/>
      <c r="JJ69" s="83"/>
      <c r="JK69" s="83"/>
      <c r="JL69" s="83"/>
      <c r="JM69" s="83"/>
      <c r="JN69" s="83"/>
      <c r="JO69" s="83"/>
      <c r="JP69" s="83"/>
      <c r="JQ69" s="83"/>
      <c r="JR69" s="83"/>
      <c r="JS69" s="83"/>
      <c r="JT69" s="83"/>
      <c r="JU69" s="83"/>
      <c r="JV69" s="83"/>
      <c r="JW69" s="83"/>
      <c r="JX69" s="83"/>
      <c r="JY69" s="83"/>
      <c r="JZ69" s="83"/>
      <c r="KA69" s="83"/>
      <c r="KB69" s="83"/>
      <c r="KC69" s="83"/>
      <c r="KD69" s="83"/>
      <c r="KE69" s="83"/>
      <c r="KF69" s="83"/>
      <c r="KG69" s="83"/>
      <c r="KH69" s="83"/>
      <c r="KI69" s="83"/>
      <c r="KJ69" s="83"/>
      <c r="KK69" s="83"/>
      <c r="KL69" s="83"/>
      <c r="KM69" s="83"/>
      <c r="KN69" s="83"/>
      <c r="KO69" s="83"/>
      <c r="KP69" s="83"/>
      <c r="KQ69" s="83"/>
      <c r="KR69" s="83"/>
      <c r="KS69" s="83"/>
      <c r="KT69" s="83"/>
      <c r="KU69" s="83"/>
      <c r="KV69" s="83"/>
      <c r="KW69" s="83"/>
      <c r="KX69" s="83"/>
      <c r="KY69" s="83"/>
      <c r="KZ69" s="83"/>
      <c r="LA69" s="83"/>
      <c r="LB69" s="83"/>
      <c r="LC69" s="83"/>
      <c r="LD69" s="83"/>
      <c r="LE69" s="83"/>
      <c r="LF69" s="83"/>
      <c r="LG69" s="83"/>
      <c r="LH69" s="83"/>
      <c r="LI69" s="83"/>
      <c r="LJ69" s="83"/>
      <c r="LK69" s="83"/>
      <c r="LL69" s="83"/>
      <c r="LM69" s="83"/>
      <c r="LN69" s="83"/>
      <c r="LO69" s="83"/>
      <c r="LP69" s="83"/>
      <c r="LQ69" s="83"/>
      <c r="LR69" s="83"/>
      <c r="LS69" s="83"/>
      <c r="LT69" s="83"/>
      <c r="LU69" s="83"/>
      <c r="LV69" s="83"/>
      <c r="LW69" s="83"/>
      <c r="LX69" s="83"/>
      <c r="LY69" s="83"/>
      <c r="LZ69" s="83"/>
      <c r="MA69" s="83"/>
      <c r="MB69" s="83"/>
      <c r="MC69" s="83"/>
      <c r="MD69" s="83"/>
      <c r="ME69" s="83"/>
      <c r="MF69" s="83"/>
      <c r="MG69" s="83"/>
      <c r="MH69" s="83"/>
      <c r="MI69" s="83"/>
      <c r="MJ69" s="83"/>
      <c r="MK69" s="83"/>
      <c r="ML69" s="83"/>
      <c r="MM69" s="83"/>
      <c r="MN69" s="83"/>
      <c r="MO69" s="83"/>
      <c r="MP69" s="83"/>
      <c r="MQ69" s="83"/>
      <c r="MR69" s="83"/>
      <c r="MS69" s="83"/>
      <c r="MT69" s="83"/>
      <c r="MU69" s="83"/>
      <c r="MV69" s="83"/>
      <c r="MW69" s="83"/>
      <c r="MX69" s="83"/>
      <c r="MY69" s="83"/>
      <c r="MZ69" s="83"/>
      <c r="NA69" s="83"/>
      <c r="NB69" s="83"/>
      <c r="NC69" s="83"/>
      <c r="ND69" s="83"/>
      <c r="NE69" s="83"/>
      <c r="NF69" s="83"/>
      <c r="NG69" s="83"/>
      <c r="NH69" s="83"/>
      <c r="NI69" s="83"/>
      <c r="NJ69" s="83"/>
      <c r="NK69" s="83"/>
      <c r="NL69" s="83"/>
      <c r="NM69" s="83"/>
      <c r="NN69" s="83"/>
      <c r="NO69" s="83"/>
      <c r="NP69" s="83"/>
      <c r="NQ69" s="83"/>
      <c r="NR69" s="83"/>
      <c r="NS69" s="83"/>
      <c r="NT69" s="83"/>
      <c r="NU69" s="83"/>
      <c r="NV69" s="83"/>
      <c r="NW69" s="83"/>
      <c r="NX69" s="83"/>
      <c r="NY69" s="83"/>
      <c r="NZ69" s="83"/>
      <c r="OA69" s="83"/>
      <c r="OB69" s="83"/>
      <c r="OC69" s="83"/>
      <c r="OD69" s="83"/>
      <c r="OE69" s="83"/>
      <c r="OF69" s="83"/>
      <c r="OG69" s="83"/>
      <c r="OH69" s="83"/>
      <c r="OI69" s="83"/>
      <c r="OJ69" s="83"/>
      <c r="OK69" s="83"/>
      <c r="OL69" s="83"/>
      <c r="OM69" s="83"/>
      <c r="ON69" s="83"/>
      <c r="OO69" s="83"/>
      <c r="OP69" s="83"/>
      <c r="OQ69" s="83"/>
      <c r="OR69" s="83"/>
      <c r="OS69" s="83"/>
      <c r="OT69" s="83"/>
      <c r="OU69" s="83"/>
      <c r="OV69" s="83"/>
      <c r="OW69" s="83"/>
      <c r="OX69" s="83"/>
      <c r="OY69" s="83"/>
      <c r="OZ69" s="83"/>
      <c r="PA69" s="83"/>
      <c r="PB69" s="83"/>
      <c r="PC69" s="83"/>
      <c r="PD69" s="83"/>
      <c r="PE69" s="83"/>
      <c r="PF69" s="83"/>
      <c r="PG69" s="83"/>
      <c r="PH69" s="83"/>
      <c r="PI69" s="83"/>
      <c r="PJ69" s="83"/>
      <c r="PK69" s="83"/>
      <c r="PL69" s="83"/>
      <c r="PM69" s="83"/>
      <c r="PN69" s="83"/>
      <c r="PO69" s="83"/>
      <c r="PP69" s="83"/>
      <c r="PQ69" s="83"/>
      <c r="PR69" s="83"/>
      <c r="PS69" s="83"/>
      <c r="PT69" s="83"/>
      <c r="PU69" s="83"/>
      <c r="PV69" s="83"/>
      <c r="PW69" s="83"/>
      <c r="PX69" s="83"/>
      <c r="PY69" s="83"/>
      <c r="PZ69" s="83"/>
      <c r="QA69" s="83"/>
      <c r="QB69" s="83"/>
      <c r="QC69" s="83"/>
      <c r="QD69" s="83"/>
      <c r="QE69" s="83"/>
      <c r="QF69" s="83"/>
      <c r="QG69" s="83"/>
      <c r="QH69" s="83"/>
      <c r="QI69" s="83"/>
      <c r="QJ69" s="83"/>
      <c r="QK69" s="83"/>
      <c r="QL69" s="83"/>
      <c r="QM69" s="83"/>
      <c r="QN69" s="83"/>
      <c r="QO69" s="83"/>
      <c r="QP69" s="83"/>
      <c r="QQ69" s="83"/>
      <c r="QR69" s="83"/>
      <c r="QS69" s="83"/>
      <c r="QT69" s="83"/>
      <c r="QU69" s="83"/>
      <c r="QV69" s="83"/>
      <c r="QW69" s="83"/>
      <c r="QX69" s="83"/>
      <c r="QY69" s="83"/>
      <c r="QZ69" s="83"/>
      <c r="RA69" s="83"/>
      <c r="RB69" s="83"/>
      <c r="RC69" s="83"/>
      <c r="RD69" s="83"/>
      <c r="RE69" s="83"/>
      <c r="RF69" s="83"/>
      <c r="RG69" s="83"/>
      <c r="RH69" s="83"/>
      <c r="RI69" s="83"/>
      <c r="RJ69" s="83"/>
      <c r="RK69" s="83"/>
      <c r="RL69" s="83"/>
      <c r="RM69" s="83"/>
      <c r="RN69" s="83"/>
      <c r="RO69" s="83"/>
      <c r="RP69" s="83"/>
      <c r="RQ69" s="83"/>
      <c r="RR69" s="83"/>
      <c r="RS69" s="83"/>
      <c r="RT69" s="83"/>
      <c r="RU69" s="83"/>
      <c r="RV69" s="83"/>
      <c r="RW69" s="83"/>
      <c r="RX69" s="83"/>
      <c r="RY69" s="83"/>
      <c r="RZ69" s="83"/>
      <c r="SA69" s="83"/>
      <c r="SB69" s="83"/>
      <c r="SC69" s="83"/>
      <c r="SD69" s="83"/>
      <c r="SE69" s="83"/>
      <c r="SF69" s="83"/>
      <c r="SG69" s="83"/>
      <c r="SH69" s="83"/>
      <c r="SI69" s="83"/>
      <c r="SJ69" s="83"/>
      <c r="SK69" s="83"/>
      <c r="SL69" s="83"/>
      <c r="SM69" s="83"/>
      <c r="SN69" s="83"/>
      <c r="SO69" s="83"/>
      <c r="SP69" s="83"/>
      <c r="SQ69" s="83"/>
      <c r="SR69" s="83"/>
      <c r="SS69" s="83"/>
      <c r="ST69" s="83"/>
      <c r="SU69" s="83"/>
      <c r="SV69" s="83"/>
      <c r="SW69" s="83"/>
      <c r="SX69" s="83"/>
      <c r="SY69" s="83"/>
      <c r="SZ69" s="83"/>
      <c r="TA69" s="83"/>
      <c r="TB69" s="83"/>
      <c r="TC69" s="83"/>
      <c r="TD69" s="83"/>
      <c r="TE69" s="83"/>
      <c r="TF69" s="83"/>
      <c r="TG69" s="83"/>
      <c r="TH69" s="83"/>
      <c r="TI69" s="83"/>
      <c r="TJ69" s="83"/>
      <c r="TK69" s="83"/>
      <c r="TL69" s="83"/>
      <c r="TM69" s="83"/>
      <c r="TN69" s="83"/>
      <c r="TO69" s="83"/>
      <c r="TP69" s="83"/>
      <c r="TQ69" s="83"/>
      <c r="TR69" s="83"/>
      <c r="TS69" s="83"/>
      <c r="TT69" s="83"/>
      <c r="TU69" s="83"/>
      <c r="TV69" s="83"/>
      <c r="TW69" s="83"/>
      <c r="TX69" s="83"/>
      <c r="TY69" s="83"/>
      <c r="TZ69" s="83"/>
      <c r="UA69" s="83"/>
      <c r="UB69" s="83"/>
      <c r="UC69" s="83"/>
      <c r="UD69" s="83"/>
      <c r="UE69" s="83"/>
      <c r="UF69" s="83"/>
      <c r="UG69" s="83"/>
      <c r="UH69" s="83"/>
      <c r="UI69" s="83"/>
      <c r="UJ69" s="83"/>
      <c r="UK69" s="83"/>
      <c r="UL69" s="83"/>
      <c r="UM69" s="83"/>
      <c r="UN69" s="83"/>
      <c r="UO69" s="83"/>
      <c r="UP69" s="83"/>
      <c r="UQ69" s="83"/>
      <c r="UR69" s="83"/>
      <c r="US69" s="83"/>
      <c r="UT69" s="83"/>
      <c r="UU69" s="83"/>
      <c r="UV69" s="83"/>
      <c r="UW69" s="83"/>
      <c r="UX69" s="83"/>
      <c r="UY69" s="83"/>
      <c r="UZ69" s="83"/>
      <c r="VA69" s="83"/>
      <c r="VB69" s="83"/>
      <c r="VC69" s="83"/>
      <c r="VD69" s="83"/>
      <c r="VE69" s="83"/>
      <c r="VF69" s="83"/>
      <c r="VG69" s="83"/>
      <c r="VH69" s="83"/>
      <c r="VI69" s="83"/>
      <c r="VJ69" s="83"/>
      <c r="VK69" s="83"/>
      <c r="VL69" s="83"/>
      <c r="VM69" s="83"/>
      <c r="VN69" s="83"/>
      <c r="VO69" s="83"/>
      <c r="VP69" s="83"/>
      <c r="VQ69" s="83"/>
      <c r="VR69" s="83"/>
      <c r="VS69" s="83"/>
      <c r="VT69" s="83"/>
      <c r="VU69" s="83"/>
      <c r="VV69" s="83"/>
      <c r="VW69" s="83"/>
      <c r="VX69" s="83"/>
      <c r="VY69" s="83"/>
      <c r="VZ69" s="83"/>
      <c r="WA69" s="83"/>
      <c r="WB69" s="83"/>
      <c r="WC69" s="83"/>
      <c r="WD69" s="83"/>
      <c r="WE69" s="83"/>
      <c r="WF69" s="83"/>
      <c r="WG69" s="83"/>
      <c r="WH69" s="83"/>
      <c r="WI69" s="83"/>
      <c r="WJ69" s="83"/>
      <c r="WK69" s="83"/>
      <c r="WL69" s="83"/>
      <c r="WM69" s="83"/>
      <c r="WN69" s="83"/>
      <c r="WO69" s="83"/>
      <c r="WP69" s="83"/>
      <c r="WQ69" s="83"/>
      <c r="WR69" s="83"/>
      <c r="WS69" s="83"/>
      <c r="WT69" s="83"/>
      <c r="WU69" s="83"/>
      <c r="WV69" s="83"/>
      <c r="WW69" s="83"/>
      <c r="WX69" s="83"/>
      <c r="WY69" s="83"/>
      <c r="WZ69" s="83"/>
      <c r="XA69" s="83"/>
      <c r="XB69" s="83"/>
      <c r="XC69" s="83"/>
      <c r="XD69" s="83"/>
      <c r="XE69" s="83"/>
      <c r="XF69" s="83"/>
      <c r="XG69" s="83"/>
      <c r="XH69" s="83"/>
      <c r="XI69" s="83"/>
      <c r="XJ69" s="83"/>
      <c r="XK69" s="83"/>
      <c r="XL69" s="83"/>
      <c r="XM69" s="83"/>
      <c r="XN69" s="83"/>
      <c r="XO69" s="83"/>
      <c r="XP69" s="83"/>
      <c r="XQ69" s="83"/>
      <c r="XR69" s="83"/>
      <c r="XS69" s="83"/>
      <c r="XT69" s="83"/>
      <c r="XU69" s="83"/>
      <c r="XV69" s="83"/>
      <c r="XW69" s="83"/>
      <c r="XX69" s="83"/>
      <c r="XY69" s="83"/>
      <c r="XZ69" s="83"/>
      <c r="YA69" s="83"/>
      <c r="YB69" s="83"/>
      <c r="YC69" s="83"/>
      <c r="YD69" s="83"/>
      <c r="YE69" s="83"/>
      <c r="YF69" s="83"/>
      <c r="YG69" s="83"/>
      <c r="YH69" s="83"/>
      <c r="YI69" s="83"/>
      <c r="YJ69" s="83"/>
      <c r="YK69" s="83"/>
      <c r="YL69" s="83"/>
      <c r="YM69" s="83"/>
      <c r="YN69" s="83"/>
      <c r="YO69" s="83"/>
      <c r="YP69" s="83"/>
      <c r="YQ69" s="83"/>
      <c r="YR69" s="83"/>
      <c r="YS69" s="83"/>
      <c r="YT69" s="83"/>
      <c r="YU69" s="83"/>
      <c r="YV69" s="83"/>
      <c r="YW69" s="83"/>
      <c r="YX69" s="83"/>
      <c r="YY69" s="83"/>
      <c r="YZ69" s="83"/>
      <c r="ZA69" s="83"/>
      <c r="ZB69" s="83"/>
      <c r="ZC69" s="83"/>
      <c r="ZD69" s="83"/>
      <c r="ZE69" s="83"/>
      <c r="ZF69" s="83"/>
      <c r="ZG69" s="83"/>
      <c r="ZH69" s="83"/>
      <c r="ZI69" s="83"/>
      <c r="ZJ69" s="83"/>
      <c r="ZK69" s="83"/>
      <c r="ZL69" s="83"/>
      <c r="ZM69" s="83"/>
      <c r="ZN69" s="83"/>
      <c r="ZO69" s="83"/>
      <c r="ZP69" s="83"/>
      <c r="ZQ69" s="83"/>
      <c r="ZR69" s="83"/>
      <c r="ZS69" s="83"/>
      <c r="ZT69" s="83"/>
      <c r="ZU69" s="83"/>
      <c r="ZV69" s="83"/>
      <c r="ZW69" s="83"/>
      <c r="ZX69" s="83"/>
      <c r="ZY69" s="83"/>
      <c r="ZZ69" s="83"/>
      <c r="AAA69" s="83"/>
      <c r="AAB69" s="83"/>
      <c r="AAC69" s="83"/>
      <c r="AAD69" s="83"/>
      <c r="AAE69" s="83"/>
      <c r="AAF69" s="83"/>
      <c r="AAG69" s="83"/>
      <c r="AAH69" s="83"/>
      <c r="AAI69" s="83"/>
      <c r="AAJ69" s="83"/>
      <c r="AAK69" s="83"/>
      <c r="AAL69" s="83"/>
      <c r="AAM69" s="83"/>
      <c r="AAN69" s="83"/>
      <c r="AAO69" s="83"/>
      <c r="AAP69" s="83"/>
      <c r="AAQ69" s="83"/>
      <c r="AAR69" s="83"/>
      <c r="AAS69" s="83"/>
      <c r="AAT69" s="83"/>
      <c r="AAU69" s="83"/>
      <c r="AAV69" s="83"/>
      <c r="AAW69" s="83"/>
      <c r="AAX69" s="83"/>
      <c r="AAY69" s="83"/>
      <c r="AAZ69" s="83"/>
      <c r="ABA69" s="83"/>
      <c r="ABB69" s="83"/>
      <c r="ABC69" s="83"/>
      <c r="ABD69" s="83"/>
      <c r="ABE69" s="83"/>
      <c r="ABF69" s="83"/>
      <c r="ABG69" s="83"/>
      <c r="ABH69" s="83"/>
      <c r="ABI69" s="83"/>
      <c r="ABJ69" s="83"/>
      <c r="ABK69" s="83"/>
      <c r="ABL69" s="83"/>
      <c r="ABM69" s="83"/>
      <c r="ABN69" s="83"/>
      <c r="ABO69" s="83"/>
      <c r="ABP69" s="83"/>
      <c r="ABQ69" s="83"/>
      <c r="ABR69" s="83"/>
      <c r="ABS69" s="83"/>
      <c r="ABT69" s="83"/>
      <c r="ABU69" s="83"/>
      <c r="ABV69" s="83"/>
      <c r="ABW69" s="83"/>
      <c r="ABX69" s="83"/>
      <c r="ABY69" s="83"/>
      <c r="ABZ69" s="83"/>
      <c r="ACA69" s="83"/>
      <c r="ACB69" s="83"/>
      <c r="ACC69" s="83"/>
      <c r="ACD69" s="83"/>
      <c r="ACE69" s="83"/>
      <c r="ACF69" s="83"/>
      <c r="ACG69" s="83"/>
      <c r="ACH69" s="83"/>
      <c r="ACI69" s="83"/>
      <c r="ACJ69" s="83"/>
      <c r="ACK69" s="83"/>
      <c r="ACL69" s="83"/>
      <c r="ACM69" s="83"/>
      <c r="ACN69" s="83"/>
      <c r="ACO69" s="83"/>
      <c r="ACP69" s="83"/>
      <c r="ACQ69" s="83"/>
      <c r="ACR69" s="83"/>
      <c r="ACS69" s="83"/>
      <c r="ACT69" s="83"/>
      <c r="ACU69" s="83"/>
      <c r="ACV69" s="83"/>
      <c r="ACW69" s="83"/>
      <c r="ACX69" s="83"/>
      <c r="ACY69" s="83"/>
      <c r="ACZ69" s="83"/>
      <c r="ADA69" s="83"/>
      <c r="ADB69" s="83"/>
      <c r="ADC69" s="83"/>
      <c r="ADD69" s="83"/>
      <c r="ADE69" s="83"/>
      <c r="ADF69" s="83"/>
      <c r="ADG69" s="83"/>
      <c r="ADH69" s="83"/>
      <c r="ADI69" s="83"/>
      <c r="ADJ69" s="83"/>
      <c r="ADK69" s="83"/>
      <c r="ADL69" s="83"/>
      <c r="ADM69" s="83"/>
      <c r="ADN69" s="83"/>
      <c r="ADO69" s="83"/>
      <c r="ADP69" s="83"/>
      <c r="ADQ69" s="83"/>
      <c r="ADR69" s="83"/>
      <c r="ADS69" s="83"/>
      <c r="ADT69" s="83"/>
      <c r="ADU69" s="83"/>
      <c r="ADV69" s="83"/>
      <c r="ADW69" s="83"/>
      <c r="ADX69" s="83"/>
      <c r="ADY69" s="83"/>
      <c r="ADZ69" s="83"/>
      <c r="AEA69" s="83"/>
      <c r="AEB69" s="83"/>
      <c r="AEC69" s="83"/>
      <c r="AED69" s="83"/>
      <c r="AEE69" s="83"/>
      <c r="AEF69" s="83"/>
      <c r="AEG69" s="83"/>
      <c r="AEH69" s="83"/>
      <c r="AEI69" s="83"/>
      <c r="AEJ69" s="83"/>
      <c r="AEK69" s="83"/>
      <c r="AEL69" s="83"/>
      <c r="AEM69" s="83"/>
      <c r="AEN69" s="83"/>
      <c r="AEO69" s="83"/>
      <c r="AEP69" s="83"/>
      <c r="AEQ69" s="83"/>
      <c r="AER69" s="83"/>
      <c r="AES69" s="83"/>
      <c r="AET69" s="83"/>
      <c r="AEU69" s="83"/>
      <c r="AEV69" s="83"/>
      <c r="AEW69" s="83"/>
      <c r="AEX69" s="83"/>
      <c r="AEY69" s="83"/>
      <c r="AEZ69" s="83"/>
      <c r="AFA69" s="83"/>
      <c r="AFB69" s="83"/>
      <c r="AFC69" s="83"/>
      <c r="AFD69" s="83"/>
      <c r="AFE69" s="83"/>
      <c r="AFF69" s="83"/>
      <c r="AFG69" s="83"/>
      <c r="AFH69" s="83"/>
      <c r="AFI69" s="83"/>
      <c r="AFJ69" s="83"/>
      <c r="AFK69" s="83"/>
      <c r="AFL69" s="83"/>
      <c r="AFM69" s="83"/>
      <c r="AFN69" s="83"/>
      <c r="AFO69" s="83"/>
      <c r="AFP69" s="83"/>
      <c r="AFQ69" s="83"/>
      <c r="AFR69" s="83"/>
      <c r="AFS69" s="83"/>
      <c r="AFT69" s="83"/>
      <c r="AFU69" s="83"/>
      <c r="AFV69" s="83"/>
      <c r="AFW69" s="83"/>
      <c r="AFX69" s="83"/>
      <c r="AFY69" s="83"/>
      <c r="AFZ69" s="83"/>
      <c r="AGA69" s="83"/>
      <c r="AGB69" s="83"/>
      <c r="AGC69" s="83"/>
      <c r="AGD69" s="83"/>
      <c r="AGE69" s="83"/>
      <c r="AGF69" s="83"/>
      <c r="AGG69" s="83"/>
      <c r="AGH69" s="83"/>
      <c r="AGI69" s="83"/>
      <c r="AGJ69" s="83"/>
      <c r="AGK69" s="83"/>
      <c r="AGL69" s="83"/>
      <c r="AGM69" s="83"/>
      <c r="AGN69" s="83"/>
      <c r="AGO69" s="83"/>
      <c r="AGP69" s="83"/>
      <c r="AGQ69" s="83"/>
      <c r="AGR69" s="83"/>
      <c r="AGS69" s="83"/>
      <c r="AGT69" s="83"/>
      <c r="AGU69" s="83"/>
      <c r="AGV69" s="83"/>
      <c r="AGW69" s="83"/>
      <c r="AGX69" s="83"/>
      <c r="AGY69" s="83"/>
      <c r="AGZ69" s="83"/>
      <c r="AHA69" s="83"/>
      <c r="AHB69" s="83"/>
      <c r="AHC69" s="83"/>
      <c r="AHD69" s="83"/>
      <c r="AHE69" s="83"/>
      <c r="AHF69" s="83"/>
      <c r="AHG69" s="83"/>
      <c r="AHH69" s="83"/>
      <c r="AHI69" s="83"/>
      <c r="AHJ69" s="83"/>
      <c r="AHK69" s="83"/>
      <c r="AHL69" s="83"/>
      <c r="AHM69" s="83"/>
      <c r="AHN69" s="83"/>
      <c r="AHO69" s="83"/>
      <c r="AHP69" s="83"/>
      <c r="AHQ69" s="83"/>
      <c r="AHR69" s="83"/>
      <c r="AHS69" s="83"/>
      <c r="AHT69" s="83"/>
      <c r="AHU69" s="83"/>
      <c r="AHV69" s="83"/>
      <c r="AHW69" s="83"/>
      <c r="AHX69" s="83"/>
      <c r="AHY69" s="83"/>
      <c r="AHZ69" s="83"/>
      <c r="AIA69" s="83"/>
      <c r="AIB69" s="83"/>
      <c r="AIC69" s="83"/>
      <c r="AID69" s="83"/>
      <c r="AIE69" s="83"/>
      <c r="AIF69" s="83"/>
      <c r="AIG69" s="83"/>
      <c r="AIH69" s="83"/>
      <c r="AII69" s="83"/>
      <c r="AIJ69" s="83"/>
      <c r="AIK69" s="83"/>
      <c r="AIL69" s="83"/>
      <c r="AIM69" s="83"/>
      <c r="AIN69" s="83"/>
      <c r="AIO69" s="83"/>
      <c r="AIP69" s="83"/>
      <c r="AIQ69" s="83"/>
      <c r="AIR69" s="83"/>
      <c r="AIS69" s="83"/>
      <c r="AIT69" s="83"/>
      <c r="AIU69" s="83"/>
      <c r="AIV69" s="83"/>
      <c r="AIW69" s="83"/>
      <c r="AIX69" s="83"/>
      <c r="AIY69" s="83"/>
      <c r="AIZ69" s="83"/>
      <c r="AJA69" s="83"/>
      <c r="AJB69" s="83"/>
      <c r="AJC69" s="83"/>
      <c r="AJD69" s="83"/>
      <c r="AJE69" s="83"/>
      <c r="AJF69" s="83"/>
      <c r="AJG69" s="83"/>
      <c r="AJH69" s="83"/>
      <c r="AJI69" s="83"/>
      <c r="AJJ69" s="83"/>
      <c r="AJK69" s="83"/>
      <c r="AJL69" s="83"/>
      <c r="AJM69" s="83"/>
      <c r="AJN69" s="83"/>
      <c r="AJO69" s="83"/>
      <c r="AJP69" s="83"/>
      <c r="AJQ69" s="83"/>
      <c r="AJR69" s="83"/>
      <c r="AJS69" s="83"/>
      <c r="AJT69" s="83"/>
      <c r="AJU69" s="83"/>
      <c r="AJV69" s="83"/>
      <c r="AJW69" s="83"/>
      <c r="AJX69" s="83"/>
      <c r="AJY69" s="83"/>
      <c r="AJZ69" s="83"/>
      <c r="AKA69" s="83"/>
      <c r="AKB69" s="83"/>
      <c r="AKC69" s="83"/>
      <c r="AKD69" s="83"/>
      <c r="AKE69" s="83"/>
      <c r="AKF69" s="83"/>
      <c r="AKG69" s="83"/>
      <c r="AKH69" s="83"/>
      <c r="AKI69" s="83"/>
      <c r="AKJ69" s="83"/>
      <c r="AKK69" s="83"/>
      <c r="AKL69" s="83"/>
      <c r="AKM69" s="83"/>
      <c r="AKN69" s="83"/>
      <c r="AKO69" s="83"/>
      <c r="AKP69" s="83"/>
      <c r="AKQ69" s="83"/>
      <c r="AKR69" s="83"/>
      <c r="AKS69" s="83"/>
      <c r="AKT69" s="83"/>
      <c r="AKU69" s="83"/>
      <c r="AKV69" s="83"/>
      <c r="AKW69" s="83"/>
      <c r="AKX69" s="83"/>
      <c r="AKY69" s="83"/>
      <c r="AKZ69" s="83"/>
      <c r="ALA69" s="83"/>
      <c r="ALB69" s="83"/>
      <c r="ALC69" s="83"/>
      <c r="ALD69" s="83"/>
      <c r="ALE69" s="83"/>
      <c r="ALF69" s="83"/>
      <c r="ALG69" s="83"/>
      <c r="ALH69" s="83"/>
      <c r="ALI69" s="83"/>
      <c r="ALJ69" s="83"/>
      <c r="ALK69" s="83"/>
      <c r="ALL69" s="83"/>
      <c r="ALM69" s="83"/>
      <c r="ALN69" s="83"/>
      <c r="ALO69" s="83"/>
      <c r="ALP69" s="83"/>
      <c r="ALQ69" s="83"/>
      <c r="ALR69" s="83"/>
      <c r="ALS69" s="83"/>
      <c r="ALT69" s="83"/>
      <c r="ALU69" s="83"/>
      <c r="ALV69" s="83"/>
      <c r="ALW69" s="83"/>
      <c r="ALX69" s="83"/>
      <c r="ALY69" s="83"/>
      <c r="ALZ69" s="83"/>
      <c r="AMA69" s="83"/>
      <c r="AMB69" s="83"/>
      <c r="AMC69" s="83"/>
      <c r="AMD69" s="83"/>
      <c r="AME69" s="83"/>
      <c r="AMF69" s="83"/>
      <c r="AMG69" s="83"/>
      <c r="AMH69" s="83"/>
      <c r="AMI69" s="83"/>
      <c r="AMJ69" s="83"/>
      <c r="AMK69" s="83"/>
      <c r="AML69" s="83"/>
      <c r="AMM69" s="83"/>
      <c r="AMN69" s="83"/>
      <c r="AMO69" s="83"/>
      <c r="AMP69" s="83"/>
      <c r="AMQ69" s="83"/>
      <c r="AMR69" s="83"/>
      <c r="AMS69" s="83"/>
      <c r="AMT69" s="83"/>
      <c r="AMU69" s="83"/>
      <c r="AMV69" s="83"/>
      <c r="AMW69" s="83"/>
      <c r="AMX69" s="83"/>
      <c r="AMY69" s="83"/>
      <c r="AMZ69" s="83"/>
      <c r="ANA69" s="83"/>
      <c r="ANB69" s="83"/>
      <c r="ANC69" s="83"/>
      <c r="AND69" s="83"/>
      <c r="ANE69" s="83"/>
      <c r="ANF69" s="83"/>
      <c r="ANG69" s="83"/>
      <c r="ANH69" s="83"/>
      <c r="ANI69" s="83"/>
      <c r="ANJ69" s="83"/>
      <c r="ANK69" s="83"/>
      <c r="ANL69" s="83"/>
      <c r="ANM69" s="83"/>
      <c r="ANN69" s="83"/>
      <c r="ANO69" s="83"/>
      <c r="ANP69" s="83"/>
      <c r="ANQ69" s="83"/>
      <c r="ANR69" s="83"/>
      <c r="ANS69" s="83"/>
      <c r="ANT69" s="83"/>
      <c r="ANU69" s="83"/>
      <c r="ANV69" s="83"/>
      <c r="ANW69" s="83"/>
      <c r="ANX69" s="83"/>
      <c r="ANY69" s="83"/>
      <c r="ANZ69" s="83"/>
      <c r="AOA69" s="83"/>
      <c r="AOB69" s="83"/>
      <c r="AOC69" s="83"/>
      <c r="AOD69" s="83"/>
      <c r="AOE69" s="83"/>
      <c r="AOF69" s="83"/>
      <c r="AOG69" s="83"/>
      <c r="AOH69" s="83"/>
      <c r="AOI69" s="83"/>
      <c r="AOJ69" s="83"/>
      <c r="AOK69" s="83"/>
      <c r="AOL69" s="83"/>
      <c r="AOM69" s="83"/>
      <c r="AON69" s="83"/>
      <c r="AOO69" s="83"/>
      <c r="AOP69" s="83"/>
      <c r="AOQ69" s="83"/>
      <c r="AOR69" s="83"/>
      <c r="AOS69" s="83"/>
      <c r="AOT69" s="83"/>
      <c r="AOU69" s="83"/>
      <c r="AOV69" s="83"/>
      <c r="AOW69" s="83"/>
      <c r="AOX69" s="83"/>
      <c r="AOY69" s="83"/>
      <c r="AOZ69" s="83"/>
      <c r="APA69" s="83"/>
      <c r="APB69" s="83"/>
      <c r="APC69" s="83"/>
      <c r="APD69" s="83"/>
      <c r="APE69" s="83"/>
      <c r="APF69" s="83"/>
      <c r="APG69" s="83"/>
      <c r="APH69" s="83"/>
      <c r="API69" s="83"/>
      <c r="APJ69" s="83"/>
      <c r="APK69" s="83"/>
      <c r="APL69" s="83"/>
      <c r="APM69" s="83"/>
      <c r="APN69" s="83"/>
      <c r="APO69" s="83"/>
      <c r="APP69" s="83"/>
      <c r="APQ69" s="83"/>
      <c r="APR69" s="83"/>
      <c r="APS69" s="83"/>
      <c r="APT69" s="83"/>
      <c r="APU69" s="83"/>
      <c r="APV69" s="83"/>
      <c r="APW69" s="83"/>
      <c r="APX69" s="83"/>
      <c r="APY69" s="83"/>
      <c r="APZ69" s="83"/>
      <c r="AQA69" s="83"/>
      <c r="AQB69" s="83"/>
      <c r="AQC69" s="83"/>
      <c r="AQD69" s="83"/>
      <c r="AQE69" s="83"/>
      <c r="AQF69" s="83"/>
      <c r="AQG69" s="83"/>
      <c r="AQH69" s="83"/>
      <c r="AQI69" s="83"/>
      <c r="AQJ69" s="83"/>
      <c r="AQK69" s="83"/>
      <c r="AQL69" s="83"/>
      <c r="AQM69" s="83"/>
      <c r="AQN69" s="83"/>
      <c r="AQO69" s="83"/>
      <c r="AQP69" s="83"/>
      <c r="AQQ69" s="83"/>
      <c r="AQR69" s="83"/>
      <c r="AQS69" s="83"/>
      <c r="AQT69" s="83"/>
      <c r="AQU69" s="83"/>
      <c r="AQV69" s="83"/>
      <c r="AQW69" s="83"/>
      <c r="AQX69" s="83"/>
      <c r="AQY69" s="83"/>
      <c r="AQZ69" s="83"/>
      <c r="ARA69" s="83"/>
      <c r="ARB69" s="83"/>
      <c r="ARC69" s="83"/>
      <c r="ARD69" s="83"/>
      <c r="ARE69" s="83"/>
      <c r="ARF69" s="83"/>
      <c r="ARG69" s="83"/>
      <c r="ARH69" s="83"/>
      <c r="ARI69" s="83"/>
      <c r="ARJ69" s="83"/>
      <c r="ARK69" s="83"/>
      <c r="ARL69" s="83"/>
      <c r="ARM69" s="83"/>
      <c r="ARN69" s="83"/>
      <c r="ARO69" s="83"/>
      <c r="ARP69" s="83"/>
      <c r="ARQ69" s="83"/>
      <c r="ARR69" s="83"/>
      <c r="ARS69" s="83"/>
      <c r="ART69" s="83"/>
      <c r="ARU69" s="83"/>
      <c r="ARV69" s="83"/>
      <c r="ARW69" s="83"/>
      <c r="ARX69" s="83"/>
      <c r="ARY69" s="83"/>
      <c r="ARZ69" s="83"/>
      <c r="ASA69" s="83"/>
      <c r="ASB69" s="83"/>
      <c r="ASC69" s="83"/>
      <c r="ASD69" s="83"/>
      <c r="ASE69" s="83"/>
      <c r="ASF69" s="83"/>
      <c r="ASG69" s="83"/>
      <c r="ASH69" s="83"/>
      <c r="ASI69" s="83"/>
      <c r="ASJ69" s="83"/>
      <c r="ASK69" s="83"/>
      <c r="ASL69" s="83"/>
      <c r="ASM69" s="83"/>
      <c r="ASN69" s="83"/>
      <c r="ASO69" s="83"/>
      <c r="ASP69" s="83"/>
      <c r="ASQ69" s="83"/>
      <c r="ASR69" s="83"/>
      <c r="ASS69" s="83"/>
      <c r="AST69" s="83"/>
      <c r="ASU69" s="83"/>
      <c r="ASV69" s="83"/>
      <c r="ASW69" s="83"/>
      <c r="ASX69" s="83"/>
      <c r="ASY69" s="83"/>
      <c r="ASZ69" s="83"/>
      <c r="ATA69" s="83"/>
      <c r="ATB69" s="83"/>
      <c r="ATC69" s="83"/>
      <c r="ATD69" s="83"/>
      <c r="ATE69" s="83"/>
      <c r="ATF69" s="83"/>
      <c r="ATG69" s="83"/>
      <c r="ATH69" s="83"/>
      <c r="ATI69" s="83"/>
      <c r="ATJ69" s="83"/>
      <c r="ATK69" s="83"/>
      <c r="ATL69" s="83"/>
      <c r="ATM69" s="83"/>
      <c r="ATN69" s="83"/>
      <c r="ATO69" s="83"/>
      <c r="ATP69" s="83"/>
      <c r="ATQ69" s="83"/>
      <c r="ATR69" s="83"/>
      <c r="ATS69" s="83"/>
      <c r="ATT69" s="83"/>
      <c r="ATU69" s="83"/>
      <c r="ATV69" s="83"/>
      <c r="ATW69" s="83"/>
      <c r="ATX69" s="83"/>
      <c r="ATY69" s="83"/>
      <c r="ATZ69" s="83"/>
      <c r="AUA69" s="83"/>
      <c r="AUB69" s="83"/>
      <c r="AUC69" s="83"/>
      <c r="AUD69" s="83"/>
      <c r="AUE69" s="83"/>
      <c r="AUF69" s="83"/>
      <c r="AUG69" s="83"/>
      <c r="AUH69" s="83"/>
      <c r="AUI69" s="83"/>
      <c r="AUJ69" s="83"/>
      <c r="AUK69" s="83"/>
      <c r="AUL69" s="83"/>
      <c r="AUM69" s="83"/>
      <c r="AUN69" s="83"/>
      <c r="AUO69" s="83"/>
      <c r="AUP69" s="83"/>
      <c r="AUQ69" s="83"/>
      <c r="AUR69" s="83"/>
      <c r="AUS69" s="83"/>
      <c r="AUT69" s="83"/>
      <c r="AUU69" s="83"/>
      <c r="AUV69" s="83"/>
      <c r="AUW69" s="83"/>
      <c r="AUX69" s="83"/>
      <c r="AUY69" s="83"/>
      <c r="AUZ69" s="83"/>
      <c r="AVA69" s="83"/>
      <c r="AVB69" s="83"/>
      <c r="AVC69" s="83"/>
      <c r="AVD69" s="83"/>
      <c r="AVE69" s="83"/>
      <c r="AVF69" s="83"/>
    </row>
    <row r="70" spans="3:1254">
      <c r="C70" s="82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/>
      <c r="JN70" s="83"/>
      <c r="JO70" s="83"/>
      <c r="JP70" s="83"/>
      <c r="JQ70" s="83"/>
      <c r="JR70" s="83"/>
      <c r="JS70" s="83"/>
      <c r="JT70" s="83"/>
      <c r="JU70" s="83"/>
      <c r="JV70" s="83"/>
      <c r="JW70" s="83"/>
      <c r="JX70" s="83"/>
      <c r="JY70" s="83"/>
      <c r="JZ70" s="83"/>
      <c r="KA70" s="83"/>
      <c r="KB70" s="83"/>
      <c r="KC70" s="83"/>
      <c r="KD70" s="83"/>
      <c r="KE70" s="83"/>
      <c r="KF70" s="83"/>
      <c r="KG70" s="83"/>
      <c r="KH70" s="83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/>
      <c r="LM70" s="83"/>
      <c r="LN70" s="83"/>
      <c r="LO70" s="83"/>
      <c r="LP70" s="83"/>
      <c r="LQ70" s="83"/>
      <c r="LR70" s="83"/>
      <c r="LS70" s="83"/>
      <c r="LT70" s="83"/>
      <c r="LU70" s="83"/>
      <c r="LV70" s="83"/>
      <c r="LW70" s="83"/>
      <c r="LX70" s="83"/>
      <c r="LY70" s="83"/>
      <c r="LZ70" s="83"/>
      <c r="MA70" s="83"/>
      <c r="MB70" s="83"/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3"/>
      <c r="NC70" s="83"/>
      <c r="ND70" s="83"/>
      <c r="NE70" s="83"/>
      <c r="NF70" s="83"/>
      <c r="NG70" s="83"/>
      <c r="NH70" s="83"/>
      <c r="NI70" s="83"/>
      <c r="NJ70" s="83"/>
      <c r="NK70" s="83"/>
      <c r="NL70" s="83"/>
      <c r="NM70" s="83"/>
      <c r="NN70" s="83"/>
      <c r="NO70" s="83"/>
      <c r="NP70" s="83"/>
      <c r="NQ70" s="83"/>
      <c r="NR70" s="83"/>
      <c r="NS70" s="83"/>
      <c r="NT70" s="83"/>
      <c r="NU70" s="83"/>
      <c r="NV70" s="83"/>
      <c r="NW70" s="83"/>
      <c r="NX70" s="83"/>
      <c r="NY70" s="83"/>
      <c r="NZ70" s="83"/>
      <c r="OA70" s="83"/>
      <c r="OB70" s="83"/>
      <c r="OC70" s="83"/>
      <c r="OD70" s="83"/>
      <c r="OE70" s="83"/>
      <c r="OF70" s="83"/>
      <c r="OG70" s="83"/>
      <c r="OH70" s="83"/>
      <c r="OI70" s="83"/>
      <c r="OJ70" s="83"/>
      <c r="OK70" s="83"/>
      <c r="OL70" s="83"/>
      <c r="OM70" s="83"/>
      <c r="ON70" s="83"/>
      <c r="OO70" s="83"/>
      <c r="OP70" s="83"/>
      <c r="OQ70" s="83"/>
      <c r="OR70" s="83"/>
      <c r="OS70" s="83"/>
      <c r="OT70" s="83"/>
      <c r="OU70" s="83"/>
      <c r="OV70" s="83"/>
      <c r="OW70" s="83"/>
      <c r="OX70" s="83"/>
      <c r="OY70" s="83"/>
      <c r="OZ70" s="83"/>
      <c r="PA70" s="83"/>
      <c r="PB70" s="83"/>
      <c r="PC70" s="83"/>
      <c r="PD70" s="83"/>
      <c r="PE70" s="83"/>
      <c r="PF70" s="83"/>
      <c r="PG70" s="83"/>
      <c r="PH70" s="83"/>
      <c r="PI70" s="83"/>
      <c r="PJ70" s="83"/>
      <c r="PK70" s="83"/>
      <c r="PL70" s="83"/>
      <c r="PM70" s="83"/>
      <c r="PN70" s="83"/>
      <c r="PO70" s="83"/>
      <c r="PP70" s="83"/>
      <c r="PQ70" s="83"/>
      <c r="PR70" s="83"/>
      <c r="PS70" s="83"/>
      <c r="PT70" s="83"/>
      <c r="PU70" s="83"/>
      <c r="PV70" s="83"/>
      <c r="PW70" s="83"/>
      <c r="PX70" s="83"/>
      <c r="PY70" s="83"/>
      <c r="PZ70" s="83"/>
      <c r="QA70" s="83"/>
      <c r="QB70" s="83"/>
      <c r="QC70" s="83"/>
      <c r="QD70" s="83"/>
      <c r="QE70" s="83"/>
      <c r="QF70" s="83"/>
      <c r="QG70" s="83"/>
      <c r="QH70" s="83"/>
      <c r="QI70" s="83"/>
      <c r="QJ70" s="83"/>
      <c r="QK70" s="83"/>
      <c r="QL70" s="83"/>
      <c r="QM70" s="83"/>
      <c r="QN70" s="83"/>
      <c r="QO70" s="83"/>
      <c r="QP70" s="83"/>
      <c r="QQ70" s="83"/>
      <c r="QR70" s="83"/>
      <c r="QS70" s="83"/>
      <c r="QT70" s="83"/>
      <c r="QU70" s="83"/>
      <c r="QV70" s="83"/>
      <c r="QW70" s="83"/>
      <c r="QX70" s="83"/>
      <c r="QY70" s="83"/>
      <c r="QZ70" s="83"/>
      <c r="RA70" s="83"/>
      <c r="RB70" s="83"/>
      <c r="RC70" s="83"/>
      <c r="RD70" s="83"/>
      <c r="RE70" s="83"/>
      <c r="RF70" s="83"/>
      <c r="RG70" s="83"/>
      <c r="RH70" s="83"/>
      <c r="RI70" s="83"/>
      <c r="RJ70" s="83"/>
      <c r="RK70" s="83"/>
      <c r="RL70" s="83"/>
      <c r="RM70" s="83"/>
      <c r="RN70" s="83"/>
      <c r="RO70" s="83"/>
      <c r="RP70" s="83"/>
      <c r="RQ70" s="83"/>
      <c r="RR70" s="83"/>
      <c r="RS70" s="83"/>
      <c r="RT70" s="83"/>
      <c r="RU70" s="83"/>
      <c r="RV70" s="83"/>
      <c r="RW70" s="83"/>
      <c r="RX70" s="83"/>
      <c r="RY70" s="83"/>
      <c r="RZ70" s="83"/>
      <c r="SA70" s="83"/>
      <c r="SB70" s="83"/>
      <c r="SC70" s="83"/>
      <c r="SD70" s="83"/>
      <c r="SE70" s="83"/>
      <c r="SF70" s="83"/>
      <c r="SG70" s="83"/>
      <c r="SH70" s="83"/>
      <c r="SI70" s="83"/>
      <c r="SJ70" s="83"/>
      <c r="SK70" s="83"/>
      <c r="SL70" s="83"/>
      <c r="SM70" s="83"/>
      <c r="SN70" s="83"/>
      <c r="SO70" s="83"/>
      <c r="SP70" s="83"/>
      <c r="SQ70" s="83"/>
      <c r="SR70" s="83"/>
      <c r="SS70" s="83"/>
      <c r="ST70" s="83"/>
      <c r="SU70" s="83"/>
      <c r="SV70" s="83"/>
      <c r="SW70" s="83"/>
      <c r="SX70" s="83"/>
      <c r="SY70" s="83"/>
      <c r="SZ70" s="83"/>
      <c r="TA70" s="83"/>
      <c r="TB70" s="83"/>
      <c r="TC70" s="83"/>
      <c r="TD70" s="83"/>
      <c r="TE70" s="83"/>
      <c r="TF70" s="83"/>
      <c r="TG70" s="83"/>
      <c r="TH70" s="83"/>
      <c r="TI70" s="83"/>
      <c r="TJ70" s="83"/>
      <c r="TK70" s="83"/>
      <c r="TL70" s="83"/>
      <c r="TM70" s="83"/>
      <c r="TN70" s="83"/>
      <c r="TO70" s="83"/>
      <c r="TP70" s="83"/>
      <c r="TQ70" s="83"/>
      <c r="TR70" s="83"/>
      <c r="TS70" s="83"/>
      <c r="TT70" s="83"/>
      <c r="TU70" s="83"/>
      <c r="TV70" s="83"/>
      <c r="TW70" s="83"/>
      <c r="TX70" s="83"/>
      <c r="TY70" s="83"/>
      <c r="TZ70" s="83"/>
      <c r="UA70" s="83"/>
      <c r="UB70" s="83"/>
      <c r="UC70" s="83"/>
      <c r="UD70" s="83"/>
      <c r="UE70" s="83"/>
      <c r="UF70" s="83"/>
      <c r="UG70" s="83"/>
      <c r="UH70" s="83"/>
      <c r="UI70" s="83"/>
      <c r="UJ70" s="83"/>
      <c r="UK70" s="83"/>
      <c r="UL70" s="83"/>
      <c r="UM70" s="83"/>
      <c r="UN70" s="83"/>
      <c r="UO70" s="83"/>
      <c r="UP70" s="83"/>
      <c r="UQ70" s="83"/>
      <c r="UR70" s="83"/>
      <c r="US70" s="83"/>
      <c r="UT70" s="83"/>
      <c r="UU70" s="83"/>
      <c r="UV70" s="83"/>
      <c r="UW70" s="83"/>
      <c r="UX70" s="83"/>
      <c r="UY70" s="83"/>
      <c r="UZ70" s="83"/>
      <c r="VA70" s="83"/>
      <c r="VB70" s="83"/>
      <c r="VC70" s="83"/>
      <c r="VD70" s="83"/>
      <c r="VE70" s="83"/>
      <c r="VF70" s="83"/>
      <c r="VG70" s="83"/>
      <c r="VH70" s="83"/>
      <c r="VI70" s="83"/>
      <c r="VJ70" s="83"/>
      <c r="VK70" s="83"/>
      <c r="VL70" s="83"/>
      <c r="VM70" s="83"/>
      <c r="VN70" s="83"/>
      <c r="VO70" s="83"/>
      <c r="VP70" s="83"/>
      <c r="VQ70" s="83"/>
      <c r="VR70" s="83"/>
      <c r="VS70" s="83"/>
      <c r="VT70" s="83"/>
      <c r="VU70" s="83"/>
      <c r="VV70" s="83"/>
      <c r="VW70" s="83"/>
      <c r="VX70" s="83"/>
      <c r="VY70" s="83"/>
      <c r="VZ70" s="83"/>
      <c r="WA70" s="83"/>
      <c r="WB70" s="83"/>
      <c r="WC70" s="83"/>
      <c r="WD70" s="83"/>
      <c r="WE70" s="83"/>
      <c r="WF70" s="83"/>
      <c r="WG70" s="83"/>
      <c r="WH70" s="83"/>
      <c r="WI70" s="83"/>
      <c r="WJ70" s="83"/>
      <c r="WK70" s="83"/>
      <c r="WL70" s="83"/>
      <c r="WM70" s="83"/>
      <c r="WN70" s="83"/>
      <c r="WO70" s="83"/>
      <c r="WP70" s="83"/>
      <c r="WQ70" s="83"/>
      <c r="WR70" s="83"/>
      <c r="WS70" s="83"/>
      <c r="WT70" s="83"/>
      <c r="WU70" s="83"/>
      <c r="WV70" s="83"/>
      <c r="WW70" s="83"/>
      <c r="WX70" s="83"/>
      <c r="WY70" s="83"/>
      <c r="WZ70" s="83"/>
      <c r="XA70" s="83"/>
      <c r="XB70" s="83"/>
      <c r="XC70" s="83"/>
      <c r="XD70" s="83"/>
      <c r="XE70" s="83"/>
      <c r="XF70" s="83"/>
      <c r="XG70" s="83"/>
      <c r="XH70" s="83"/>
      <c r="XI70" s="83"/>
      <c r="XJ70" s="83"/>
      <c r="XK70" s="83"/>
      <c r="XL70" s="83"/>
      <c r="XM70" s="83"/>
      <c r="XN70" s="83"/>
      <c r="XO70" s="83"/>
      <c r="XP70" s="83"/>
      <c r="XQ70" s="83"/>
      <c r="XR70" s="83"/>
      <c r="XS70" s="83"/>
      <c r="XT70" s="83"/>
      <c r="XU70" s="83"/>
      <c r="XV70" s="83"/>
      <c r="XW70" s="83"/>
      <c r="XX70" s="83"/>
      <c r="XY70" s="83"/>
      <c r="XZ70" s="83"/>
      <c r="YA70" s="83"/>
      <c r="YB70" s="83"/>
      <c r="YC70" s="83"/>
      <c r="YD70" s="83"/>
      <c r="YE70" s="83"/>
      <c r="YF70" s="83"/>
      <c r="YG70" s="83"/>
      <c r="YH70" s="83"/>
      <c r="YI70" s="83"/>
      <c r="YJ70" s="83"/>
      <c r="YK70" s="83"/>
      <c r="YL70" s="83"/>
      <c r="YM70" s="83"/>
      <c r="YN70" s="83"/>
      <c r="YO70" s="83"/>
      <c r="YP70" s="83"/>
      <c r="YQ70" s="83"/>
      <c r="YR70" s="83"/>
      <c r="YS70" s="83"/>
      <c r="YT70" s="83"/>
      <c r="YU70" s="83"/>
      <c r="YV70" s="83"/>
      <c r="YW70" s="83"/>
      <c r="YX70" s="83"/>
      <c r="YY70" s="83"/>
      <c r="YZ70" s="83"/>
      <c r="ZA70" s="83"/>
      <c r="ZB70" s="83"/>
      <c r="ZC70" s="83"/>
      <c r="ZD70" s="83"/>
      <c r="ZE70" s="83"/>
      <c r="ZF70" s="83"/>
      <c r="ZG70" s="83"/>
      <c r="ZH70" s="83"/>
      <c r="ZI70" s="83"/>
      <c r="ZJ70" s="83"/>
      <c r="ZK70" s="83"/>
      <c r="ZL70" s="83"/>
      <c r="ZM70" s="83"/>
      <c r="ZN70" s="83"/>
      <c r="ZO70" s="83"/>
      <c r="ZP70" s="83"/>
      <c r="ZQ70" s="83"/>
      <c r="ZR70" s="83"/>
      <c r="ZS70" s="83"/>
      <c r="ZT70" s="83"/>
      <c r="ZU70" s="83"/>
      <c r="ZV70" s="83"/>
      <c r="ZW70" s="83"/>
      <c r="ZX70" s="83"/>
      <c r="ZY70" s="83"/>
      <c r="ZZ70" s="83"/>
      <c r="AAA70" s="83"/>
      <c r="AAB70" s="83"/>
      <c r="AAC70" s="83"/>
      <c r="AAD70" s="83"/>
      <c r="AAE70" s="83"/>
      <c r="AAF70" s="83"/>
      <c r="AAG70" s="83"/>
      <c r="AAH70" s="83"/>
      <c r="AAI70" s="83"/>
      <c r="AAJ70" s="83"/>
      <c r="AAK70" s="83"/>
      <c r="AAL70" s="83"/>
      <c r="AAM70" s="83"/>
      <c r="AAN70" s="83"/>
      <c r="AAO70" s="83"/>
      <c r="AAP70" s="83"/>
      <c r="AAQ70" s="83"/>
      <c r="AAR70" s="83"/>
      <c r="AAS70" s="83"/>
      <c r="AAT70" s="83"/>
      <c r="AAU70" s="83"/>
      <c r="AAV70" s="83"/>
      <c r="AAW70" s="83"/>
      <c r="AAX70" s="83"/>
      <c r="AAY70" s="83"/>
      <c r="AAZ70" s="83"/>
      <c r="ABA70" s="83"/>
      <c r="ABB70" s="83"/>
      <c r="ABC70" s="83"/>
      <c r="ABD70" s="83"/>
      <c r="ABE70" s="83"/>
      <c r="ABF70" s="83"/>
      <c r="ABG70" s="83"/>
      <c r="ABH70" s="83"/>
      <c r="ABI70" s="83"/>
      <c r="ABJ70" s="83"/>
      <c r="ABK70" s="83"/>
      <c r="ABL70" s="83"/>
      <c r="ABM70" s="83"/>
      <c r="ABN70" s="83"/>
      <c r="ABO70" s="83"/>
      <c r="ABP70" s="83"/>
      <c r="ABQ70" s="83"/>
      <c r="ABR70" s="83"/>
      <c r="ABS70" s="83"/>
      <c r="ABT70" s="83"/>
      <c r="ABU70" s="83"/>
      <c r="ABV70" s="83"/>
      <c r="ABW70" s="83"/>
      <c r="ABX70" s="83"/>
      <c r="ABY70" s="83"/>
      <c r="ABZ70" s="83"/>
      <c r="ACA70" s="83"/>
      <c r="ACB70" s="83"/>
      <c r="ACC70" s="83"/>
      <c r="ACD70" s="83"/>
      <c r="ACE70" s="83"/>
      <c r="ACF70" s="83"/>
      <c r="ACG70" s="83"/>
      <c r="ACH70" s="83"/>
      <c r="ACI70" s="83"/>
      <c r="ACJ70" s="83"/>
      <c r="ACK70" s="83"/>
      <c r="ACL70" s="83"/>
      <c r="ACM70" s="83"/>
      <c r="ACN70" s="83"/>
      <c r="ACO70" s="83"/>
      <c r="ACP70" s="83"/>
      <c r="ACQ70" s="83"/>
      <c r="ACR70" s="83"/>
      <c r="ACS70" s="83"/>
      <c r="ACT70" s="83"/>
      <c r="ACU70" s="83"/>
      <c r="ACV70" s="83"/>
      <c r="ACW70" s="83"/>
      <c r="ACX70" s="83"/>
      <c r="ACY70" s="83"/>
      <c r="ACZ70" s="83"/>
      <c r="ADA70" s="83"/>
      <c r="ADB70" s="83"/>
      <c r="ADC70" s="83"/>
      <c r="ADD70" s="83"/>
      <c r="ADE70" s="83"/>
      <c r="ADF70" s="83"/>
      <c r="ADG70" s="83"/>
      <c r="ADH70" s="83"/>
      <c r="ADI70" s="83"/>
      <c r="ADJ70" s="83"/>
      <c r="ADK70" s="83"/>
      <c r="ADL70" s="83"/>
      <c r="ADM70" s="83"/>
      <c r="ADN70" s="83"/>
      <c r="ADO70" s="83"/>
      <c r="ADP70" s="83"/>
      <c r="ADQ70" s="83"/>
      <c r="ADR70" s="83"/>
      <c r="ADS70" s="83"/>
      <c r="ADT70" s="83"/>
      <c r="ADU70" s="83"/>
      <c r="ADV70" s="83"/>
      <c r="ADW70" s="83"/>
      <c r="ADX70" s="83"/>
      <c r="ADY70" s="83"/>
      <c r="ADZ70" s="83"/>
      <c r="AEA70" s="83"/>
      <c r="AEB70" s="83"/>
      <c r="AEC70" s="83"/>
      <c r="AED70" s="83"/>
      <c r="AEE70" s="83"/>
      <c r="AEF70" s="83"/>
      <c r="AEG70" s="83"/>
      <c r="AEH70" s="83"/>
      <c r="AEI70" s="83"/>
      <c r="AEJ70" s="83"/>
      <c r="AEK70" s="83"/>
      <c r="AEL70" s="83"/>
      <c r="AEM70" s="83"/>
      <c r="AEN70" s="83"/>
      <c r="AEO70" s="83"/>
      <c r="AEP70" s="83"/>
      <c r="AEQ70" s="83"/>
      <c r="AER70" s="83"/>
      <c r="AES70" s="83"/>
      <c r="AET70" s="83"/>
      <c r="AEU70" s="83"/>
      <c r="AEV70" s="83"/>
      <c r="AEW70" s="83"/>
      <c r="AEX70" s="83"/>
      <c r="AEY70" s="83"/>
      <c r="AEZ70" s="83"/>
      <c r="AFA70" s="83"/>
      <c r="AFB70" s="83"/>
      <c r="AFC70" s="83"/>
      <c r="AFD70" s="83"/>
      <c r="AFE70" s="83"/>
      <c r="AFF70" s="83"/>
      <c r="AFG70" s="83"/>
      <c r="AFH70" s="83"/>
      <c r="AFI70" s="83"/>
      <c r="AFJ70" s="83"/>
      <c r="AFK70" s="83"/>
      <c r="AFL70" s="83"/>
      <c r="AFM70" s="83"/>
      <c r="AFN70" s="83"/>
      <c r="AFO70" s="83"/>
      <c r="AFP70" s="83"/>
      <c r="AFQ70" s="83"/>
      <c r="AFR70" s="83"/>
      <c r="AFS70" s="83"/>
      <c r="AFT70" s="83"/>
      <c r="AFU70" s="83"/>
      <c r="AFV70" s="83"/>
      <c r="AFW70" s="83"/>
      <c r="AFX70" s="83"/>
      <c r="AFY70" s="83"/>
      <c r="AFZ70" s="83"/>
      <c r="AGA70" s="83"/>
      <c r="AGB70" s="83"/>
      <c r="AGC70" s="83"/>
      <c r="AGD70" s="83"/>
      <c r="AGE70" s="83"/>
      <c r="AGF70" s="83"/>
      <c r="AGG70" s="83"/>
      <c r="AGH70" s="83"/>
      <c r="AGI70" s="83"/>
      <c r="AGJ70" s="83"/>
      <c r="AGK70" s="83"/>
      <c r="AGL70" s="83"/>
      <c r="AGM70" s="83"/>
      <c r="AGN70" s="83"/>
      <c r="AGO70" s="83"/>
      <c r="AGP70" s="83"/>
      <c r="AGQ70" s="83"/>
      <c r="AGR70" s="83"/>
      <c r="AGS70" s="83"/>
      <c r="AGT70" s="83"/>
      <c r="AGU70" s="83"/>
      <c r="AGV70" s="83"/>
      <c r="AGW70" s="83"/>
      <c r="AGX70" s="83"/>
      <c r="AGY70" s="83"/>
      <c r="AGZ70" s="83"/>
      <c r="AHA70" s="83"/>
      <c r="AHB70" s="83"/>
      <c r="AHC70" s="83"/>
      <c r="AHD70" s="83"/>
      <c r="AHE70" s="83"/>
      <c r="AHF70" s="83"/>
      <c r="AHG70" s="83"/>
      <c r="AHH70" s="83"/>
      <c r="AHI70" s="83"/>
      <c r="AHJ70" s="83"/>
      <c r="AHK70" s="83"/>
      <c r="AHL70" s="83"/>
      <c r="AHM70" s="83"/>
      <c r="AHN70" s="83"/>
      <c r="AHO70" s="83"/>
      <c r="AHP70" s="83"/>
      <c r="AHQ70" s="83"/>
      <c r="AHR70" s="83"/>
      <c r="AHS70" s="83"/>
      <c r="AHT70" s="83"/>
      <c r="AHU70" s="83"/>
      <c r="AHV70" s="83"/>
      <c r="AHW70" s="83"/>
      <c r="AHX70" s="83"/>
      <c r="AHY70" s="83"/>
      <c r="AHZ70" s="83"/>
      <c r="AIA70" s="83"/>
      <c r="AIB70" s="83"/>
      <c r="AIC70" s="83"/>
      <c r="AID70" s="83"/>
      <c r="AIE70" s="83"/>
      <c r="AIF70" s="83"/>
      <c r="AIG70" s="83"/>
      <c r="AIH70" s="83"/>
      <c r="AII70" s="83"/>
      <c r="AIJ70" s="83"/>
      <c r="AIK70" s="83"/>
      <c r="AIL70" s="83"/>
      <c r="AIM70" s="83"/>
      <c r="AIN70" s="83"/>
      <c r="AIO70" s="83"/>
      <c r="AIP70" s="83"/>
      <c r="AIQ70" s="83"/>
      <c r="AIR70" s="83"/>
      <c r="AIS70" s="83"/>
      <c r="AIT70" s="83"/>
      <c r="AIU70" s="83"/>
      <c r="AIV70" s="83"/>
      <c r="AIW70" s="83"/>
      <c r="AIX70" s="83"/>
      <c r="AIY70" s="83"/>
      <c r="AIZ70" s="83"/>
      <c r="AJA70" s="83"/>
      <c r="AJB70" s="83"/>
      <c r="AJC70" s="83"/>
      <c r="AJD70" s="83"/>
      <c r="AJE70" s="83"/>
      <c r="AJF70" s="83"/>
      <c r="AJG70" s="83"/>
      <c r="AJH70" s="83"/>
      <c r="AJI70" s="83"/>
      <c r="AJJ70" s="83"/>
      <c r="AJK70" s="83"/>
      <c r="AJL70" s="83"/>
      <c r="AJM70" s="83"/>
      <c r="AJN70" s="83"/>
      <c r="AJO70" s="83"/>
      <c r="AJP70" s="83"/>
      <c r="AJQ70" s="83"/>
      <c r="AJR70" s="83"/>
      <c r="AJS70" s="83"/>
      <c r="AJT70" s="83"/>
      <c r="AJU70" s="83"/>
      <c r="AJV70" s="83"/>
      <c r="AJW70" s="83"/>
      <c r="AJX70" s="83"/>
      <c r="AJY70" s="83"/>
      <c r="AJZ70" s="83"/>
      <c r="AKA70" s="83"/>
      <c r="AKB70" s="83"/>
      <c r="AKC70" s="83"/>
      <c r="AKD70" s="83"/>
      <c r="AKE70" s="83"/>
      <c r="AKF70" s="83"/>
      <c r="AKG70" s="83"/>
      <c r="AKH70" s="83"/>
      <c r="AKI70" s="83"/>
      <c r="AKJ70" s="83"/>
      <c r="AKK70" s="83"/>
      <c r="AKL70" s="83"/>
      <c r="AKM70" s="83"/>
      <c r="AKN70" s="83"/>
      <c r="AKO70" s="83"/>
      <c r="AKP70" s="83"/>
      <c r="AKQ70" s="83"/>
      <c r="AKR70" s="83"/>
      <c r="AKS70" s="83"/>
      <c r="AKT70" s="83"/>
      <c r="AKU70" s="83"/>
      <c r="AKV70" s="83"/>
      <c r="AKW70" s="83"/>
      <c r="AKX70" s="83"/>
      <c r="AKY70" s="83"/>
      <c r="AKZ70" s="83"/>
      <c r="ALA70" s="83"/>
      <c r="ALB70" s="83"/>
      <c r="ALC70" s="83"/>
      <c r="ALD70" s="83"/>
      <c r="ALE70" s="83"/>
      <c r="ALF70" s="83"/>
      <c r="ALG70" s="83"/>
      <c r="ALH70" s="83"/>
      <c r="ALI70" s="83"/>
      <c r="ALJ70" s="83"/>
      <c r="ALK70" s="83"/>
      <c r="ALL70" s="83"/>
      <c r="ALM70" s="83"/>
      <c r="ALN70" s="83"/>
      <c r="ALO70" s="83"/>
      <c r="ALP70" s="83"/>
      <c r="ALQ70" s="83"/>
      <c r="ALR70" s="83"/>
      <c r="ALS70" s="83"/>
      <c r="ALT70" s="83"/>
      <c r="ALU70" s="83"/>
      <c r="ALV70" s="83"/>
      <c r="ALW70" s="83"/>
      <c r="ALX70" s="83"/>
      <c r="ALY70" s="83"/>
      <c r="ALZ70" s="83"/>
      <c r="AMA70" s="83"/>
      <c r="AMB70" s="83"/>
      <c r="AMC70" s="83"/>
      <c r="AMD70" s="83"/>
      <c r="AME70" s="83"/>
      <c r="AMF70" s="83"/>
      <c r="AMG70" s="83"/>
      <c r="AMH70" s="83"/>
      <c r="AMI70" s="83"/>
      <c r="AMJ70" s="83"/>
      <c r="AMK70" s="83"/>
      <c r="AML70" s="83"/>
      <c r="AMM70" s="83"/>
      <c r="AMN70" s="83"/>
      <c r="AMO70" s="83"/>
      <c r="AMP70" s="83"/>
      <c r="AMQ70" s="83"/>
      <c r="AMR70" s="83"/>
      <c r="AMS70" s="83"/>
      <c r="AMT70" s="83"/>
      <c r="AMU70" s="83"/>
      <c r="AMV70" s="83"/>
      <c r="AMW70" s="83"/>
      <c r="AMX70" s="83"/>
      <c r="AMY70" s="83"/>
      <c r="AMZ70" s="83"/>
      <c r="ANA70" s="83"/>
      <c r="ANB70" s="83"/>
      <c r="ANC70" s="83"/>
      <c r="AND70" s="83"/>
      <c r="ANE70" s="83"/>
      <c r="ANF70" s="83"/>
      <c r="ANG70" s="83"/>
      <c r="ANH70" s="83"/>
      <c r="ANI70" s="83"/>
      <c r="ANJ70" s="83"/>
      <c r="ANK70" s="83"/>
      <c r="ANL70" s="83"/>
      <c r="ANM70" s="83"/>
      <c r="ANN70" s="83"/>
      <c r="ANO70" s="83"/>
      <c r="ANP70" s="83"/>
      <c r="ANQ70" s="83"/>
      <c r="ANR70" s="83"/>
      <c r="ANS70" s="83"/>
      <c r="ANT70" s="83"/>
      <c r="ANU70" s="83"/>
      <c r="ANV70" s="83"/>
      <c r="ANW70" s="83"/>
      <c r="ANX70" s="83"/>
      <c r="ANY70" s="83"/>
      <c r="ANZ70" s="83"/>
      <c r="AOA70" s="83"/>
      <c r="AOB70" s="83"/>
      <c r="AOC70" s="83"/>
      <c r="AOD70" s="83"/>
      <c r="AOE70" s="83"/>
      <c r="AOF70" s="83"/>
      <c r="AOG70" s="83"/>
      <c r="AOH70" s="83"/>
      <c r="AOI70" s="83"/>
      <c r="AOJ70" s="83"/>
      <c r="AOK70" s="83"/>
      <c r="AOL70" s="83"/>
      <c r="AOM70" s="83"/>
      <c r="AON70" s="83"/>
      <c r="AOO70" s="83"/>
      <c r="AOP70" s="83"/>
      <c r="AOQ70" s="83"/>
      <c r="AOR70" s="83"/>
      <c r="AOS70" s="83"/>
      <c r="AOT70" s="83"/>
      <c r="AOU70" s="83"/>
      <c r="AOV70" s="83"/>
      <c r="AOW70" s="83"/>
      <c r="AOX70" s="83"/>
      <c r="AOY70" s="83"/>
      <c r="AOZ70" s="83"/>
      <c r="APA70" s="83"/>
      <c r="APB70" s="83"/>
      <c r="APC70" s="83"/>
      <c r="APD70" s="83"/>
      <c r="APE70" s="83"/>
      <c r="APF70" s="83"/>
      <c r="APG70" s="83"/>
      <c r="APH70" s="83"/>
      <c r="API70" s="83"/>
      <c r="APJ70" s="83"/>
      <c r="APK70" s="83"/>
      <c r="APL70" s="83"/>
      <c r="APM70" s="83"/>
      <c r="APN70" s="83"/>
      <c r="APO70" s="83"/>
      <c r="APP70" s="83"/>
      <c r="APQ70" s="83"/>
      <c r="APR70" s="83"/>
      <c r="APS70" s="83"/>
      <c r="APT70" s="83"/>
      <c r="APU70" s="83"/>
      <c r="APV70" s="83"/>
      <c r="APW70" s="83"/>
      <c r="APX70" s="83"/>
      <c r="APY70" s="83"/>
      <c r="APZ70" s="83"/>
      <c r="AQA70" s="83"/>
      <c r="AQB70" s="83"/>
      <c r="AQC70" s="83"/>
      <c r="AQD70" s="83"/>
      <c r="AQE70" s="83"/>
      <c r="AQF70" s="83"/>
      <c r="AQG70" s="83"/>
      <c r="AQH70" s="83"/>
      <c r="AQI70" s="83"/>
      <c r="AQJ70" s="83"/>
      <c r="AQK70" s="83"/>
      <c r="AQL70" s="83"/>
      <c r="AQM70" s="83"/>
      <c r="AQN70" s="83"/>
      <c r="AQO70" s="83"/>
      <c r="AQP70" s="83"/>
      <c r="AQQ70" s="83"/>
      <c r="AQR70" s="83"/>
      <c r="AQS70" s="83"/>
      <c r="AQT70" s="83"/>
      <c r="AQU70" s="83"/>
      <c r="AQV70" s="83"/>
      <c r="AQW70" s="83"/>
      <c r="AQX70" s="83"/>
      <c r="AQY70" s="83"/>
      <c r="AQZ70" s="83"/>
      <c r="ARA70" s="83"/>
      <c r="ARB70" s="83"/>
      <c r="ARC70" s="83"/>
      <c r="ARD70" s="83"/>
      <c r="ARE70" s="83"/>
      <c r="ARF70" s="83"/>
      <c r="ARG70" s="83"/>
      <c r="ARH70" s="83"/>
      <c r="ARI70" s="83"/>
      <c r="ARJ70" s="83"/>
      <c r="ARK70" s="83"/>
      <c r="ARL70" s="83"/>
      <c r="ARM70" s="83"/>
      <c r="ARN70" s="83"/>
      <c r="ARO70" s="83"/>
      <c r="ARP70" s="83"/>
      <c r="ARQ70" s="83"/>
      <c r="ARR70" s="83"/>
      <c r="ARS70" s="83"/>
      <c r="ART70" s="83"/>
      <c r="ARU70" s="83"/>
      <c r="ARV70" s="83"/>
      <c r="ARW70" s="83"/>
      <c r="ARX70" s="83"/>
      <c r="ARY70" s="83"/>
      <c r="ARZ70" s="83"/>
      <c r="ASA70" s="83"/>
      <c r="ASB70" s="83"/>
      <c r="ASC70" s="83"/>
      <c r="ASD70" s="83"/>
      <c r="ASE70" s="83"/>
      <c r="ASF70" s="83"/>
      <c r="ASG70" s="83"/>
      <c r="ASH70" s="83"/>
      <c r="ASI70" s="83"/>
      <c r="ASJ70" s="83"/>
      <c r="ASK70" s="83"/>
      <c r="ASL70" s="83"/>
      <c r="ASM70" s="83"/>
      <c r="ASN70" s="83"/>
      <c r="ASO70" s="83"/>
      <c r="ASP70" s="83"/>
      <c r="ASQ70" s="83"/>
      <c r="ASR70" s="83"/>
      <c r="ASS70" s="83"/>
      <c r="AST70" s="83"/>
      <c r="ASU70" s="83"/>
      <c r="ASV70" s="83"/>
      <c r="ASW70" s="83"/>
      <c r="ASX70" s="83"/>
      <c r="ASY70" s="83"/>
      <c r="ASZ70" s="83"/>
      <c r="ATA70" s="83"/>
      <c r="ATB70" s="83"/>
      <c r="ATC70" s="83"/>
      <c r="ATD70" s="83"/>
      <c r="ATE70" s="83"/>
      <c r="ATF70" s="83"/>
      <c r="ATG70" s="83"/>
      <c r="ATH70" s="83"/>
      <c r="ATI70" s="83"/>
      <c r="ATJ70" s="83"/>
      <c r="ATK70" s="83"/>
      <c r="ATL70" s="83"/>
      <c r="ATM70" s="83"/>
      <c r="ATN70" s="83"/>
      <c r="ATO70" s="83"/>
      <c r="ATP70" s="83"/>
      <c r="ATQ70" s="83"/>
      <c r="ATR70" s="83"/>
      <c r="ATS70" s="83"/>
      <c r="ATT70" s="83"/>
      <c r="ATU70" s="83"/>
      <c r="ATV70" s="83"/>
      <c r="ATW70" s="83"/>
      <c r="ATX70" s="83"/>
      <c r="ATY70" s="83"/>
      <c r="ATZ70" s="83"/>
      <c r="AUA70" s="83"/>
      <c r="AUB70" s="83"/>
      <c r="AUC70" s="83"/>
      <c r="AUD70" s="83"/>
      <c r="AUE70" s="83"/>
      <c r="AUF70" s="83"/>
      <c r="AUG70" s="83"/>
      <c r="AUH70" s="83"/>
      <c r="AUI70" s="83"/>
      <c r="AUJ70" s="83"/>
      <c r="AUK70" s="83"/>
      <c r="AUL70" s="83"/>
      <c r="AUM70" s="83"/>
      <c r="AUN70" s="83"/>
      <c r="AUO70" s="83"/>
      <c r="AUP70" s="83"/>
      <c r="AUQ70" s="83"/>
      <c r="AUR70" s="83"/>
      <c r="AUS70" s="83"/>
      <c r="AUT70" s="83"/>
      <c r="AUU70" s="83"/>
      <c r="AUV70" s="83"/>
      <c r="AUW70" s="83"/>
      <c r="AUX70" s="83"/>
      <c r="AUY70" s="83"/>
      <c r="AUZ70" s="83"/>
      <c r="AVA70" s="83"/>
      <c r="AVB70" s="83"/>
      <c r="AVC70" s="83"/>
      <c r="AVD70" s="83"/>
      <c r="AVE70" s="83"/>
      <c r="AVF70" s="83"/>
    </row>
  </sheetData>
  <sheetProtection password="BF77" sheet="1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G55"/>
  <sheetViews>
    <sheetView workbookViewId="0">
      <selection activeCell="UR5" sqref="UR5"/>
    </sheetView>
  </sheetViews>
  <sheetFormatPr defaultColWidth="11.42578125" defaultRowHeight="15"/>
  <cols>
    <col min="1" max="1" width="8" customWidth="1"/>
    <col min="2" max="2" width="6.140625" customWidth="1"/>
    <col min="3" max="3" width="70.42578125" customWidth="1"/>
    <col min="4" max="571" width="26.85546875" customWidth="1"/>
  </cols>
  <sheetData>
    <row r="1" spans="1:683">
      <c r="A1" t="s">
        <v>882</v>
      </c>
      <c r="B1" t="s">
        <v>1933</v>
      </c>
      <c r="C1" t="s">
        <v>1934</v>
      </c>
      <c r="D1" t="s">
        <v>1481</v>
      </c>
      <c r="E1" t="s">
        <v>1482</v>
      </c>
      <c r="F1" t="s">
        <v>1483</v>
      </c>
      <c r="G1" t="s">
        <v>1484</v>
      </c>
      <c r="H1" t="s">
        <v>1485</v>
      </c>
      <c r="I1" t="s">
        <v>1486</v>
      </c>
      <c r="J1" t="s">
        <v>1487</v>
      </c>
      <c r="K1" t="s">
        <v>1488</v>
      </c>
      <c r="L1" t="s">
        <v>1489</v>
      </c>
      <c r="M1" t="s">
        <v>1490</v>
      </c>
      <c r="N1" t="s">
        <v>1491</v>
      </c>
      <c r="O1" t="s">
        <v>1492</v>
      </c>
      <c r="P1" t="s">
        <v>1493</v>
      </c>
      <c r="Q1" t="s">
        <v>1494</v>
      </c>
      <c r="R1" t="s">
        <v>1495</v>
      </c>
      <c r="S1" t="s">
        <v>1496</v>
      </c>
      <c r="T1" t="s">
        <v>1497</v>
      </c>
      <c r="U1" t="s">
        <v>1498</v>
      </c>
      <c r="V1" t="s">
        <v>1499</v>
      </c>
      <c r="W1" t="s">
        <v>1500</v>
      </c>
      <c r="X1" t="s">
        <v>1501</v>
      </c>
      <c r="Y1" t="s">
        <v>1502</v>
      </c>
      <c r="Z1" t="s">
        <v>1503</v>
      </c>
      <c r="AA1" t="s">
        <v>1504</v>
      </c>
      <c r="AB1" t="s">
        <v>1505</v>
      </c>
      <c r="AC1" t="s">
        <v>1506</v>
      </c>
      <c r="AD1" t="s">
        <v>1507</v>
      </c>
      <c r="AE1" t="s">
        <v>1508</v>
      </c>
      <c r="AF1" t="s">
        <v>1509</v>
      </c>
      <c r="AG1" t="s">
        <v>1510</v>
      </c>
      <c r="AH1" t="s">
        <v>1511</v>
      </c>
      <c r="AI1" t="s">
        <v>1512</v>
      </c>
      <c r="AJ1" t="s">
        <v>1513</v>
      </c>
      <c r="AK1" t="s">
        <v>1514</v>
      </c>
      <c r="AL1" t="s">
        <v>1515</v>
      </c>
      <c r="AM1" t="s">
        <v>1516</v>
      </c>
      <c r="AN1" t="s">
        <v>1517</v>
      </c>
      <c r="AO1" t="s">
        <v>1518</v>
      </c>
      <c r="AP1" t="s">
        <v>1519</v>
      </c>
      <c r="AQ1" t="s">
        <v>1520</v>
      </c>
      <c r="AR1" t="s">
        <v>1521</v>
      </c>
      <c r="AS1" t="s">
        <v>1522</v>
      </c>
      <c r="AT1" t="s">
        <v>1523</v>
      </c>
      <c r="AU1" t="s">
        <v>1524</v>
      </c>
      <c r="AV1" t="s">
        <v>1525</v>
      </c>
      <c r="AW1" t="s">
        <v>1526</v>
      </c>
      <c r="AX1" t="s">
        <v>1527</v>
      </c>
      <c r="AY1" t="s">
        <v>1528</v>
      </c>
      <c r="AZ1" t="s">
        <v>1529</v>
      </c>
      <c r="BA1" t="s">
        <v>1530</v>
      </c>
      <c r="BB1" t="s">
        <v>1531</v>
      </c>
      <c r="BC1" t="s">
        <v>1532</v>
      </c>
      <c r="BD1" t="s">
        <v>1533</v>
      </c>
      <c r="BE1" t="s">
        <v>1534</v>
      </c>
      <c r="BF1" t="s">
        <v>1535</v>
      </c>
      <c r="BG1" t="s">
        <v>1536</v>
      </c>
      <c r="BH1" t="s">
        <v>1537</v>
      </c>
      <c r="BI1" t="s">
        <v>1538</v>
      </c>
      <c r="BJ1" t="s">
        <v>1539</v>
      </c>
      <c r="BK1" t="s">
        <v>1540</v>
      </c>
      <c r="BL1" t="s">
        <v>1541</v>
      </c>
      <c r="BM1" t="s">
        <v>1542</v>
      </c>
      <c r="BN1" t="s">
        <v>1543</v>
      </c>
      <c r="BO1" t="s">
        <v>1544</v>
      </c>
      <c r="BP1" t="s">
        <v>1545</v>
      </c>
      <c r="BQ1" t="s">
        <v>1546</v>
      </c>
      <c r="BR1" t="s">
        <v>1547</v>
      </c>
      <c r="BS1" t="s">
        <v>1548</v>
      </c>
      <c r="BT1" t="s">
        <v>1549</v>
      </c>
      <c r="BU1" t="s">
        <v>1550</v>
      </c>
      <c r="BV1" t="s">
        <v>1551</v>
      </c>
      <c r="BW1" t="s">
        <v>1552</v>
      </c>
      <c r="BX1" t="s">
        <v>1553</v>
      </c>
      <c r="BY1" t="s">
        <v>1554</v>
      </c>
      <c r="BZ1" t="s">
        <v>1555</v>
      </c>
      <c r="CA1" t="s">
        <v>1556</v>
      </c>
      <c r="CB1" t="s">
        <v>1557</v>
      </c>
      <c r="CC1" t="s">
        <v>1558</v>
      </c>
      <c r="CD1" t="s">
        <v>1559</v>
      </c>
      <c r="CE1" t="s">
        <v>1560</v>
      </c>
      <c r="CF1" t="s">
        <v>1561</v>
      </c>
      <c r="CG1" t="s">
        <v>1562</v>
      </c>
      <c r="CH1" t="s">
        <v>1563</v>
      </c>
      <c r="CI1" t="s">
        <v>1564</v>
      </c>
      <c r="CJ1" t="s">
        <v>1565</v>
      </c>
      <c r="CK1" t="s">
        <v>1566</v>
      </c>
      <c r="CL1" t="s">
        <v>1567</v>
      </c>
      <c r="CM1" t="s">
        <v>1568</v>
      </c>
      <c r="CN1" t="s">
        <v>1569</v>
      </c>
      <c r="CO1" t="s">
        <v>1570</v>
      </c>
      <c r="CP1" t="s">
        <v>1571</v>
      </c>
      <c r="CQ1" t="s">
        <v>1572</v>
      </c>
      <c r="CR1" t="s">
        <v>1573</v>
      </c>
      <c r="CS1" t="s">
        <v>1574</v>
      </c>
      <c r="CT1" t="s">
        <v>1575</v>
      </c>
      <c r="CU1" t="s">
        <v>1576</v>
      </c>
      <c r="CV1" t="s">
        <v>1577</v>
      </c>
      <c r="CW1" t="s">
        <v>1578</v>
      </c>
      <c r="CX1" t="s">
        <v>1579</v>
      </c>
      <c r="CY1" t="s">
        <v>1580</v>
      </c>
      <c r="CZ1" t="s">
        <v>1581</v>
      </c>
      <c r="DA1" t="s">
        <v>1582</v>
      </c>
      <c r="DB1" t="s">
        <v>1583</v>
      </c>
      <c r="DC1" t="s">
        <v>1584</v>
      </c>
      <c r="DD1" t="s">
        <v>1585</v>
      </c>
      <c r="DE1" t="s">
        <v>1586</v>
      </c>
      <c r="DF1" t="s">
        <v>1587</v>
      </c>
      <c r="DG1" t="s">
        <v>1588</v>
      </c>
      <c r="DH1" t="s">
        <v>1589</v>
      </c>
      <c r="DI1" t="s">
        <v>1590</v>
      </c>
      <c r="DJ1" t="s">
        <v>1591</v>
      </c>
      <c r="DK1" t="s">
        <v>1592</v>
      </c>
      <c r="DL1" t="s">
        <v>1593</v>
      </c>
      <c r="DM1" t="s">
        <v>1594</v>
      </c>
      <c r="DN1" t="s">
        <v>1595</v>
      </c>
      <c r="DO1" t="s">
        <v>1596</v>
      </c>
      <c r="DP1" t="s">
        <v>1597</v>
      </c>
      <c r="DQ1" t="s">
        <v>1598</v>
      </c>
      <c r="DR1" t="s">
        <v>1599</v>
      </c>
      <c r="DS1" t="s">
        <v>1600</v>
      </c>
      <c r="DT1" t="s">
        <v>1601</v>
      </c>
      <c r="DU1" t="s">
        <v>1602</v>
      </c>
      <c r="DV1" t="s">
        <v>1603</v>
      </c>
      <c r="DW1" t="s">
        <v>1604</v>
      </c>
      <c r="DX1" t="s">
        <v>1605</v>
      </c>
      <c r="DY1" t="s">
        <v>1606</v>
      </c>
      <c r="DZ1" t="s">
        <v>1607</v>
      </c>
      <c r="EA1" t="s">
        <v>1608</v>
      </c>
      <c r="EB1" t="s">
        <v>1609</v>
      </c>
      <c r="EC1" t="s">
        <v>1610</v>
      </c>
      <c r="ED1" t="s">
        <v>1611</v>
      </c>
      <c r="EE1" t="s">
        <v>1612</v>
      </c>
      <c r="EF1" t="s">
        <v>1613</v>
      </c>
      <c r="EG1" t="s">
        <v>1614</v>
      </c>
      <c r="EH1" t="s">
        <v>1615</v>
      </c>
      <c r="EI1" t="s">
        <v>1616</v>
      </c>
      <c r="EJ1" t="s">
        <v>1617</v>
      </c>
      <c r="EK1" t="s">
        <v>1618</v>
      </c>
      <c r="EL1" t="s">
        <v>1619</v>
      </c>
      <c r="EM1" t="s">
        <v>1620</v>
      </c>
      <c r="EN1" t="s">
        <v>1621</v>
      </c>
      <c r="EO1" t="s">
        <v>1622</v>
      </c>
      <c r="EP1" t="s">
        <v>1623</v>
      </c>
      <c r="EQ1" t="s">
        <v>1624</v>
      </c>
      <c r="ER1" t="s">
        <v>1625</v>
      </c>
      <c r="ES1" t="s">
        <v>1626</v>
      </c>
      <c r="ET1" t="s">
        <v>1627</v>
      </c>
      <c r="EU1" t="s">
        <v>1628</v>
      </c>
      <c r="EV1" t="s">
        <v>1629</v>
      </c>
      <c r="EW1" t="s">
        <v>1630</v>
      </c>
      <c r="EX1" t="s">
        <v>1631</v>
      </c>
      <c r="EY1" t="s">
        <v>1632</v>
      </c>
      <c r="EZ1" t="s">
        <v>1633</v>
      </c>
      <c r="FA1" t="s">
        <v>1634</v>
      </c>
      <c r="FB1" t="s">
        <v>1635</v>
      </c>
      <c r="FC1" t="s">
        <v>1636</v>
      </c>
      <c r="FD1" t="s">
        <v>1637</v>
      </c>
      <c r="FE1" t="s">
        <v>1638</v>
      </c>
      <c r="FF1" t="s">
        <v>1639</v>
      </c>
      <c r="FG1" t="s">
        <v>1640</v>
      </c>
      <c r="FH1" t="s">
        <v>1641</v>
      </c>
      <c r="FI1" t="s">
        <v>1642</v>
      </c>
      <c r="FJ1" t="s">
        <v>1643</v>
      </c>
      <c r="FK1" t="s">
        <v>1644</v>
      </c>
      <c r="FL1" t="s">
        <v>1645</v>
      </c>
      <c r="FM1" t="s">
        <v>1646</v>
      </c>
      <c r="FN1" t="s">
        <v>1647</v>
      </c>
      <c r="FO1" t="s">
        <v>1648</v>
      </c>
      <c r="FP1" t="s">
        <v>1649</v>
      </c>
      <c r="FQ1" t="s">
        <v>1650</v>
      </c>
      <c r="FR1" t="s">
        <v>1651</v>
      </c>
      <c r="FS1" t="s">
        <v>1652</v>
      </c>
      <c r="FT1" t="s">
        <v>1653</v>
      </c>
      <c r="FU1" t="s">
        <v>1654</v>
      </c>
      <c r="FV1" t="s">
        <v>1655</v>
      </c>
      <c r="FW1" t="s">
        <v>1656</v>
      </c>
      <c r="FX1" t="s">
        <v>1657</v>
      </c>
      <c r="FY1" t="s">
        <v>1658</v>
      </c>
      <c r="FZ1" t="s">
        <v>1659</v>
      </c>
      <c r="GA1" t="s">
        <v>1660</v>
      </c>
      <c r="GB1" t="s">
        <v>1661</v>
      </c>
      <c r="GC1" t="s">
        <v>1662</v>
      </c>
      <c r="GD1" t="s">
        <v>1663</v>
      </c>
      <c r="GE1" t="s">
        <v>1664</v>
      </c>
      <c r="GF1" t="s">
        <v>1665</v>
      </c>
      <c r="GG1" t="s">
        <v>1666</v>
      </c>
      <c r="GH1" t="s">
        <v>1667</v>
      </c>
      <c r="GI1" t="s">
        <v>1668</v>
      </c>
      <c r="GJ1" t="s">
        <v>1669</v>
      </c>
      <c r="GK1" t="s">
        <v>1670</v>
      </c>
      <c r="GL1" t="s">
        <v>1671</v>
      </c>
      <c r="GM1" t="s">
        <v>1672</v>
      </c>
      <c r="GN1" t="s">
        <v>1673</v>
      </c>
      <c r="GO1" t="s">
        <v>1674</v>
      </c>
      <c r="GP1" t="s">
        <v>1675</v>
      </c>
      <c r="GQ1" t="s">
        <v>1676</v>
      </c>
      <c r="GR1" t="s">
        <v>1677</v>
      </c>
      <c r="GS1" t="s">
        <v>1678</v>
      </c>
      <c r="GT1" t="s">
        <v>1679</v>
      </c>
      <c r="GU1" t="s">
        <v>1680</v>
      </c>
      <c r="GV1" t="s">
        <v>1681</v>
      </c>
      <c r="GW1" t="s">
        <v>1682</v>
      </c>
      <c r="GX1" t="s">
        <v>1683</v>
      </c>
      <c r="GY1" t="s">
        <v>1684</v>
      </c>
      <c r="GZ1" t="s">
        <v>1685</v>
      </c>
      <c r="HA1" t="s">
        <v>1686</v>
      </c>
      <c r="HB1" t="s">
        <v>1687</v>
      </c>
      <c r="HC1" t="s">
        <v>1688</v>
      </c>
      <c r="HD1" t="s">
        <v>1689</v>
      </c>
      <c r="HE1" t="s">
        <v>1690</v>
      </c>
      <c r="HF1" t="s">
        <v>1691</v>
      </c>
      <c r="HG1" t="s">
        <v>1692</v>
      </c>
      <c r="HH1" t="s">
        <v>1693</v>
      </c>
      <c r="HI1" t="s">
        <v>1694</v>
      </c>
      <c r="HJ1" t="s">
        <v>1695</v>
      </c>
      <c r="HK1" t="s">
        <v>1696</v>
      </c>
      <c r="HL1" t="s">
        <v>1697</v>
      </c>
      <c r="HM1" t="s">
        <v>1698</v>
      </c>
      <c r="HN1" t="s">
        <v>1699</v>
      </c>
      <c r="HO1" t="s">
        <v>1700</v>
      </c>
      <c r="HP1" t="s">
        <v>1701</v>
      </c>
      <c r="HQ1" t="s">
        <v>1702</v>
      </c>
      <c r="HR1" t="s">
        <v>1703</v>
      </c>
      <c r="HS1" t="s">
        <v>1704</v>
      </c>
      <c r="HT1" t="s">
        <v>1705</v>
      </c>
      <c r="HU1" t="s">
        <v>1706</v>
      </c>
      <c r="HV1" t="s">
        <v>1707</v>
      </c>
      <c r="HW1" t="s">
        <v>1708</v>
      </c>
      <c r="HX1" t="s">
        <v>1709</v>
      </c>
      <c r="HY1" t="s">
        <v>1710</v>
      </c>
      <c r="HZ1" t="s">
        <v>1711</v>
      </c>
      <c r="IA1" t="s">
        <v>1712</v>
      </c>
      <c r="IB1" t="s">
        <v>1713</v>
      </c>
      <c r="IC1" t="s">
        <v>1714</v>
      </c>
      <c r="ID1" t="s">
        <v>1715</v>
      </c>
      <c r="IE1" t="s">
        <v>1716</v>
      </c>
      <c r="IF1" t="s">
        <v>1717</v>
      </c>
      <c r="IG1" t="s">
        <v>1718</v>
      </c>
      <c r="IH1" t="s">
        <v>1719</v>
      </c>
      <c r="II1" t="s">
        <v>1720</v>
      </c>
      <c r="IJ1" t="s">
        <v>1721</v>
      </c>
      <c r="IK1" t="s">
        <v>1722</v>
      </c>
      <c r="IL1" t="s">
        <v>1723</v>
      </c>
      <c r="IM1" t="s">
        <v>1724</v>
      </c>
      <c r="IN1" t="s">
        <v>1725</v>
      </c>
      <c r="IO1" t="s">
        <v>1726</v>
      </c>
      <c r="IP1" t="s">
        <v>1727</v>
      </c>
      <c r="IQ1" t="s">
        <v>1728</v>
      </c>
      <c r="IR1" t="s">
        <v>1729</v>
      </c>
      <c r="IS1" t="s">
        <v>1730</v>
      </c>
      <c r="IT1" t="s">
        <v>1731</v>
      </c>
      <c r="IU1" t="s">
        <v>1732</v>
      </c>
      <c r="IV1" t="s">
        <v>1733</v>
      </c>
      <c r="IW1" t="s">
        <v>1734</v>
      </c>
      <c r="IX1" t="s">
        <v>1735</v>
      </c>
      <c r="IY1" t="s">
        <v>1736</v>
      </c>
      <c r="IZ1" t="s">
        <v>1737</v>
      </c>
      <c r="JA1" t="s">
        <v>1738</v>
      </c>
      <c r="JB1" t="s">
        <v>1739</v>
      </c>
      <c r="JC1" t="s">
        <v>1740</v>
      </c>
      <c r="JD1" t="s">
        <v>1741</v>
      </c>
      <c r="JE1" t="s">
        <v>1742</v>
      </c>
      <c r="JF1" t="s">
        <v>1743</v>
      </c>
      <c r="JG1" t="s">
        <v>1744</v>
      </c>
      <c r="JH1" t="s">
        <v>1745</v>
      </c>
      <c r="JI1" t="s">
        <v>1746</v>
      </c>
      <c r="JJ1" t="s">
        <v>1747</v>
      </c>
      <c r="JK1" t="s">
        <v>1748</v>
      </c>
      <c r="JL1" t="s">
        <v>1749</v>
      </c>
      <c r="JM1" t="s">
        <v>1750</v>
      </c>
      <c r="JN1" t="s">
        <v>1751</v>
      </c>
      <c r="JO1" t="s">
        <v>1752</v>
      </c>
      <c r="JP1" t="s">
        <v>1753</v>
      </c>
      <c r="JQ1" t="s">
        <v>1754</v>
      </c>
      <c r="JR1" t="s">
        <v>1755</v>
      </c>
      <c r="JS1" t="s">
        <v>1756</v>
      </c>
      <c r="JT1" t="s">
        <v>1757</v>
      </c>
      <c r="JU1" t="s">
        <v>1758</v>
      </c>
      <c r="JV1" t="s">
        <v>1759</v>
      </c>
      <c r="JW1" t="s">
        <v>1760</v>
      </c>
      <c r="JX1" t="s">
        <v>1761</v>
      </c>
      <c r="JY1" t="s">
        <v>1762</v>
      </c>
      <c r="JZ1" t="s">
        <v>1763</v>
      </c>
      <c r="KA1" t="s">
        <v>1764</v>
      </c>
      <c r="KB1" t="s">
        <v>1765</v>
      </c>
      <c r="KC1" t="s">
        <v>1766</v>
      </c>
      <c r="KD1" t="s">
        <v>1767</v>
      </c>
      <c r="KE1" t="s">
        <v>1768</v>
      </c>
      <c r="KF1" t="s">
        <v>1769</v>
      </c>
      <c r="KG1" t="s">
        <v>1770</v>
      </c>
      <c r="KH1" t="s">
        <v>1771</v>
      </c>
      <c r="KI1" t="s">
        <v>1772</v>
      </c>
      <c r="KJ1" t="s">
        <v>1773</v>
      </c>
      <c r="KK1" t="s">
        <v>1774</v>
      </c>
      <c r="KL1" t="s">
        <v>1775</v>
      </c>
      <c r="KM1" t="s">
        <v>1776</v>
      </c>
      <c r="KN1" t="s">
        <v>1777</v>
      </c>
      <c r="KO1" t="s">
        <v>1778</v>
      </c>
      <c r="KP1" t="s">
        <v>1779</v>
      </c>
      <c r="KQ1" t="s">
        <v>1780</v>
      </c>
      <c r="KR1" t="s">
        <v>1781</v>
      </c>
      <c r="KS1" t="s">
        <v>1782</v>
      </c>
      <c r="KT1" t="s">
        <v>1783</v>
      </c>
      <c r="KU1" t="s">
        <v>1784</v>
      </c>
      <c r="KV1" t="s">
        <v>1785</v>
      </c>
      <c r="KW1" t="s">
        <v>1786</v>
      </c>
      <c r="KX1" t="s">
        <v>1787</v>
      </c>
      <c r="KY1" t="s">
        <v>1788</v>
      </c>
      <c r="KZ1" t="s">
        <v>1789</v>
      </c>
      <c r="LA1" t="s">
        <v>1790</v>
      </c>
      <c r="LB1" t="s">
        <v>1791</v>
      </c>
      <c r="LC1" t="s">
        <v>1792</v>
      </c>
      <c r="LD1" t="s">
        <v>1793</v>
      </c>
      <c r="LE1" t="s">
        <v>1794</v>
      </c>
      <c r="LF1" t="s">
        <v>1795</v>
      </c>
      <c r="LG1" t="s">
        <v>1796</v>
      </c>
      <c r="LH1" t="s">
        <v>1797</v>
      </c>
      <c r="LI1" t="s">
        <v>1798</v>
      </c>
      <c r="LJ1" t="s">
        <v>1799</v>
      </c>
      <c r="LK1" t="s">
        <v>1800</v>
      </c>
      <c r="LL1" t="s">
        <v>1801</v>
      </c>
      <c r="LM1" t="s">
        <v>1802</v>
      </c>
      <c r="LN1" t="s">
        <v>1803</v>
      </c>
      <c r="LO1" t="s">
        <v>1804</v>
      </c>
      <c r="LP1" t="s">
        <v>1805</v>
      </c>
      <c r="LQ1" t="s">
        <v>1806</v>
      </c>
      <c r="LR1" t="s">
        <v>1807</v>
      </c>
      <c r="LS1" t="s">
        <v>1808</v>
      </c>
      <c r="LT1" t="s">
        <v>1809</v>
      </c>
      <c r="LU1" t="s">
        <v>1810</v>
      </c>
      <c r="LV1" t="s">
        <v>1811</v>
      </c>
      <c r="LW1" t="s">
        <v>1812</v>
      </c>
      <c r="LX1" t="s">
        <v>1813</v>
      </c>
      <c r="LY1" t="s">
        <v>1814</v>
      </c>
      <c r="LZ1" t="s">
        <v>1815</v>
      </c>
      <c r="MA1" t="s">
        <v>1816</v>
      </c>
      <c r="MB1" t="s">
        <v>1817</v>
      </c>
      <c r="MC1" t="s">
        <v>1818</v>
      </c>
      <c r="MD1" t="s">
        <v>1819</v>
      </c>
      <c r="ME1" t="s">
        <v>1820</v>
      </c>
      <c r="MF1" t="s">
        <v>1821</v>
      </c>
      <c r="MG1" t="s">
        <v>1822</v>
      </c>
      <c r="MH1" t="s">
        <v>1823</v>
      </c>
      <c r="MI1" t="s">
        <v>1824</v>
      </c>
      <c r="MJ1" t="s">
        <v>1825</v>
      </c>
      <c r="MK1" t="s">
        <v>1826</v>
      </c>
      <c r="ML1" t="s">
        <v>1827</v>
      </c>
      <c r="MM1" t="s">
        <v>1828</v>
      </c>
      <c r="MN1" t="s">
        <v>1829</v>
      </c>
      <c r="MO1" t="s">
        <v>1830</v>
      </c>
      <c r="MP1" t="s">
        <v>1831</v>
      </c>
      <c r="MQ1" t="s">
        <v>1832</v>
      </c>
      <c r="MR1" t="s">
        <v>1833</v>
      </c>
      <c r="MS1" t="s">
        <v>1834</v>
      </c>
      <c r="MT1" t="s">
        <v>1835</v>
      </c>
      <c r="MU1" t="s">
        <v>1836</v>
      </c>
      <c r="MV1" t="s">
        <v>1837</v>
      </c>
      <c r="MW1" t="s">
        <v>1838</v>
      </c>
      <c r="MX1" t="s">
        <v>1839</v>
      </c>
      <c r="MY1" t="s">
        <v>1840</v>
      </c>
      <c r="MZ1" t="s">
        <v>1841</v>
      </c>
      <c r="NA1" t="s">
        <v>1842</v>
      </c>
      <c r="NB1" t="s">
        <v>1843</v>
      </c>
      <c r="NC1" t="s">
        <v>1844</v>
      </c>
      <c r="ND1" t="s">
        <v>1845</v>
      </c>
      <c r="NE1" t="s">
        <v>1846</v>
      </c>
      <c r="NF1" t="s">
        <v>1847</v>
      </c>
      <c r="NG1" t="s">
        <v>1848</v>
      </c>
      <c r="NH1" t="s">
        <v>1849</v>
      </c>
      <c r="NI1" t="s">
        <v>1850</v>
      </c>
      <c r="NJ1" t="s">
        <v>1851</v>
      </c>
      <c r="NK1" t="s">
        <v>1852</v>
      </c>
      <c r="NL1" t="s">
        <v>1853</v>
      </c>
      <c r="NM1" t="s">
        <v>1854</v>
      </c>
      <c r="NN1" t="s">
        <v>1855</v>
      </c>
      <c r="NO1" t="s">
        <v>1856</v>
      </c>
      <c r="NP1" t="s">
        <v>1857</v>
      </c>
      <c r="NQ1" t="s">
        <v>1858</v>
      </c>
      <c r="NR1" t="s">
        <v>1859</v>
      </c>
      <c r="NS1" t="s">
        <v>1860</v>
      </c>
      <c r="NT1" t="s">
        <v>1861</v>
      </c>
      <c r="NU1" t="s">
        <v>1862</v>
      </c>
      <c r="NV1" t="s">
        <v>1863</v>
      </c>
      <c r="NW1" t="s">
        <v>1864</v>
      </c>
      <c r="NX1" t="s">
        <v>1865</v>
      </c>
      <c r="NY1" t="s">
        <v>1866</v>
      </c>
      <c r="NZ1" t="s">
        <v>1867</v>
      </c>
      <c r="OA1" t="s">
        <v>1868</v>
      </c>
      <c r="OB1" t="s">
        <v>1869</v>
      </c>
      <c r="OC1" t="s">
        <v>1870</v>
      </c>
      <c r="OD1" t="s">
        <v>1871</v>
      </c>
      <c r="OE1" t="s">
        <v>1872</v>
      </c>
      <c r="OF1" t="s">
        <v>1873</v>
      </c>
      <c r="OG1" t="s">
        <v>1874</v>
      </c>
      <c r="OH1" t="s">
        <v>1875</v>
      </c>
      <c r="OI1" t="s">
        <v>1876</v>
      </c>
      <c r="OJ1" t="s">
        <v>1877</v>
      </c>
      <c r="OK1" t="s">
        <v>1878</v>
      </c>
      <c r="OL1" t="s">
        <v>1879</v>
      </c>
      <c r="OM1" t="s">
        <v>1880</v>
      </c>
      <c r="ON1" t="s">
        <v>1881</v>
      </c>
      <c r="OO1" t="s">
        <v>1882</v>
      </c>
      <c r="OP1" t="s">
        <v>1883</v>
      </c>
      <c r="OQ1" t="s">
        <v>1884</v>
      </c>
      <c r="OR1" t="s">
        <v>1885</v>
      </c>
      <c r="OS1" t="s">
        <v>1886</v>
      </c>
      <c r="OT1" t="s">
        <v>1887</v>
      </c>
      <c r="OU1" t="s">
        <v>1888</v>
      </c>
      <c r="OV1" t="s">
        <v>1889</v>
      </c>
      <c r="OW1" t="s">
        <v>1890</v>
      </c>
      <c r="OX1" t="s">
        <v>1891</v>
      </c>
      <c r="OY1" t="s">
        <v>1892</v>
      </c>
      <c r="OZ1" t="s">
        <v>1893</v>
      </c>
      <c r="PA1" t="s">
        <v>1894</v>
      </c>
      <c r="PB1" t="s">
        <v>1895</v>
      </c>
      <c r="PC1" t="s">
        <v>1896</v>
      </c>
      <c r="PD1" t="s">
        <v>1897</v>
      </c>
      <c r="PE1" t="s">
        <v>1898</v>
      </c>
      <c r="PF1" t="s">
        <v>1899</v>
      </c>
      <c r="PG1" t="s">
        <v>1900</v>
      </c>
      <c r="PH1" t="s">
        <v>1901</v>
      </c>
      <c r="PI1" t="s">
        <v>1902</v>
      </c>
      <c r="PJ1" t="s">
        <v>1903</v>
      </c>
      <c r="PK1" t="s">
        <v>1904</v>
      </c>
      <c r="PL1" t="s">
        <v>1905</v>
      </c>
      <c r="PM1" t="s">
        <v>1906</v>
      </c>
      <c r="PN1" t="s">
        <v>1907</v>
      </c>
      <c r="PO1" t="s">
        <v>1908</v>
      </c>
      <c r="PP1" t="s">
        <v>1909</v>
      </c>
      <c r="PQ1" t="s">
        <v>1910</v>
      </c>
      <c r="PR1" t="s">
        <v>1911</v>
      </c>
      <c r="PS1" t="s">
        <v>1912</v>
      </c>
      <c r="PT1" t="s">
        <v>1913</v>
      </c>
      <c r="PU1" t="s">
        <v>1914</v>
      </c>
      <c r="PV1" t="s">
        <v>1915</v>
      </c>
      <c r="PW1" t="s">
        <v>1916</v>
      </c>
      <c r="PX1" t="s">
        <v>1917</v>
      </c>
      <c r="PY1" t="s">
        <v>1918</v>
      </c>
      <c r="PZ1" t="s">
        <v>1919</v>
      </c>
      <c r="QA1" t="s">
        <v>1920</v>
      </c>
      <c r="QB1" t="s">
        <v>1921</v>
      </c>
      <c r="QC1" t="s">
        <v>1922</v>
      </c>
      <c r="QD1" t="s">
        <v>1923</v>
      </c>
      <c r="QE1" t="s">
        <v>1924</v>
      </c>
      <c r="QF1" t="s">
        <v>1925</v>
      </c>
      <c r="QG1" t="s">
        <v>1926</v>
      </c>
      <c r="QH1" t="s">
        <v>1927</v>
      </c>
      <c r="QI1" t="s">
        <v>1928</v>
      </c>
      <c r="QJ1" t="s">
        <v>1929</v>
      </c>
      <c r="QK1" t="s">
        <v>1930</v>
      </c>
      <c r="QL1" t="s">
        <v>1931</v>
      </c>
      <c r="QM1" t="s">
        <v>1932</v>
      </c>
      <c r="QN1" t="s">
        <v>752</v>
      </c>
      <c r="QO1" t="s">
        <v>753</v>
      </c>
      <c r="QP1" t="s">
        <v>754</v>
      </c>
      <c r="QQ1" t="s">
        <v>755</v>
      </c>
      <c r="QR1" t="s">
        <v>756</v>
      </c>
      <c r="QS1" t="s">
        <v>757</v>
      </c>
      <c r="QT1" t="s">
        <v>758</v>
      </c>
      <c r="QU1" t="s">
        <v>759</v>
      </c>
      <c r="QV1" t="s">
        <v>760</v>
      </c>
      <c r="QW1" t="s">
        <v>761</v>
      </c>
      <c r="QX1" t="s">
        <v>762</v>
      </c>
      <c r="QY1" t="s">
        <v>763</v>
      </c>
      <c r="QZ1" t="s">
        <v>764</v>
      </c>
      <c r="RA1" t="s">
        <v>765</v>
      </c>
      <c r="RB1" t="s">
        <v>766</v>
      </c>
      <c r="RC1" t="s">
        <v>767</v>
      </c>
      <c r="RD1" t="s">
        <v>768</v>
      </c>
      <c r="RE1" t="s">
        <v>769</v>
      </c>
      <c r="RF1" t="s">
        <v>770</v>
      </c>
      <c r="RG1" t="s">
        <v>771</v>
      </c>
      <c r="RH1" t="s">
        <v>772</v>
      </c>
      <c r="RI1" t="s">
        <v>773</v>
      </c>
      <c r="RJ1" t="s">
        <v>774</v>
      </c>
      <c r="RK1" t="s">
        <v>775</v>
      </c>
      <c r="RL1" t="s">
        <v>776</v>
      </c>
      <c r="RM1" t="s">
        <v>777</v>
      </c>
      <c r="RN1" t="s">
        <v>778</v>
      </c>
      <c r="RO1" t="s">
        <v>779</v>
      </c>
      <c r="RP1" t="s">
        <v>780</v>
      </c>
      <c r="RQ1" t="s">
        <v>781</v>
      </c>
      <c r="RR1" t="s">
        <v>782</v>
      </c>
      <c r="RS1" t="s">
        <v>783</v>
      </c>
      <c r="RT1" t="s">
        <v>784</v>
      </c>
      <c r="RU1" t="s">
        <v>785</v>
      </c>
      <c r="RV1" t="s">
        <v>786</v>
      </c>
      <c r="RW1" t="s">
        <v>787</v>
      </c>
      <c r="RX1" t="s">
        <v>788</v>
      </c>
      <c r="RY1" t="s">
        <v>789</v>
      </c>
      <c r="RZ1" t="s">
        <v>790</v>
      </c>
      <c r="SA1" t="s">
        <v>791</v>
      </c>
      <c r="SB1" t="s">
        <v>792</v>
      </c>
      <c r="SC1" t="s">
        <v>793</v>
      </c>
      <c r="SD1" t="s">
        <v>794</v>
      </c>
      <c r="SE1" t="s">
        <v>795</v>
      </c>
      <c r="SF1" t="s">
        <v>796</v>
      </c>
      <c r="SG1" t="s">
        <v>797</v>
      </c>
      <c r="SH1" t="s">
        <v>798</v>
      </c>
      <c r="SI1" t="s">
        <v>799</v>
      </c>
      <c r="SJ1" t="s">
        <v>800</v>
      </c>
      <c r="SK1" t="s">
        <v>801</v>
      </c>
      <c r="SL1" t="s">
        <v>802</v>
      </c>
      <c r="SM1" t="s">
        <v>803</v>
      </c>
      <c r="SN1" t="s">
        <v>804</v>
      </c>
      <c r="SO1" t="s">
        <v>805</v>
      </c>
      <c r="SP1" t="s">
        <v>806</v>
      </c>
      <c r="SQ1" t="s">
        <v>807</v>
      </c>
      <c r="SR1" t="s">
        <v>808</v>
      </c>
      <c r="SS1" t="s">
        <v>809</v>
      </c>
      <c r="ST1" t="s">
        <v>810</v>
      </c>
      <c r="SU1" t="s">
        <v>811</v>
      </c>
      <c r="SV1" t="s">
        <v>812</v>
      </c>
      <c r="SW1" t="s">
        <v>813</v>
      </c>
      <c r="SX1" t="s">
        <v>814</v>
      </c>
      <c r="SY1" t="s">
        <v>815</v>
      </c>
      <c r="SZ1" t="s">
        <v>816</v>
      </c>
      <c r="TA1" t="s">
        <v>817</v>
      </c>
      <c r="TB1" t="s">
        <v>818</v>
      </c>
      <c r="TC1" t="s">
        <v>819</v>
      </c>
      <c r="TD1" t="s">
        <v>820</v>
      </c>
      <c r="TE1" t="s">
        <v>821</v>
      </c>
      <c r="TF1" t="s">
        <v>822</v>
      </c>
      <c r="TG1" t="s">
        <v>823</v>
      </c>
      <c r="TH1" t="s">
        <v>824</v>
      </c>
      <c r="TI1" t="s">
        <v>825</v>
      </c>
      <c r="TJ1" t="s">
        <v>826</v>
      </c>
      <c r="TK1" t="s">
        <v>827</v>
      </c>
      <c r="TL1" t="s">
        <v>828</v>
      </c>
      <c r="TM1" t="s">
        <v>829</v>
      </c>
      <c r="TN1" t="s">
        <v>830</v>
      </c>
      <c r="TO1" t="s">
        <v>831</v>
      </c>
      <c r="TP1" t="s">
        <v>832</v>
      </c>
      <c r="TQ1" t="s">
        <v>833</v>
      </c>
      <c r="TR1" t="s">
        <v>834</v>
      </c>
      <c r="TS1" t="s">
        <v>835</v>
      </c>
      <c r="TT1" t="s">
        <v>836</v>
      </c>
      <c r="TU1" t="s">
        <v>837</v>
      </c>
      <c r="TV1" t="s">
        <v>838</v>
      </c>
      <c r="TW1" t="s">
        <v>839</v>
      </c>
      <c r="TX1" t="s">
        <v>840</v>
      </c>
      <c r="TY1" t="s">
        <v>841</v>
      </c>
      <c r="TZ1" t="s">
        <v>842</v>
      </c>
      <c r="UA1" t="s">
        <v>843</v>
      </c>
      <c r="UB1" t="s">
        <v>844</v>
      </c>
      <c r="UC1" t="s">
        <v>845</v>
      </c>
      <c r="UD1" t="s">
        <v>846</v>
      </c>
      <c r="UE1" t="s">
        <v>847</v>
      </c>
      <c r="UF1" t="s">
        <v>848</v>
      </c>
      <c r="UG1" t="s">
        <v>849</v>
      </c>
      <c r="UH1" t="s">
        <v>850</v>
      </c>
      <c r="UI1" t="s">
        <v>851</v>
      </c>
      <c r="UJ1" t="s">
        <v>852</v>
      </c>
      <c r="UK1" t="s">
        <v>853</v>
      </c>
      <c r="UL1" t="s">
        <v>854</v>
      </c>
      <c r="UM1" t="s">
        <v>855</v>
      </c>
      <c r="UN1" t="s">
        <v>856</v>
      </c>
      <c r="UO1" t="s">
        <v>857</v>
      </c>
      <c r="UP1" t="s">
        <v>858</v>
      </c>
      <c r="UQ1" t="s">
        <v>859</v>
      </c>
      <c r="UR1" t="s">
        <v>860</v>
      </c>
      <c r="US1" t="s">
        <v>861</v>
      </c>
      <c r="UT1" t="s">
        <v>862</v>
      </c>
      <c r="UU1" t="s">
        <v>863</v>
      </c>
      <c r="UV1" t="s">
        <v>864</v>
      </c>
      <c r="UW1" t="s">
        <v>865</v>
      </c>
      <c r="UX1" t="s">
        <v>866</v>
      </c>
      <c r="UY1" t="s">
        <v>867</v>
      </c>
      <c r="UZ1" t="s">
        <v>639</v>
      </c>
      <c r="VA1" t="s">
        <v>640</v>
      </c>
      <c r="VB1" t="s">
        <v>641</v>
      </c>
      <c r="VC1" t="s">
        <v>642</v>
      </c>
      <c r="VD1" t="s">
        <v>643</v>
      </c>
      <c r="VE1" t="s">
        <v>644</v>
      </c>
      <c r="VF1" t="s">
        <v>645</v>
      </c>
      <c r="VG1" t="s">
        <v>646</v>
      </c>
      <c r="VH1" t="s">
        <v>647</v>
      </c>
      <c r="VI1" t="s">
        <v>648</v>
      </c>
      <c r="VJ1" t="s">
        <v>649</v>
      </c>
      <c r="VK1" t="s">
        <v>650</v>
      </c>
      <c r="VL1" t="s">
        <v>651</v>
      </c>
      <c r="VM1" t="s">
        <v>652</v>
      </c>
      <c r="VN1" t="s">
        <v>653</v>
      </c>
      <c r="VO1" t="s">
        <v>654</v>
      </c>
      <c r="VP1" t="s">
        <v>655</v>
      </c>
      <c r="VQ1" t="s">
        <v>656</v>
      </c>
      <c r="VR1" t="s">
        <v>657</v>
      </c>
      <c r="VS1" t="s">
        <v>658</v>
      </c>
      <c r="VT1" t="s">
        <v>659</v>
      </c>
      <c r="VU1" t="s">
        <v>660</v>
      </c>
      <c r="VV1" t="s">
        <v>661</v>
      </c>
      <c r="VW1" t="s">
        <v>662</v>
      </c>
      <c r="VX1" t="s">
        <v>663</v>
      </c>
      <c r="VY1" t="s">
        <v>664</v>
      </c>
      <c r="VZ1" t="s">
        <v>665</v>
      </c>
      <c r="WA1" t="s">
        <v>666</v>
      </c>
      <c r="WB1" t="s">
        <v>667</v>
      </c>
      <c r="WC1" t="s">
        <v>668</v>
      </c>
      <c r="WD1" t="s">
        <v>669</v>
      </c>
      <c r="WE1" t="s">
        <v>670</v>
      </c>
      <c r="WF1" t="s">
        <v>671</v>
      </c>
      <c r="WG1" t="s">
        <v>672</v>
      </c>
      <c r="WH1" t="s">
        <v>673</v>
      </c>
      <c r="WI1" t="s">
        <v>674</v>
      </c>
      <c r="WJ1" t="s">
        <v>675</v>
      </c>
      <c r="WK1" t="s">
        <v>676</v>
      </c>
      <c r="WL1" t="s">
        <v>677</v>
      </c>
      <c r="WM1" t="s">
        <v>678</v>
      </c>
      <c r="WN1" t="s">
        <v>679</v>
      </c>
      <c r="WO1" t="s">
        <v>680</v>
      </c>
      <c r="WP1" t="s">
        <v>681</v>
      </c>
      <c r="WQ1" t="s">
        <v>682</v>
      </c>
      <c r="WR1" t="s">
        <v>683</v>
      </c>
      <c r="WS1" t="s">
        <v>684</v>
      </c>
      <c r="WT1" t="s">
        <v>685</v>
      </c>
      <c r="WU1" t="s">
        <v>686</v>
      </c>
      <c r="WV1" t="s">
        <v>687</v>
      </c>
      <c r="WW1" t="s">
        <v>688</v>
      </c>
      <c r="WX1" t="s">
        <v>689</v>
      </c>
      <c r="WY1" t="s">
        <v>690</v>
      </c>
      <c r="WZ1" t="s">
        <v>691</v>
      </c>
      <c r="XA1" t="s">
        <v>692</v>
      </c>
      <c r="XB1" t="s">
        <v>693</v>
      </c>
      <c r="XC1" t="s">
        <v>694</v>
      </c>
      <c r="XD1" t="s">
        <v>695</v>
      </c>
      <c r="XE1" t="s">
        <v>696</v>
      </c>
      <c r="XF1" t="s">
        <v>697</v>
      </c>
      <c r="XG1" t="s">
        <v>698</v>
      </c>
      <c r="XH1" t="s">
        <v>699</v>
      </c>
      <c r="XI1" t="s">
        <v>700</v>
      </c>
      <c r="XJ1" t="s">
        <v>701</v>
      </c>
      <c r="XK1" t="s">
        <v>702</v>
      </c>
      <c r="XL1" t="s">
        <v>703</v>
      </c>
      <c r="XM1" t="s">
        <v>704</v>
      </c>
      <c r="XN1" t="s">
        <v>705</v>
      </c>
      <c r="XO1" t="s">
        <v>706</v>
      </c>
      <c r="XP1" t="s">
        <v>707</v>
      </c>
      <c r="XQ1" t="s">
        <v>708</v>
      </c>
      <c r="XR1" t="s">
        <v>709</v>
      </c>
      <c r="XS1" t="s">
        <v>710</v>
      </c>
      <c r="XT1" t="s">
        <v>711</v>
      </c>
      <c r="XU1" t="s">
        <v>712</v>
      </c>
      <c r="XV1" t="s">
        <v>713</v>
      </c>
      <c r="XW1" t="s">
        <v>714</v>
      </c>
      <c r="XX1" t="s">
        <v>715</v>
      </c>
      <c r="XY1" t="s">
        <v>716</v>
      </c>
      <c r="XZ1" t="s">
        <v>717</v>
      </c>
      <c r="YA1" t="s">
        <v>718</v>
      </c>
      <c r="YB1" t="s">
        <v>719</v>
      </c>
      <c r="YC1" t="s">
        <v>720</v>
      </c>
      <c r="YD1" t="s">
        <v>721</v>
      </c>
      <c r="YE1" t="s">
        <v>722</v>
      </c>
      <c r="YF1" t="s">
        <v>723</v>
      </c>
      <c r="YG1" t="s">
        <v>724</v>
      </c>
      <c r="YH1" t="s">
        <v>725</v>
      </c>
      <c r="YI1" t="s">
        <v>726</v>
      </c>
      <c r="YJ1" t="s">
        <v>727</v>
      </c>
      <c r="YK1" t="s">
        <v>728</v>
      </c>
      <c r="YL1" t="s">
        <v>729</v>
      </c>
      <c r="YM1" t="s">
        <v>730</v>
      </c>
      <c r="YN1" t="s">
        <v>731</v>
      </c>
      <c r="YO1" t="s">
        <v>732</v>
      </c>
      <c r="YP1" t="s">
        <v>733</v>
      </c>
      <c r="YQ1" t="s">
        <v>734</v>
      </c>
      <c r="YR1" t="s">
        <v>735</v>
      </c>
      <c r="YS1" t="s">
        <v>736</v>
      </c>
      <c r="YT1" t="s">
        <v>737</v>
      </c>
      <c r="YU1" t="s">
        <v>738</v>
      </c>
      <c r="YV1" t="s">
        <v>739</v>
      </c>
      <c r="YW1" t="s">
        <v>740</v>
      </c>
      <c r="YX1" t="s">
        <v>741</v>
      </c>
      <c r="YY1" t="s">
        <v>742</v>
      </c>
      <c r="YZ1" t="s">
        <v>743</v>
      </c>
      <c r="ZA1" t="s">
        <v>744</v>
      </c>
      <c r="ZB1" t="s">
        <v>745</v>
      </c>
      <c r="ZC1" t="s">
        <v>746</v>
      </c>
      <c r="ZD1" t="s">
        <v>747</v>
      </c>
      <c r="ZE1" t="s">
        <v>748</v>
      </c>
      <c r="ZF1" t="s">
        <v>749</v>
      </c>
      <c r="ZG1" t="s">
        <v>750</v>
      </c>
    </row>
    <row r="2" spans="1:683">
      <c r="A2" s="84">
        <v>45657</v>
      </c>
      <c r="B2" s="81">
        <v>53118</v>
      </c>
      <c r="C2" s="82" t="s">
        <v>1935</v>
      </c>
      <c r="D2" s="38">
        <v>34944925</v>
      </c>
      <c r="E2" s="38">
        <v>0</v>
      </c>
      <c r="F2" s="38">
        <v>0</v>
      </c>
      <c r="G2" s="38">
        <v>34944925</v>
      </c>
      <c r="H2" s="38">
        <v>0</v>
      </c>
      <c r="I2" s="38">
        <v>30580301</v>
      </c>
      <c r="J2" s="38">
        <v>0</v>
      </c>
      <c r="K2" s="38">
        <v>33908422</v>
      </c>
      <c r="L2" s="38">
        <v>0</v>
      </c>
      <c r="M2" s="38">
        <v>4768369</v>
      </c>
      <c r="N2" s="38">
        <v>30580301</v>
      </c>
      <c r="O2" s="38">
        <v>0</v>
      </c>
      <c r="P2" s="38">
        <v>33908422</v>
      </c>
      <c r="Q2" s="38">
        <v>0</v>
      </c>
      <c r="R2" s="38">
        <v>0</v>
      </c>
      <c r="S2" s="38">
        <v>0</v>
      </c>
      <c r="T2" s="38">
        <v>0</v>
      </c>
      <c r="U2" s="38">
        <v>0</v>
      </c>
      <c r="V2" s="38">
        <v>0</v>
      </c>
      <c r="W2" s="38">
        <v>0</v>
      </c>
      <c r="X2" s="38">
        <v>0</v>
      </c>
      <c r="Y2" s="38">
        <v>0</v>
      </c>
      <c r="Z2" s="38">
        <v>0</v>
      </c>
      <c r="AA2" s="38">
        <v>0</v>
      </c>
      <c r="AB2" s="38">
        <v>0</v>
      </c>
      <c r="AC2" s="38">
        <v>0</v>
      </c>
      <c r="AD2" s="38">
        <v>0</v>
      </c>
      <c r="AE2" s="38">
        <v>0</v>
      </c>
      <c r="AF2" s="38">
        <v>0</v>
      </c>
      <c r="AG2" s="38">
        <v>0</v>
      </c>
      <c r="AH2" s="38">
        <v>0</v>
      </c>
      <c r="AI2" s="38">
        <v>0</v>
      </c>
      <c r="AJ2" s="38">
        <v>0</v>
      </c>
      <c r="AK2" s="38">
        <v>0</v>
      </c>
      <c r="AL2" s="38">
        <v>0</v>
      </c>
      <c r="AM2" s="38">
        <v>0</v>
      </c>
      <c r="AN2" s="38">
        <v>0</v>
      </c>
      <c r="AO2" s="38">
        <v>0</v>
      </c>
      <c r="AP2" s="38">
        <v>0</v>
      </c>
      <c r="AQ2" s="38">
        <v>0</v>
      </c>
      <c r="AR2" s="38">
        <v>0</v>
      </c>
      <c r="AS2" s="38">
        <v>0</v>
      </c>
      <c r="AT2" s="38">
        <v>0</v>
      </c>
      <c r="AU2" s="38">
        <v>0</v>
      </c>
      <c r="AV2" s="38">
        <v>0</v>
      </c>
      <c r="AW2" s="38">
        <v>0</v>
      </c>
      <c r="AX2" s="38">
        <v>0</v>
      </c>
      <c r="AY2" s="38">
        <v>0</v>
      </c>
      <c r="AZ2" s="38">
        <v>0</v>
      </c>
      <c r="BA2" s="38">
        <v>0</v>
      </c>
      <c r="BB2" s="38">
        <v>0</v>
      </c>
      <c r="BC2" s="38">
        <v>0</v>
      </c>
      <c r="BD2" s="38">
        <v>0</v>
      </c>
      <c r="BE2" s="38">
        <v>0</v>
      </c>
      <c r="BF2" s="38">
        <v>0</v>
      </c>
      <c r="BG2" s="38">
        <v>0</v>
      </c>
      <c r="BH2" s="38">
        <v>0</v>
      </c>
      <c r="BI2" s="38">
        <v>0</v>
      </c>
      <c r="BJ2" s="38">
        <v>0</v>
      </c>
      <c r="BK2" s="38">
        <v>0</v>
      </c>
      <c r="BL2" s="38">
        <v>0</v>
      </c>
      <c r="BM2" s="38">
        <v>0</v>
      </c>
      <c r="BN2" s="38">
        <v>0</v>
      </c>
      <c r="BO2" s="38">
        <v>0</v>
      </c>
      <c r="BP2" s="38">
        <v>0</v>
      </c>
      <c r="BQ2" s="38">
        <v>0</v>
      </c>
      <c r="BR2" s="38">
        <v>0</v>
      </c>
      <c r="BS2" s="38">
        <v>0</v>
      </c>
      <c r="BT2" s="38">
        <v>0</v>
      </c>
      <c r="BU2" s="38">
        <v>0</v>
      </c>
      <c r="BV2" s="38">
        <v>0</v>
      </c>
      <c r="BW2" s="38">
        <v>0</v>
      </c>
      <c r="BX2" s="38">
        <v>0</v>
      </c>
      <c r="BY2" s="38">
        <v>0</v>
      </c>
      <c r="BZ2" s="38">
        <v>0</v>
      </c>
      <c r="CA2" s="38">
        <v>0</v>
      </c>
      <c r="CB2" s="38">
        <v>0</v>
      </c>
      <c r="CC2" s="38">
        <v>0</v>
      </c>
      <c r="CD2" s="38">
        <v>0</v>
      </c>
      <c r="CE2" s="38">
        <v>0</v>
      </c>
      <c r="CF2" s="38">
        <v>0</v>
      </c>
      <c r="CG2" s="38">
        <v>0</v>
      </c>
      <c r="CH2" s="38">
        <v>0</v>
      </c>
      <c r="CI2" s="38">
        <v>0</v>
      </c>
      <c r="CJ2" s="38">
        <v>0</v>
      </c>
      <c r="CK2" s="38">
        <v>0</v>
      </c>
      <c r="CL2" s="38">
        <v>0</v>
      </c>
      <c r="CM2" s="38">
        <v>0</v>
      </c>
      <c r="CN2" s="38">
        <v>0</v>
      </c>
      <c r="CO2" s="38">
        <v>0</v>
      </c>
      <c r="CP2" s="38">
        <v>0</v>
      </c>
      <c r="CQ2" s="38">
        <v>0</v>
      </c>
      <c r="CR2" s="38">
        <v>0</v>
      </c>
      <c r="CS2" s="38">
        <v>0</v>
      </c>
      <c r="CT2" s="38">
        <v>0</v>
      </c>
      <c r="CU2" s="38">
        <v>0</v>
      </c>
      <c r="CV2" s="38">
        <v>0</v>
      </c>
      <c r="CW2" s="38">
        <v>0</v>
      </c>
      <c r="CX2" s="38">
        <v>0</v>
      </c>
      <c r="CY2" s="38">
        <v>0</v>
      </c>
      <c r="CZ2" s="38">
        <v>0</v>
      </c>
      <c r="DA2" s="38">
        <v>0</v>
      </c>
      <c r="DB2" s="38">
        <v>0</v>
      </c>
      <c r="DC2" s="38">
        <v>0</v>
      </c>
      <c r="DD2" s="38">
        <v>0</v>
      </c>
      <c r="DE2" s="38">
        <v>0</v>
      </c>
      <c r="DF2" s="38">
        <v>0</v>
      </c>
      <c r="DG2" s="38">
        <v>0</v>
      </c>
      <c r="DH2" s="38">
        <v>0</v>
      </c>
      <c r="DI2" s="38">
        <v>0</v>
      </c>
      <c r="DJ2" s="38">
        <v>0</v>
      </c>
      <c r="DK2" s="38">
        <v>0</v>
      </c>
      <c r="DL2" s="38">
        <v>0</v>
      </c>
      <c r="DM2" s="38">
        <v>0</v>
      </c>
      <c r="DN2" s="38">
        <v>0</v>
      </c>
      <c r="DO2" s="38">
        <v>0</v>
      </c>
      <c r="DP2" s="38">
        <v>0</v>
      </c>
      <c r="DQ2" s="38">
        <v>0</v>
      </c>
      <c r="DR2" s="38">
        <v>0</v>
      </c>
      <c r="DS2" s="38">
        <v>0</v>
      </c>
      <c r="DT2" s="38">
        <v>0</v>
      </c>
      <c r="DU2" s="38">
        <v>0</v>
      </c>
      <c r="DV2" s="38">
        <v>0</v>
      </c>
      <c r="DW2" s="38">
        <v>0</v>
      </c>
      <c r="DX2" s="38">
        <v>0</v>
      </c>
      <c r="DY2" s="38">
        <v>0</v>
      </c>
      <c r="DZ2" s="38">
        <v>0</v>
      </c>
      <c r="EA2" s="38">
        <v>0</v>
      </c>
      <c r="EB2" s="38">
        <v>0</v>
      </c>
      <c r="EC2" s="38">
        <v>0</v>
      </c>
      <c r="ED2" s="38">
        <v>0</v>
      </c>
      <c r="EE2" s="38">
        <v>0</v>
      </c>
      <c r="EF2" s="38">
        <v>0</v>
      </c>
      <c r="EG2" s="38">
        <v>0</v>
      </c>
      <c r="EH2" s="38">
        <v>0</v>
      </c>
      <c r="EI2" s="38">
        <v>0</v>
      </c>
      <c r="EJ2" s="38">
        <v>0</v>
      </c>
      <c r="EK2" s="38">
        <v>0</v>
      </c>
      <c r="EL2" s="38">
        <v>0</v>
      </c>
      <c r="EM2" s="38">
        <v>0</v>
      </c>
      <c r="EN2" s="38">
        <v>0</v>
      </c>
      <c r="EO2" s="38">
        <v>0</v>
      </c>
      <c r="EP2" s="38">
        <v>0</v>
      </c>
      <c r="EQ2" s="38">
        <v>0</v>
      </c>
      <c r="ER2" s="38">
        <v>0</v>
      </c>
      <c r="ES2" s="38">
        <v>0</v>
      </c>
      <c r="ET2" s="38">
        <v>0</v>
      </c>
      <c r="EU2" s="38">
        <v>0</v>
      </c>
      <c r="EV2" s="38">
        <v>0</v>
      </c>
      <c r="EW2" s="38">
        <v>0</v>
      </c>
      <c r="EX2" s="38">
        <v>0</v>
      </c>
      <c r="EY2" s="38">
        <v>0</v>
      </c>
      <c r="EZ2" s="38">
        <v>0</v>
      </c>
      <c r="FA2" s="38">
        <v>0</v>
      </c>
      <c r="FB2" s="38">
        <v>0</v>
      </c>
      <c r="FC2" s="38">
        <v>0</v>
      </c>
      <c r="FD2" s="38">
        <v>0</v>
      </c>
      <c r="FE2" s="38">
        <v>0</v>
      </c>
      <c r="FF2" s="38">
        <v>0</v>
      </c>
      <c r="FG2" s="38">
        <v>0</v>
      </c>
      <c r="FH2" s="38">
        <v>0</v>
      </c>
      <c r="FI2" s="38">
        <v>0</v>
      </c>
      <c r="FJ2" s="38">
        <v>0</v>
      </c>
      <c r="FK2" s="38">
        <v>0</v>
      </c>
      <c r="FL2" s="38">
        <v>0</v>
      </c>
      <c r="FM2" s="38">
        <v>0</v>
      </c>
      <c r="FN2" s="38">
        <v>0</v>
      </c>
      <c r="FO2" s="38">
        <v>0</v>
      </c>
      <c r="FP2" s="38">
        <v>0</v>
      </c>
      <c r="FQ2" s="38">
        <v>0</v>
      </c>
      <c r="FR2" s="38">
        <v>0</v>
      </c>
      <c r="FS2" s="38">
        <v>0</v>
      </c>
      <c r="FT2" s="38">
        <v>0</v>
      </c>
      <c r="FU2" s="38">
        <v>0</v>
      </c>
      <c r="FV2" s="38">
        <v>0</v>
      </c>
      <c r="FW2" s="38">
        <v>0</v>
      </c>
      <c r="FX2" s="38">
        <v>0</v>
      </c>
      <c r="FY2" s="38">
        <v>0</v>
      </c>
      <c r="FZ2" s="38">
        <v>0</v>
      </c>
      <c r="GA2" s="38">
        <v>0</v>
      </c>
      <c r="GB2" s="38">
        <v>0</v>
      </c>
      <c r="GC2" s="38">
        <v>0</v>
      </c>
      <c r="GD2" s="38">
        <v>0</v>
      </c>
      <c r="GE2" s="38">
        <v>0</v>
      </c>
      <c r="GF2" s="38">
        <v>0</v>
      </c>
      <c r="GG2" s="38">
        <v>0</v>
      </c>
      <c r="GH2" s="38">
        <v>0</v>
      </c>
      <c r="GI2" s="38">
        <v>0</v>
      </c>
      <c r="GJ2" s="38">
        <v>0</v>
      </c>
      <c r="GK2" s="38">
        <v>0</v>
      </c>
      <c r="GL2" s="38">
        <v>0</v>
      </c>
      <c r="GM2" s="38">
        <v>0</v>
      </c>
      <c r="GN2" s="38">
        <v>0</v>
      </c>
      <c r="GO2" s="38">
        <v>0</v>
      </c>
      <c r="GP2" s="38">
        <v>0</v>
      </c>
      <c r="GQ2" s="38">
        <v>0</v>
      </c>
      <c r="GR2" s="38">
        <v>34944925</v>
      </c>
      <c r="GS2" s="38">
        <v>0</v>
      </c>
      <c r="GT2" s="38">
        <v>0</v>
      </c>
      <c r="GU2" s="38">
        <v>0</v>
      </c>
      <c r="GV2" s="38">
        <v>34944925</v>
      </c>
      <c r="GW2" s="38">
        <v>0</v>
      </c>
      <c r="GX2" s="38">
        <v>0</v>
      </c>
      <c r="GY2" s="38">
        <v>30580301</v>
      </c>
      <c r="GZ2" s="38">
        <v>0</v>
      </c>
      <c r="HA2" s="38">
        <v>33908422</v>
      </c>
      <c r="HB2" s="38">
        <v>0</v>
      </c>
      <c r="HC2" s="38">
        <v>4768369</v>
      </c>
      <c r="HD2" s="38">
        <v>0</v>
      </c>
      <c r="HE2" s="38">
        <v>4768369</v>
      </c>
      <c r="HF2" s="38">
        <v>30580301</v>
      </c>
      <c r="HG2" s="38">
        <v>0</v>
      </c>
      <c r="HH2" s="38">
        <v>0</v>
      </c>
      <c r="HI2" s="38">
        <v>33908422</v>
      </c>
      <c r="HJ2" s="38">
        <v>19110765</v>
      </c>
      <c r="HK2" s="38">
        <v>20344141</v>
      </c>
      <c r="HL2" s="38">
        <v>0</v>
      </c>
      <c r="HM2" s="38">
        <v>77566</v>
      </c>
      <c r="HN2" s="38">
        <v>20266575</v>
      </c>
      <c r="HO2" s="38">
        <v>20266575</v>
      </c>
      <c r="HP2" s="38">
        <v>1155810</v>
      </c>
      <c r="HQ2" s="38">
        <v>0</v>
      </c>
      <c r="HR2" s="38">
        <v>1155810</v>
      </c>
      <c r="HS2" s="38">
        <v>0</v>
      </c>
      <c r="HT2" s="38">
        <v>20344141</v>
      </c>
      <c r="HU2" s="38">
        <v>0</v>
      </c>
      <c r="HV2" s="38">
        <v>19110765</v>
      </c>
      <c r="HW2" s="38">
        <v>0</v>
      </c>
      <c r="HX2" s="38">
        <v>0</v>
      </c>
      <c r="HY2" s="38">
        <v>0</v>
      </c>
      <c r="HZ2" s="38">
        <v>0</v>
      </c>
      <c r="IA2" s="38">
        <v>0</v>
      </c>
      <c r="IB2" s="38">
        <v>0</v>
      </c>
      <c r="IC2" s="38">
        <v>0</v>
      </c>
      <c r="ID2" s="38">
        <v>0</v>
      </c>
      <c r="IE2" s="38">
        <v>0</v>
      </c>
      <c r="IF2" s="38">
        <v>0</v>
      </c>
      <c r="IG2" s="38">
        <v>0</v>
      </c>
      <c r="IH2" s="38">
        <v>0</v>
      </c>
      <c r="II2" s="38">
        <v>0</v>
      </c>
      <c r="IJ2" s="38">
        <v>0</v>
      </c>
      <c r="IK2" s="38">
        <v>0</v>
      </c>
      <c r="IL2" s="38">
        <v>0</v>
      </c>
      <c r="IM2" s="38">
        <v>0</v>
      </c>
      <c r="IN2" s="38">
        <v>0</v>
      </c>
      <c r="IO2" s="38">
        <v>0</v>
      </c>
      <c r="IP2" s="38">
        <v>0</v>
      </c>
      <c r="IQ2" s="38">
        <v>0</v>
      </c>
      <c r="IR2" s="38">
        <v>0</v>
      </c>
      <c r="IS2" s="38">
        <v>0</v>
      </c>
      <c r="IT2" s="38">
        <v>0</v>
      </c>
      <c r="IU2" s="38">
        <v>0</v>
      </c>
      <c r="IV2" s="38">
        <v>0</v>
      </c>
      <c r="IW2" s="38">
        <v>0</v>
      </c>
      <c r="IX2" s="38">
        <v>0</v>
      </c>
      <c r="IY2" s="38">
        <v>0</v>
      </c>
      <c r="IZ2" s="38">
        <v>0</v>
      </c>
      <c r="JA2" s="38">
        <v>0</v>
      </c>
      <c r="JB2" s="38">
        <v>0</v>
      </c>
      <c r="JC2" s="38">
        <v>0</v>
      </c>
      <c r="JD2" s="38">
        <v>0</v>
      </c>
      <c r="JE2" s="38">
        <v>0</v>
      </c>
      <c r="JF2" s="38">
        <v>0</v>
      </c>
      <c r="JG2" s="38">
        <v>0</v>
      </c>
      <c r="JH2" s="38">
        <v>0</v>
      </c>
      <c r="JI2" s="38">
        <v>0</v>
      </c>
      <c r="JJ2" s="38">
        <v>0</v>
      </c>
      <c r="JK2" s="38">
        <v>0</v>
      </c>
      <c r="JL2" s="38">
        <v>0</v>
      </c>
      <c r="JM2" s="38">
        <v>0</v>
      </c>
      <c r="JN2" s="38">
        <v>0</v>
      </c>
      <c r="JO2" s="38">
        <v>0</v>
      </c>
      <c r="JP2" s="38">
        <v>0</v>
      </c>
      <c r="JQ2" s="38">
        <v>0</v>
      </c>
      <c r="JR2" s="38">
        <v>0</v>
      </c>
      <c r="JS2" s="38">
        <v>0</v>
      </c>
      <c r="JT2" s="38">
        <v>0</v>
      </c>
      <c r="JU2" s="38">
        <v>0</v>
      </c>
      <c r="JV2" s="38">
        <v>0</v>
      </c>
      <c r="JW2" s="38">
        <v>0</v>
      </c>
      <c r="JX2" s="38">
        <v>0</v>
      </c>
      <c r="JY2" s="38">
        <v>0</v>
      </c>
      <c r="JZ2" s="38">
        <v>0</v>
      </c>
      <c r="KA2" s="38">
        <v>0</v>
      </c>
      <c r="KB2" s="38">
        <v>0</v>
      </c>
      <c r="KC2" s="38">
        <v>0</v>
      </c>
      <c r="KD2" s="38">
        <v>0</v>
      </c>
      <c r="KE2" s="38">
        <v>0</v>
      </c>
      <c r="KF2" s="38">
        <v>0</v>
      </c>
      <c r="KG2" s="38">
        <v>0</v>
      </c>
      <c r="KH2" s="38">
        <v>0</v>
      </c>
      <c r="KI2" s="38">
        <v>0</v>
      </c>
      <c r="KJ2" s="38">
        <v>0</v>
      </c>
      <c r="KK2" s="38">
        <v>0</v>
      </c>
      <c r="KL2" s="38">
        <v>0</v>
      </c>
      <c r="KM2" s="38">
        <v>0</v>
      </c>
      <c r="KN2" s="38">
        <v>0</v>
      </c>
      <c r="KO2" s="38">
        <v>0</v>
      </c>
      <c r="KP2" s="38">
        <v>0</v>
      </c>
      <c r="KQ2" s="38">
        <v>0</v>
      </c>
      <c r="KR2" s="38">
        <v>0</v>
      </c>
      <c r="KS2" s="38">
        <v>0</v>
      </c>
      <c r="KT2" s="38">
        <v>0</v>
      </c>
      <c r="KU2" s="38">
        <v>0</v>
      </c>
      <c r="KV2" s="38">
        <v>0</v>
      </c>
      <c r="KW2" s="38">
        <v>0</v>
      </c>
      <c r="KX2" s="38">
        <v>0</v>
      </c>
      <c r="KY2" s="38">
        <v>0</v>
      </c>
      <c r="KZ2" s="38">
        <v>0</v>
      </c>
      <c r="LA2" s="38">
        <v>0</v>
      </c>
      <c r="LB2" s="38">
        <v>0</v>
      </c>
      <c r="LC2" s="38">
        <v>0</v>
      </c>
      <c r="LD2" s="38">
        <v>0</v>
      </c>
      <c r="LE2" s="38">
        <v>0</v>
      </c>
      <c r="LF2" s="38">
        <v>0</v>
      </c>
      <c r="LG2" s="38">
        <v>0</v>
      </c>
      <c r="LH2" s="38">
        <v>0</v>
      </c>
      <c r="LI2" s="38">
        <v>0</v>
      </c>
      <c r="LJ2" s="38">
        <v>0</v>
      </c>
      <c r="LK2" s="38">
        <v>0</v>
      </c>
      <c r="LL2" s="38">
        <v>0</v>
      </c>
      <c r="LM2" s="38">
        <v>0</v>
      </c>
      <c r="LN2" s="38">
        <v>0</v>
      </c>
      <c r="LO2" s="38">
        <v>0</v>
      </c>
      <c r="LP2" s="38">
        <v>0</v>
      </c>
      <c r="LQ2" s="38">
        <v>0</v>
      </c>
      <c r="LR2" s="38">
        <v>0</v>
      </c>
      <c r="LS2" s="38">
        <v>0</v>
      </c>
      <c r="LT2" s="38">
        <v>0</v>
      </c>
      <c r="LU2" s="38">
        <v>0</v>
      </c>
      <c r="LV2" s="38">
        <v>0</v>
      </c>
      <c r="LW2" s="38">
        <v>0</v>
      </c>
      <c r="LX2" s="38">
        <v>0</v>
      </c>
      <c r="LY2" s="38">
        <v>0</v>
      </c>
      <c r="LZ2" s="38">
        <v>0</v>
      </c>
      <c r="MA2" s="38">
        <v>0</v>
      </c>
      <c r="MB2" s="38">
        <v>0</v>
      </c>
      <c r="MC2" s="38">
        <v>0</v>
      </c>
      <c r="MD2" s="38">
        <v>0</v>
      </c>
      <c r="ME2" s="38">
        <v>0</v>
      </c>
      <c r="MF2" s="38">
        <v>0</v>
      </c>
      <c r="MG2" s="38">
        <v>0</v>
      </c>
      <c r="MH2" s="38">
        <v>0</v>
      </c>
      <c r="MI2" s="38">
        <v>0</v>
      </c>
      <c r="MJ2" s="38">
        <v>0</v>
      </c>
      <c r="MK2" s="38">
        <v>0</v>
      </c>
      <c r="ML2" s="38">
        <v>0</v>
      </c>
      <c r="MM2" s="38">
        <v>0</v>
      </c>
      <c r="MN2" s="38">
        <v>0</v>
      </c>
      <c r="MO2" s="38">
        <v>0</v>
      </c>
      <c r="MP2" s="38">
        <v>0</v>
      </c>
      <c r="MQ2" s="38">
        <v>0</v>
      </c>
      <c r="MR2" s="38">
        <v>0</v>
      </c>
      <c r="MS2" s="38">
        <v>0</v>
      </c>
      <c r="MT2" s="38">
        <v>0</v>
      </c>
      <c r="MU2" s="38">
        <v>0</v>
      </c>
      <c r="MV2" s="38">
        <v>0</v>
      </c>
      <c r="MW2" s="38">
        <v>0</v>
      </c>
      <c r="MX2" s="38">
        <v>0</v>
      </c>
      <c r="MY2" s="38">
        <v>0</v>
      </c>
      <c r="MZ2" s="38">
        <v>0</v>
      </c>
      <c r="NA2" s="38">
        <v>0</v>
      </c>
      <c r="NB2" s="38">
        <v>0</v>
      </c>
      <c r="NC2" s="38">
        <v>0</v>
      </c>
      <c r="ND2" s="38">
        <v>0</v>
      </c>
      <c r="NE2" s="38">
        <v>0</v>
      </c>
      <c r="NF2" s="38">
        <v>0</v>
      </c>
      <c r="NG2" s="38">
        <v>0</v>
      </c>
      <c r="NH2" s="38">
        <v>0</v>
      </c>
      <c r="NI2" s="38">
        <v>0</v>
      </c>
      <c r="NJ2" s="38">
        <v>0</v>
      </c>
      <c r="NK2" s="38">
        <v>0</v>
      </c>
      <c r="NL2" s="38">
        <v>0</v>
      </c>
      <c r="NM2" s="38">
        <v>0</v>
      </c>
      <c r="NN2" s="38">
        <v>0</v>
      </c>
      <c r="NO2" s="38">
        <v>0</v>
      </c>
      <c r="NP2" s="38">
        <v>0</v>
      </c>
      <c r="NQ2" s="38">
        <v>0</v>
      </c>
      <c r="NR2" s="38">
        <v>0</v>
      </c>
      <c r="NS2" s="38">
        <v>0</v>
      </c>
      <c r="NT2" s="38">
        <v>0</v>
      </c>
      <c r="NU2" s="38">
        <v>0</v>
      </c>
      <c r="NV2" s="38">
        <v>0</v>
      </c>
      <c r="NW2" s="38">
        <v>0</v>
      </c>
      <c r="NX2" s="38">
        <v>0</v>
      </c>
      <c r="NY2" s="38">
        <v>0</v>
      </c>
      <c r="NZ2" s="38">
        <v>0</v>
      </c>
      <c r="OA2" s="38">
        <v>0</v>
      </c>
      <c r="OB2" s="38">
        <v>0</v>
      </c>
      <c r="OC2" s="38">
        <v>0</v>
      </c>
      <c r="OD2" s="38">
        <v>0</v>
      </c>
      <c r="OE2" s="38">
        <v>0</v>
      </c>
      <c r="OF2" s="38">
        <v>0</v>
      </c>
      <c r="OG2" s="38">
        <v>0</v>
      </c>
      <c r="OH2" s="38">
        <v>0</v>
      </c>
      <c r="OI2" s="38">
        <v>0</v>
      </c>
      <c r="OJ2" s="38">
        <v>0</v>
      </c>
      <c r="OK2" s="38">
        <v>0</v>
      </c>
      <c r="OL2" s="38">
        <v>0</v>
      </c>
      <c r="OM2" s="38">
        <v>0</v>
      </c>
      <c r="ON2" s="38">
        <v>0</v>
      </c>
      <c r="OO2" s="38">
        <v>0</v>
      </c>
      <c r="OP2" s="38">
        <v>0</v>
      </c>
      <c r="OQ2" s="38">
        <v>0</v>
      </c>
      <c r="OR2" s="38">
        <v>0</v>
      </c>
      <c r="OS2" s="38">
        <v>0</v>
      </c>
      <c r="OT2" s="38">
        <v>0</v>
      </c>
      <c r="OU2" s="38">
        <v>0</v>
      </c>
      <c r="OV2" s="38">
        <v>0</v>
      </c>
      <c r="OW2" s="38">
        <v>0</v>
      </c>
      <c r="OX2" s="38">
        <v>0</v>
      </c>
      <c r="OY2" s="38">
        <v>0</v>
      </c>
      <c r="OZ2" s="38">
        <v>0</v>
      </c>
      <c r="PA2" s="38">
        <v>0</v>
      </c>
      <c r="PB2" s="38">
        <v>0</v>
      </c>
      <c r="PC2" s="38">
        <v>0</v>
      </c>
      <c r="PD2" s="38">
        <v>0</v>
      </c>
      <c r="PE2" s="38">
        <v>0</v>
      </c>
      <c r="PF2" s="38">
        <v>0</v>
      </c>
      <c r="PG2" s="38">
        <v>0</v>
      </c>
      <c r="PH2" s="38">
        <v>0</v>
      </c>
      <c r="PI2" s="38">
        <v>0</v>
      </c>
      <c r="PJ2" s="38">
        <v>0</v>
      </c>
      <c r="PK2" s="38">
        <v>0</v>
      </c>
      <c r="PL2" s="38">
        <v>0</v>
      </c>
      <c r="PM2" s="38">
        <v>0</v>
      </c>
      <c r="PN2" s="38">
        <v>0</v>
      </c>
      <c r="PO2" s="38">
        <v>0</v>
      </c>
      <c r="PP2" s="38">
        <v>0</v>
      </c>
      <c r="PQ2" s="38">
        <v>0</v>
      </c>
      <c r="PR2" s="38">
        <v>0</v>
      </c>
      <c r="PS2" s="38">
        <v>0</v>
      </c>
      <c r="PT2" s="38">
        <v>0</v>
      </c>
      <c r="PU2" s="38">
        <v>0</v>
      </c>
      <c r="PV2" s="38">
        <v>0</v>
      </c>
      <c r="PW2" s="38">
        <v>0</v>
      </c>
      <c r="PX2" s="38">
        <v>0</v>
      </c>
      <c r="PY2" s="38">
        <v>0</v>
      </c>
      <c r="PZ2" s="38">
        <v>19110765</v>
      </c>
      <c r="QA2" s="38">
        <v>20344141</v>
      </c>
      <c r="QB2" s="38">
        <v>0</v>
      </c>
      <c r="QC2" s="38">
        <v>77566</v>
      </c>
      <c r="QD2" s="38">
        <v>20266575</v>
      </c>
      <c r="QE2" s="38">
        <v>20266575</v>
      </c>
      <c r="QF2" s="38">
        <v>1155810</v>
      </c>
      <c r="QG2" s="38">
        <v>0</v>
      </c>
      <c r="QH2" s="38">
        <v>1155810</v>
      </c>
      <c r="QI2" s="38">
        <v>0</v>
      </c>
      <c r="QJ2" s="38">
        <v>20344141</v>
      </c>
      <c r="QK2" s="38">
        <v>0</v>
      </c>
      <c r="QL2" s="38">
        <v>19110765</v>
      </c>
      <c r="QM2" s="38">
        <v>0</v>
      </c>
      <c r="QN2" s="83">
        <v>0</v>
      </c>
      <c r="QO2" s="83">
        <v>0</v>
      </c>
      <c r="QP2" s="83">
        <v>0</v>
      </c>
      <c r="QQ2" s="83">
        <v>0</v>
      </c>
      <c r="QR2" s="83">
        <v>0</v>
      </c>
      <c r="QS2" s="83">
        <v>0</v>
      </c>
      <c r="QT2" s="83">
        <v>0</v>
      </c>
      <c r="QU2" s="83">
        <v>0</v>
      </c>
      <c r="QV2" s="83">
        <v>0</v>
      </c>
      <c r="QW2" s="83">
        <v>0</v>
      </c>
      <c r="QX2" s="83">
        <v>0</v>
      </c>
      <c r="QY2" s="83">
        <v>0</v>
      </c>
      <c r="QZ2" s="83">
        <v>0</v>
      </c>
      <c r="RA2" s="83">
        <v>0</v>
      </c>
      <c r="RB2" s="83">
        <v>0</v>
      </c>
      <c r="RC2" s="83">
        <v>0</v>
      </c>
      <c r="RD2" s="83">
        <v>0</v>
      </c>
      <c r="RE2" s="83">
        <v>0</v>
      </c>
      <c r="RF2" s="83">
        <v>0</v>
      </c>
      <c r="RG2" s="83">
        <v>0</v>
      </c>
      <c r="RH2" s="83">
        <v>0</v>
      </c>
      <c r="RI2" s="83">
        <v>0</v>
      </c>
      <c r="RJ2" s="83">
        <v>0</v>
      </c>
      <c r="RK2" s="83">
        <v>0</v>
      </c>
      <c r="RL2" s="83">
        <v>0</v>
      </c>
      <c r="RM2" s="83">
        <v>0</v>
      </c>
      <c r="RN2" s="83">
        <v>0</v>
      </c>
      <c r="RO2" s="83">
        <v>0</v>
      </c>
      <c r="RP2" s="83">
        <v>0</v>
      </c>
      <c r="RQ2" s="83">
        <v>0</v>
      </c>
      <c r="RR2" s="83">
        <v>0</v>
      </c>
      <c r="RS2" s="83">
        <v>0</v>
      </c>
      <c r="RT2" s="83">
        <v>0</v>
      </c>
      <c r="RU2" s="83">
        <v>0</v>
      </c>
      <c r="RV2" s="83">
        <v>0</v>
      </c>
      <c r="RW2" s="83">
        <v>0</v>
      </c>
      <c r="RX2" s="83">
        <v>0</v>
      </c>
      <c r="RY2" s="83">
        <v>0</v>
      </c>
      <c r="RZ2" s="83">
        <v>0</v>
      </c>
      <c r="SA2" s="83">
        <v>0</v>
      </c>
      <c r="SB2" s="83">
        <v>0</v>
      </c>
      <c r="SC2" s="83">
        <v>0</v>
      </c>
      <c r="SD2" s="83">
        <v>0</v>
      </c>
      <c r="SE2" s="83">
        <v>0</v>
      </c>
      <c r="SF2" s="83">
        <v>0</v>
      </c>
      <c r="SG2" s="83">
        <v>0</v>
      </c>
      <c r="SH2" s="83">
        <v>0</v>
      </c>
      <c r="SI2" s="83">
        <v>0</v>
      </c>
      <c r="SJ2" s="83">
        <v>0</v>
      </c>
      <c r="SK2" s="83">
        <v>0</v>
      </c>
      <c r="SL2" s="83">
        <v>0</v>
      </c>
      <c r="SM2" s="83">
        <v>0</v>
      </c>
      <c r="SN2" s="83">
        <v>0</v>
      </c>
      <c r="SO2" s="83">
        <v>0</v>
      </c>
      <c r="SP2" s="83">
        <v>0</v>
      </c>
      <c r="SQ2" s="83">
        <v>0</v>
      </c>
      <c r="SR2" s="83">
        <v>0</v>
      </c>
      <c r="SS2" s="83">
        <v>0</v>
      </c>
      <c r="ST2" s="83">
        <v>0</v>
      </c>
      <c r="SU2" s="83">
        <v>0</v>
      </c>
      <c r="SV2" s="83">
        <v>0</v>
      </c>
      <c r="SW2" s="83">
        <v>0</v>
      </c>
      <c r="SX2" s="83">
        <v>0</v>
      </c>
      <c r="SY2" s="83">
        <v>0</v>
      </c>
      <c r="SZ2" s="83">
        <v>0</v>
      </c>
      <c r="TA2" s="83">
        <v>0</v>
      </c>
      <c r="TB2" s="83">
        <v>0</v>
      </c>
      <c r="TC2" s="83">
        <v>0</v>
      </c>
      <c r="TD2" s="83">
        <v>0</v>
      </c>
      <c r="TE2" s="83">
        <v>0</v>
      </c>
      <c r="TF2" s="83">
        <v>0</v>
      </c>
      <c r="TG2" s="83">
        <v>0</v>
      </c>
      <c r="TH2" s="83">
        <v>0</v>
      </c>
      <c r="TI2" s="83">
        <v>0</v>
      </c>
      <c r="TJ2" s="83">
        <v>0</v>
      </c>
      <c r="TK2" s="83">
        <v>0</v>
      </c>
      <c r="TL2" s="83">
        <v>0</v>
      </c>
      <c r="TM2" s="83">
        <v>0</v>
      </c>
      <c r="TN2" s="83">
        <v>0</v>
      </c>
      <c r="TO2" s="83">
        <v>0</v>
      </c>
      <c r="TP2" s="83">
        <v>0</v>
      </c>
      <c r="TQ2" s="83">
        <v>0</v>
      </c>
      <c r="TR2" s="83">
        <v>0</v>
      </c>
      <c r="TS2" s="83">
        <v>0</v>
      </c>
      <c r="TT2" s="83">
        <v>0</v>
      </c>
      <c r="TU2" s="83">
        <v>0</v>
      </c>
      <c r="TV2" s="83">
        <v>0</v>
      </c>
      <c r="TW2" s="83">
        <v>0</v>
      </c>
      <c r="TX2" s="83">
        <v>0</v>
      </c>
      <c r="TY2" s="83">
        <v>0</v>
      </c>
      <c r="TZ2" s="83">
        <v>0</v>
      </c>
      <c r="UA2" s="83">
        <v>0</v>
      </c>
      <c r="UB2" s="83">
        <v>0</v>
      </c>
      <c r="UC2" s="83">
        <v>0</v>
      </c>
      <c r="UD2" s="83">
        <v>0</v>
      </c>
      <c r="UE2" s="83">
        <v>0</v>
      </c>
      <c r="UF2" s="83">
        <v>0</v>
      </c>
      <c r="UG2" s="83">
        <v>0</v>
      </c>
      <c r="UH2" s="83">
        <v>0</v>
      </c>
      <c r="UI2" s="83">
        <v>45222</v>
      </c>
      <c r="UJ2" s="83">
        <v>14493741</v>
      </c>
      <c r="UK2" s="83">
        <v>831980</v>
      </c>
      <c r="UL2" s="83">
        <v>831980</v>
      </c>
      <c r="UM2" s="83">
        <v>13661761</v>
      </c>
      <c r="UN2" s="83">
        <v>0</v>
      </c>
      <c r="UO2" s="83">
        <v>0</v>
      </c>
      <c r="UP2" s="83">
        <v>0</v>
      </c>
      <c r="UQ2" s="83">
        <v>13661761</v>
      </c>
      <c r="UR2" s="83">
        <v>0</v>
      </c>
      <c r="US2" s="83">
        <v>0</v>
      </c>
      <c r="UT2" s="83">
        <v>14538963</v>
      </c>
      <c r="UU2" s="83">
        <v>0</v>
      </c>
      <c r="UV2" s="83">
        <v>14538963</v>
      </c>
      <c r="UW2" s="83">
        <v>0</v>
      </c>
      <c r="UX2" s="83">
        <v>0</v>
      </c>
      <c r="UY2" s="83">
        <v>14493741</v>
      </c>
      <c r="UZ2">
        <v>0</v>
      </c>
      <c r="VA2">
        <v>0</v>
      </c>
      <c r="VB2">
        <v>0</v>
      </c>
      <c r="VC2">
        <v>0</v>
      </c>
      <c r="VD2">
        <v>0</v>
      </c>
      <c r="VE2">
        <v>0</v>
      </c>
      <c r="VF2">
        <v>0</v>
      </c>
      <c r="VG2">
        <v>0</v>
      </c>
      <c r="VH2">
        <v>0</v>
      </c>
      <c r="VI2">
        <v>0</v>
      </c>
      <c r="VJ2">
        <v>0</v>
      </c>
      <c r="VK2">
        <v>0</v>
      </c>
      <c r="VL2">
        <v>0</v>
      </c>
      <c r="VM2">
        <v>0</v>
      </c>
      <c r="VN2">
        <v>0</v>
      </c>
      <c r="VO2">
        <v>0</v>
      </c>
      <c r="VP2">
        <v>0</v>
      </c>
      <c r="VQ2">
        <v>0</v>
      </c>
      <c r="VR2">
        <v>0</v>
      </c>
      <c r="VS2">
        <v>0</v>
      </c>
      <c r="VT2">
        <v>0</v>
      </c>
      <c r="VU2">
        <v>0</v>
      </c>
      <c r="VV2">
        <v>0</v>
      </c>
      <c r="VW2">
        <v>0</v>
      </c>
      <c r="VX2">
        <v>0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  <c r="WQ2">
        <v>0</v>
      </c>
      <c r="WR2">
        <v>0</v>
      </c>
      <c r="WS2">
        <v>0</v>
      </c>
      <c r="WT2">
        <v>0</v>
      </c>
      <c r="WU2">
        <v>0</v>
      </c>
      <c r="WV2">
        <v>0</v>
      </c>
      <c r="WW2">
        <v>0</v>
      </c>
      <c r="WX2">
        <v>0</v>
      </c>
      <c r="WY2">
        <v>0</v>
      </c>
      <c r="WZ2">
        <v>0</v>
      </c>
      <c r="XA2">
        <v>0</v>
      </c>
      <c r="XB2">
        <v>0</v>
      </c>
      <c r="XC2">
        <v>0</v>
      </c>
      <c r="XD2">
        <v>0</v>
      </c>
      <c r="XE2">
        <v>0</v>
      </c>
      <c r="XF2">
        <v>0</v>
      </c>
      <c r="XG2">
        <v>0</v>
      </c>
      <c r="XH2">
        <v>0</v>
      </c>
      <c r="XI2">
        <v>0</v>
      </c>
      <c r="XJ2">
        <v>0</v>
      </c>
      <c r="XK2">
        <v>0</v>
      </c>
      <c r="XL2">
        <v>0</v>
      </c>
      <c r="XM2">
        <v>0</v>
      </c>
      <c r="XN2">
        <v>0</v>
      </c>
      <c r="XO2">
        <v>0</v>
      </c>
      <c r="XP2">
        <v>0</v>
      </c>
      <c r="XQ2">
        <v>0</v>
      </c>
      <c r="XR2">
        <v>0</v>
      </c>
      <c r="XS2">
        <v>0</v>
      </c>
      <c r="XT2">
        <v>0</v>
      </c>
      <c r="XU2">
        <v>0</v>
      </c>
      <c r="XV2">
        <v>0</v>
      </c>
      <c r="XW2">
        <v>0</v>
      </c>
      <c r="XX2">
        <v>0</v>
      </c>
      <c r="XY2">
        <v>0</v>
      </c>
      <c r="XZ2">
        <v>0</v>
      </c>
      <c r="YA2">
        <v>0</v>
      </c>
      <c r="YB2">
        <v>0</v>
      </c>
      <c r="YC2">
        <v>0</v>
      </c>
      <c r="YD2">
        <v>0</v>
      </c>
      <c r="YE2">
        <v>0</v>
      </c>
      <c r="YF2">
        <v>0</v>
      </c>
      <c r="YG2">
        <v>0</v>
      </c>
      <c r="YH2">
        <v>0</v>
      </c>
      <c r="YI2">
        <v>0</v>
      </c>
      <c r="YJ2">
        <v>0</v>
      </c>
      <c r="YK2">
        <v>0</v>
      </c>
      <c r="YL2">
        <v>0</v>
      </c>
      <c r="YM2">
        <v>0</v>
      </c>
      <c r="YN2">
        <v>0</v>
      </c>
      <c r="YO2">
        <v>0</v>
      </c>
      <c r="YP2">
        <v>0</v>
      </c>
      <c r="YQ2">
        <v>0</v>
      </c>
      <c r="YR2">
        <v>831980</v>
      </c>
      <c r="YS2">
        <v>13661761</v>
      </c>
      <c r="YT2">
        <v>0</v>
      </c>
      <c r="YU2">
        <v>0</v>
      </c>
      <c r="YV2">
        <v>14493741</v>
      </c>
      <c r="YW2">
        <v>831980</v>
      </c>
      <c r="YX2">
        <v>14538963</v>
      </c>
      <c r="YY2">
        <v>0</v>
      </c>
      <c r="YZ2">
        <v>14538963</v>
      </c>
      <c r="ZA2">
        <v>13661761</v>
      </c>
      <c r="ZB2">
        <v>0</v>
      </c>
      <c r="ZC2">
        <v>0</v>
      </c>
      <c r="ZD2">
        <v>0</v>
      </c>
      <c r="ZE2">
        <v>45222</v>
      </c>
      <c r="ZF2">
        <v>14493741</v>
      </c>
      <c r="ZG2">
        <v>0</v>
      </c>
    </row>
    <row r="3" spans="1:683">
      <c r="A3" s="84">
        <v>45657</v>
      </c>
      <c r="B3" s="81">
        <v>53086</v>
      </c>
      <c r="C3" s="82" t="s">
        <v>1936</v>
      </c>
      <c r="D3" s="38">
        <v>98055303</v>
      </c>
      <c r="E3" s="38">
        <v>492258</v>
      </c>
      <c r="F3" s="38">
        <v>0</v>
      </c>
      <c r="G3" s="38">
        <v>98547561</v>
      </c>
      <c r="H3" s="38">
        <v>0</v>
      </c>
      <c r="I3" s="38">
        <v>45511244</v>
      </c>
      <c r="J3" s="38">
        <v>0</v>
      </c>
      <c r="K3" s="38">
        <v>97523285</v>
      </c>
      <c r="L3" s="38">
        <v>529332</v>
      </c>
      <c r="M3" s="38">
        <v>28587901</v>
      </c>
      <c r="N3" s="38">
        <v>45511244</v>
      </c>
      <c r="O3" s="38">
        <v>0</v>
      </c>
      <c r="P3" s="38">
        <v>98052617</v>
      </c>
      <c r="Q3" s="38">
        <v>1061176313</v>
      </c>
      <c r="R3" s="38">
        <v>4659237</v>
      </c>
      <c r="S3" s="38">
        <v>0</v>
      </c>
      <c r="T3" s="38">
        <v>1065835550</v>
      </c>
      <c r="U3" s="38">
        <v>0</v>
      </c>
      <c r="V3" s="38">
        <v>444445145</v>
      </c>
      <c r="W3" s="38">
        <v>0</v>
      </c>
      <c r="X3" s="38">
        <v>1058373362</v>
      </c>
      <c r="Y3" s="38">
        <v>4613113</v>
      </c>
      <c r="Z3" s="38">
        <v>296860961</v>
      </c>
      <c r="AA3" s="38">
        <v>444445145</v>
      </c>
      <c r="AB3" s="38">
        <v>0</v>
      </c>
      <c r="AC3" s="38">
        <v>1062986475</v>
      </c>
      <c r="AD3" s="38">
        <v>1048909721</v>
      </c>
      <c r="AE3" s="38">
        <v>5048887</v>
      </c>
      <c r="AF3" s="38">
        <v>0</v>
      </c>
      <c r="AG3" s="38">
        <v>1053958608</v>
      </c>
      <c r="AH3" s="38">
        <v>0</v>
      </c>
      <c r="AI3" s="38">
        <v>-595547844</v>
      </c>
      <c r="AJ3" s="38">
        <v>0</v>
      </c>
      <c r="AK3" s="38">
        <v>1033038654</v>
      </c>
      <c r="AL3" s="38">
        <v>5151852</v>
      </c>
      <c r="AM3" s="38">
        <v>434581204</v>
      </c>
      <c r="AN3" s="38">
        <v>-595547844</v>
      </c>
      <c r="AO3" s="38">
        <v>0</v>
      </c>
      <c r="AP3" s="38">
        <v>1038190506</v>
      </c>
      <c r="AQ3" s="38">
        <v>615916633</v>
      </c>
      <c r="AR3" s="38">
        <v>3076250</v>
      </c>
      <c r="AS3" s="38">
        <v>0</v>
      </c>
      <c r="AT3" s="38">
        <v>618992883</v>
      </c>
      <c r="AU3" s="38">
        <v>-1096709</v>
      </c>
      <c r="AV3" s="38">
        <v>428598707</v>
      </c>
      <c r="AW3" s="38">
        <v>0</v>
      </c>
      <c r="AX3" s="38">
        <v>630060246</v>
      </c>
      <c r="AY3" s="38">
        <v>3076373</v>
      </c>
      <c r="AZ3" s="38">
        <v>231054918</v>
      </c>
      <c r="BA3" s="38">
        <v>429695416</v>
      </c>
      <c r="BB3" s="38">
        <v>0</v>
      </c>
      <c r="BC3" s="38">
        <v>633136619</v>
      </c>
      <c r="BD3" s="38">
        <v>1657577725</v>
      </c>
      <c r="BE3" s="38">
        <v>10008688</v>
      </c>
      <c r="BF3" s="38">
        <v>0</v>
      </c>
      <c r="BG3" s="38">
        <v>1667586413</v>
      </c>
      <c r="BH3" s="38">
        <v>349756</v>
      </c>
      <c r="BI3" s="38">
        <v>1054000132</v>
      </c>
      <c r="BJ3" s="38">
        <v>0</v>
      </c>
      <c r="BK3" s="38">
        <v>1671788698</v>
      </c>
      <c r="BL3" s="38">
        <v>10008688</v>
      </c>
      <c r="BM3" s="38">
        <v>474767563</v>
      </c>
      <c r="BN3" s="38">
        <v>1053650376</v>
      </c>
      <c r="BO3" s="38">
        <v>0</v>
      </c>
      <c r="BP3" s="38">
        <v>1681797386</v>
      </c>
      <c r="BQ3" s="38">
        <v>350331692</v>
      </c>
      <c r="BR3" s="38">
        <v>25632333</v>
      </c>
      <c r="BS3" s="38">
        <v>32850621</v>
      </c>
      <c r="BT3" s="38">
        <v>343113404</v>
      </c>
      <c r="BU3" s="38">
        <v>-13046750</v>
      </c>
      <c r="BV3" s="38">
        <v>212407611</v>
      </c>
      <c r="BW3" s="38">
        <v>35015366</v>
      </c>
      <c r="BX3" s="38">
        <v>305038585</v>
      </c>
      <c r="BY3" s="38">
        <v>26932361</v>
      </c>
      <c r="BZ3" s="38">
        <v>103866032</v>
      </c>
      <c r="CA3" s="38">
        <v>260469727</v>
      </c>
      <c r="CB3" s="38">
        <v>35152827</v>
      </c>
      <c r="CC3" s="38">
        <v>296818119</v>
      </c>
      <c r="CD3" s="38">
        <v>4562194383</v>
      </c>
      <c r="CE3" s="38">
        <v>623963780</v>
      </c>
      <c r="CF3" s="38">
        <v>58539332</v>
      </c>
      <c r="CG3" s="38">
        <v>5127618831</v>
      </c>
      <c r="CH3" s="38">
        <v>211491567</v>
      </c>
      <c r="CI3" s="38">
        <v>2659852080</v>
      </c>
      <c r="CJ3" s="38">
        <v>131635858</v>
      </c>
      <c r="CK3" s="38">
        <v>4642447451</v>
      </c>
      <c r="CL3" s="38">
        <v>608247136</v>
      </c>
      <c r="CM3" s="38">
        <v>1446037678</v>
      </c>
      <c r="CN3" s="38">
        <v>2579996371</v>
      </c>
      <c r="CO3" s="38">
        <v>59246378</v>
      </c>
      <c r="CP3" s="38">
        <v>5191448209</v>
      </c>
      <c r="CQ3" s="38">
        <v>371295181</v>
      </c>
      <c r="CR3" s="38">
        <v>64157980</v>
      </c>
      <c r="CS3" s="38">
        <v>15895287</v>
      </c>
      <c r="CT3" s="38">
        <v>419557874</v>
      </c>
      <c r="CU3" s="38">
        <v>12926206</v>
      </c>
      <c r="CV3" s="38">
        <v>107841746</v>
      </c>
      <c r="CW3" s="38">
        <v>-6407201</v>
      </c>
      <c r="CX3" s="38">
        <v>379429560</v>
      </c>
      <c r="CY3" s="38">
        <v>67436417</v>
      </c>
      <c r="CZ3" s="38">
        <v>110100058</v>
      </c>
      <c r="DA3" s="38">
        <v>88508339</v>
      </c>
      <c r="DB3" s="38">
        <v>24106409</v>
      </c>
      <c r="DC3" s="38">
        <v>422759568</v>
      </c>
      <c r="DD3" s="38">
        <v>0</v>
      </c>
      <c r="DE3" s="38">
        <v>0</v>
      </c>
      <c r="DF3" s="38">
        <v>0</v>
      </c>
      <c r="DG3" s="38">
        <v>0</v>
      </c>
      <c r="DH3" s="38">
        <v>0</v>
      </c>
      <c r="DI3" s="38">
        <v>0</v>
      </c>
      <c r="DJ3" s="38">
        <v>0</v>
      </c>
      <c r="DK3" s="38">
        <v>0</v>
      </c>
      <c r="DL3" s="38">
        <v>0</v>
      </c>
      <c r="DM3" s="38">
        <v>0</v>
      </c>
      <c r="DN3" s="38">
        <v>0</v>
      </c>
      <c r="DO3" s="38">
        <v>0</v>
      </c>
      <c r="DP3" s="38">
        <v>0</v>
      </c>
      <c r="DQ3" s="38">
        <v>0</v>
      </c>
      <c r="DR3" s="38">
        <v>0</v>
      </c>
      <c r="DS3" s="38">
        <v>0</v>
      </c>
      <c r="DT3" s="38">
        <v>0</v>
      </c>
      <c r="DU3" s="38">
        <v>0</v>
      </c>
      <c r="DV3" s="38">
        <v>0</v>
      </c>
      <c r="DW3" s="38">
        <v>0</v>
      </c>
      <c r="DX3" s="38">
        <v>0</v>
      </c>
      <c r="DY3" s="38">
        <v>0</v>
      </c>
      <c r="DZ3" s="38">
        <v>0</v>
      </c>
      <c r="EA3" s="38">
        <v>0</v>
      </c>
      <c r="EB3" s="38">
        <v>0</v>
      </c>
      <c r="EC3" s="38">
        <v>0</v>
      </c>
      <c r="ED3" s="38">
        <v>181973327</v>
      </c>
      <c r="EE3" s="38">
        <v>0</v>
      </c>
      <c r="EF3" s="38">
        <v>0</v>
      </c>
      <c r="EG3" s="38">
        <v>181973327</v>
      </c>
      <c r="EH3" s="38">
        <v>0</v>
      </c>
      <c r="EI3" s="38">
        <v>143905385</v>
      </c>
      <c r="EJ3" s="38">
        <v>0</v>
      </c>
      <c r="EK3" s="38">
        <v>183272987</v>
      </c>
      <c r="EL3" s="38">
        <v>-1</v>
      </c>
      <c r="EM3" s="38">
        <v>51651565</v>
      </c>
      <c r="EN3" s="38">
        <v>143905385</v>
      </c>
      <c r="EO3" s="38">
        <v>0</v>
      </c>
      <c r="EP3" s="38">
        <v>183272986</v>
      </c>
      <c r="EQ3" s="38">
        <v>92227241</v>
      </c>
      <c r="ER3" s="38">
        <v>-458188</v>
      </c>
      <c r="ES3" s="38">
        <v>0</v>
      </c>
      <c r="ET3" s="38">
        <v>91769053</v>
      </c>
      <c r="EU3" s="38">
        <v>134542</v>
      </c>
      <c r="EV3" s="38">
        <v>76748558</v>
      </c>
      <c r="EW3" s="38">
        <v>0</v>
      </c>
      <c r="EX3" s="38">
        <v>95235171</v>
      </c>
      <c r="EY3" s="38">
        <v>-1618317</v>
      </c>
      <c r="EZ3" s="38">
        <v>22532146</v>
      </c>
      <c r="FA3" s="38">
        <v>76614016</v>
      </c>
      <c r="FB3" s="38">
        <v>0</v>
      </c>
      <c r="FC3" s="38">
        <v>93616854</v>
      </c>
      <c r="FD3" s="38">
        <v>0</v>
      </c>
      <c r="FE3" s="38">
        <v>0</v>
      </c>
      <c r="FF3" s="38">
        <v>0</v>
      </c>
      <c r="FG3" s="38">
        <v>0</v>
      </c>
      <c r="FH3" s="38">
        <v>0</v>
      </c>
      <c r="FI3" s="38">
        <v>0</v>
      </c>
      <c r="FJ3" s="38">
        <v>0</v>
      </c>
      <c r="FK3" s="38">
        <v>0</v>
      </c>
      <c r="FL3" s="38">
        <v>0</v>
      </c>
      <c r="FM3" s="38">
        <v>0</v>
      </c>
      <c r="FN3" s="38">
        <v>0</v>
      </c>
      <c r="FO3" s="38">
        <v>0</v>
      </c>
      <c r="FP3" s="38">
        <v>0</v>
      </c>
      <c r="FQ3" s="38">
        <v>0</v>
      </c>
      <c r="FR3" s="38">
        <v>0</v>
      </c>
      <c r="FS3" s="38">
        <v>0</v>
      </c>
      <c r="FT3" s="38">
        <v>0</v>
      </c>
      <c r="FU3" s="38">
        <v>0</v>
      </c>
      <c r="FV3" s="38">
        <v>0</v>
      </c>
      <c r="FW3" s="38">
        <v>0</v>
      </c>
      <c r="FX3" s="38">
        <v>0</v>
      </c>
      <c r="FY3" s="38">
        <v>0</v>
      </c>
      <c r="FZ3" s="38">
        <v>0</v>
      </c>
      <c r="GA3" s="38">
        <v>0</v>
      </c>
      <c r="GB3" s="38">
        <v>0</v>
      </c>
      <c r="GC3" s="38">
        <v>0</v>
      </c>
      <c r="GD3" s="38">
        <v>0</v>
      </c>
      <c r="GE3" s="38">
        <v>0</v>
      </c>
      <c r="GF3" s="38">
        <v>0</v>
      </c>
      <c r="GG3" s="38">
        <v>0</v>
      </c>
      <c r="GH3" s="38">
        <v>0</v>
      </c>
      <c r="GI3" s="38">
        <v>0</v>
      </c>
      <c r="GJ3" s="38">
        <v>0</v>
      </c>
      <c r="GK3" s="38">
        <v>0</v>
      </c>
      <c r="GL3" s="38">
        <v>0</v>
      </c>
      <c r="GM3" s="38">
        <v>0</v>
      </c>
      <c r="GN3" s="38">
        <v>0</v>
      </c>
      <c r="GO3" s="38">
        <v>0</v>
      </c>
      <c r="GP3" s="38">
        <v>0</v>
      </c>
      <c r="GQ3" s="38">
        <v>0</v>
      </c>
      <c r="GR3" s="38">
        <v>10039657519</v>
      </c>
      <c r="GS3" s="38">
        <v>736581225</v>
      </c>
      <c r="GT3" s="38">
        <v>0</v>
      </c>
      <c r="GU3" s="38">
        <v>107285240</v>
      </c>
      <c r="GV3" s="38">
        <v>10668953504</v>
      </c>
      <c r="GW3" s="38">
        <v>210758612</v>
      </c>
      <c r="GX3" s="38">
        <v>0</v>
      </c>
      <c r="GY3" s="38">
        <v>4577762764</v>
      </c>
      <c r="GZ3" s="38">
        <v>160244023</v>
      </c>
      <c r="HA3" s="38">
        <v>10096207999</v>
      </c>
      <c r="HB3" s="38">
        <v>724376954</v>
      </c>
      <c r="HC3" s="38">
        <v>3527053814</v>
      </c>
      <c r="HD3" s="38">
        <v>327013788</v>
      </c>
      <c r="HE3" s="38">
        <v>3200040026</v>
      </c>
      <c r="HF3" s="38">
        <v>4527248175</v>
      </c>
      <c r="HG3" s="38">
        <v>0</v>
      </c>
      <c r="HH3" s="38">
        <v>118505614</v>
      </c>
      <c r="HI3" s="38">
        <v>10702079339</v>
      </c>
      <c r="HJ3" s="38">
        <v>9334490.3000000007</v>
      </c>
      <c r="HK3" s="38">
        <v>34230688.240000002</v>
      </c>
      <c r="HL3" s="38">
        <v>0</v>
      </c>
      <c r="HM3" s="38">
        <v>1178249.3500000001</v>
      </c>
      <c r="HN3" s="38">
        <v>33052438.890000001</v>
      </c>
      <c r="HO3" s="38">
        <v>32917137.239999998</v>
      </c>
      <c r="HP3" s="38">
        <v>23582646.940000001</v>
      </c>
      <c r="HQ3" s="38">
        <v>0</v>
      </c>
      <c r="HR3" s="38">
        <v>23582646.940000001</v>
      </c>
      <c r="HS3" s="38">
        <v>-135301.65</v>
      </c>
      <c r="HT3" s="38">
        <v>34095386.590000004</v>
      </c>
      <c r="HU3" s="38">
        <v>0</v>
      </c>
      <c r="HV3" s="38">
        <v>9469791.9499999993</v>
      </c>
      <c r="HW3" s="38">
        <v>-135301.65</v>
      </c>
      <c r="HX3" s="38">
        <v>27259879.98</v>
      </c>
      <c r="HY3" s="38">
        <v>1283001077.22</v>
      </c>
      <c r="HZ3" s="38">
        <v>0</v>
      </c>
      <c r="IA3" s="38">
        <v>56509342.659999996</v>
      </c>
      <c r="IB3" s="38">
        <v>1226491734.5599999</v>
      </c>
      <c r="IC3" s="38">
        <v>1224433792.5</v>
      </c>
      <c r="ID3" s="38">
        <v>1197173912.52</v>
      </c>
      <c r="IE3" s="38">
        <v>0</v>
      </c>
      <c r="IF3" s="38">
        <v>1197173912.52</v>
      </c>
      <c r="IG3" s="38">
        <v>-2057942.06</v>
      </c>
      <c r="IH3" s="38">
        <v>1280943135.1600001</v>
      </c>
      <c r="II3" s="38">
        <v>0</v>
      </c>
      <c r="IJ3" s="38">
        <v>29317822.039999999</v>
      </c>
      <c r="IK3" s="38">
        <v>-2057942.06</v>
      </c>
      <c r="IL3" s="38">
        <v>-20830113.739999998</v>
      </c>
      <c r="IM3" s="38">
        <v>3313000995.8099999</v>
      </c>
      <c r="IN3" s="38">
        <v>0</v>
      </c>
      <c r="IO3" s="38">
        <v>150555349.87</v>
      </c>
      <c r="IP3" s="38">
        <v>3162445645.9400001</v>
      </c>
      <c r="IQ3" s="38">
        <v>3160446255.71</v>
      </c>
      <c r="IR3" s="38">
        <v>3181276369.4499998</v>
      </c>
      <c r="IS3" s="38">
        <v>0</v>
      </c>
      <c r="IT3" s="38">
        <v>3181276369.4499998</v>
      </c>
      <c r="IU3" s="38">
        <v>-1999390.23</v>
      </c>
      <c r="IV3" s="38">
        <v>3311001605.5799999</v>
      </c>
      <c r="IW3" s="38">
        <v>0</v>
      </c>
      <c r="IX3" s="38">
        <v>-18830723.510000002</v>
      </c>
      <c r="IY3" s="38">
        <v>-1999390.23</v>
      </c>
      <c r="IZ3" s="38">
        <v>139122579.63999999</v>
      </c>
      <c r="JA3" s="38">
        <v>1205248473.0799999</v>
      </c>
      <c r="JB3" s="38">
        <v>0</v>
      </c>
      <c r="JC3" s="38">
        <v>44287789.049999997</v>
      </c>
      <c r="JD3" s="38">
        <v>1160960684.03</v>
      </c>
      <c r="JE3" s="38">
        <v>1165640690.96</v>
      </c>
      <c r="JF3" s="38">
        <v>1020890752.15</v>
      </c>
      <c r="JG3" s="38">
        <v>5627359.1699999999</v>
      </c>
      <c r="JH3" s="38">
        <v>1026518111.3200001</v>
      </c>
      <c r="JI3" s="38">
        <v>4680006.93</v>
      </c>
      <c r="JJ3" s="38">
        <v>1209928480.01</v>
      </c>
      <c r="JK3" s="38">
        <v>0</v>
      </c>
      <c r="JL3" s="38">
        <v>140069931.88</v>
      </c>
      <c r="JM3" s="38">
        <v>-947352.24</v>
      </c>
      <c r="JN3" s="38">
        <v>185330650.38</v>
      </c>
      <c r="JO3" s="38">
        <v>340999252.85000002</v>
      </c>
      <c r="JP3" s="38">
        <v>0</v>
      </c>
      <c r="JQ3" s="38">
        <v>32798103.530000001</v>
      </c>
      <c r="JR3" s="38">
        <v>308201149.31999999</v>
      </c>
      <c r="JS3" s="38">
        <v>307332812.77999997</v>
      </c>
      <c r="JT3" s="38">
        <v>121606306.73</v>
      </c>
      <c r="JU3" s="38">
        <v>395855.67</v>
      </c>
      <c r="JV3" s="38">
        <v>122002162.40000001</v>
      </c>
      <c r="JW3" s="38">
        <v>-868336.54</v>
      </c>
      <c r="JX3" s="38">
        <v>340130916.31</v>
      </c>
      <c r="JY3" s="38">
        <v>0</v>
      </c>
      <c r="JZ3" s="38">
        <v>186594842.59</v>
      </c>
      <c r="KA3" s="38">
        <v>-1264192.21</v>
      </c>
      <c r="KB3" s="38">
        <v>5742635.3899999997</v>
      </c>
      <c r="KC3" s="38">
        <v>263343139.31</v>
      </c>
      <c r="KD3" s="38">
        <v>0</v>
      </c>
      <c r="KE3" s="38">
        <v>25903444.210000001</v>
      </c>
      <c r="KF3" s="38">
        <v>237439695.09999999</v>
      </c>
      <c r="KG3" s="38">
        <v>277837276.22000003</v>
      </c>
      <c r="KH3" s="38">
        <v>222807770.41999999</v>
      </c>
      <c r="KI3" s="38">
        <v>49286870.409999996</v>
      </c>
      <c r="KJ3" s="38">
        <v>272094640.82999998</v>
      </c>
      <c r="KK3" s="38">
        <v>40397581.119999997</v>
      </c>
      <c r="KL3" s="38">
        <v>303740720.43000001</v>
      </c>
      <c r="KM3" s="38">
        <v>0</v>
      </c>
      <c r="KN3" s="38">
        <v>14631924.68</v>
      </c>
      <c r="KO3" s="38">
        <v>-8889289.2899999991</v>
      </c>
      <c r="KP3" s="38">
        <v>908147375.79999995</v>
      </c>
      <c r="KQ3" s="38">
        <v>4716063237.6800003</v>
      </c>
      <c r="KR3" s="38">
        <v>0</v>
      </c>
      <c r="KS3" s="38">
        <v>232235513.06</v>
      </c>
      <c r="KT3" s="38">
        <v>4483827724.6199999</v>
      </c>
      <c r="KU3" s="38">
        <v>4804405338.3500004</v>
      </c>
      <c r="KV3" s="38">
        <v>3366461622.1199999</v>
      </c>
      <c r="KW3" s="38">
        <v>529796340.43000001</v>
      </c>
      <c r="KX3" s="38">
        <v>3896257962.5500002</v>
      </c>
      <c r="KY3" s="38">
        <v>320577613.73000002</v>
      </c>
      <c r="KZ3" s="38">
        <v>5036640851.4099998</v>
      </c>
      <c r="LA3" s="38">
        <v>0</v>
      </c>
      <c r="LB3" s="38">
        <v>1117366102.5</v>
      </c>
      <c r="LC3" s="38">
        <v>-209218726.69999999</v>
      </c>
      <c r="LD3" s="38">
        <v>-37106213.869999997</v>
      </c>
      <c r="LE3" s="38">
        <v>797073735.57000005</v>
      </c>
      <c r="LF3" s="38">
        <v>0</v>
      </c>
      <c r="LG3" s="38">
        <v>45053453.039999999</v>
      </c>
      <c r="LH3" s="38">
        <v>752020282.52999997</v>
      </c>
      <c r="LI3" s="38">
        <v>799030147.60000002</v>
      </c>
      <c r="LJ3" s="38">
        <v>760215831.02999997</v>
      </c>
      <c r="LK3" s="38">
        <v>75920530.439999998</v>
      </c>
      <c r="LL3" s="38">
        <v>836136361.47000003</v>
      </c>
      <c r="LM3" s="38">
        <v>47009865.07</v>
      </c>
      <c r="LN3" s="38">
        <v>844083600.63999999</v>
      </c>
      <c r="LO3" s="38">
        <v>0</v>
      </c>
      <c r="LP3" s="38">
        <v>-8195548.5</v>
      </c>
      <c r="LQ3" s="38">
        <v>-28910665.370000001</v>
      </c>
      <c r="LR3" s="38">
        <v>0</v>
      </c>
      <c r="LS3" s="38">
        <v>0</v>
      </c>
      <c r="LT3" s="38">
        <v>0</v>
      </c>
      <c r="LU3" s="38">
        <v>0</v>
      </c>
      <c r="LV3" s="38">
        <v>0</v>
      </c>
      <c r="LW3" s="38">
        <v>0</v>
      </c>
      <c r="LX3" s="38">
        <v>0</v>
      </c>
      <c r="LY3" s="38">
        <v>0</v>
      </c>
      <c r="LZ3" s="38">
        <v>0</v>
      </c>
      <c r="MA3" s="38">
        <v>0</v>
      </c>
      <c r="MB3" s="38">
        <v>0</v>
      </c>
      <c r="MC3" s="38">
        <v>0</v>
      </c>
      <c r="MD3" s="38">
        <v>0</v>
      </c>
      <c r="ME3" s="38">
        <v>0</v>
      </c>
      <c r="MF3" s="38">
        <v>0</v>
      </c>
      <c r="MG3" s="38">
        <v>0</v>
      </c>
      <c r="MH3" s="38">
        <v>0</v>
      </c>
      <c r="MI3" s="38">
        <v>0</v>
      </c>
      <c r="MJ3" s="38">
        <v>0</v>
      </c>
      <c r="MK3" s="38">
        <v>0</v>
      </c>
      <c r="ML3" s="38">
        <v>0</v>
      </c>
      <c r="MM3" s="38">
        <v>0</v>
      </c>
      <c r="MN3" s="38">
        <v>0</v>
      </c>
      <c r="MO3" s="38">
        <v>0</v>
      </c>
      <c r="MP3" s="38">
        <v>0</v>
      </c>
      <c r="MQ3" s="38">
        <v>0</v>
      </c>
      <c r="MR3" s="38">
        <v>0</v>
      </c>
      <c r="MS3" s="38">
        <v>0</v>
      </c>
      <c r="MT3" s="38">
        <v>31543735.460000001</v>
      </c>
      <c r="MU3" s="38">
        <v>70311723.609999999</v>
      </c>
      <c r="MV3" s="38">
        <v>0</v>
      </c>
      <c r="MW3" s="38">
        <v>5258446</v>
      </c>
      <c r="MX3" s="38">
        <v>65053277.609999999</v>
      </c>
      <c r="MY3" s="38">
        <v>65053277.579999998</v>
      </c>
      <c r="MZ3" s="38">
        <v>33509542.120000001</v>
      </c>
      <c r="NA3" s="38">
        <v>0</v>
      </c>
      <c r="NB3" s="38">
        <v>33509542.120000001</v>
      </c>
      <c r="NC3" s="38">
        <v>-0.03</v>
      </c>
      <c r="ND3" s="38">
        <v>70311723.579999998</v>
      </c>
      <c r="NE3" s="38">
        <v>0</v>
      </c>
      <c r="NF3" s="38">
        <v>31543735.489999998</v>
      </c>
      <c r="NG3" s="38">
        <v>-0.03</v>
      </c>
      <c r="NH3" s="38">
        <v>21144181.760000002</v>
      </c>
      <c r="NI3" s="38">
        <v>40290851.140000001</v>
      </c>
      <c r="NJ3" s="38">
        <v>0</v>
      </c>
      <c r="NK3" s="38">
        <v>2163647.7000000002</v>
      </c>
      <c r="NL3" s="38">
        <v>38127203.439999998</v>
      </c>
      <c r="NM3" s="38">
        <v>39270903.43</v>
      </c>
      <c r="NN3" s="38">
        <v>18106384.370000001</v>
      </c>
      <c r="NO3" s="38">
        <v>20337.3</v>
      </c>
      <c r="NP3" s="38">
        <v>18126721.670000002</v>
      </c>
      <c r="NQ3" s="38">
        <v>1143699.99</v>
      </c>
      <c r="NR3" s="38">
        <v>41434551.130000003</v>
      </c>
      <c r="NS3" s="38">
        <v>0</v>
      </c>
      <c r="NT3" s="38">
        <v>20020819.07</v>
      </c>
      <c r="NU3" s="38">
        <v>1123362.69</v>
      </c>
      <c r="NV3" s="38">
        <v>0</v>
      </c>
      <c r="NW3" s="38">
        <v>0</v>
      </c>
      <c r="NX3" s="38">
        <v>0</v>
      </c>
      <c r="NY3" s="38">
        <v>0</v>
      </c>
      <c r="NZ3" s="38">
        <v>0</v>
      </c>
      <c r="OA3" s="38">
        <v>0</v>
      </c>
      <c r="OB3" s="38">
        <v>0</v>
      </c>
      <c r="OC3" s="38">
        <v>0</v>
      </c>
      <c r="OD3" s="38">
        <v>0</v>
      </c>
      <c r="OE3" s="38">
        <v>0</v>
      </c>
      <c r="OF3" s="38">
        <v>0</v>
      </c>
      <c r="OG3" s="38">
        <v>0</v>
      </c>
      <c r="OH3" s="38">
        <v>0</v>
      </c>
      <c r="OI3" s="38">
        <v>0</v>
      </c>
      <c r="OJ3" s="38">
        <v>0</v>
      </c>
      <c r="OK3" s="38">
        <v>0</v>
      </c>
      <c r="OL3" s="38">
        <v>0</v>
      </c>
      <c r="OM3" s="38">
        <v>0</v>
      </c>
      <c r="ON3" s="38">
        <v>0</v>
      </c>
      <c r="OO3" s="38">
        <v>0</v>
      </c>
      <c r="OP3" s="38">
        <v>0</v>
      </c>
      <c r="OQ3" s="38">
        <v>0</v>
      </c>
      <c r="OR3" s="38">
        <v>0</v>
      </c>
      <c r="OS3" s="38">
        <v>0</v>
      </c>
      <c r="OT3" s="38">
        <v>0</v>
      </c>
      <c r="OU3" s="38">
        <v>0</v>
      </c>
      <c r="OV3" s="38">
        <v>0</v>
      </c>
      <c r="OW3" s="38">
        <v>0</v>
      </c>
      <c r="OX3" s="38">
        <v>0</v>
      </c>
      <c r="OY3" s="38">
        <v>0</v>
      </c>
      <c r="OZ3" s="38">
        <v>0</v>
      </c>
      <c r="PA3" s="38">
        <v>0</v>
      </c>
      <c r="PB3" s="38">
        <v>0</v>
      </c>
      <c r="PC3" s="38">
        <v>0</v>
      </c>
      <c r="PD3" s="38">
        <v>0</v>
      </c>
      <c r="PE3" s="38">
        <v>0</v>
      </c>
      <c r="PF3" s="38">
        <v>0</v>
      </c>
      <c r="PG3" s="38">
        <v>0</v>
      </c>
      <c r="PH3" s="38">
        <v>0</v>
      </c>
      <c r="PI3" s="38">
        <v>0</v>
      </c>
      <c r="PJ3" s="38">
        <v>0</v>
      </c>
      <c r="PK3" s="38">
        <v>0</v>
      </c>
      <c r="PL3" s="38">
        <v>0</v>
      </c>
      <c r="PM3" s="38">
        <v>0</v>
      </c>
      <c r="PN3" s="38">
        <v>0</v>
      </c>
      <c r="PO3" s="38">
        <v>0</v>
      </c>
      <c r="PP3" s="38">
        <v>0</v>
      </c>
      <c r="PQ3" s="38">
        <v>0</v>
      </c>
      <c r="PR3" s="38">
        <v>0</v>
      </c>
      <c r="PS3" s="38">
        <v>0</v>
      </c>
      <c r="PT3" s="38">
        <v>0</v>
      </c>
      <c r="PU3" s="38">
        <v>0</v>
      </c>
      <c r="PV3" s="38">
        <v>0</v>
      </c>
      <c r="PW3" s="38">
        <v>0</v>
      </c>
      <c r="PX3" s="38">
        <v>0</v>
      </c>
      <c r="PY3" s="38">
        <v>0</v>
      </c>
      <c r="PZ3" s="38">
        <v>1269689201.0999999</v>
      </c>
      <c r="QA3" s="38">
        <v>12063563174.51</v>
      </c>
      <c r="QB3" s="38">
        <v>0</v>
      </c>
      <c r="QC3" s="38">
        <v>595943338.47000003</v>
      </c>
      <c r="QD3" s="38">
        <v>11467619836.040001</v>
      </c>
      <c r="QE3" s="38">
        <v>11876367632.370001</v>
      </c>
      <c r="QF3" s="38">
        <v>9945631137.8500004</v>
      </c>
      <c r="QG3" s="38">
        <v>661047293.41999996</v>
      </c>
      <c r="QH3" s="38">
        <v>10606678431.27</v>
      </c>
      <c r="QI3" s="38">
        <v>408747796.32999998</v>
      </c>
      <c r="QJ3" s="38">
        <v>12472310970.84</v>
      </c>
      <c r="QK3" s="38">
        <v>0</v>
      </c>
      <c r="QL3" s="38">
        <v>1521988698.1900001</v>
      </c>
      <c r="QM3" s="38">
        <v>-252299497.09</v>
      </c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>
        <v>0</v>
      </c>
      <c r="RC3" s="83">
        <v>0</v>
      </c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>
        <v>0</v>
      </c>
      <c r="RT3" s="83">
        <v>0</v>
      </c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>
        <v>0</v>
      </c>
      <c r="SK3" s="83">
        <v>0</v>
      </c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>
        <v>0</v>
      </c>
      <c r="TB3" s="83">
        <v>0</v>
      </c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>
        <v>0</v>
      </c>
      <c r="TS3" s="83">
        <v>0</v>
      </c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>
        <v>152335499.53</v>
      </c>
      <c r="UJ3" s="83">
        <v>5088775768.8900003</v>
      </c>
      <c r="UK3" s="83">
        <v>4041945254.4899998</v>
      </c>
      <c r="UL3" s="83">
        <v>4140216889.52</v>
      </c>
      <c r="UM3" s="83">
        <v>1104793787.3499999</v>
      </c>
      <c r="UN3" s="83"/>
      <c r="UO3" s="83">
        <v>98271635.030000001</v>
      </c>
      <c r="UP3" s="83">
        <v>-156234907.97999999</v>
      </c>
      <c r="UQ3" s="83">
        <v>948558879.37</v>
      </c>
      <c r="UR3" s="83"/>
      <c r="US3" s="83"/>
      <c r="UT3" s="83">
        <v>5299074541.3699999</v>
      </c>
      <c r="UU3" s="83">
        <v>-57963272.950000003</v>
      </c>
      <c r="UV3" s="83">
        <v>5241111268.4200001</v>
      </c>
      <c r="UW3" s="83"/>
      <c r="UX3" s="83"/>
      <c r="UY3" s="83">
        <v>5146739041.8400002</v>
      </c>
      <c r="VG3">
        <v>0</v>
      </c>
      <c r="VO3">
        <v>0</v>
      </c>
      <c r="VX3">
        <v>0</v>
      </c>
      <c r="WF3">
        <v>0</v>
      </c>
      <c r="WO3">
        <v>0</v>
      </c>
      <c r="WW3">
        <v>0</v>
      </c>
      <c r="XF3">
        <v>0</v>
      </c>
      <c r="XN3">
        <v>0</v>
      </c>
      <c r="XW3">
        <v>0</v>
      </c>
      <c r="YE3">
        <v>0</v>
      </c>
      <c r="YN3">
        <v>0</v>
      </c>
      <c r="YQ3">
        <v>98271635.030000001</v>
      </c>
      <c r="YR3">
        <v>4140216889.52</v>
      </c>
      <c r="YS3">
        <v>1104793787.3499999</v>
      </c>
      <c r="YT3">
        <v>-156234907.97999999</v>
      </c>
      <c r="YV3">
        <v>5088775768.8900003</v>
      </c>
      <c r="YW3">
        <v>4041945254.4899998</v>
      </c>
      <c r="YX3">
        <v>5299074541.3699999</v>
      </c>
      <c r="YY3">
        <v>-57963272.950000003</v>
      </c>
      <c r="YZ3">
        <v>5241111268.4200001</v>
      </c>
      <c r="ZA3">
        <v>948558879.37</v>
      </c>
      <c r="ZE3">
        <v>152335499.53</v>
      </c>
      <c r="ZF3">
        <v>5146739041.8400002</v>
      </c>
    </row>
    <row r="4" spans="1:683">
      <c r="A4" s="84">
        <v>45657</v>
      </c>
      <c r="B4" s="81">
        <v>53120</v>
      </c>
      <c r="C4" s="82" t="s">
        <v>1937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  <c r="AG4" s="38">
        <v>0</v>
      </c>
      <c r="AH4" s="38">
        <v>1008000</v>
      </c>
      <c r="AI4" s="38">
        <v>26024000</v>
      </c>
      <c r="AJ4" s="38">
        <v>0</v>
      </c>
      <c r="AK4" s="38">
        <v>0</v>
      </c>
      <c r="AL4" s="38">
        <v>0</v>
      </c>
      <c r="AM4" s="38">
        <v>3280000</v>
      </c>
      <c r="AN4" s="38">
        <v>25016000</v>
      </c>
      <c r="AO4" s="38">
        <v>0</v>
      </c>
      <c r="AP4" s="38">
        <v>0</v>
      </c>
      <c r="AQ4" s="38">
        <v>0</v>
      </c>
      <c r="AR4" s="38">
        <v>0</v>
      </c>
      <c r="AS4" s="38">
        <v>0</v>
      </c>
      <c r="AT4" s="38">
        <v>0</v>
      </c>
      <c r="AU4" s="38">
        <v>0</v>
      </c>
      <c r="AV4" s="38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>
        <v>0</v>
      </c>
      <c r="BM4" s="38">
        <v>0</v>
      </c>
      <c r="BN4" s="38">
        <v>0</v>
      </c>
      <c r="BO4" s="38">
        <v>0</v>
      </c>
      <c r="BP4" s="38">
        <v>0</v>
      </c>
      <c r="BQ4" s="38">
        <v>0</v>
      </c>
      <c r="BR4" s="38">
        <v>0</v>
      </c>
      <c r="BS4" s="38">
        <v>0</v>
      </c>
      <c r="BT4" s="38">
        <v>0</v>
      </c>
      <c r="BU4" s="38">
        <v>0</v>
      </c>
      <c r="BV4" s="38">
        <v>0</v>
      </c>
      <c r="BW4" s="38">
        <v>0</v>
      </c>
      <c r="BX4" s="38">
        <v>0</v>
      </c>
      <c r="BY4" s="38">
        <v>0</v>
      </c>
      <c r="BZ4" s="38">
        <v>0</v>
      </c>
      <c r="CA4" s="38">
        <v>0</v>
      </c>
      <c r="CB4" s="38">
        <v>0</v>
      </c>
      <c r="CC4" s="38">
        <v>0</v>
      </c>
      <c r="CD4" s="38">
        <v>0</v>
      </c>
      <c r="CE4" s="38">
        <v>0</v>
      </c>
      <c r="CF4" s="38">
        <v>0</v>
      </c>
      <c r="CG4" s="38">
        <v>0</v>
      </c>
      <c r="CH4" s="38">
        <v>0</v>
      </c>
      <c r="CI4" s="38">
        <v>0</v>
      </c>
      <c r="CJ4" s="38">
        <v>0</v>
      </c>
      <c r="CK4" s="38">
        <v>0</v>
      </c>
      <c r="CL4" s="38">
        <v>0</v>
      </c>
      <c r="CM4" s="38">
        <v>0</v>
      </c>
      <c r="CN4" s="38">
        <v>0</v>
      </c>
      <c r="CO4" s="38">
        <v>0</v>
      </c>
      <c r="CP4" s="38">
        <v>0</v>
      </c>
      <c r="CQ4" s="38">
        <v>0</v>
      </c>
      <c r="CR4" s="38">
        <v>0</v>
      </c>
      <c r="CS4" s="38">
        <v>0</v>
      </c>
      <c r="CT4" s="38">
        <v>0</v>
      </c>
      <c r="CU4" s="38">
        <v>0</v>
      </c>
      <c r="CV4" s="38">
        <v>0</v>
      </c>
      <c r="CW4" s="38">
        <v>0</v>
      </c>
      <c r="CX4" s="38">
        <v>0</v>
      </c>
      <c r="CY4" s="38">
        <v>0</v>
      </c>
      <c r="CZ4" s="38">
        <v>0</v>
      </c>
      <c r="DA4" s="38">
        <v>0</v>
      </c>
      <c r="DB4" s="38">
        <v>0</v>
      </c>
      <c r="DC4" s="38">
        <v>0</v>
      </c>
      <c r="DD4" s="38">
        <v>0</v>
      </c>
      <c r="DE4" s="38">
        <v>0</v>
      </c>
      <c r="DF4" s="38">
        <v>0</v>
      </c>
      <c r="DG4" s="38">
        <v>0</v>
      </c>
      <c r="DH4" s="38">
        <v>0</v>
      </c>
      <c r="DI4" s="38">
        <v>0</v>
      </c>
      <c r="DJ4" s="38">
        <v>0</v>
      </c>
      <c r="DK4" s="38">
        <v>0</v>
      </c>
      <c r="DL4" s="38">
        <v>0</v>
      </c>
      <c r="DM4" s="38">
        <v>0</v>
      </c>
      <c r="DN4" s="38">
        <v>0</v>
      </c>
      <c r="DO4" s="38">
        <v>0</v>
      </c>
      <c r="DP4" s="38">
        <v>0</v>
      </c>
      <c r="DQ4" s="38">
        <v>0</v>
      </c>
      <c r="DR4" s="38">
        <v>0</v>
      </c>
      <c r="DS4" s="38">
        <v>0</v>
      </c>
      <c r="DT4" s="38">
        <v>0</v>
      </c>
      <c r="DU4" s="38">
        <v>0</v>
      </c>
      <c r="DV4" s="38">
        <v>0</v>
      </c>
      <c r="DW4" s="38">
        <v>0</v>
      </c>
      <c r="DX4" s="38">
        <v>0</v>
      </c>
      <c r="DY4" s="38">
        <v>0</v>
      </c>
      <c r="DZ4" s="38">
        <v>0</v>
      </c>
      <c r="EA4" s="38">
        <v>0</v>
      </c>
      <c r="EB4" s="38">
        <v>0</v>
      </c>
      <c r="EC4" s="38">
        <v>0</v>
      </c>
      <c r="ED4" s="38">
        <v>0</v>
      </c>
      <c r="EE4" s="38">
        <v>0</v>
      </c>
      <c r="EF4" s="38">
        <v>0</v>
      </c>
      <c r="EG4" s="38">
        <v>0</v>
      </c>
      <c r="EH4" s="38">
        <v>0</v>
      </c>
      <c r="EI4" s="38">
        <v>0</v>
      </c>
      <c r="EJ4" s="38">
        <v>0</v>
      </c>
      <c r="EK4" s="38">
        <v>0</v>
      </c>
      <c r="EL4" s="38">
        <v>0</v>
      </c>
      <c r="EM4" s="38">
        <v>0</v>
      </c>
      <c r="EN4" s="38">
        <v>0</v>
      </c>
      <c r="EO4" s="38">
        <v>0</v>
      </c>
      <c r="EP4" s="38">
        <v>0</v>
      </c>
      <c r="EQ4" s="38">
        <v>0</v>
      </c>
      <c r="ER4" s="38">
        <v>0</v>
      </c>
      <c r="ES4" s="38">
        <v>0</v>
      </c>
      <c r="ET4" s="38">
        <v>0</v>
      </c>
      <c r="EU4" s="38">
        <v>0</v>
      </c>
      <c r="EV4" s="38">
        <v>0</v>
      </c>
      <c r="EW4" s="38">
        <v>0</v>
      </c>
      <c r="EX4" s="38">
        <v>0</v>
      </c>
      <c r="EY4" s="38">
        <v>0</v>
      </c>
      <c r="EZ4" s="38">
        <v>0</v>
      </c>
      <c r="FA4" s="38">
        <v>0</v>
      </c>
      <c r="FB4" s="38">
        <v>0</v>
      </c>
      <c r="FC4" s="38">
        <v>0</v>
      </c>
      <c r="FD4" s="38">
        <v>0</v>
      </c>
      <c r="FE4" s="38">
        <v>0</v>
      </c>
      <c r="FF4" s="38">
        <v>0</v>
      </c>
      <c r="FG4" s="38">
        <v>0</v>
      </c>
      <c r="FH4" s="38">
        <v>0</v>
      </c>
      <c r="FI4" s="38">
        <v>0</v>
      </c>
      <c r="FJ4" s="38">
        <v>0</v>
      </c>
      <c r="FK4" s="38">
        <v>0</v>
      </c>
      <c r="FL4" s="38">
        <v>0</v>
      </c>
      <c r="FM4" s="38">
        <v>0</v>
      </c>
      <c r="FN4" s="38">
        <v>0</v>
      </c>
      <c r="FO4" s="38">
        <v>0</v>
      </c>
      <c r="FP4" s="38">
        <v>0</v>
      </c>
      <c r="FQ4" s="38">
        <v>0</v>
      </c>
      <c r="FR4" s="38">
        <v>0</v>
      </c>
      <c r="FS4" s="38">
        <v>0</v>
      </c>
      <c r="FT4" s="38">
        <v>0</v>
      </c>
      <c r="FU4" s="38">
        <v>0</v>
      </c>
      <c r="FV4" s="38">
        <v>0</v>
      </c>
      <c r="FW4" s="38">
        <v>0</v>
      </c>
      <c r="FX4" s="38">
        <v>0</v>
      </c>
      <c r="FY4" s="38">
        <v>0</v>
      </c>
      <c r="FZ4" s="38">
        <v>0</v>
      </c>
      <c r="GA4" s="38">
        <v>0</v>
      </c>
      <c r="GB4" s="38">
        <v>0</v>
      </c>
      <c r="GC4" s="38">
        <v>0</v>
      </c>
      <c r="GD4" s="38">
        <v>0</v>
      </c>
      <c r="GE4" s="38">
        <v>0</v>
      </c>
      <c r="GF4" s="38">
        <v>0</v>
      </c>
      <c r="GG4" s="38">
        <v>0</v>
      </c>
      <c r="GH4" s="38">
        <v>0</v>
      </c>
      <c r="GI4" s="38">
        <v>0</v>
      </c>
      <c r="GJ4" s="38">
        <v>0</v>
      </c>
      <c r="GK4" s="38">
        <v>0</v>
      </c>
      <c r="GL4" s="38">
        <v>0</v>
      </c>
      <c r="GM4" s="38">
        <v>0</v>
      </c>
      <c r="GN4" s="38">
        <v>0</v>
      </c>
      <c r="GO4" s="38">
        <v>0</v>
      </c>
      <c r="GP4" s="38">
        <v>0</v>
      </c>
      <c r="GQ4" s="38">
        <v>0</v>
      </c>
      <c r="GR4" s="38">
        <v>0</v>
      </c>
      <c r="GS4" s="38">
        <v>0</v>
      </c>
      <c r="GT4" s="38">
        <v>0</v>
      </c>
      <c r="GU4" s="38">
        <v>0</v>
      </c>
      <c r="GV4" s="38">
        <v>0</v>
      </c>
      <c r="GW4" s="38">
        <v>1008000</v>
      </c>
      <c r="GX4" s="38">
        <v>0</v>
      </c>
      <c r="GY4" s="38">
        <v>26024000</v>
      </c>
      <c r="GZ4" s="38">
        <v>0</v>
      </c>
      <c r="HA4" s="38">
        <v>0</v>
      </c>
      <c r="HB4" s="38">
        <v>0</v>
      </c>
      <c r="HC4" s="38">
        <v>3280000</v>
      </c>
      <c r="HD4" s="38">
        <v>0</v>
      </c>
      <c r="HE4" s="38">
        <v>3280000</v>
      </c>
      <c r="HF4" s="38">
        <v>25016000</v>
      </c>
      <c r="HG4" s="38">
        <v>0</v>
      </c>
      <c r="HH4" s="38">
        <v>0</v>
      </c>
      <c r="HI4" s="38">
        <v>0</v>
      </c>
      <c r="HJ4" s="38">
        <v>0</v>
      </c>
      <c r="HK4" s="38">
        <v>0</v>
      </c>
      <c r="HL4" s="38">
        <v>0</v>
      </c>
      <c r="HM4" s="38">
        <v>0</v>
      </c>
      <c r="HN4" s="38">
        <v>0</v>
      </c>
      <c r="HO4" s="38">
        <v>0</v>
      </c>
      <c r="HP4" s="38">
        <v>0</v>
      </c>
      <c r="HQ4" s="38">
        <v>0</v>
      </c>
      <c r="HR4" s="38">
        <v>0</v>
      </c>
      <c r="HS4" s="38">
        <v>0</v>
      </c>
      <c r="HT4" s="38">
        <v>0</v>
      </c>
      <c r="HU4" s="38">
        <v>0</v>
      </c>
      <c r="HV4" s="38">
        <v>0</v>
      </c>
      <c r="HW4" s="38">
        <v>0</v>
      </c>
      <c r="HX4" s="38">
        <v>0</v>
      </c>
      <c r="HY4" s="38">
        <v>0</v>
      </c>
      <c r="HZ4" s="38">
        <v>0</v>
      </c>
      <c r="IA4" s="38">
        <v>0</v>
      </c>
      <c r="IB4" s="38">
        <v>0</v>
      </c>
      <c r="IC4" s="38">
        <v>0</v>
      </c>
      <c r="ID4" s="38">
        <v>0</v>
      </c>
      <c r="IE4" s="38">
        <v>0</v>
      </c>
      <c r="IF4" s="38">
        <v>0</v>
      </c>
      <c r="IG4" s="38">
        <v>0</v>
      </c>
      <c r="IH4" s="38">
        <v>0</v>
      </c>
      <c r="II4" s="38">
        <v>0</v>
      </c>
      <c r="IJ4" s="38">
        <v>0</v>
      </c>
      <c r="IK4" s="38">
        <v>0</v>
      </c>
      <c r="IL4" s="38">
        <v>0</v>
      </c>
      <c r="IM4" s="38">
        <v>95573398.170000002</v>
      </c>
      <c r="IN4" s="38">
        <v>0</v>
      </c>
      <c r="IO4" s="38">
        <v>2837000</v>
      </c>
      <c r="IP4" s="38">
        <v>92736398.170000002</v>
      </c>
      <c r="IQ4" s="38">
        <v>92736398.170000002</v>
      </c>
      <c r="IR4" s="38">
        <v>92736398.170000002</v>
      </c>
      <c r="IS4" s="38">
        <v>0</v>
      </c>
      <c r="IT4" s="38">
        <v>92736398.170000002</v>
      </c>
      <c r="IU4" s="38">
        <v>0</v>
      </c>
      <c r="IV4" s="38">
        <v>95573398.170000002</v>
      </c>
      <c r="IW4" s="38">
        <v>0</v>
      </c>
      <c r="IX4" s="38">
        <v>0</v>
      </c>
      <c r="IY4" s="38">
        <v>0</v>
      </c>
      <c r="IZ4" s="38">
        <v>0</v>
      </c>
      <c r="JA4" s="38">
        <v>0</v>
      </c>
      <c r="JB4" s="38">
        <v>0</v>
      </c>
      <c r="JC4" s="38">
        <v>0</v>
      </c>
      <c r="JD4" s="38">
        <v>0</v>
      </c>
      <c r="JE4" s="38">
        <v>0</v>
      </c>
      <c r="JF4" s="38">
        <v>0</v>
      </c>
      <c r="JG4" s="38">
        <v>0</v>
      </c>
      <c r="JH4" s="38">
        <v>0</v>
      </c>
      <c r="JI4" s="38">
        <v>0</v>
      </c>
      <c r="JJ4" s="38">
        <v>0</v>
      </c>
      <c r="JK4" s="38">
        <v>0</v>
      </c>
      <c r="JL4" s="38">
        <v>0</v>
      </c>
      <c r="JM4" s="38">
        <v>0</v>
      </c>
      <c r="JN4" s="38">
        <v>0</v>
      </c>
      <c r="JO4" s="38">
        <v>0</v>
      </c>
      <c r="JP4" s="38">
        <v>0</v>
      </c>
      <c r="JQ4" s="38">
        <v>0</v>
      </c>
      <c r="JR4" s="38">
        <v>0</v>
      </c>
      <c r="JS4" s="38">
        <v>0</v>
      </c>
      <c r="JT4" s="38">
        <v>0</v>
      </c>
      <c r="JU4" s="38">
        <v>0</v>
      </c>
      <c r="JV4" s="38">
        <v>0</v>
      </c>
      <c r="JW4" s="38">
        <v>0</v>
      </c>
      <c r="JX4" s="38">
        <v>0</v>
      </c>
      <c r="JY4" s="38">
        <v>0</v>
      </c>
      <c r="JZ4" s="38">
        <v>0</v>
      </c>
      <c r="KA4" s="38">
        <v>0</v>
      </c>
      <c r="KB4" s="38">
        <v>0</v>
      </c>
      <c r="KC4" s="38">
        <v>0</v>
      </c>
      <c r="KD4" s="38">
        <v>0</v>
      </c>
      <c r="KE4" s="38">
        <v>0</v>
      </c>
      <c r="KF4" s="38">
        <v>0</v>
      </c>
      <c r="KG4" s="38">
        <v>0</v>
      </c>
      <c r="KH4" s="38">
        <v>0</v>
      </c>
      <c r="KI4" s="38">
        <v>0</v>
      </c>
      <c r="KJ4" s="38">
        <v>0</v>
      </c>
      <c r="KK4" s="38">
        <v>0</v>
      </c>
      <c r="KL4" s="38">
        <v>0</v>
      </c>
      <c r="KM4" s="38">
        <v>0</v>
      </c>
      <c r="KN4" s="38">
        <v>0</v>
      </c>
      <c r="KO4" s="38">
        <v>0</v>
      </c>
      <c r="KP4" s="38">
        <v>0</v>
      </c>
      <c r="KQ4" s="38">
        <v>0</v>
      </c>
      <c r="KR4" s="38">
        <v>0</v>
      </c>
      <c r="KS4" s="38">
        <v>0</v>
      </c>
      <c r="KT4" s="38">
        <v>0</v>
      </c>
      <c r="KU4" s="38">
        <v>0</v>
      </c>
      <c r="KV4" s="38">
        <v>0</v>
      </c>
      <c r="KW4" s="38">
        <v>0</v>
      </c>
      <c r="KX4" s="38">
        <v>0</v>
      </c>
      <c r="KY4" s="38">
        <v>0</v>
      </c>
      <c r="KZ4" s="38">
        <v>0</v>
      </c>
      <c r="LA4" s="38">
        <v>0</v>
      </c>
      <c r="LB4" s="38">
        <v>0</v>
      </c>
      <c r="LC4" s="38">
        <v>0</v>
      </c>
      <c r="LD4" s="38">
        <v>0</v>
      </c>
      <c r="LE4" s="38">
        <v>0</v>
      </c>
      <c r="LF4" s="38">
        <v>0</v>
      </c>
      <c r="LG4" s="38">
        <v>0</v>
      </c>
      <c r="LH4" s="38">
        <v>0</v>
      </c>
      <c r="LI4" s="38">
        <v>0</v>
      </c>
      <c r="LJ4" s="38">
        <v>0</v>
      </c>
      <c r="LK4" s="38">
        <v>0</v>
      </c>
      <c r="LL4" s="38">
        <v>0</v>
      </c>
      <c r="LM4" s="38">
        <v>0</v>
      </c>
      <c r="LN4" s="38">
        <v>0</v>
      </c>
      <c r="LO4" s="38">
        <v>0</v>
      </c>
      <c r="LP4" s="38">
        <v>0</v>
      </c>
      <c r="LQ4" s="38">
        <v>0</v>
      </c>
      <c r="LR4" s="38">
        <v>0</v>
      </c>
      <c r="LS4" s="38">
        <v>0</v>
      </c>
      <c r="LT4" s="38">
        <v>0</v>
      </c>
      <c r="LU4" s="38">
        <v>0</v>
      </c>
      <c r="LV4" s="38">
        <v>0</v>
      </c>
      <c r="LW4" s="38">
        <v>0</v>
      </c>
      <c r="LX4" s="38">
        <v>0</v>
      </c>
      <c r="LY4" s="38">
        <v>0</v>
      </c>
      <c r="LZ4" s="38">
        <v>0</v>
      </c>
      <c r="MA4" s="38">
        <v>0</v>
      </c>
      <c r="MB4" s="38">
        <v>0</v>
      </c>
      <c r="MC4" s="38">
        <v>0</v>
      </c>
      <c r="MD4" s="38">
        <v>0</v>
      </c>
      <c r="ME4" s="38">
        <v>0</v>
      </c>
      <c r="MF4" s="38">
        <v>0</v>
      </c>
      <c r="MG4" s="38">
        <v>0</v>
      </c>
      <c r="MH4" s="38">
        <v>0</v>
      </c>
      <c r="MI4" s="38">
        <v>0</v>
      </c>
      <c r="MJ4" s="38">
        <v>0</v>
      </c>
      <c r="MK4" s="38">
        <v>0</v>
      </c>
      <c r="ML4" s="38">
        <v>0</v>
      </c>
      <c r="MM4" s="38">
        <v>0</v>
      </c>
      <c r="MN4" s="38">
        <v>0</v>
      </c>
      <c r="MO4" s="38">
        <v>0</v>
      </c>
      <c r="MP4" s="38">
        <v>0</v>
      </c>
      <c r="MQ4" s="38">
        <v>0</v>
      </c>
      <c r="MR4" s="38">
        <v>0</v>
      </c>
      <c r="MS4" s="38">
        <v>0</v>
      </c>
      <c r="MT4" s="38">
        <v>0</v>
      </c>
      <c r="MU4" s="38">
        <v>0</v>
      </c>
      <c r="MV4" s="38">
        <v>0</v>
      </c>
      <c r="MW4" s="38">
        <v>0</v>
      </c>
      <c r="MX4" s="38">
        <v>0</v>
      </c>
      <c r="MY4" s="38">
        <v>0</v>
      </c>
      <c r="MZ4" s="38">
        <v>0</v>
      </c>
      <c r="NA4" s="38">
        <v>0</v>
      </c>
      <c r="NB4" s="38">
        <v>0</v>
      </c>
      <c r="NC4" s="38">
        <v>0</v>
      </c>
      <c r="ND4" s="38">
        <v>0</v>
      </c>
      <c r="NE4" s="38">
        <v>0</v>
      </c>
      <c r="NF4" s="38">
        <v>0</v>
      </c>
      <c r="NG4" s="38">
        <v>0</v>
      </c>
      <c r="NH4" s="38">
        <v>0</v>
      </c>
      <c r="NI4" s="38">
        <v>0</v>
      </c>
      <c r="NJ4" s="38">
        <v>0</v>
      </c>
      <c r="NK4" s="38">
        <v>0</v>
      </c>
      <c r="NL4" s="38">
        <v>0</v>
      </c>
      <c r="NM4" s="38">
        <v>0</v>
      </c>
      <c r="NN4" s="38">
        <v>0</v>
      </c>
      <c r="NO4" s="38">
        <v>0</v>
      </c>
      <c r="NP4" s="38">
        <v>0</v>
      </c>
      <c r="NQ4" s="38">
        <v>0</v>
      </c>
      <c r="NR4" s="38">
        <v>0</v>
      </c>
      <c r="NS4" s="38">
        <v>0</v>
      </c>
      <c r="NT4" s="38">
        <v>0</v>
      </c>
      <c r="NU4" s="38">
        <v>0</v>
      </c>
      <c r="NV4" s="38">
        <v>0</v>
      </c>
      <c r="NW4" s="38">
        <v>0</v>
      </c>
      <c r="NX4" s="38">
        <v>0</v>
      </c>
      <c r="NY4" s="38">
        <v>0</v>
      </c>
      <c r="NZ4" s="38">
        <v>0</v>
      </c>
      <c r="OA4" s="38">
        <v>0</v>
      </c>
      <c r="OB4" s="38">
        <v>0</v>
      </c>
      <c r="OC4" s="38">
        <v>0</v>
      </c>
      <c r="OD4" s="38">
        <v>0</v>
      </c>
      <c r="OE4" s="38">
        <v>0</v>
      </c>
      <c r="OF4" s="38">
        <v>0</v>
      </c>
      <c r="OG4" s="38">
        <v>0</v>
      </c>
      <c r="OH4" s="38">
        <v>0</v>
      </c>
      <c r="OI4" s="38">
        <v>0</v>
      </c>
      <c r="OJ4" s="38">
        <v>0</v>
      </c>
      <c r="OK4" s="38">
        <v>0</v>
      </c>
      <c r="OL4" s="38">
        <v>0</v>
      </c>
      <c r="OM4" s="38">
        <v>0</v>
      </c>
      <c r="ON4" s="38">
        <v>0</v>
      </c>
      <c r="OO4" s="38">
        <v>0</v>
      </c>
      <c r="OP4" s="38">
        <v>0</v>
      </c>
      <c r="OQ4" s="38">
        <v>0</v>
      </c>
      <c r="OR4" s="38">
        <v>0</v>
      </c>
      <c r="OS4" s="38">
        <v>0</v>
      </c>
      <c r="OT4" s="38">
        <v>0</v>
      </c>
      <c r="OU4" s="38">
        <v>0</v>
      </c>
      <c r="OV4" s="38">
        <v>0</v>
      </c>
      <c r="OW4" s="38">
        <v>0</v>
      </c>
      <c r="OX4" s="38">
        <v>0</v>
      </c>
      <c r="OY4" s="38">
        <v>0</v>
      </c>
      <c r="OZ4" s="38">
        <v>0</v>
      </c>
      <c r="PA4" s="38">
        <v>0</v>
      </c>
      <c r="PB4" s="38">
        <v>0</v>
      </c>
      <c r="PC4" s="38">
        <v>0</v>
      </c>
      <c r="PD4" s="38">
        <v>0</v>
      </c>
      <c r="PE4" s="38">
        <v>0</v>
      </c>
      <c r="PF4" s="38">
        <v>0</v>
      </c>
      <c r="PG4" s="38">
        <v>0</v>
      </c>
      <c r="PH4" s="38">
        <v>0</v>
      </c>
      <c r="PI4" s="38">
        <v>0</v>
      </c>
      <c r="PJ4" s="38">
        <v>0</v>
      </c>
      <c r="PK4" s="38">
        <v>0</v>
      </c>
      <c r="PL4" s="38">
        <v>0</v>
      </c>
      <c r="PM4" s="38">
        <v>0</v>
      </c>
      <c r="PN4" s="38">
        <v>0</v>
      </c>
      <c r="PO4" s="38">
        <v>0</v>
      </c>
      <c r="PP4" s="38">
        <v>0</v>
      </c>
      <c r="PQ4" s="38">
        <v>0</v>
      </c>
      <c r="PR4" s="38">
        <v>0</v>
      </c>
      <c r="PS4" s="38">
        <v>0</v>
      </c>
      <c r="PT4" s="38">
        <v>0</v>
      </c>
      <c r="PU4" s="38">
        <v>0</v>
      </c>
      <c r="PV4" s="38">
        <v>0</v>
      </c>
      <c r="PW4" s="38">
        <v>0</v>
      </c>
      <c r="PX4" s="38">
        <v>0</v>
      </c>
      <c r="PY4" s="38">
        <v>0</v>
      </c>
      <c r="PZ4" s="38">
        <v>0</v>
      </c>
      <c r="QA4" s="38">
        <v>95573398.170000002</v>
      </c>
      <c r="QB4" s="38">
        <v>0</v>
      </c>
      <c r="QC4" s="38">
        <v>2837000</v>
      </c>
      <c r="QD4" s="38">
        <v>92736398.170000002</v>
      </c>
      <c r="QE4" s="38">
        <v>92736398.170000002</v>
      </c>
      <c r="QF4" s="38">
        <v>92736398.170000002</v>
      </c>
      <c r="QG4" s="38">
        <v>0</v>
      </c>
      <c r="QH4" s="38">
        <v>92736398.170000002</v>
      </c>
      <c r="QI4" s="38">
        <v>0</v>
      </c>
      <c r="QJ4" s="38">
        <v>95573398.170000002</v>
      </c>
      <c r="QK4" s="38">
        <v>0</v>
      </c>
      <c r="QL4" s="38">
        <v>0</v>
      </c>
      <c r="QM4" s="38">
        <v>0</v>
      </c>
      <c r="QN4" s="83">
        <v>0</v>
      </c>
      <c r="QO4" s="83">
        <v>0</v>
      </c>
      <c r="QP4" s="83">
        <v>0</v>
      </c>
      <c r="QQ4" s="83">
        <v>0</v>
      </c>
      <c r="QR4" s="83">
        <v>0</v>
      </c>
      <c r="QS4" s="83">
        <v>0</v>
      </c>
      <c r="QT4" s="83">
        <v>0</v>
      </c>
      <c r="QU4" s="83">
        <v>0</v>
      </c>
      <c r="QV4" s="83">
        <v>0</v>
      </c>
      <c r="QW4" s="83">
        <v>0</v>
      </c>
      <c r="QX4" s="83">
        <v>0</v>
      </c>
      <c r="QY4" s="83">
        <v>0</v>
      </c>
      <c r="QZ4" s="83">
        <v>0</v>
      </c>
      <c r="RA4" s="83">
        <v>0</v>
      </c>
      <c r="RB4" s="83">
        <v>0</v>
      </c>
      <c r="RC4" s="83">
        <v>0</v>
      </c>
      <c r="RD4" s="83">
        <v>0</v>
      </c>
      <c r="RE4" s="83">
        <v>0</v>
      </c>
      <c r="RF4" s="83">
        <v>0</v>
      </c>
      <c r="RG4" s="83">
        <v>0</v>
      </c>
      <c r="RH4" s="83">
        <v>0</v>
      </c>
      <c r="RI4" s="83">
        <v>0</v>
      </c>
      <c r="RJ4" s="83">
        <v>0</v>
      </c>
      <c r="RK4" s="83">
        <v>0</v>
      </c>
      <c r="RL4" s="83">
        <v>0</v>
      </c>
      <c r="RM4" s="83">
        <v>0</v>
      </c>
      <c r="RN4" s="83">
        <v>0</v>
      </c>
      <c r="RO4" s="83">
        <v>0</v>
      </c>
      <c r="RP4" s="83">
        <v>0</v>
      </c>
      <c r="RQ4" s="83">
        <v>0</v>
      </c>
      <c r="RR4" s="83">
        <v>0</v>
      </c>
      <c r="RS4" s="83">
        <v>0</v>
      </c>
      <c r="RT4" s="83">
        <v>0</v>
      </c>
      <c r="RU4" s="83">
        <v>0</v>
      </c>
      <c r="RV4" s="83">
        <v>0</v>
      </c>
      <c r="RW4" s="83">
        <v>0</v>
      </c>
      <c r="RX4" s="83">
        <v>0</v>
      </c>
      <c r="RY4" s="83">
        <v>0</v>
      </c>
      <c r="RZ4" s="83">
        <v>0</v>
      </c>
      <c r="SA4" s="83">
        <v>0</v>
      </c>
      <c r="SB4" s="83">
        <v>0</v>
      </c>
      <c r="SC4" s="83">
        <v>0</v>
      </c>
      <c r="SD4" s="83">
        <v>0</v>
      </c>
      <c r="SE4" s="83">
        <v>0</v>
      </c>
      <c r="SF4" s="83">
        <v>0</v>
      </c>
      <c r="SG4" s="83">
        <v>0</v>
      </c>
      <c r="SH4" s="83">
        <v>0</v>
      </c>
      <c r="SI4" s="83">
        <v>0</v>
      </c>
      <c r="SJ4" s="83">
        <v>0</v>
      </c>
      <c r="SK4" s="83">
        <v>0</v>
      </c>
      <c r="SL4" s="83">
        <v>0</v>
      </c>
      <c r="SM4" s="83">
        <v>0</v>
      </c>
      <c r="SN4" s="83">
        <v>0</v>
      </c>
      <c r="SO4" s="83">
        <v>0</v>
      </c>
      <c r="SP4" s="83">
        <v>0</v>
      </c>
      <c r="SQ4" s="83">
        <v>0</v>
      </c>
      <c r="SR4" s="83">
        <v>0</v>
      </c>
      <c r="SS4" s="83">
        <v>0</v>
      </c>
      <c r="ST4" s="83">
        <v>0</v>
      </c>
      <c r="SU4" s="83">
        <v>0</v>
      </c>
      <c r="SV4" s="83">
        <v>0</v>
      </c>
      <c r="SW4" s="83">
        <v>0</v>
      </c>
      <c r="SX4" s="83">
        <v>0</v>
      </c>
      <c r="SY4" s="83">
        <v>0</v>
      </c>
      <c r="SZ4" s="83">
        <v>0</v>
      </c>
      <c r="TA4" s="83">
        <v>0</v>
      </c>
      <c r="TB4" s="83">
        <v>0</v>
      </c>
      <c r="TC4" s="83">
        <v>0</v>
      </c>
      <c r="TD4" s="83">
        <v>0</v>
      </c>
      <c r="TE4" s="83">
        <v>0</v>
      </c>
      <c r="TF4" s="83">
        <v>0</v>
      </c>
      <c r="TG4" s="83">
        <v>0</v>
      </c>
      <c r="TH4" s="83">
        <v>0</v>
      </c>
      <c r="TI4" s="83">
        <v>0</v>
      </c>
      <c r="TJ4" s="83">
        <v>0</v>
      </c>
      <c r="TK4" s="83">
        <v>0</v>
      </c>
      <c r="TL4" s="83">
        <v>0</v>
      </c>
      <c r="TM4" s="83">
        <v>0</v>
      </c>
      <c r="TN4" s="83">
        <v>0</v>
      </c>
      <c r="TO4" s="83">
        <v>0</v>
      </c>
      <c r="TP4" s="83">
        <v>0</v>
      </c>
      <c r="TQ4" s="83">
        <v>0</v>
      </c>
      <c r="TR4" s="83">
        <v>0</v>
      </c>
      <c r="TS4" s="83">
        <v>0</v>
      </c>
      <c r="TT4" s="83">
        <v>0</v>
      </c>
      <c r="TU4" s="83">
        <v>0</v>
      </c>
      <c r="TV4" s="83">
        <v>0</v>
      </c>
      <c r="TW4" s="83">
        <v>0</v>
      </c>
      <c r="TX4" s="83">
        <v>0</v>
      </c>
      <c r="TY4" s="83">
        <v>0</v>
      </c>
      <c r="TZ4" s="83">
        <v>0</v>
      </c>
      <c r="UA4" s="83">
        <v>0</v>
      </c>
      <c r="UB4" s="83">
        <v>0</v>
      </c>
      <c r="UC4" s="83">
        <v>0</v>
      </c>
      <c r="UD4" s="83">
        <v>0</v>
      </c>
      <c r="UE4" s="83">
        <v>0</v>
      </c>
      <c r="UF4" s="83">
        <v>0</v>
      </c>
      <c r="UG4" s="83">
        <v>0</v>
      </c>
      <c r="UH4" s="83">
        <v>0</v>
      </c>
      <c r="UI4" s="83">
        <v>3120000</v>
      </c>
      <c r="UJ4" s="83">
        <v>105547000</v>
      </c>
      <c r="UK4" s="83">
        <v>105547000</v>
      </c>
      <c r="UL4" s="83">
        <v>105547000</v>
      </c>
      <c r="UM4" s="83">
        <v>0</v>
      </c>
      <c r="UN4" s="83">
        <v>0</v>
      </c>
      <c r="UO4" s="83">
        <v>0</v>
      </c>
      <c r="UP4" s="83">
        <v>0</v>
      </c>
      <c r="UQ4" s="83">
        <v>0</v>
      </c>
      <c r="UR4" s="83">
        <v>0</v>
      </c>
      <c r="US4" s="83">
        <v>0</v>
      </c>
      <c r="UT4" s="83">
        <v>108667000</v>
      </c>
      <c r="UU4" s="83">
        <v>0</v>
      </c>
      <c r="UV4" s="83">
        <v>108667000</v>
      </c>
      <c r="UW4" s="83">
        <v>0</v>
      </c>
      <c r="UX4" s="83">
        <v>0</v>
      </c>
      <c r="UY4" s="83">
        <v>105547000</v>
      </c>
      <c r="UZ4">
        <v>0</v>
      </c>
      <c r="VA4">
        <v>0</v>
      </c>
      <c r="VB4">
        <v>0</v>
      </c>
      <c r="VC4">
        <v>0</v>
      </c>
      <c r="VD4">
        <v>0</v>
      </c>
      <c r="VE4">
        <v>0</v>
      </c>
      <c r="VF4">
        <v>0</v>
      </c>
      <c r="VG4">
        <v>0</v>
      </c>
      <c r="VH4">
        <v>0</v>
      </c>
      <c r="VI4">
        <v>0</v>
      </c>
      <c r="VJ4">
        <v>0</v>
      </c>
      <c r="VK4">
        <v>0</v>
      </c>
      <c r="VL4">
        <v>0</v>
      </c>
      <c r="VM4">
        <v>0</v>
      </c>
      <c r="VN4">
        <v>0</v>
      </c>
      <c r="VO4">
        <v>0</v>
      </c>
      <c r="VP4">
        <v>0</v>
      </c>
      <c r="VQ4">
        <v>0</v>
      </c>
      <c r="VR4">
        <v>0</v>
      </c>
      <c r="VS4">
        <v>0</v>
      </c>
      <c r="VT4">
        <v>0</v>
      </c>
      <c r="VU4">
        <v>0</v>
      </c>
      <c r="VV4">
        <v>0</v>
      </c>
      <c r="VW4">
        <v>0</v>
      </c>
      <c r="VX4">
        <v>0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  <c r="WQ4">
        <v>0</v>
      </c>
      <c r="WR4">
        <v>0</v>
      </c>
      <c r="WS4">
        <v>0</v>
      </c>
      <c r="WT4">
        <v>0</v>
      </c>
      <c r="WU4">
        <v>0</v>
      </c>
      <c r="WV4">
        <v>0</v>
      </c>
      <c r="WW4">
        <v>0</v>
      </c>
      <c r="WX4">
        <v>0</v>
      </c>
      <c r="WY4">
        <v>0</v>
      </c>
      <c r="WZ4">
        <v>0</v>
      </c>
      <c r="XA4">
        <v>0</v>
      </c>
      <c r="XB4">
        <v>0</v>
      </c>
      <c r="XC4">
        <v>0</v>
      </c>
      <c r="XD4">
        <v>0</v>
      </c>
      <c r="XE4">
        <v>0</v>
      </c>
      <c r="XF4">
        <v>0</v>
      </c>
      <c r="XG4">
        <v>0</v>
      </c>
      <c r="XH4">
        <v>0</v>
      </c>
      <c r="XI4">
        <v>0</v>
      </c>
      <c r="XJ4">
        <v>0</v>
      </c>
      <c r="XK4">
        <v>0</v>
      </c>
      <c r="XL4">
        <v>0</v>
      </c>
      <c r="XM4">
        <v>0</v>
      </c>
      <c r="XN4">
        <v>0</v>
      </c>
      <c r="XO4">
        <v>0</v>
      </c>
      <c r="XP4">
        <v>0</v>
      </c>
      <c r="XQ4">
        <v>0</v>
      </c>
      <c r="XR4">
        <v>0</v>
      </c>
      <c r="XS4">
        <v>0</v>
      </c>
      <c r="XT4">
        <v>0</v>
      </c>
      <c r="XU4">
        <v>0</v>
      </c>
      <c r="XV4">
        <v>0</v>
      </c>
      <c r="XW4">
        <v>0</v>
      </c>
      <c r="XX4">
        <v>0</v>
      </c>
      <c r="XY4">
        <v>0</v>
      </c>
      <c r="XZ4">
        <v>0</v>
      </c>
      <c r="YA4">
        <v>0</v>
      </c>
      <c r="YB4">
        <v>0</v>
      </c>
      <c r="YC4">
        <v>0</v>
      </c>
      <c r="YD4">
        <v>0</v>
      </c>
      <c r="YE4">
        <v>0</v>
      </c>
      <c r="YF4">
        <v>0</v>
      </c>
      <c r="YG4">
        <v>0</v>
      </c>
      <c r="YH4">
        <v>0</v>
      </c>
      <c r="YI4">
        <v>0</v>
      </c>
      <c r="YJ4">
        <v>0</v>
      </c>
      <c r="YK4">
        <v>0</v>
      </c>
      <c r="YL4">
        <v>0</v>
      </c>
      <c r="YM4">
        <v>0</v>
      </c>
      <c r="YN4">
        <v>0</v>
      </c>
      <c r="YO4">
        <v>0</v>
      </c>
      <c r="YP4">
        <v>0</v>
      </c>
      <c r="YQ4">
        <v>0</v>
      </c>
      <c r="YR4">
        <v>105547000</v>
      </c>
      <c r="YS4">
        <v>0</v>
      </c>
      <c r="YT4">
        <v>0</v>
      </c>
      <c r="YU4">
        <v>0</v>
      </c>
      <c r="YV4">
        <v>105547000</v>
      </c>
      <c r="YW4">
        <v>105547000</v>
      </c>
      <c r="YX4">
        <v>108667000</v>
      </c>
      <c r="YY4">
        <v>0</v>
      </c>
      <c r="YZ4">
        <v>108667000</v>
      </c>
      <c r="ZA4">
        <v>0</v>
      </c>
      <c r="ZB4">
        <v>0</v>
      </c>
      <c r="ZC4">
        <v>0</v>
      </c>
      <c r="ZD4">
        <v>0</v>
      </c>
      <c r="ZE4">
        <v>3120000</v>
      </c>
      <c r="ZF4">
        <v>105547000</v>
      </c>
      <c r="ZG4">
        <v>0</v>
      </c>
    </row>
    <row r="5" spans="1:683">
      <c r="A5" s="84">
        <v>45657</v>
      </c>
      <c r="B5" s="81">
        <v>50253</v>
      </c>
      <c r="C5" s="82" t="s">
        <v>1938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54185505.859999999</v>
      </c>
      <c r="R5" s="38">
        <v>922903.92</v>
      </c>
      <c r="S5" s="38">
        <v>0</v>
      </c>
      <c r="T5" s="38">
        <v>55108409.780000001</v>
      </c>
      <c r="U5" s="38">
        <v>1208183.03</v>
      </c>
      <c r="V5" s="38">
        <v>51733077.829999998</v>
      </c>
      <c r="W5" s="38">
        <v>0</v>
      </c>
      <c r="X5" s="38">
        <v>52651650.310000002</v>
      </c>
      <c r="Y5" s="38">
        <v>922903.92</v>
      </c>
      <c r="Z5" s="38">
        <v>11876667.16</v>
      </c>
      <c r="AA5" s="38">
        <v>50524894.799999997</v>
      </c>
      <c r="AB5" s="38">
        <v>0</v>
      </c>
      <c r="AC5" s="38">
        <v>53574554.229999997</v>
      </c>
      <c r="AD5" s="38">
        <v>0</v>
      </c>
      <c r="AE5" s="38">
        <v>0</v>
      </c>
      <c r="AF5" s="38">
        <v>0</v>
      </c>
      <c r="AG5" s="38">
        <v>0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0</v>
      </c>
      <c r="AN5" s="38">
        <v>0</v>
      </c>
      <c r="AO5" s="38">
        <v>0</v>
      </c>
      <c r="AP5" s="38">
        <v>0</v>
      </c>
      <c r="AQ5" s="38">
        <v>24700646.219999999</v>
      </c>
      <c r="AR5" s="38">
        <v>5644802.46</v>
      </c>
      <c r="AS5" s="38">
        <v>0</v>
      </c>
      <c r="AT5" s="38">
        <v>30345448.68</v>
      </c>
      <c r="AU5" s="38">
        <v>603640.89</v>
      </c>
      <c r="AV5" s="38">
        <v>31385147.48</v>
      </c>
      <c r="AW5" s="38">
        <v>0</v>
      </c>
      <c r="AX5" s="38">
        <v>23948406.07</v>
      </c>
      <c r="AY5" s="38">
        <v>5644802.46</v>
      </c>
      <c r="AZ5" s="38">
        <v>6560366.0700000003</v>
      </c>
      <c r="BA5" s="38">
        <v>30781506.59</v>
      </c>
      <c r="BB5" s="38">
        <v>0</v>
      </c>
      <c r="BC5" s="38">
        <v>29593208.530000001</v>
      </c>
      <c r="BD5" s="38">
        <v>129090976.34999999</v>
      </c>
      <c r="BE5" s="38">
        <v>0</v>
      </c>
      <c r="BF5" s="38">
        <v>0</v>
      </c>
      <c r="BG5" s="38">
        <v>129090976.34999999</v>
      </c>
      <c r="BH5" s="38">
        <v>0</v>
      </c>
      <c r="BI5" s="38">
        <v>80512473.640000001</v>
      </c>
      <c r="BJ5" s="38">
        <v>0</v>
      </c>
      <c r="BK5" s="38">
        <v>124649123.37</v>
      </c>
      <c r="BL5" s="38">
        <v>0</v>
      </c>
      <c r="BM5" s="38">
        <v>27632822.539999999</v>
      </c>
      <c r="BN5" s="38">
        <v>80512473.640000001</v>
      </c>
      <c r="BO5" s="38">
        <v>0</v>
      </c>
      <c r="BP5" s="38">
        <v>124649123.37</v>
      </c>
      <c r="BQ5" s="38">
        <v>0</v>
      </c>
      <c r="BR5" s="38">
        <v>0</v>
      </c>
      <c r="BS5" s="38">
        <v>0</v>
      </c>
      <c r="BT5" s="38">
        <v>0</v>
      </c>
      <c r="BU5" s="38">
        <v>0</v>
      </c>
      <c r="BV5" s="38">
        <v>0</v>
      </c>
      <c r="BW5" s="38">
        <v>0</v>
      </c>
      <c r="BX5" s="38">
        <v>0</v>
      </c>
      <c r="BY5" s="38">
        <v>0</v>
      </c>
      <c r="BZ5" s="38">
        <v>0</v>
      </c>
      <c r="CA5" s="38">
        <v>0</v>
      </c>
      <c r="CB5" s="38">
        <v>0</v>
      </c>
      <c r="CC5" s="38">
        <v>0</v>
      </c>
      <c r="CD5" s="38">
        <v>111898135.95999999</v>
      </c>
      <c r="CE5" s="38">
        <v>9720393.1799999997</v>
      </c>
      <c r="CF5" s="38">
        <v>0</v>
      </c>
      <c r="CG5" s="38">
        <v>121618529.14</v>
      </c>
      <c r="CH5" s="38">
        <v>7183102.5499999998</v>
      </c>
      <c r="CI5" s="38">
        <v>78849522.730000004</v>
      </c>
      <c r="CJ5" s="38">
        <v>0</v>
      </c>
      <c r="CK5" s="38">
        <v>110204341.83</v>
      </c>
      <c r="CL5" s="38">
        <v>9720393.1799999997</v>
      </c>
      <c r="CM5" s="38">
        <v>26585497.199999999</v>
      </c>
      <c r="CN5" s="38">
        <v>71666420.180000007</v>
      </c>
      <c r="CO5" s="38">
        <v>0</v>
      </c>
      <c r="CP5" s="38">
        <v>119924735.01000001</v>
      </c>
      <c r="CQ5" s="38">
        <v>4186081.69</v>
      </c>
      <c r="CR5" s="38">
        <v>392235.09</v>
      </c>
      <c r="CS5" s="38">
        <v>0</v>
      </c>
      <c r="CT5" s="38">
        <v>4578316.78</v>
      </c>
      <c r="CU5" s="38">
        <v>0</v>
      </c>
      <c r="CV5" s="38">
        <v>236619.41</v>
      </c>
      <c r="CW5" s="38">
        <v>0</v>
      </c>
      <c r="CX5" s="38">
        <v>3335030.67</v>
      </c>
      <c r="CY5" s="38">
        <v>392235.09</v>
      </c>
      <c r="CZ5" s="38">
        <v>826278.36</v>
      </c>
      <c r="DA5" s="38">
        <v>236619.41</v>
      </c>
      <c r="DB5" s="38">
        <v>0</v>
      </c>
      <c r="DC5" s="38">
        <v>3727265.77</v>
      </c>
      <c r="DD5" s="38">
        <v>0</v>
      </c>
      <c r="DE5" s="38">
        <v>0</v>
      </c>
      <c r="DF5" s="38">
        <v>0</v>
      </c>
      <c r="DG5" s="38">
        <v>0</v>
      </c>
      <c r="DH5" s="38">
        <v>0</v>
      </c>
      <c r="DI5" s="38">
        <v>0</v>
      </c>
      <c r="DJ5" s="38">
        <v>0</v>
      </c>
      <c r="DK5" s="38">
        <v>0</v>
      </c>
      <c r="DL5" s="38">
        <v>0</v>
      </c>
      <c r="DM5" s="38">
        <v>0</v>
      </c>
      <c r="DN5" s="38">
        <v>0</v>
      </c>
      <c r="DO5" s="38">
        <v>0</v>
      </c>
      <c r="DP5" s="38">
        <v>0</v>
      </c>
      <c r="DQ5" s="38">
        <v>0</v>
      </c>
      <c r="DR5" s="38">
        <v>0</v>
      </c>
      <c r="DS5" s="38">
        <v>0</v>
      </c>
      <c r="DT5" s="38">
        <v>0</v>
      </c>
      <c r="DU5" s="38">
        <v>0</v>
      </c>
      <c r="DV5" s="38">
        <v>0</v>
      </c>
      <c r="DW5" s="38">
        <v>0</v>
      </c>
      <c r="DX5" s="38">
        <v>0</v>
      </c>
      <c r="DY5" s="38">
        <v>0</v>
      </c>
      <c r="DZ5" s="38">
        <v>0</v>
      </c>
      <c r="EA5" s="38">
        <v>0</v>
      </c>
      <c r="EB5" s="38">
        <v>0</v>
      </c>
      <c r="EC5" s="38">
        <v>0</v>
      </c>
      <c r="ED5" s="38">
        <v>0</v>
      </c>
      <c r="EE5" s="38">
        <v>0</v>
      </c>
      <c r="EF5" s="38">
        <v>0</v>
      </c>
      <c r="EG5" s="38">
        <v>0</v>
      </c>
      <c r="EH5" s="38">
        <v>0</v>
      </c>
      <c r="EI5" s="38">
        <v>0</v>
      </c>
      <c r="EJ5" s="38">
        <v>0</v>
      </c>
      <c r="EK5" s="38">
        <v>0</v>
      </c>
      <c r="EL5" s="38">
        <v>0</v>
      </c>
      <c r="EM5" s="38">
        <v>0</v>
      </c>
      <c r="EN5" s="38">
        <v>0</v>
      </c>
      <c r="EO5" s="38">
        <v>0</v>
      </c>
      <c r="EP5" s="38">
        <v>0</v>
      </c>
      <c r="EQ5" s="38">
        <v>0</v>
      </c>
      <c r="ER5" s="38">
        <v>0</v>
      </c>
      <c r="ES5" s="38">
        <v>0</v>
      </c>
      <c r="ET5" s="38">
        <v>0</v>
      </c>
      <c r="EU5" s="38">
        <v>0</v>
      </c>
      <c r="EV5" s="38">
        <v>0</v>
      </c>
      <c r="EW5" s="38">
        <v>0</v>
      </c>
      <c r="EX5" s="38">
        <v>0</v>
      </c>
      <c r="EY5" s="38">
        <v>0</v>
      </c>
      <c r="EZ5" s="38">
        <v>0</v>
      </c>
      <c r="FA5" s="38">
        <v>0</v>
      </c>
      <c r="FB5" s="38">
        <v>0</v>
      </c>
      <c r="FC5" s="38">
        <v>0</v>
      </c>
      <c r="FD5" s="38">
        <v>0</v>
      </c>
      <c r="FE5" s="38">
        <v>0</v>
      </c>
      <c r="FF5" s="38">
        <v>0</v>
      </c>
      <c r="FG5" s="38">
        <v>0</v>
      </c>
      <c r="FH5" s="38">
        <v>0</v>
      </c>
      <c r="FI5" s="38">
        <v>0</v>
      </c>
      <c r="FJ5" s="38">
        <v>0</v>
      </c>
      <c r="FK5" s="38">
        <v>0</v>
      </c>
      <c r="FL5" s="38">
        <v>0</v>
      </c>
      <c r="FM5" s="38">
        <v>0</v>
      </c>
      <c r="FN5" s="38">
        <v>0</v>
      </c>
      <c r="FO5" s="38">
        <v>0</v>
      </c>
      <c r="FP5" s="38">
        <v>0</v>
      </c>
      <c r="FQ5" s="38">
        <v>0</v>
      </c>
      <c r="FR5" s="38">
        <v>0</v>
      </c>
      <c r="FS5" s="38">
        <v>0</v>
      </c>
      <c r="FT5" s="38">
        <v>0</v>
      </c>
      <c r="FU5" s="38">
        <v>0</v>
      </c>
      <c r="FV5" s="38">
        <v>0</v>
      </c>
      <c r="FW5" s="38">
        <v>0</v>
      </c>
      <c r="FX5" s="38">
        <v>0</v>
      </c>
      <c r="FY5" s="38">
        <v>0</v>
      </c>
      <c r="FZ5" s="38">
        <v>0</v>
      </c>
      <c r="GA5" s="38">
        <v>0</v>
      </c>
      <c r="GB5" s="38">
        <v>0</v>
      </c>
      <c r="GC5" s="38">
        <v>0</v>
      </c>
      <c r="GD5" s="38">
        <v>0</v>
      </c>
      <c r="GE5" s="38">
        <v>0</v>
      </c>
      <c r="GF5" s="38">
        <v>0</v>
      </c>
      <c r="GG5" s="38">
        <v>0</v>
      </c>
      <c r="GH5" s="38">
        <v>0</v>
      </c>
      <c r="GI5" s="38">
        <v>0</v>
      </c>
      <c r="GJ5" s="38">
        <v>0</v>
      </c>
      <c r="GK5" s="38">
        <v>0</v>
      </c>
      <c r="GL5" s="38">
        <v>0</v>
      </c>
      <c r="GM5" s="38">
        <v>0</v>
      </c>
      <c r="GN5" s="38">
        <v>0</v>
      </c>
      <c r="GO5" s="38">
        <v>0</v>
      </c>
      <c r="GP5" s="38">
        <v>0</v>
      </c>
      <c r="GQ5" s="38">
        <v>0</v>
      </c>
      <c r="GR5" s="38">
        <v>324061346.08999997</v>
      </c>
      <c r="GS5" s="38">
        <v>16680334.65</v>
      </c>
      <c r="GT5" s="38">
        <v>0</v>
      </c>
      <c r="GU5" s="38">
        <v>0</v>
      </c>
      <c r="GV5" s="38">
        <v>340741680.74000001</v>
      </c>
      <c r="GW5" s="38">
        <v>8994926.4700000007</v>
      </c>
      <c r="GX5" s="38">
        <v>0</v>
      </c>
      <c r="GY5" s="38">
        <v>242716841.09</v>
      </c>
      <c r="GZ5" s="38">
        <v>0</v>
      </c>
      <c r="HA5" s="38">
        <v>314788552.25999999</v>
      </c>
      <c r="HB5" s="38">
        <v>16680334.65</v>
      </c>
      <c r="HC5" s="38">
        <v>73481631.329999998</v>
      </c>
      <c r="HD5" s="38">
        <v>0</v>
      </c>
      <c r="HE5" s="38">
        <v>73481631.329999998</v>
      </c>
      <c r="HF5" s="38">
        <v>233721914.62</v>
      </c>
      <c r="HG5" s="38">
        <v>0</v>
      </c>
      <c r="HH5" s="38">
        <v>0</v>
      </c>
      <c r="HI5" s="38">
        <v>331468886.91000003</v>
      </c>
      <c r="HJ5" s="38">
        <v>0</v>
      </c>
      <c r="HK5" s="38">
        <v>0</v>
      </c>
      <c r="HL5" s="38">
        <v>0</v>
      </c>
      <c r="HM5" s="38">
        <v>0</v>
      </c>
      <c r="HN5" s="38">
        <v>0</v>
      </c>
      <c r="HO5" s="38">
        <v>0</v>
      </c>
      <c r="HP5" s="38">
        <v>0</v>
      </c>
      <c r="HQ5" s="38">
        <v>0</v>
      </c>
      <c r="HR5" s="38">
        <v>0</v>
      </c>
      <c r="HS5" s="38">
        <v>0</v>
      </c>
      <c r="HT5" s="38">
        <v>0</v>
      </c>
      <c r="HU5" s="38">
        <v>0</v>
      </c>
      <c r="HV5" s="38">
        <v>0</v>
      </c>
      <c r="HW5" s="38">
        <v>0</v>
      </c>
      <c r="HX5" s="38">
        <v>15023947.65</v>
      </c>
      <c r="HY5" s="38">
        <v>76108919.969999999</v>
      </c>
      <c r="HZ5" s="38">
        <v>0</v>
      </c>
      <c r="IA5" s="38">
        <v>1729156.96</v>
      </c>
      <c r="IB5" s="38">
        <v>74379763.019999996</v>
      </c>
      <c r="IC5" s="38">
        <v>75823041.769999996</v>
      </c>
      <c r="ID5" s="38">
        <v>59355815.369999997</v>
      </c>
      <c r="IE5" s="38">
        <v>1443278.76</v>
      </c>
      <c r="IF5" s="38">
        <v>60799094.119999997</v>
      </c>
      <c r="IG5" s="38">
        <v>1443278.76</v>
      </c>
      <c r="IH5" s="38">
        <v>77552198.730000004</v>
      </c>
      <c r="II5" s="38">
        <v>0</v>
      </c>
      <c r="IJ5" s="38">
        <v>15023947.65</v>
      </c>
      <c r="IK5" s="38">
        <v>0</v>
      </c>
      <c r="IL5" s="38">
        <v>0</v>
      </c>
      <c r="IM5" s="38">
        <v>0</v>
      </c>
      <c r="IN5" s="38">
        <v>0</v>
      </c>
      <c r="IO5" s="38">
        <v>0</v>
      </c>
      <c r="IP5" s="38">
        <v>0</v>
      </c>
      <c r="IQ5" s="38">
        <v>0</v>
      </c>
      <c r="IR5" s="38">
        <v>0</v>
      </c>
      <c r="IS5" s="38">
        <v>0</v>
      </c>
      <c r="IT5" s="38">
        <v>0</v>
      </c>
      <c r="IU5" s="38">
        <v>0</v>
      </c>
      <c r="IV5" s="38">
        <v>0</v>
      </c>
      <c r="IW5" s="38">
        <v>0</v>
      </c>
      <c r="IX5" s="38">
        <v>0</v>
      </c>
      <c r="IY5" s="38">
        <v>0</v>
      </c>
      <c r="IZ5" s="38">
        <v>7338636.4500000002</v>
      </c>
      <c r="JA5" s="38">
        <v>33641949.060000002</v>
      </c>
      <c r="JB5" s="38">
        <v>0</v>
      </c>
      <c r="JC5" s="38">
        <v>773528.87</v>
      </c>
      <c r="JD5" s="38">
        <v>32868420.190000001</v>
      </c>
      <c r="JE5" s="38">
        <v>34536777.329999998</v>
      </c>
      <c r="JF5" s="38">
        <v>25529783.739999998</v>
      </c>
      <c r="JG5" s="38">
        <v>1668357.14</v>
      </c>
      <c r="JH5" s="38">
        <v>27198140.879999999</v>
      </c>
      <c r="JI5" s="38">
        <v>1668357.14</v>
      </c>
      <c r="JJ5" s="38">
        <v>35310306.200000003</v>
      </c>
      <c r="JK5" s="38">
        <v>0</v>
      </c>
      <c r="JL5" s="38">
        <v>7338636.4500000002</v>
      </c>
      <c r="JM5" s="38">
        <v>0</v>
      </c>
      <c r="JN5" s="38">
        <v>29577734.640000001</v>
      </c>
      <c r="JO5" s="38">
        <v>35157284.689999998</v>
      </c>
      <c r="JP5" s="38">
        <v>0</v>
      </c>
      <c r="JQ5" s="38">
        <v>154296.94</v>
      </c>
      <c r="JR5" s="38">
        <v>35002987.75</v>
      </c>
      <c r="JS5" s="38">
        <v>35002987.75</v>
      </c>
      <c r="JT5" s="38">
        <v>5425253.1100000003</v>
      </c>
      <c r="JU5" s="38">
        <v>0</v>
      </c>
      <c r="JV5" s="38">
        <v>5425253.1100000003</v>
      </c>
      <c r="JW5" s="38">
        <v>0</v>
      </c>
      <c r="JX5" s="38">
        <v>35157284.689999998</v>
      </c>
      <c r="JY5" s="38">
        <v>0</v>
      </c>
      <c r="JZ5" s="38">
        <v>29577734.640000001</v>
      </c>
      <c r="KA5" s="38">
        <v>0</v>
      </c>
      <c r="KB5" s="38">
        <v>0</v>
      </c>
      <c r="KC5" s="38">
        <v>0</v>
      </c>
      <c r="KD5" s="38">
        <v>0</v>
      </c>
      <c r="KE5" s="38">
        <v>0</v>
      </c>
      <c r="KF5" s="38">
        <v>0</v>
      </c>
      <c r="KG5" s="38">
        <v>0</v>
      </c>
      <c r="KH5" s="38">
        <v>0</v>
      </c>
      <c r="KI5" s="38">
        <v>0</v>
      </c>
      <c r="KJ5" s="38">
        <v>0</v>
      </c>
      <c r="KK5" s="38">
        <v>0</v>
      </c>
      <c r="KL5" s="38">
        <v>0</v>
      </c>
      <c r="KM5" s="38">
        <v>0</v>
      </c>
      <c r="KN5" s="38">
        <v>0</v>
      </c>
      <c r="KO5" s="38">
        <v>0</v>
      </c>
      <c r="KP5" s="38">
        <v>35554693.450000003</v>
      </c>
      <c r="KQ5" s="38">
        <v>48066483.670000002</v>
      </c>
      <c r="KR5" s="38">
        <v>0</v>
      </c>
      <c r="KS5" s="38">
        <v>505888.3</v>
      </c>
      <c r="KT5" s="38">
        <v>47560595.369999997</v>
      </c>
      <c r="KU5" s="38">
        <v>53342292.369999997</v>
      </c>
      <c r="KV5" s="38">
        <v>12005901.92</v>
      </c>
      <c r="KW5" s="38">
        <v>5781697</v>
      </c>
      <c r="KX5" s="38">
        <v>17787598.91</v>
      </c>
      <c r="KY5" s="38">
        <v>5781697</v>
      </c>
      <c r="KZ5" s="38">
        <v>53848180.670000002</v>
      </c>
      <c r="LA5" s="38">
        <v>0</v>
      </c>
      <c r="LB5" s="38">
        <v>35554693.450000003</v>
      </c>
      <c r="LC5" s="38">
        <v>0</v>
      </c>
      <c r="LD5" s="38">
        <v>1293394.6499999999</v>
      </c>
      <c r="LE5" s="38">
        <v>1373525.2</v>
      </c>
      <c r="LF5" s="38">
        <v>0</v>
      </c>
      <c r="LG5" s="38">
        <v>2215.9299999999998</v>
      </c>
      <c r="LH5" s="38">
        <v>1371309.27</v>
      </c>
      <c r="LI5" s="38">
        <v>1371309.27</v>
      </c>
      <c r="LJ5" s="38">
        <v>77914.61</v>
      </c>
      <c r="LK5" s="38">
        <v>0</v>
      </c>
      <c r="LL5" s="38">
        <v>77914.61</v>
      </c>
      <c r="LM5" s="38">
        <v>0</v>
      </c>
      <c r="LN5" s="38">
        <v>1373525.2</v>
      </c>
      <c r="LO5" s="38">
        <v>0</v>
      </c>
      <c r="LP5" s="38">
        <v>1293394.6499999999</v>
      </c>
      <c r="LQ5" s="38">
        <v>0</v>
      </c>
      <c r="LR5" s="38">
        <v>0</v>
      </c>
      <c r="LS5" s="38">
        <v>0</v>
      </c>
      <c r="LT5" s="38">
        <v>0</v>
      </c>
      <c r="LU5" s="38">
        <v>0</v>
      </c>
      <c r="LV5" s="38">
        <v>0</v>
      </c>
      <c r="LW5" s="38">
        <v>0</v>
      </c>
      <c r="LX5" s="38">
        <v>0</v>
      </c>
      <c r="LY5" s="38">
        <v>0</v>
      </c>
      <c r="LZ5" s="38">
        <v>0</v>
      </c>
      <c r="MA5" s="38">
        <v>0</v>
      </c>
      <c r="MB5" s="38">
        <v>0</v>
      </c>
      <c r="MC5" s="38">
        <v>0</v>
      </c>
      <c r="MD5" s="38">
        <v>0</v>
      </c>
      <c r="ME5" s="38">
        <v>0</v>
      </c>
      <c r="MF5" s="38">
        <v>0</v>
      </c>
      <c r="MG5" s="38">
        <v>0</v>
      </c>
      <c r="MH5" s="38">
        <v>0</v>
      </c>
      <c r="MI5" s="38">
        <v>0</v>
      </c>
      <c r="MJ5" s="38">
        <v>0</v>
      </c>
      <c r="MK5" s="38">
        <v>0</v>
      </c>
      <c r="ML5" s="38">
        <v>0</v>
      </c>
      <c r="MM5" s="38">
        <v>0</v>
      </c>
      <c r="MN5" s="38">
        <v>0</v>
      </c>
      <c r="MO5" s="38">
        <v>0</v>
      </c>
      <c r="MP5" s="38">
        <v>0</v>
      </c>
      <c r="MQ5" s="38">
        <v>0</v>
      </c>
      <c r="MR5" s="38">
        <v>0</v>
      </c>
      <c r="MS5" s="38">
        <v>0</v>
      </c>
      <c r="MT5" s="38">
        <v>0</v>
      </c>
      <c r="MU5" s="38">
        <v>0</v>
      </c>
      <c r="MV5" s="38">
        <v>0</v>
      </c>
      <c r="MW5" s="38">
        <v>0</v>
      </c>
      <c r="MX5" s="38">
        <v>0</v>
      </c>
      <c r="MY5" s="38">
        <v>0</v>
      </c>
      <c r="MZ5" s="38">
        <v>0</v>
      </c>
      <c r="NA5" s="38">
        <v>0</v>
      </c>
      <c r="NB5" s="38">
        <v>0</v>
      </c>
      <c r="NC5" s="38">
        <v>0</v>
      </c>
      <c r="ND5" s="38">
        <v>0</v>
      </c>
      <c r="NE5" s="38">
        <v>0</v>
      </c>
      <c r="NF5" s="38">
        <v>0</v>
      </c>
      <c r="NG5" s="38">
        <v>0</v>
      </c>
      <c r="NH5" s="38">
        <v>0</v>
      </c>
      <c r="NI5" s="38">
        <v>0</v>
      </c>
      <c r="NJ5" s="38">
        <v>0</v>
      </c>
      <c r="NK5" s="38">
        <v>0</v>
      </c>
      <c r="NL5" s="38">
        <v>0</v>
      </c>
      <c r="NM5" s="38">
        <v>0</v>
      </c>
      <c r="NN5" s="38">
        <v>0</v>
      </c>
      <c r="NO5" s="38">
        <v>0</v>
      </c>
      <c r="NP5" s="38">
        <v>0</v>
      </c>
      <c r="NQ5" s="38">
        <v>0</v>
      </c>
      <c r="NR5" s="38">
        <v>0</v>
      </c>
      <c r="NS5" s="38">
        <v>0</v>
      </c>
      <c r="NT5" s="38">
        <v>0</v>
      </c>
      <c r="NU5" s="38">
        <v>0</v>
      </c>
      <c r="NV5" s="38">
        <v>0</v>
      </c>
      <c r="NW5" s="38">
        <v>0</v>
      </c>
      <c r="NX5" s="38">
        <v>0</v>
      </c>
      <c r="NY5" s="38">
        <v>0</v>
      </c>
      <c r="NZ5" s="38">
        <v>0</v>
      </c>
      <c r="OA5" s="38">
        <v>0</v>
      </c>
      <c r="OB5" s="38">
        <v>0</v>
      </c>
      <c r="OC5" s="38">
        <v>0</v>
      </c>
      <c r="OD5" s="38">
        <v>0</v>
      </c>
      <c r="OE5" s="38">
        <v>0</v>
      </c>
      <c r="OF5" s="38">
        <v>0</v>
      </c>
      <c r="OG5" s="38">
        <v>0</v>
      </c>
      <c r="OH5" s="38">
        <v>0</v>
      </c>
      <c r="OI5" s="38">
        <v>0</v>
      </c>
      <c r="OJ5" s="38">
        <v>0</v>
      </c>
      <c r="OK5" s="38">
        <v>0</v>
      </c>
      <c r="OL5" s="38">
        <v>0</v>
      </c>
      <c r="OM5" s="38">
        <v>0</v>
      </c>
      <c r="ON5" s="38">
        <v>0</v>
      </c>
      <c r="OO5" s="38">
        <v>0</v>
      </c>
      <c r="OP5" s="38">
        <v>0</v>
      </c>
      <c r="OQ5" s="38">
        <v>0</v>
      </c>
      <c r="OR5" s="38">
        <v>0</v>
      </c>
      <c r="OS5" s="38">
        <v>0</v>
      </c>
      <c r="OT5" s="38">
        <v>0</v>
      </c>
      <c r="OU5" s="38">
        <v>0</v>
      </c>
      <c r="OV5" s="38">
        <v>0</v>
      </c>
      <c r="OW5" s="38">
        <v>0</v>
      </c>
      <c r="OX5" s="38">
        <v>0</v>
      </c>
      <c r="OY5" s="38">
        <v>0</v>
      </c>
      <c r="OZ5" s="38">
        <v>0</v>
      </c>
      <c r="PA5" s="38">
        <v>0</v>
      </c>
      <c r="PB5" s="38">
        <v>0</v>
      </c>
      <c r="PC5" s="38">
        <v>0</v>
      </c>
      <c r="PD5" s="38">
        <v>0</v>
      </c>
      <c r="PE5" s="38">
        <v>0</v>
      </c>
      <c r="PF5" s="38">
        <v>0</v>
      </c>
      <c r="PG5" s="38">
        <v>0</v>
      </c>
      <c r="PH5" s="38">
        <v>0</v>
      </c>
      <c r="PI5" s="38">
        <v>0</v>
      </c>
      <c r="PJ5" s="38">
        <v>0</v>
      </c>
      <c r="PK5" s="38">
        <v>0</v>
      </c>
      <c r="PL5" s="38">
        <v>0</v>
      </c>
      <c r="PM5" s="38">
        <v>0</v>
      </c>
      <c r="PN5" s="38">
        <v>0</v>
      </c>
      <c r="PO5" s="38">
        <v>0</v>
      </c>
      <c r="PP5" s="38">
        <v>0</v>
      </c>
      <c r="PQ5" s="38">
        <v>0</v>
      </c>
      <c r="PR5" s="38">
        <v>0</v>
      </c>
      <c r="PS5" s="38">
        <v>0</v>
      </c>
      <c r="PT5" s="38">
        <v>0</v>
      </c>
      <c r="PU5" s="38">
        <v>0</v>
      </c>
      <c r="PV5" s="38">
        <v>0</v>
      </c>
      <c r="PW5" s="38">
        <v>0</v>
      </c>
      <c r="PX5" s="38">
        <v>0</v>
      </c>
      <c r="PY5" s="38">
        <v>0</v>
      </c>
      <c r="PZ5" s="38">
        <v>88788406.849999994</v>
      </c>
      <c r="QA5" s="38">
        <v>194348162.59999999</v>
      </c>
      <c r="QB5" s="38">
        <v>0</v>
      </c>
      <c r="QC5" s="38">
        <v>3165087</v>
      </c>
      <c r="QD5" s="38">
        <v>191183075.59999999</v>
      </c>
      <c r="QE5" s="38">
        <v>200076408.49000001</v>
      </c>
      <c r="QF5" s="38">
        <v>102394668.75</v>
      </c>
      <c r="QG5" s="38">
        <v>8893332.8900000006</v>
      </c>
      <c r="QH5" s="38">
        <v>111288001.64</v>
      </c>
      <c r="QI5" s="38">
        <v>8893332.8900000006</v>
      </c>
      <c r="QJ5" s="38">
        <v>203241495.49000001</v>
      </c>
      <c r="QK5" s="38">
        <v>0</v>
      </c>
      <c r="QL5" s="38">
        <v>88788406.849999994</v>
      </c>
      <c r="QM5" s="38">
        <v>0</v>
      </c>
      <c r="QN5" s="83">
        <v>0</v>
      </c>
      <c r="QO5" s="83">
        <v>0</v>
      </c>
      <c r="QP5" s="83">
        <v>0</v>
      </c>
      <c r="QQ5" s="83">
        <v>0</v>
      </c>
      <c r="QR5" s="83">
        <v>0</v>
      </c>
      <c r="QS5" s="83">
        <v>0</v>
      </c>
      <c r="QT5" s="83">
        <v>0</v>
      </c>
      <c r="QU5" s="83">
        <v>0</v>
      </c>
      <c r="QV5" s="83">
        <v>0</v>
      </c>
      <c r="QW5" s="83">
        <v>0</v>
      </c>
      <c r="QX5" s="83">
        <v>0</v>
      </c>
      <c r="QY5" s="83">
        <v>0</v>
      </c>
      <c r="QZ5" s="83">
        <v>0</v>
      </c>
      <c r="RA5" s="83">
        <v>0</v>
      </c>
      <c r="RB5" s="83">
        <v>0</v>
      </c>
      <c r="RC5" s="83">
        <v>0</v>
      </c>
      <c r="RD5" s="83">
        <v>0</v>
      </c>
      <c r="RE5" s="83">
        <v>0</v>
      </c>
      <c r="RF5" s="83">
        <v>0</v>
      </c>
      <c r="RG5" s="83">
        <v>0</v>
      </c>
      <c r="RH5" s="83">
        <v>0</v>
      </c>
      <c r="RI5" s="83">
        <v>0</v>
      </c>
      <c r="RJ5" s="83">
        <v>0</v>
      </c>
      <c r="RK5" s="83">
        <v>0</v>
      </c>
      <c r="RL5" s="83">
        <v>0</v>
      </c>
      <c r="RM5" s="83">
        <v>0</v>
      </c>
      <c r="RN5" s="83">
        <v>0</v>
      </c>
      <c r="RO5" s="83">
        <v>0</v>
      </c>
      <c r="RP5" s="83">
        <v>0</v>
      </c>
      <c r="RQ5" s="83">
        <v>0</v>
      </c>
      <c r="RR5" s="83">
        <v>0</v>
      </c>
      <c r="RS5" s="83">
        <v>0</v>
      </c>
      <c r="RT5" s="83">
        <v>0</v>
      </c>
      <c r="RU5" s="83">
        <v>0</v>
      </c>
      <c r="RV5" s="83">
        <v>0</v>
      </c>
      <c r="RW5" s="83">
        <v>0</v>
      </c>
      <c r="RX5" s="83">
        <v>0</v>
      </c>
      <c r="RY5" s="83">
        <v>0</v>
      </c>
      <c r="RZ5" s="83">
        <v>0</v>
      </c>
      <c r="SA5" s="83">
        <v>0</v>
      </c>
      <c r="SB5" s="83">
        <v>0</v>
      </c>
      <c r="SC5" s="83">
        <v>0</v>
      </c>
      <c r="SD5" s="83">
        <v>0</v>
      </c>
      <c r="SE5" s="83">
        <v>0</v>
      </c>
      <c r="SF5" s="83">
        <v>0</v>
      </c>
      <c r="SG5" s="83">
        <v>0</v>
      </c>
      <c r="SH5" s="83">
        <v>0</v>
      </c>
      <c r="SI5" s="83">
        <v>0</v>
      </c>
      <c r="SJ5" s="83">
        <v>0</v>
      </c>
      <c r="SK5" s="83">
        <v>0</v>
      </c>
      <c r="SL5" s="83">
        <v>0</v>
      </c>
      <c r="SM5" s="83">
        <v>0</v>
      </c>
      <c r="SN5" s="83">
        <v>0</v>
      </c>
      <c r="SO5" s="83">
        <v>0</v>
      </c>
      <c r="SP5" s="83">
        <v>0</v>
      </c>
      <c r="SQ5" s="83">
        <v>0</v>
      </c>
      <c r="SR5" s="83">
        <v>0</v>
      </c>
      <c r="SS5" s="83">
        <v>0</v>
      </c>
      <c r="ST5" s="83">
        <v>0</v>
      </c>
      <c r="SU5" s="83">
        <v>0</v>
      </c>
      <c r="SV5" s="83">
        <v>0</v>
      </c>
      <c r="SW5" s="83">
        <v>0</v>
      </c>
      <c r="SX5" s="83">
        <v>0</v>
      </c>
      <c r="SY5" s="83">
        <v>0</v>
      </c>
      <c r="SZ5" s="83">
        <v>0</v>
      </c>
      <c r="TA5" s="83">
        <v>0</v>
      </c>
      <c r="TB5" s="83">
        <v>0</v>
      </c>
      <c r="TC5" s="83">
        <v>0</v>
      </c>
      <c r="TD5" s="83">
        <v>0</v>
      </c>
      <c r="TE5" s="83">
        <v>0</v>
      </c>
      <c r="TF5" s="83">
        <v>0</v>
      </c>
      <c r="TG5" s="83">
        <v>0</v>
      </c>
      <c r="TH5" s="83">
        <v>0</v>
      </c>
      <c r="TI5" s="83">
        <v>0</v>
      </c>
      <c r="TJ5" s="83">
        <v>0</v>
      </c>
      <c r="TK5" s="83">
        <v>0</v>
      </c>
      <c r="TL5" s="83">
        <v>0</v>
      </c>
      <c r="TM5" s="83">
        <v>0</v>
      </c>
      <c r="TN5" s="83">
        <v>0</v>
      </c>
      <c r="TO5" s="83">
        <v>0</v>
      </c>
      <c r="TP5" s="83">
        <v>0</v>
      </c>
      <c r="TQ5" s="83">
        <v>0</v>
      </c>
      <c r="TR5" s="83">
        <v>0</v>
      </c>
      <c r="TS5" s="83">
        <v>0</v>
      </c>
      <c r="TT5" s="83">
        <v>0</v>
      </c>
      <c r="TU5" s="83">
        <v>0</v>
      </c>
      <c r="TV5" s="83">
        <v>0</v>
      </c>
      <c r="TW5" s="83">
        <v>0</v>
      </c>
      <c r="TX5" s="83">
        <v>0</v>
      </c>
      <c r="TY5" s="83">
        <v>0</v>
      </c>
      <c r="TZ5" s="83">
        <v>0</v>
      </c>
      <c r="UA5" s="83">
        <v>0</v>
      </c>
      <c r="UB5" s="83">
        <v>0</v>
      </c>
      <c r="UC5" s="83">
        <v>0</v>
      </c>
      <c r="UD5" s="83">
        <v>0</v>
      </c>
      <c r="UE5" s="83">
        <v>0</v>
      </c>
      <c r="UF5" s="83">
        <v>0</v>
      </c>
      <c r="UG5" s="83">
        <v>0</v>
      </c>
      <c r="UH5" s="83">
        <v>0</v>
      </c>
      <c r="UI5" s="83">
        <v>2939344</v>
      </c>
      <c r="UJ5" s="83">
        <v>178931119.38</v>
      </c>
      <c r="UK5" s="83">
        <v>93901917.519999996</v>
      </c>
      <c r="UL5" s="83">
        <v>103027099.5</v>
      </c>
      <c r="UM5" s="83">
        <v>75904019.879999995</v>
      </c>
      <c r="UN5" s="83">
        <v>0</v>
      </c>
      <c r="UO5" s="83">
        <v>9125181.9800000004</v>
      </c>
      <c r="UP5" s="83">
        <v>0</v>
      </c>
      <c r="UQ5" s="83">
        <v>75904019.879999995</v>
      </c>
      <c r="UR5" s="83">
        <v>0</v>
      </c>
      <c r="US5" s="83">
        <v>0</v>
      </c>
      <c r="UT5" s="83">
        <v>172745281.40000001</v>
      </c>
      <c r="UU5" s="83">
        <v>9125181.9800000004</v>
      </c>
      <c r="UV5" s="83">
        <v>181870463.38</v>
      </c>
      <c r="UW5" s="83">
        <v>0</v>
      </c>
      <c r="UX5" s="83">
        <v>0</v>
      </c>
      <c r="UY5" s="83">
        <v>169805937.40000001</v>
      </c>
      <c r="UZ5">
        <v>0</v>
      </c>
      <c r="VA5">
        <v>0</v>
      </c>
      <c r="VB5">
        <v>0</v>
      </c>
      <c r="VC5">
        <v>0</v>
      </c>
      <c r="VD5">
        <v>0</v>
      </c>
      <c r="VE5">
        <v>0</v>
      </c>
      <c r="VF5">
        <v>0</v>
      </c>
      <c r="VG5">
        <v>0</v>
      </c>
      <c r="VH5">
        <v>0</v>
      </c>
      <c r="VI5">
        <v>0</v>
      </c>
      <c r="VJ5">
        <v>0</v>
      </c>
      <c r="VK5">
        <v>0</v>
      </c>
      <c r="VL5">
        <v>0</v>
      </c>
      <c r="VM5">
        <v>0</v>
      </c>
      <c r="VN5">
        <v>0</v>
      </c>
      <c r="VO5">
        <v>0</v>
      </c>
      <c r="VP5">
        <v>0</v>
      </c>
      <c r="VQ5">
        <v>0</v>
      </c>
      <c r="VR5">
        <v>0</v>
      </c>
      <c r="VS5">
        <v>0</v>
      </c>
      <c r="VT5">
        <v>0</v>
      </c>
      <c r="VU5">
        <v>0</v>
      </c>
      <c r="VV5">
        <v>0</v>
      </c>
      <c r="VW5">
        <v>0</v>
      </c>
      <c r="VX5">
        <v>0</v>
      </c>
      <c r="VY5">
        <v>0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  <c r="WQ5">
        <v>0</v>
      </c>
      <c r="WR5">
        <v>0</v>
      </c>
      <c r="WS5">
        <v>0</v>
      </c>
      <c r="WT5">
        <v>0</v>
      </c>
      <c r="WU5">
        <v>0</v>
      </c>
      <c r="WV5">
        <v>0</v>
      </c>
      <c r="WW5">
        <v>0</v>
      </c>
      <c r="WX5">
        <v>0</v>
      </c>
      <c r="WY5">
        <v>0</v>
      </c>
      <c r="WZ5">
        <v>0</v>
      </c>
      <c r="XA5">
        <v>0</v>
      </c>
      <c r="XB5">
        <v>0</v>
      </c>
      <c r="XC5">
        <v>0</v>
      </c>
      <c r="XD5">
        <v>0</v>
      </c>
      <c r="XE5">
        <v>0</v>
      </c>
      <c r="XF5">
        <v>0</v>
      </c>
      <c r="XG5">
        <v>0</v>
      </c>
      <c r="XH5">
        <v>0</v>
      </c>
      <c r="XI5">
        <v>0</v>
      </c>
      <c r="XJ5">
        <v>0</v>
      </c>
      <c r="XK5">
        <v>0</v>
      </c>
      <c r="XL5">
        <v>0</v>
      </c>
      <c r="XM5">
        <v>0</v>
      </c>
      <c r="XN5">
        <v>0</v>
      </c>
      <c r="XO5">
        <v>0</v>
      </c>
      <c r="XP5">
        <v>0</v>
      </c>
      <c r="XQ5">
        <v>0</v>
      </c>
      <c r="XR5">
        <v>0</v>
      </c>
      <c r="XS5">
        <v>0</v>
      </c>
      <c r="XT5">
        <v>0</v>
      </c>
      <c r="XU5">
        <v>0</v>
      </c>
      <c r="XV5">
        <v>0</v>
      </c>
      <c r="XW5">
        <v>0</v>
      </c>
      <c r="XX5">
        <v>0</v>
      </c>
      <c r="XY5">
        <v>0</v>
      </c>
      <c r="XZ5">
        <v>0</v>
      </c>
      <c r="YA5">
        <v>0</v>
      </c>
      <c r="YB5">
        <v>0</v>
      </c>
      <c r="YC5">
        <v>0</v>
      </c>
      <c r="YD5">
        <v>0</v>
      </c>
      <c r="YE5">
        <v>0</v>
      </c>
      <c r="YF5">
        <v>0</v>
      </c>
      <c r="YG5">
        <v>0</v>
      </c>
      <c r="YH5">
        <v>0</v>
      </c>
      <c r="YI5">
        <v>0</v>
      </c>
      <c r="YJ5">
        <v>0</v>
      </c>
      <c r="YK5">
        <v>0</v>
      </c>
      <c r="YL5">
        <v>0</v>
      </c>
      <c r="YM5">
        <v>0</v>
      </c>
      <c r="YN5">
        <v>0</v>
      </c>
      <c r="YO5">
        <v>0</v>
      </c>
      <c r="YP5">
        <v>0</v>
      </c>
      <c r="YQ5">
        <v>9125181.9800000004</v>
      </c>
      <c r="YR5">
        <v>103027099.5</v>
      </c>
      <c r="YS5">
        <v>75904019.879999995</v>
      </c>
      <c r="YT5">
        <v>0</v>
      </c>
      <c r="YU5">
        <v>0</v>
      </c>
      <c r="YV5">
        <v>178931119.38</v>
      </c>
      <c r="YW5">
        <v>93901917.519999996</v>
      </c>
      <c r="YX5">
        <v>172745281.40000001</v>
      </c>
      <c r="YY5">
        <v>9125181.9800000004</v>
      </c>
      <c r="YZ5">
        <v>181870463.38</v>
      </c>
      <c r="ZA5">
        <v>75904019.879999995</v>
      </c>
      <c r="ZB5">
        <v>0</v>
      </c>
      <c r="ZC5">
        <v>0</v>
      </c>
      <c r="ZD5">
        <v>0</v>
      </c>
      <c r="ZE5">
        <v>2939344</v>
      </c>
      <c r="ZF5">
        <v>169805937.40000001</v>
      </c>
      <c r="ZG5">
        <v>0</v>
      </c>
    </row>
    <row r="6" spans="1:683">
      <c r="A6" s="84">
        <v>45657</v>
      </c>
      <c r="B6" s="81">
        <v>53065</v>
      </c>
      <c r="C6" s="82" t="s">
        <v>1939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2085133.76</v>
      </c>
      <c r="BS6" s="38">
        <v>0</v>
      </c>
      <c r="BT6" s="38">
        <v>2085133.76</v>
      </c>
      <c r="BU6" s="38">
        <v>0</v>
      </c>
      <c r="BV6" s="38">
        <v>0</v>
      </c>
      <c r="BW6" s="38">
        <v>0</v>
      </c>
      <c r="BX6" s="38">
        <v>1275.28</v>
      </c>
      <c r="BY6" s="38">
        <v>2093337.34</v>
      </c>
      <c r="BZ6" s="38">
        <v>0</v>
      </c>
      <c r="CA6" s="38">
        <v>0</v>
      </c>
      <c r="CB6" s="38">
        <v>0</v>
      </c>
      <c r="CC6" s="38">
        <v>2094612.62</v>
      </c>
      <c r="CD6" s="38">
        <v>35329410.850000001</v>
      </c>
      <c r="CE6" s="38">
        <v>128178178.11</v>
      </c>
      <c r="CF6" s="38">
        <v>0</v>
      </c>
      <c r="CG6" s="38">
        <v>163507588.96000001</v>
      </c>
      <c r="CH6" s="38">
        <v>0</v>
      </c>
      <c r="CI6" s="38">
        <v>825202.96</v>
      </c>
      <c r="CJ6" s="38">
        <v>0</v>
      </c>
      <c r="CK6" s="38">
        <v>31403184.920000002</v>
      </c>
      <c r="CL6" s="38">
        <v>135144337.56</v>
      </c>
      <c r="CM6" s="38">
        <v>1175427.5900000001</v>
      </c>
      <c r="CN6" s="38">
        <v>825202.96</v>
      </c>
      <c r="CO6" s="38">
        <v>0</v>
      </c>
      <c r="CP6" s="38">
        <v>166547522.47999999</v>
      </c>
      <c r="CQ6" s="38">
        <v>1849832.71</v>
      </c>
      <c r="CR6" s="38">
        <v>37891135.310000002</v>
      </c>
      <c r="CS6" s="38">
        <v>0</v>
      </c>
      <c r="CT6" s="38">
        <v>39740968.030000001</v>
      </c>
      <c r="CU6" s="38">
        <v>0</v>
      </c>
      <c r="CV6" s="38">
        <v>198265.31</v>
      </c>
      <c r="CW6" s="38">
        <v>0</v>
      </c>
      <c r="CX6" s="38">
        <v>1619752.12</v>
      </c>
      <c r="CY6" s="38">
        <v>38831921.869999997</v>
      </c>
      <c r="CZ6" s="38">
        <v>1175427.5900000001</v>
      </c>
      <c r="DA6" s="38">
        <v>198265.31</v>
      </c>
      <c r="DB6" s="38">
        <v>0</v>
      </c>
      <c r="DC6" s="38">
        <v>40451673.990000002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  <c r="DW6" s="38">
        <v>0</v>
      </c>
      <c r="DX6" s="38">
        <v>0</v>
      </c>
      <c r="DY6" s="38">
        <v>0</v>
      </c>
      <c r="DZ6" s="38">
        <v>0</v>
      </c>
      <c r="EA6" s="38">
        <v>0</v>
      </c>
      <c r="EB6" s="38">
        <v>0</v>
      </c>
      <c r="EC6" s="38">
        <v>0</v>
      </c>
      <c r="ED6" s="38">
        <v>0</v>
      </c>
      <c r="EE6" s="38">
        <v>0</v>
      </c>
      <c r="EF6" s="38">
        <v>0</v>
      </c>
      <c r="EG6" s="38">
        <v>0</v>
      </c>
      <c r="EH6" s="38">
        <v>0</v>
      </c>
      <c r="EI6" s="38">
        <v>0</v>
      </c>
      <c r="EJ6" s="38">
        <v>0</v>
      </c>
      <c r="EK6" s="38">
        <v>0</v>
      </c>
      <c r="EL6" s="38">
        <v>0</v>
      </c>
      <c r="EM6" s="38">
        <v>0</v>
      </c>
      <c r="EN6" s="38">
        <v>0</v>
      </c>
      <c r="EO6" s="38">
        <v>0</v>
      </c>
      <c r="EP6" s="38">
        <v>0</v>
      </c>
      <c r="EQ6" s="38">
        <v>0</v>
      </c>
      <c r="ER6" s="38">
        <v>0</v>
      </c>
      <c r="ES6" s="38">
        <v>0</v>
      </c>
      <c r="ET6" s="38">
        <v>0</v>
      </c>
      <c r="EU6" s="38">
        <v>0</v>
      </c>
      <c r="EV6" s="38">
        <v>0</v>
      </c>
      <c r="EW6" s="38">
        <v>0</v>
      </c>
      <c r="EX6" s="38">
        <v>0</v>
      </c>
      <c r="EY6" s="38">
        <v>0</v>
      </c>
      <c r="EZ6" s="38">
        <v>0</v>
      </c>
      <c r="FA6" s="38">
        <v>0</v>
      </c>
      <c r="FB6" s="38">
        <v>0</v>
      </c>
      <c r="FC6" s="38">
        <v>0</v>
      </c>
      <c r="FD6" s="38">
        <v>0</v>
      </c>
      <c r="FE6" s="38">
        <v>0</v>
      </c>
      <c r="FF6" s="38">
        <v>0</v>
      </c>
      <c r="FG6" s="38">
        <v>0</v>
      </c>
      <c r="FH6" s="38">
        <v>0</v>
      </c>
      <c r="FI6" s="38">
        <v>0</v>
      </c>
      <c r="FJ6" s="38">
        <v>0</v>
      </c>
      <c r="FK6" s="38">
        <v>0</v>
      </c>
      <c r="FL6" s="38">
        <v>0</v>
      </c>
      <c r="FM6" s="38">
        <v>0</v>
      </c>
      <c r="FN6" s="38">
        <v>0</v>
      </c>
      <c r="FO6" s="38">
        <v>0</v>
      </c>
      <c r="FP6" s="38">
        <v>0</v>
      </c>
      <c r="FQ6" s="38">
        <v>0</v>
      </c>
      <c r="FR6" s="38">
        <v>0</v>
      </c>
      <c r="FS6" s="38">
        <v>0</v>
      </c>
      <c r="FT6" s="38">
        <v>0</v>
      </c>
      <c r="FU6" s="38">
        <v>0</v>
      </c>
      <c r="FV6" s="38">
        <v>0</v>
      </c>
      <c r="FW6" s="38">
        <v>0</v>
      </c>
      <c r="FX6" s="38">
        <v>0</v>
      </c>
      <c r="FY6" s="38">
        <v>0</v>
      </c>
      <c r="FZ6" s="38">
        <v>0</v>
      </c>
      <c r="GA6" s="38">
        <v>0</v>
      </c>
      <c r="GB6" s="38">
        <v>0</v>
      </c>
      <c r="GC6" s="38">
        <v>0</v>
      </c>
      <c r="GD6" s="38">
        <v>0</v>
      </c>
      <c r="GE6" s="38">
        <v>0</v>
      </c>
      <c r="GF6" s="38">
        <v>0</v>
      </c>
      <c r="GG6" s="38">
        <v>0</v>
      </c>
      <c r="GH6" s="38">
        <v>0</v>
      </c>
      <c r="GI6" s="38">
        <v>0</v>
      </c>
      <c r="GJ6" s="38">
        <v>0</v>
      </c>
      <c r="GK6" s="38">
        <v>0</v>
      </c>
      <c r="GL6" s="38">
        <v>0</v>
      </c>
      <c r="GM6" s="38">
        <v>0</v>
      </c>
      <c r="GN6" s="38">
        <v>0</v>
      </c>
      <c r="GO6" s="38">
        <v>0</v>
      </c>
      <c r="GP6" s="38">
        <v>0</v>
      </c>
      <c r="GQ6" s="38">
        <v>0</v>
      </c>
      <c r="GR6" s="38">
        <v>37179243.560000002</v>
      </c>
      <c r="GS6" s="38">
        <v>168154447.19</v>
      </c>
      <c r="GT6" s="38">
        <v>0</v>
      </c>
      <c r="GU6" s="38">
        <v>0</v>
      </c>
      <c r="GV6" s="38">
        <v>205333690.75</v>
      </c>
      <c r="GW6" s="38">
        <v>0</v>
      </c>
      <c r="GX6" s="38">
        <v>0</v>
      </c>
      <c r="GY6" s="38">
        <v>1023468.27</v>
      </c>
      <c r="GZ6" s="38">
        <v>0</v>
      </c>
      <c r="HA6" s="38">
        <v>33024212.32</v>
      </c>
      <c r="HB6" s="38">
        <v>176069596.77000001</v>
      </c>
      <c r="HC6" s="38">
        <v>2350855.17</v>
      </c>
      <c r="HD6" s="38">
        <v>0</v>
      </c>
      <c r="HE6" s="38">
        <v>2350855.17</v>
      </c>
      <c r="HF6" s="38">
        <v>1023468.27</v>
      </c>
      <c r="HG6" s="38">
        <v>0</v>
      </c>
      <c r="HH6" s="38">
        <v>0</v>
      </c>
      <c r="HI6" s="38">
        <v>209093809.09999999</v>
      </c>
      <c r="HJ6" s="38">
        <v>0</v>
      </c>
      <c r="HK6" s="38">
        <v>0</v>
      </c>
      <c r="HL6" s="38">
        <v>0</v>
      </c>
      <c r="HM6" s="38">
        <v>0</v>
      </c>
      <c r="HN6" s="38">
        <v>0</v>
      </c>
      <c r="HO6" s="38">
        <v>0</v>
      </c>
      <c r="HP6" s="38">
        <v>0</v>
      </c>
      <c r="HQ6" s="38">
        <v>0</v>
      </c>
      <c r="HR6" s="38">
        <v>0</v>
      </c>
      <c r="HS6" s="38">
        <v>0</v>
      </c>
      <c r="HT6" s="38">
        <v>0</v>
      </c>
      <c r="HU6" s="38">
        <v>0</v>
      </c>
      <c r="HV6" s="38">
        <v>0</v>
      </c>
      <c r="HW6" s="38">
        <v>0</v>
      </c>
      <c r="HX6" s="38">
        <v>0</v>
      </c>
      <c r="HY6" s="38">
        <v>0</v>
      </c>
      <c r="HZ6" s="38">
        <v>0</v>
      </c>
      <c r="IA6" s="38">
        <v>0</v>
      </c>
      <c r="IB6" s="38">
        <v>0</v>
      </c>
      <c r="IC6" s="38">
        <v>0</v>
      </c>
      <c r="ID6" s="38">
        <v>0</v>
      </c>
      <c r="IE6" s="38">
        <v>0</v>
      </c>
      <c r="IF6" s="38">
        <v>0</v>
      </c>
      <c r="IG6" s="38">
        <v>0</v>
      </c>
      <c r="IH6" s="38">
        <v>0</v>
      </c>
      <c r="II6" s="38">
        <v>0</v>
      </c>
      <c r="IJ6" s="38">
        <v>0</v>
      </c>
      <c r="IK6" s="38">
        <v>0</v>
      </c>
      <c r="IL6" s="38">
        <v>0</v>
      </c>
      <c r="IM6" s="38">
        <v>0</v>
      </c>
      <c r="IN6" s="38">
        <v>0</v>
      </c>
      <c r="IO6" s="38">
        <v>0</v>
      </c>
      <c r="IP6" s="38">
        <v>0</v>
      </c>
      <c r="IQ6" s="38">
        <v>0</v>
      </c>
      <c r="IR6" s="38">
        <v>0</v>
      </c>
      <c r="IS6" s="38">
        <v>0</v>
      </c>
      <c r="IT6" s="38">
        <v>0</v>
      </c>
      <c r="IU6" s="38">
        <v>0</v>
      </c>
      <c r="IV6" s="38">
        <v>0</v>
      </c>
      <c r="IW6" s="38">
        <v>0</v>
      </c>
      <c r="IX6" s="38">
        <v>0</v>
      </c>
      <c r="IY6" s="38">
        <v>0</v>
      </c>
      <c r="IZ6" s="38">
        <v>0</v>
      </c>
      <c r="JA6" s="38">
        <v>0</v>
      </c>
      <c r="JB6" s="38">
        <v>0</v>
      </c>
      <c r="JC6" s="38">
        <v>0</v>
      </c>
      <c r="JD6" s="38">
        <v>0</v>
      </c>
      <c r="JE6" s="38">
        <v>0</v>
      </c>
      <c r="JF6" s="38">
        <v>0</v>
      </c>
      <c r="JG6" s="38">
        <v>0</v>
      </c>
      <c r="JH6" s="38">
        <v>0</v>
      </c>
      <c r="JI6" s="38">
        <v>0</v>
      </c>
      <c r="JJ6" s="38">
        <v>0</v>
      </c>
      <c r="JK6" s="38">
        <v>0</v>
      </c>
      <c r="JL6" s="38">
        <v>0</v>
      </c>
      <c r="JM6" s="38">
        <v>0</v>
      </c>
      <c r="JN6" s="38">
        <v>0</v>
      </c>
      <c r="JO6" s="38">
        <v>0</v>
      </c>
      <c r="JP6" s="38">
        <v>0</v>
      </c>
      <c r="JQ6" s="38">
        <v>0</v>
      </c>
      <c r="JR6" s="38">
        <v>0</v>
      </c>
      <c r="JS6" s="38">
        <v>0</v>
      </c>
      <c r="JT6" s="38">
        <v>0</v>
      </c>
      <c r="JU6" s="38">
        <v>0</v>
      </c>
      <c r="JV6" s="38">
        <v>0</v>
      </c>
      <c r="JW6" s="38">
        <v>0</v>
      </c>
      <c r="JX6" s="38">
        <v>0</v>
      </c>
      <c r="JY6" s="38">
        <v>0</v>
      </c>
      <c r="JZ6" s="38">
        <v>0</v>
      </c>
      <c r="KA6" s="38">
        <v>0</v>
      </c>
      <c r="KB6" s="38">
        <v>521283.44</v>
      </c>
      <c r="KC6" s="38">
        <v>0</v>
      </c>
      <c r="KD6" s="38">
        <v>0</v>
      </c>
      <c r="KE6" s="38">
        <v>0</v>
      </c>
      <c r="KF6" s="38">
        <v>0</v>
      </c>
      <c r="KG6" s="38">
        <v>521283.44</v>
      </c>
      <c r="KH6" s="38">
        <v>0</v>
      </c>
      <c r="KI6" s="38">
        <v>0</v>
      </c>
      <c r="KJ6" s="38">
        <v>0</v>
      </c>
      <c r="KK6" s="38">
        <v>521283.44</v>
      </c>
      <c r="KL6" s="38">
        <v>521283.44</v>
      </c>
      <c r="KM6" s="38">
        <v>0</v>
      </c>
      <c r="KN6" s="38">
        <v>0</v>
      </c>
      <c r="KO6" s="38">
        <v>521283.44</v>
      </c>
      <c r="KP6" s="38">
        <v>70756536.430000007</v>
      </c>
      <c r="KQ6" s="38">
        <v>16525764.380000001</v>
      </c>
      <c r="KR6" s="38">
        <v>0</v>
      </c>
      <c r="KS6" s="38">
        <v>1805130.66</v>
      </c>
      <c r="KT6" s="38">
        <v>14720633.720000001</v>
      </c>
      <c r="KU6" s="38">
        <v>70756536.430000007</v>
      </c>
      <c r="KV6" s="38">
        <v>0</v>
      </c>
      <c r="KW6" s="38">
        <v>0</v>
      </c>
      <c r="KX6" s="38">
        <v>0</v>
      </c>
      <c r="KY6" s="38">
        <v>56035902.710000001</v>
      </c>
      <c r="KZ6" s="38">
        <v>72561667.090000004</v>
      </c>
      <c r="LA6" s="38">
        <v>0</v>
      </c>
      <c r="LB6" s="38">
        <v>14720633.720000001</v>
      </c>
      <c r="LC6" s="38">
        <v>56035902.710000001</v>
      </c>
      <c r="LD6" s="38">
        <v>17126569.920000002</v>
      </c>
      <c r="LE6" s="38">
        <v>18099966.059999999</v>
      </c>
      <c r="LF6" s="38">
        <v>0</v>
      </c>
      <c r="LG6" s="38">
        <v>0</v>
      </c>
      <c r="LH6" s="38">
        <v>18099966.059999999</v>
      </c>
      <c r="LI6" s="38">
        <v>33906619.920000002</v>
      </c>
      <c r="LJ6" s="38">
        <v>16780050</v>
      </c>
      <c r="LK6" s="38">
        <v>0</v>
      </c>
      <c r="LL6" s="38">
        <v>16780050</v>
      </c>
      <c r="LM6" s="38">
        <v>15806653.85</v>
      </c>
      <c r="LN6" s="38">
        <v>33906619.920000002</v>
      </c>
      <c r="LO6" s="38">
        <v>0</v>
      </c>
      <c r="LP6" s="38">
        <v>1319916.06</v>
      </c>
      <c r="LQ6" s="38">
        <v>15806653.85</v>
      </c>
      <c r="LR6" s="38">
        <v>0</v>
      </c>
      <c r="LS6" s="38">
        <v>0</v>
      </c>
      <c r="LT6" s="38">
        <v>0</v>
      </c>
      <c r="LU6" s="38">
        <v>0</v>
      </c>
      <c r="LV6" s="38">
        <v>0</v>
      </c>
      <c r="LW6" s="38">
        <v>0</v>
      </c>
      <c r="LX6" s="38">
        <v>0</v>
      </c>
      <c r="LY6" s="38">
        <v>0</v>
      </c>
      <c r="LZ6" s="38">
        <v>0</v>
      </c>
      <c r="MA6" s="38">
        <v>0</v>
      </c>
      <c r="MB6" s="38">
        <v>0</v>
      </c>
      <c r="MC6" s="38">
        <v>0</v>
      </c>
      <c r="MD6" s="38">
        <v>0</v>
      </c>
      <c r="ME6" s="38">
        <v>0</v>
      </c>
      <c r="MF6" s="38">
        <v>0</v>
      </c>
      <c r="MG6" s="38">
        <v>0</v>
      </c>
      <c r="MH6" s="38">
        <v>0</v>
      </c>
      <c r="MI6" s="38">
        <v>0</v>
      </c>
      <c r="MJ6" s="38">
        <v>0</v>
      </c>
      <c r="MK6" s="38">
        <v>0</v>
      </c>
      <c r="ML6" s="38">
        <v>0</v>
      </c>
      <c r="MM6" s="38">
        <v>0</v>
      </c>
      <c r="MN6" s="38">
        <v>0</v>
      </c>
      <c r="MO6" s="38">
        <v>0</v>
      </c>
      <c r="MP6" s="38">
        <v>0</v>
      </c>
      <c r="MQ6" s="38">
        <v>0</v>
      </c>
      <c r="MR6" s="38">
        <v>0</v>
      </c>
      <c r="MS6" s="38">
        <v>0</v>
      </c>
      <c r="MT6" s="38">
        <v>0</v>
      </c>
      <c r="MU6" s="38">
        <v>0</v>
      </c>
      <c r="MV6" s="38">
        <v>0</v>
      </c>
      <c r="MW6" s="38">
        <v>0</v>
      </c>
      <c r="MX6" s="38">
        <v>0</v>
      </c>
      <c r="MY6" s="38">
        <v>0</v>
      </c>
      <c r="MZ6" s="38">
        <v>0</v>
      </c>
      <c r="NA6" s="38">
        <v>0</v>
      </c>
      <c r="NB6" s="38">
        <v>0</v>
      </c>
      <c r="NC6" s="38">
        <v>0</v>
      </c>
      <c r="ND6" s="38">
        <v>0</v>
      </c>
      <c r="NE6" s="38">
        <v>0</v>
      </c>
      <c r="NF6" s="38">
        <v>0</v>
      </c>
      <c r="NG6" s="38">
        <v>0</v>
      </c>
      <c r="NH6" s="38">
        <v>0</v>
      </c>
      <c r="NI6" s="38">
        <v>0</v>
      </c>
      <c r="NJ6" s="38">
        <v>0</v>
      </c>
      <c r="NK6" s="38">
        <v>0</v>
      </c>
      <c r="NL6" s="38">
        <v>0</v>
      </c>
      <c r="NM6" s="38">
        <v>0</v>
      </c>
      <c r="NN6" s="38">
        <v>0</v>
      </c>
      <c r="NO6" s="38">
        <v>0</v>
      </c>
      <c r="NP6" s="38">
        <v>0</v>
      </c>
      <c r="NQ6" s="38">
        <v>0</v>
      </c>
      <c r="NR6" s="38">
        <v>0</v>
      </c>
      <c r="NS6" s="38">
        <v>0</v>
      </c>
      <c r="NT6" s="38">
        <v>0</v>
      </c>
      <c r="NU6" s="38">
        <v>0</v>
      </c>
      <c r="NV6" s="38">
        <v>0</v>
      </c>
      <c r="NW6" s="38">
        <v>0</v>
      </c>
      <c r="NX6" s="38">
        <v>0</v>
      </c>
      <c r="NY6" s="38">
        <v>0</v>
      </c>
      <c r="NZ6" s="38">
        <v>0</v>
      </c>
      <c r="OA6" s="38">
        <v>0</v>
      </c>
      <c r="OB6" s="38">
        <v>0</v>
      </c>
      <c r="OC6" s="38">
        <v>0</v>
      </c>
      <c r="OD6" s="38">
        <v>0</v>
      </c>
      <c r="OE6" s="38">
        <v>0</v>
      </c>
      <c r="OF6" s="38">
        <v>0</v>
      </c>
      <c r="OG6" s="38">
        <v>0</v>
      </c>
      <c r="OH6" s="38">
        <v>0</v>
      </c>
      <c r="OI6" s="38">
        <v>0</v>
      </c>
      <c r="OJ6" s="38">
        <v>0</v>
      </c>
      <c r="OK6" s="38">
        <v>0</v>
      </c>
      <c r="OL6" s="38">
        <v>0</v>
      </c>
      <c r="OM6" s="38">
        <v>0</v>
      </c>
      <c r="ON6" s="38">
        <v>0</v>
      </c>
      <c r="OO6" s="38">
        <v>0</v>
      </c>
      <c r="OP6" s="38">
        <v>0</v>
      </c>
      <c r="OQ6" s="38">
        <v>0</v>
      </c>
      <c r="OR6" s="38">
        <v>0</v>
      </c>
      <c r="OS6" s="38">
        <v>0</v>
      </c>
      <c r="OT6" s="38">
        <v>0</v>
      </c>
      <c r="OU6" s="38">
        <v>0</v>
      </c>
      <c r="OV6" s="38">
        <v>0</v>
      </c>
      <c r="OW6" s="38">
        <v>0</v>
      </c>
      <c r="OX6" s="38">
        <v>0</v>
      </c>
      <c r="OY6" s="38">
        <v>0</v>
      </c>
      <c r="OZ6" s="38">
        <v>0</v>
      </c>
      <c r="PA6" s="38">
        <v>0</v>
      </c>
      <c r="PB6" s="38">
        <v>0</v>
      </c>
      <c r="PC6" s="38">
        <v>0</v>
      </c>
      <c r="PD6" s="38">
        <v>0</v>
      </c>
      <c r="PE6" s="38">
        <v>0</v>
      </c>
      <c r="PF6" s="38">
        <v>0</v>
      </c>
      <c r="PG6" s="38">
        <v>0</v>
      </c>
      <c r="PH6" s="38">
        <v>0</v>
      </c>
      <c r="PI6" s="38">
        <v>0</v>
      </c>
      <c r="PJ6" s="38">
        <v>0</v>
      </c>
      <c r="PK6" s="38">
        <v>0</v>
      </c>
      <c r="PL6" s="38">
        <v>0</v>
      </c>
      <c r="PM6" s="38">
        <v>0</v>
      </c>
      <c r="PN6" s="38">
        <v>0</v>
      </c>
      <c r="PO6" s="38">
        <v>0</v>
      </c>
      <c r="PP6" s="38">
        <v>0</v>
      </c>
      <c r="PQ6" s="38">
        <v>0</v>
      </c>
      <c r="PR6" s="38">
        <v>0</v>
      </c>
      <c r="PS6" s="38">
        <v>0</v>
      </c>
      <c r="PT6" s="38">
        <v>0</v>
      </c>
      <c r="PU6" s="38">
        <v>0</v>
      </c>
      <c r="PV6" s="38">
        <v>0</v>
      </c>
      <c r="PW6" s="38">
        <v>0</v>
      </c>
      <c r="PX6" s="38">
        <v>0</v>
      </c>
      <c r="PY6" s="38">
        <v>0</v>
      </c>
      <c r="PZ6" s="38">
        <v>88404389.790000007</v>
      </c>
      <c r="QA6" s="38">
        <v>34625730.439999998</v>
      </c>
      <c r="QB6" s="38">
        <v>0</v>
      </c>
      <c r="QC6" s="38">
        <v>1805130.66</v>
      </c>
      <c r="QD6" s="38">
        <v>32820599.780000001</v>
      </c>
      <c r="QE6" s="38">
        <v>105184439.79000001</v>
      </c>
      <c r="QF6" s="38">
        <v>16780050</v>
      </c>
      <c r="QG6" s="38">
        <v>0</v>
      </c>
      <c r="QH6" s="38">
        <v>16780050</v>
      </c>
      <c r="QI6" s="38">
        <v>72363840.010000005</v>
      </c>
      <c r="QJ6" s="38">
        <v>106989570.45</v>
      </c>
      <c r="QK6" s="38">
        <v>0</v>
      </c>
      <c r="QL6" s="38">
        <v>16040549.779999999</v>
      </c>
      <c r="QM6" s="38">
        <v>72363840.010000005</v>
      </c>
      <c r="QN6" s="83">
        <v>0</v>
      </c>
      <c r="QO6" s="83">
        <v>0</v>
      </c>
      <c r="QP6" s="83">
        <v>0</v>
      </c>
      <c r="QQ6" s="83">
        <v>0</v>
      </c>
      <c r="QR6" s="83">
        <v>0</v>
      </c>
      <c r="QS6" s="83">
        <v>0</v>
      </c>
      <c r="QT6" s="83">
        <v>0</v>
      </c>
      <c r="QU6" s="83">
        <v>0</v>
      </c>
      <c r="QV6" s="83">
        <v>0</v>
      </c>
      <c r="QW6" s="83">
        <v>0</v>
      </c>
      <c r="QX6" s="83">
        <v>0</v>
      </c>
      <c r="QY6" s="83">
        <v>0</v>
      </c>
      <c r="QZ6" s="83">
        <v>0</v>
      </c>
      <c r="RA6" s="83">
        <v>0</v>
      </c>
      <c r="RB6" s="83">
        <v>0</v>
      </c>
      <c r="RC6" s="83">
        <v>0</v>
      </c>
      <c r="RD6" s="83">
        <v>0</v>
      </c>
      <c r="RE6" s="83">
        <v>0</v>
      </c>
      <c r="RF6" s="83">
        <v>0</v>
      </c>
      <c r="RG6" s="83">
        <v>0</v>
      </c>
      <c r="RH6" s="83">
        <v>0</v>
      </c>
      <c r="RI6" s="83">
        <v>0</v>
      </c>
      <c r="RJ6" s="83">
        <v>0</v>
      </c>
      <c r="RK6" s="83">
        <v>0</v>
      </c>
      <c r="RL6" s="83">
        <v>0</v>
      </c>
      <c r="RM6" s="83">
        <v>0</v>
      </c>
      <c r="RN6" s="83">
        <v>0</v>
      </c>
      <c r="RO6" s="83">
        <v>0</v>
      </c>
      <c r="RP6" s="83">
        <v>0</v>
      </c>
      <c r="RQ6" s="83">
        <v>0</v>
      </c>
      <c r="RR6" s="83">
        <v>0</v>
      </c>
      <c r="RS6" s="83">
        <v>0</v>
      </c>
      <c r="RT6" s="83">
        <v>0</v>
      </c>
      <c r="RU6" s="83">
        <v>0</v>
      </c>
      <c r="RV6" s="83">
        <v>0</v>
      </c>
      <c r="RW6" s="83">
        <v>0</v>
      </c>
      <c r="RX6" s="83">
        <v>0</v>
      </c>
      <c r="RY6" s="83">
        <v>0</v>
      </c>
      <c r="RZ6" s="83">
        <v>0</v>
      </c>
      <c r="SA6" s="83">
        <v>0</v>
      </c>
      <c r="SB6" s="83">
        <v>0</v>
      </c>
      <c r="SC6" s="83">
        <v>0</v>
      </c>
      <c r="SD6" s="83">
        <v>0</v>
      </c>
      <c r="SE6" s="83">
        <v>0</v>
      </c>
      <c r="SF6" s="83">
        <v>0</v>
      </c>
      <c r="SG6" s="83">
        <v>0</v>
      </c>
      <c r="SH6" s="83">
        <v>0</v>
      </c>
      <c r="SI6" s="83">
        <v>0</v>
      </c>
      <c r="SJ6" s="83">
        <v>0</v>
      </c>
      <c r="SK6" s="83">
        <v>0</v>
      </c>
      <c r="SL6" s="83">
        <v>0</v>
      </c>
      <c r="SM6" s="83">
        <v>0</v>
      </c>
      <c r="SN6" s="83">
        <v>0</v>
      </c>
      <c r="SO6" s="83">
        <v>0</v>
      </c>
      <c r="SP6" s="83">
        <v>0</v>
      </c>
      <c r="SQ6" s="83">
        <v>0</v>
      </c>
      <c r="SR6" s="83">
        <v>0</v>
      </c>
      <c r="SS6" s="83">
        <v>0</v>
      </c>
      <c r="ST6" s="83">
        <v>0</v>
      </c>
      <c r="SU6" s="83">
        <v>0</v>
      </c>
      <c r="SV6" s="83">
        <v>0</v>
      </c>
      <c r="SW6" s="83">
        <v>0</v>
      </c>
      <c r="SX6" s="83">
        <v>0</v>
      </c>
      <c r="SY6" s="83">
        <v>0</v>
      </c>
      <c r="SZ6" s="83">
        <v>0</v>
      </c>
      <c r="TA6" s="83">
        <v>0</v>
      </c>
      <c r="TB6" s="83">
        <v>0</v>
      </c>
      <c r="TC6" s="83">
        <v>0</v>
      </c>
      <c r="TD6" s="83">
        <v>0</v>
      </c>
      <c r="TE6" s="83">
        <v>0</v>
      </c>
      <c r="TF6" s="83">
        <v>0</v>
      </c>
      <c r="TG6" s="83">
        <v>0</v>
      </c>
      <c r="TH6" s="83">
        <v>0</v>
      </c>
      <c r="TI6" s="83">
        <v>0</v>
      </c>
      <c r="TJ6" s="83">
        <v>0</v>
      </c>
      <c r="TK6" s="83">
        <v>0</v>
      </c>
      <c r="TL6" s="83">
        <v>0</v>
      </c>
      <c r="TM6" s="83">
        <v>0</v>
      </c>
      <c r="TN6" s="83">
        <v>0</v>
      </c>
      <c r="TO6" s="83">
        <v>0</v>
      </c>
      <c r="TP6" s="83">
        <v>0</v>
      </c>
      <c r="TQ6" s="83">
        <v>0</v>
      </c>
      <c r="TR6" s="83">
        <v>0</v>
      </c>
      <c r="TS6" s="83">
        <v>0</v>
      </c>
      <c r="TT6" s="83">
        <v>0</v>
      </c>
      <c r="TU6" s="83">
        <v>0</v>
      </c>
      <c r="TV6" s="83">
        <v>0</v>
      </c>
      <c r="TW6" s="83">
        <v>0</v>
      </c>
      <c r="TX6" s="83">
        <v>0</v>
      </c>
      <c r="TY6" s="83">
        <v>0</v>
      </c>
      <c r="TZ6" s="83">
        <v>0</v>
      </c>
      <c r="UA6" s="83">
        <v>0</v>
      </c>
      <c r="UB6" s="83">
        <v>0</v>
      </c>
      <c r="UC6" s="83">
        <v>0</v>
      </c>
      <c r="UD6" s="83">
        <v>0</v>
      </c>
      <c r="UE6" s="83">
        <v>0</v>
      </c>
      <c r="UF6" s="83">
        <v>0</v>
      </c>
      <c r="UG6" s="83">
        <v>0</v>
      </c>
      <c r="UH6" s="83">
        <v>0</v>
      </c>
      <c r="UI6" s="83">
        <v>1761989.44</v>
      </c>
      <c r="UJ6" s="83">
        <v>215518716.11000001</v>
      </c>
      <c r="UK6" s="83">
        <v>16732125</v>
      </c>
      <c r="UL6" s="83">
        <v>139012137.97</v>
      </c>
      <c r="UM6" s="83">
        <v>15304064.16</v>
      </c>
      <c r="UN6" s="83">
        <v>0</v>
      </c>
      <c r="UO6" s="83">
        <v>122280012.97</v>
      </c>
      <c r="UP6" s="83">
        <v>61202513.979999997</v>
      </c>
      <c r="UQ6" s="83">
        <v>76506578.140000001</v>
      </c>
      <c r="UR6" s="83">
        <v>0</v>
      </c>
      <c r="US6" s="83">
        <v>0</v>
      </c>
      <c r="UT6" s="83">
        <v>33798178.600000001</v>
      </c>
      <c r="UU6" s="83">
        <v>183482526.94999999</v>
      </c>
      <c r="UV6" s="83">
        <v>217280705.55000001</v>
      </c>
      <c r="UW6" s="83">
        <v>0</v>
      </c>
      <c r="UX6" s="83">
        <v>0</v>
      </c>
      <c r="UY6" s="83">
        <v>32036189.16</v>
      </c>
      <c r="UZ6">
        <v>0</v>
      </c>
      <c r="VA6">
        <v>0</v>
      </c>
      <c r="VB6">
        <v>0</v>
      </c>
      <c r="VC6">
        <v>0</v>
      </c>
      <c r="VD6">
        <v>0</v>
      </c>
      <c r="VE6">
        <v>0</v>
      </c>
      <c r="VF6">
        <v>0</v>
      </c>
      <c r="VG6">
        <v>0</v>
      </c>
      <c r="VH6">
        <v>0</v>
      </c>
      <c r="VI6">
        <v>0</v>
      </c>
      <c r="VJ6">
        <v>0</v>
      </c>
      <c r="VK6">
        <v>0</v>
      </c>
      <c r="VL6">
        <v>0</v>
      </c>
      <c r="VM6">
        <v>0</v>
      </c>
      <c r="VN6">
        <v>0</v>
      </c>
      <c r="VO6">
        <v>0</v>
      </c>
      <c r="VP6">
        <v>0</v>
      </c>
      <c r="VQ6">
        <v>0</v>
      </c>
      <c r="VR6">
        <v>0</v>
      </c>
      <c r="VS6">
        <v>0</v>
      </c>
      <c r="VT6">
        <v>0</v>
      </c>
      <c r="VU6">
        <v>0</v>
      </c>
      <c r="VV6">
        <v>0</v>
      </c>
      <c r="VW6">
        <v>0</v>
      </c>
      <c r="VX6">
        <v>0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  <c r="WQ6">
        <v>0</v>
      </c>
      <c r="WR6">
        <v>0</v>
      </c>
      <c r="WS6">
        <v>0</v>
      </c>
      <c r="WT6">
        <v>0</v>
      </c>
      <c r="WU6">
        <v>0</v>
      </c>
      <c r="WV6">
        <v>0</v>
      </c>
      <c r="WW6">
        <v>0</v>
      </c>
      <c r="WX6">
        <v>0</v>
      </c>
      <c r="WY6">
        <v>0</v>
      </c>
      <c r="WZ6">
        <v>0</v>
      </c>
      <c r="XA6">
        <v>0</v>
      </c>
      <c r="XB6">
        <v>0</v>
      </c>
      <c r="XC6">
        <v>0</v>
      </c>
      <c r="XD6">
        <v>0</v>
      </c>
      <c r="XE6">
        <v>0</v>
      </c>
      <c r="XF6">
        <v>0</v>
      </c>
      <c r="XG6">
        <v>0</v>
      </c>
      <c r="XH6">
        <v>0</v>
      </c>
      <c r="XI6">
        <v>0</v>
      </c>
      <c r="XJ6">
        <v>0</v>
      </c>
      <c r="XK6">
        <v>0</v>
      </c>
      <c r="XL6">
        <v>0</v>
      </c>
      <c r="XM6">
        <v>0</v>
      </c>
      <c r="XN6">
        <v>0</v>
      </c>
      <c r="XO6">
        <v>0</v>
      </c>
      <c r="XP6">
        <v>0</v>
      </c>
      <c r="XQ6">
        <v>0</v>
      </c>
      <c r="XR6">
        <v>0</v>
      </c>
      <c r="XS6">
        <v>0</v>
      </c>
      <c r="XT6">
        <v>0</v>
      </c>
      <c r="XU6">
        <v>0</v>
      </c>
      <c r="XV6">
        <v>0</v>
      </c>
      <c r="XW6">
        <v>0</v>
      </c>
      <c r="XX6">
        <v>0</v>
      </c>
      <c r="XY6">
        <v>0</v>
      </c>
      <c r="XZ6">
        <v>0</v>
      </c>
      <c r="YA6">
        <v>0</v>
      </c>
      <c r="YB6">
        <v>0</v>
      </c>
      <c r="YC6">
        <v>0</v>
      </c>
      <c r="YD6">
        <v>0</v>
      </c>
      <c r="YE6">
        <v>0</v>
      </c>
      <c r="YF6">
        <v>0</v>
      </c>
      <c r="YG6">
        <v>0</v>
      </c>
      <c r="YH6">
        <v>0</v>
      </c>
      <c r="YI6">
        <v>0</v>
      </c>
      <c r="YJ6">
        <v>0</v>
      </c>
      <c r="YK6">
        <v>0</v>
      </c>
      <c r="YL6">
        <v>0</v>
      </c>
      <c r="YM6">
        <v>0</v>
      </c>
      <c r="YN6">
        <v>0</v>
      </c>
      <c r="YO6">
        <v>0</v>
      </c>
      <c r="YP6">
        <v>0</v>
      </c>
      <c r="YQ6">
        <v>122280012.97</v>
      </c>
      <c r="YR6">
        <v>139012137.97</v>
      </c>
      <c r="YS6">
        <v>15304064.16</v>
      </c>
      <c r="YT6">
        <v>61202513.979999997</v>
      </c>
      <c r="YU6">
        <v>0</v>
      </c>
      <c r="YV6">
        <v>215518716.11000001</v>
      </c>
      <c r="YW6">
        <v>16732125</v>
      </c>
      <c r="YX6">
        <v>33798178.600000001</v>
      </c>
      <c r="YY6">
        <v>183482526.94999999</v>
      </c>
      <c r="YZ6">
        <v>217280705.55000001</v>
      </c>
      <c r="ZA6">
        <v>76506578.140000001</v>
      </c>
      <c r="ZB6">
        <v>0</v>
      </c>
      <c r="ZC6">
        <v>0</v>
      </c>
      <c r="ZD6">
        <v>0</v>
      </c>
      <c r="ZE6">
        <v>1761989.44</v>
      </c>
      <c r="ZF6">
        <v>32036189.16</v>
      </c>
      <c r="ZG6">
        <v>0</v>
      </c>
    </row>
    <row r="7" spans="1:683">
      <c r="A7" s="84">
        <v>45657</v>
      </c>
      <c r="B7" s="81">
        <v>53028</v>
      </c>
      <c r="C7" s="82" t="s">
        <v>1940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21564446.859999999</v>
      </c>
      <c r="R7" s="38">
        <v>611686.73</v>
      </c>
      <c r="S7" s="38">
        <v>0</v>
      </c>
      <c r="T7" s="38">
        <v>22176133.579999998</v>
      </c>
      <c r="U7" s="38">
        <v>0</v>
      </c>
      <c r="V7" s="38">
        <v>14552021.949999999</v>
      </c>
      <c r="W7" s="38">
        <v>0</v>
      </c>
      <c r="X7" s="38">
        <v>21183551.850000001</v>
      </c>
      <c r="Y7" s="38">
        <v>611686.73</v>
      </c>
      <c r="Z7" s="38">
        <v>7933103.0700000003</v>
      </c>
      <c r="AA7" s="38">
        <v>14552021.949999999</v>
      </c>
      <c r="AB7" s="38">
        <v>0</v>
      </c>
      <c r="AC7" s="38">
        <v>21795238.57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9117236.0999999996</v>
      </c>
      <c r="AR7" s="38">
        <v>385297.83</v>
      </c>
      <c r="AS7" s="38">
        <v>0</v>
      </c>
      <c r="AT7" s="38">
        <v>9502533.9299999997</v>
      </c>
      <c r="AU7" s="38">
        <v>0</v>
      </c>
      <c r="AV7" s="38">
        <v>8836519.5</v>
      </c>
      <c r="AW7" s="38">
        <v>0</v>
      </c>
      <c r="AX7" s="38">
        <v>8362727.3899999997</v>
      </c>
      <c r="AY7" s="38">
        <v>385297.83</v>
      </c>
      <c r="AZ7" s="38">
        <v>4832794.8</v>
      </c>
      <c r="BA7" s="38">
        <v>8836519.5</v>
      </c>
      <c r="BB7" s="38">
        <v>0</v>
      </c>
      <c r="BC7" s="38">
        <v>8748025.2200000007</v>
      </c>
      <c r="BD7" s="38">
        <v>41507365.979999997</v>
      </c>
      <c r="BE7" s="38">
        <v>1724199.13</v>
      </c>
      <c r="BF7" s="38">
        <v>0</v>
      </c>
      <c r="BG7" s="38">
        <v>43231565.109999999</v>
      </c>
      <c r="BH7" s="38">
        <v>-166158</v>
      </c>
      <c r="BI7" s="38">
        <v>22286482.82</v>
      </c>
      <c r="BJ7" s="38">
        <v>0</v>
      </c>
      <c r="BK7" s="38">
        <v>40800671.049999997</v>
      </c>
      <c r="BL7" s="38">
        <v>1724199.13</v>
      </c>
      <c r="BM7" s="38">
        <v>12777101.08</v>
      </c>
      <c r="BN7" s="38">
        <v>22452640.82</v>
      </c>
      <c r="BO7" s="38">
        <v>0</v>
      </c>
      <c r="BP7" s="38">
        <v>42524870.18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81689392.590000004</v>
      </c>
      <c r="CE7" s="38">
        <v>12887267.529999999</v>
      </c>
      <c r="CF7" s="38">
        <v>0</v>
      </c>
      <c r="CG7" s="38">
        <v>94576660.120000005</v>
      </c>
      <c r="CH7" s="38">
        <v>3511811</v>
      </c>
      <c r="CI7" s="38">
        <v>45810665.600000001</v>
      </c>
      <c r="CJ7" s="38">
        <v>0</v>
      </c>
      <c r="CK7" s="38">
        <v>80101556.859999999</v>
      </c>
      <c r="CL7" s="38">
        <v>12887267.529999999</v>
      </c>
      <c r="CM7" s="38">
        <v>25582025.07</v>
      </c>
      <c r="CN7" s="38">
        <v>42298854.600000001</v>
      </c>
      <c r="CO7" s="38">
        <v>0</v>
      </c>
      <c r="CP7" s="38">
        <v>92988824.390000001</v>
      </c>
      <c r="CQ7" s="38">
        <v>3535116.2</v>
      </c>
      <c r="CR7" s="38">
        <v>287505.15000000002</v>
      </c>
      <c r="CS7" s="38">
        <v>0</v>
      </c>
      <c r="CT7" s="38">
        <v>3822621.35</v>
      </c>
      <c r="CU7" s="38">
        <v>0</v>
      </c>
      <c r="CV7" s="38">
        <v>797727.83</v>
      </c>
      <c r="CW7" s="38">
        <v>0</v>
      </c>
      <c r="CX7" s="38">
        <v>3540641.44</v>
      </c>
      <c r="CY7" s="38">
        <v>287505.15000000002</v>
      </c>
      <c r="CZ7" s="38">
        <v>420087.15</v>
      </c>
      <c r="DA7" s="38">
        <v>797727.83</v>
      </c>
      <c r="DB7" s="38">
        <v>0</v>
      </c>
      <c r="DC7" s="38">
        <v>3828146.59</v>
      </c>
      <c r="DD7" s="38">
        <v>0</v>
      </c>
      <c r="DE7" s="38">
        <v>0</v>
      </c>
      <c r="DF7" s="38">
        <v>0</v>
      </c>
      <c r="DG7" s="38">
        <v>0</v>
      </c>
      <c r="DH7" s="38">
        <v>0</v>
      </c>
      <c r="DI7" s="38">
        <v>0</v>
      </c>
      <c r="DJ7" s="38">
        <v>0</v>
      </c>
      <c r="DK7" s="38">
        <v>0</v>
      </c>
      <c r="DL7" s="38">
        <v>0</v>
      </c>
      <c r="DM7" s="38">
        <v>0</v>
      </c>
      <c r="DN7" s="38">
        <v>0</v>
      </c>
      <c r="DO7" s="38">
        <v>0</v>
      </c>
      <c r="DP7" s="38">
        <v>0</v>
      </c>
      <c r="DQ7" s="38">
        <v>0</v>
      </c>
      <c r="DR7" s="38">
        <v>0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  <c r="EP7" s="38">
        <v>0</v>
      </c>
      <c r="EQ7" s="38">
        <v>0</v>
      </c>
      <c r="ER7" s="38">
        <v>0</v>
      </c>
      <c r="ES7" s="38">
        <v>0</v>
      </c>
      <c r="ET7" s="38">
        <v>0</v>
      </c>
      <c r="EU7" s="38">
        <v>0</v>
      </c>
      <c r="EV7" s="38">
        <v>0</v>
      </c>
      <c r="EW7" s="38">
        <v>0</v>
      </c>
      <c r="EX7" s="38">
        <v>0</v>
      </c>
      <c r="EY7" s="38">
        <v>0</v>
      </c>
      <c r="EZ7" s="38">
        <v>0</v>
      </c>
      <c r="FA7" s="38">
        <v>0</v>
      </c>
      <c r="FB7" s="38">
        <v>0</v>
      </c>
      <c r="FC7" s="38">
        <v>0</v>
      </c>
      <c r="FD7" s="38">
        <v>0</v>
      </c>
      <c r="FE7" s="38">
        <v>0</v>
      </c>
      <c r="FF7" s="38">
        <v>0</v>
      </c>
      <c r="FG7" s="38">
        <v>0</v>
      </c>
      <c r="FH7" s="38">
        <v>0</v>
      </c>
      <c r="FI7" s="38">
        <v>0</v>
      </c>
      <c r="FJ7" s="38">
        <v>0</v>
      </c>
      <c r="FK7" s="38">
        <v>0</v>
      </c>
      <c r="FL7" s="38">
        <v>0</v>
      </c>
      <c r="FM7" s="38">
        <v>0</v>
      </c>
      <c r="FN7" s="38">
        <v>0</v>
      </c>
      <c r="FO7" s="38">
        <v>0</v>
      </c>
      <c r="FP7" s="38">
        <v>0</v>
      </c>
      <c r="FQ7" s="38">
        <v>0</v>
      </c>
      <c r="FR7" s="38">
        <v>0</v>
      </c>
      <c r="FS7" s="38">
        <v>0</v>
      </c>
      <c r="FT7" s="38">
        <v>0</v>
      </c>
      <c r="FU7" s="38">
        <v>0</v>
      </c>
      <c r="FV7" s="38">
        <v>0</v>
      </c>
      <c r="FW7" s="38">
        <v>0</v>
      </c>
      <c r="FX7" s="38">
        <v>0</v>
      </c>
      <c r="FY7" s="38">
        <v>0</v>
      </c>
      <c r="FZ7" s="38">
        <v>0</v>
      </c>
      <c r="GA7" s="38">
        <v>0</v>
      </c>
      <c r="GB7" s="38">
        <v>0</v>
      </c>
      <c r="GC7" s="38">
        <v>0</v>
      </c>
      <c r="GD7" s="38">
        <v>0</v>
      </c>
      <c r="GE7" s="38">
        <v>0</v>
      </c>
      <c r="GF7" s="38">
        <v>0</v>
      </c>
      <c r="GG7" s="38">
        <v>0</v>
      </c>
      <c r="GH7" s="38">
        <v>0</v>
      </c>
      <c r="GI7" s="38">
        <v>0</v>
      </c>
      <c r="GJ7" s="38">
        <v>0</v>
      </c>
      <c r="GK7" s="38">
        <v>0</v>
      </c>
      <c r="GL7" s="38">
        <v>0</v>
      </c>
      <c r="GM7" s="38">
        <v>0</v>
      </c>
      <c r="GN7" s="38">
        <v>0</v>
      </c>
      <c r="GO7" s="38">
        <v>0</v>
      </c>
      <c r="GP7" s="38">
        <v>0</v>
      </c>
      <c r="GQ7" s="38">
        <v>0</v>
      </c>
      <c r="GR7" s="38">
        <v>157413557.71000001</v>
      </c>
      <c r="GS7" s="38">
        <v>15895956.380000001</v>
      </c>
      <c r="GT7" s="38">
        <v>0</v>
      </c>
      <c r="GU7" s="38">
        <v>0</v>
      </c>
      <c r="GV7" s="38">
        <v>173309514.09</v>
      </c>
      <c r="GW7" s="38">
        <v>3345653</v>
      </c>
      <c r="GX7" s="38">
        <v>0</v>
      </c>
      <c r="GY7" s="38">
        <v>92283417.689999998</v>
      </c>
      <c r="GZ7" s="38">
        <v>0</v>
      </c>
      <c r="HA7" s="38">
        <v>153989148.56999999</v>
      </c>
      <c r="HB7" s="38">
        <v>15895956.380000001</v>
      </c>
      <c r="HC7" s="38">
        <v>51545111.170000002</v>
      </c>
      <c r="HD7" s="38">
        <v>0</v>
      </c>
      <c r="HE7" s="38">
        <v>51545111.170000002</v>
      </c>
      <c r="HF7" s="38">
        <v>88937764.689999998</v>
      </c>
      <c r="HG7" s="38">
        <v>0</v>
      </c>
      <c r="HH7" s="38">
        <v>0</v>
      </c>
      <c r="HI7" s="38">
        <v>169885104.94999999</v>
      </c>
      <c r="HJ7" s="38">
        <v>0</v>
      </c>
      <c r="HK7" s="38">
        <v>0</v>
      </c>
      <c r="HL7" s="38">
        <v>0</v>
      </c>
      <c r="HM7" s="38">
        <v>0</v>
      </c>
      <c r="HN7" s="38">
        <v>0</v>
      </c>
      <c r="HO7" s="38">
        <v>0</v>
      </c>
      <c r="HP7" s="38">
        <v>0</v>
      </c>
      <c r="HQ7" s="38">
        <v>0</v>
      </c>
      <c r="HR7" s="38">
        <v>0</v>
      </c>
      <c r="HS7" s="38">
        <v>0</v>
      </c>
      <c r="HT7" s="38">
        <v>0</v>
      </c>
      <c r="HU7" s="38">
        <v>0</v>
      </c>
      <c r="HV7" s="38">
        <v>0</v>
      </c>
      <c r="HW7" s="38">
        <v>0</v>
      </c>
      <c r="HX7" s="38">
        <v>7703337.9500000002</v>
      </c>
      <c r="HY7" s="38">
        <v>32908844.32</v>
      </c>
      <c r="HZ7" s="38">
        <v>0</v>
      </c>
      <c r="IA7" s="38">
        <v>1769839.21</v>
      </c>
      <c r="IB7" s="38">
        <v>31139005.109999999</v>
      </c>
      <c r="IC7" s="38">
        <v>31139005.109999999</v>
      </c>
      <c r="ID7" s="38">
        <v>23435667.16</v>
      </c>
      <c r="IE7" s="38">
        <v>0</v>
      </c>
      <c r="IF7" s="38">
        <v>23435667.16</v>
      </c>
      <c r="IG7" s="38">
        <v>0</v>
      </c>
      <c r="IH7" s="38">
        <v>32908844.32</v>
      </c>
      <c r="II7" s="38">
        <v>0</v>
      </c>
      <c r="IJ7" s="38">
        <v>7703337.9500000002</v>
      </c>
      <c r="IK7" s="38">
        <v>0</v>
      </c>
      <c r="IL7" s="38">
        <v>0</v>
      </c>
      <c r="IM7" s="38">
        <v>0</v>
      </c>
      <c r="IN7" s="38">
        <v>0</v>
      </c>
      <c r="IO7" s="38">
        <v>0</v>
      </c>
      <c r="IP7" s="38">
        <v>0</v>
      </c>
      <c r="IQ7" s="38">
        <v>0</v>
      </c>
      <c r="IR7" s="38">
        <v>0</v>
      </c>
      <c r="IS7" s="38">
        <v>0</v>
      </c>
      <c r="IT7" s="38">
        <v>0</v>
      </c>
      <c r="IU7" s="38">
        <v>0</v>
      </c>
      <c r="IV7" s="38">
        <v>0</v>
      </c>
      <c r="IW7" s="38">
        <v>0</v>
      </c>
      <c r="IX7" s="38">
        <v>0</v>
      </c>
      <c r="IY7" s="38">
        <v>0</v>
      </c>
      <c r="IZ7" s="38">
        <v>4815103.55</v>
      </c>
      <c r="JA7" s="38">
        <v>16357312.24</v>
      </c>
      <c r="JB7" s="38">
        <v>0</v>
      </c>
      <c r="JC7" s="38">
        <v>879697.03</v>
      </c>
      <c r="JD7" s="38">
        <v>15477615.210000001</v>
      </c>
      <c r="JE7" s="38">
        <v>16095419.58</v>
      </c>
      <c r="JF7" s="38">
        <v>10662511.66</v>
      </c>
      <c r="JG7" s="38">
        <v>617804.36</v>
      </c>
      <c r="JH7" s="38">
        <v>11280316.02</v>
      </c>
      <c r="JI7" s="38">
        <v>617804.36</v>
      </c>
      <c r="JJ7" s="38">
        <v>16975116.609999999</v>
      </c>
      <c r="JK7" s="38">
        <v>0</v>
      </c>
      <c r="JL7" s="38">
        <v>4815103.55</v>
      </c>
      <c r="JM7" s="38">
        <v>0</v>
      </c>
      <c r="JN7" s="38">
        <v>16225047.66</v>
      </c>
      <c r="JO7" s="38">
        <v>22184358.609999999</v>
      </c>
      <c r="JP7" s="38">
        <v>0</v>
      </c>
      <c r="JQ7" s="38">
        <v>1193075.8600000001</v>
      </c>
      <c r="JR7" s="38">
        <v>20991282.75</v>
      </c>
      <c r="JS7" s="38">
        <v>20991282.75</v>
      </c>
      <c r="JT7" s="38">
        <v>4766235.09</v>
      </c>
      <c r="JU7" s="38">
        <v>0</v>
      </c>
      <c r="JV7" s="38">
        <v>4766235.09</v>
      </c>
      <c r="JW7" s="38">
        <v>0</v>
      </c>
      <c r="JX7" s="38">
        <v>22184358.609999999</v>
      </c>
      <c r="JY7" s="38">
        <v>0</v>
      </c>
      <c r="JZ7" s="38">
        <v>16225047.66</v>
      </c>
      <c r="KA7" s="38">
        <v>0</v>
      </c>
      <c r="KB7" s="38">
        <v>0</v>
      </c>
      <c r="KC7" s="38">
        <v>0</v>
      </c>
      <c r="KD7" s="38">
        <v>0</v>
      </c>
      <c r="KE7" s="38">
        <v>0</v>
      </c>
      <c r="KF7" s="38">
        <v>0</v>
      </c>
      <c r="KG7" s="38">
        <v>0</v>
      </c>
      <c r="KH7" s="38">
        <v>0</v>
      </c>
      <c r="KI7" s="38">
        <v>0</v>
      </c>
      <c r="KJ7" s="38">
        <v>0</v>
      </c>
      <c r="KK7" s="38">
        <v>0</v>
      </c>
      <c r="KL7" s="38">
        <v>0</v>
      </c>
      <c r="KM7" s="38">
        <v>0</v>
      </c>
      <c r="KN7" s="38">
        <v>0</v>
      </c>
      <c r="KO7" s="38">
        <v>0</v>
      </c>
      <c r="KP7" s="38">
        <v>34966543.950000003</v>
      </c>
      <c r="KQ7" s="38">
        <v>64941253.350000001</v>
      </c>
      <c r="KR7" s="38">
        <v>0</v>
      </c>
      <c r="KS7" s="38">
        <v>3492543.69</v>
      </c>
      <c r="KT7" s="38">
        <v>61448709.659999996</v>
      </c>
      <c r="KU7" s="38">
        <v>65041423.649999999</v>
      </c>
      <c r="KV7" s="38">
        <v>26482165.710000001</v>
      </c>
      <c r="KW7" s="38">
        <v>3592713.99</v>
      </c>
      <c r="KX7" s="38">
        <v>30074879.690000001</v>
      </c>
      <c r="KY7" s="38">
        <v>3592713.99</v>
      </c>
      <c r="KZ7" s="38">
        <v>68533967.340000004</v>
      </c>
      <c r="LA7" s="38">
        <v>0</v>
      </c>
      <c r="LB7" s="38">
        <v>34966543.950000003</v>
      </c>
      <c r="LC7" s="38">
        <v>0</v>
      </c>
      <c r="LD7" s="38">
        <v>508784.11</v>
      </c>
      <c r="LE7" s="38">
        <v>1378358.93</v>
      </c>
      <c r="LF7" s="38">
        <v>0</v>
      </c>
      <c r="LG7" s="38">
        <v>74128.210000000006</v>
      </c>
      <c r="LH7" s="38">
        <v>1304230.72</v>
      </c>
      <c r="LI7" s="38">
        <v>1304230.72</v>
      </c>
      <c r="LJ7" s="38">
        <v>795446.61</v>
      </c>
      <c r="LK7" s="38">
        <v>0</v>
      </c>
      <c r="LL7" s="38">
        <v>795446.61</v>
      </c>
      <c r="LM7" s="38">
        <v>0</v>
      </c>
      <c r="LN7" s="38">
        <v>1378358.93</v>
      </c>
      <c r="LO7" s="38">
        <v>0</v>
      </c>
      <c r="LP7" s="38">
        <v>508784.11</v>
      </c>
      <c r="LQ7" s="38">
        <v>0</v>
      </c>
      <c r="LR7" s="38">
        <v>0</v>
      </c>
      <c r="LS7" s="38">
        <v>0</v>
      </c>
      <c r="LT7" s="38">
        <v>0</v>
      </c>
      <c r="LU7" s="38">
        <v>0</v>
      </c>
      <c r="LV7" s="38">
        <v>0</v>
      </c>
      <c r="LW7" s="38">
        <v>0</v>
      </c>
      <c r="LX7" s="38">
        <v>0</v>
      </c>
      <c r="LY7" s="38">
        <v>0</v>
      </c>
      <c r="LZ7" s="38">
        <v>0</v>
      </c>
      <c r="MA7" s="38">
        <v>0</v>
      </c>
      <c r="MB7" s="38">
        <v>0</v>
      </c>
      <c r="MC7" s="38">
        <v>0</v>
      </c>
      <c r="MD7" s="38">
        <v>0</v>
      </c>
      <c r="ME7" s="38">
        <v>0</v>
      </c>
      <c r="MF7" s="38">
        <v>0</v>
      </c>
      <c r="MG7" s="38">
        <v>0</v>
      </c>
      <c r="MH7" s="38">
        <v>0</v>
      </c>
      <c r="MI7" s="38">
        <v>0</v>
      </c>
      <c r="MJ7" s="38">
        <v>0</v>
      </c>
      <c r="MK7" s="38">
        <v>0</v>
      </c>
      <c r="ML7" s="38">
        <v>0</v>
      </c>
      <c r="MM7" s="38">
        <v>0</v>
      </c>
      <c r="MN7" s="38">
        <v>0</v>
      </c>
      <c r="MO7" s="38">
        <v>0</v>
      </c>
      <c r="MP7" s="38">
        <v>0</v>
      </c>
      <c r="MQ7" s="38">
        <v>0</v>
      </c>
      <c r="MR7" s="38">
        <v>0</v>
      </c>
      <c r="MS7" s="38">
        <v>0</v>
      </c>
      <c r="MT7" s="38">
        <v>0</v>
      </c>
      <c r="MU7" s="38">
        <v>0</v>
      </c>
      <c r="MV7" s="38">
        <v>0</v>
      </c>
      <c r="MW7" s="38">
        <v>0</v>
      </c>
      <c r="MX7" s="38">
        <v>0</v>
      </c>
      <c r="MY7" s="38">
        <v>0</v>
      </c>
      <c r="MZ7" s="38">
        <v>0</v>
      </c>
      <c r="NA7" s="38">
        <v>0</v>
      </c>
      <c r="NB7" s="38">
        <v>0</v>
      </c>
      <c r="NC7" s="38">
        <v>0</v>
      </c>
      <c r="ND7" s="38">
        <v>0</v>
      </c>
      <c r="NE7" s="38">
        <v>0</v>
      </c>
      <c r="NF7" s="38">
        <v>0</v>
      </c>
      <c r="NG7" s="38">
        <v>0</v>
      </c>
      <c r="NH7" s="38">
        <v>0</v>
      </c>
      <c r="NI7" s="38">
        <v>0</v>
      </c>
      <c r="NJ7" s="38">
        <v>0</v>
      </c>
      <c r="NK7" s="38">
        <v>0</v>
      </c>
      <c r="NL7" s="38">
        <v>0</v>
      </c>
      <c r="NM7" s="38">
        <v>0</v>
      </c>
      <c r="NN7" s="38">
        <v>0</v>
      </c>
      <c r="NO7" s="38">
        <v>0</v>
      </c>
      <c r="NP7" s="38">
        <v>0</v>
      </c>
      <c r="NQ7" s="38">
        <v>0</v>
      </c>
      <c r="NR7" s="38">
        <v>0</v>
      </c>
      <c r="NS7" s="38">
        <v>0</v>
      </c>
      <c r="NT7" s="38">
        <v>0</v>
      </c>
      <c r="NU7" s="38">
        <v>0</v>
      </c>
      <c r="NV7" s="38">
        <v>0</v>
      </c>
      <c r="NW7" s="38">
        <v>0</v>
      </c>
      <c r="NX7" s="38">
        <v>0</v>
      </c>
      <c r="NY7" s="38">
        <v>0</v>
      </c>
      <c r="NZ7" s="38">
        <v>0</v>
      </c>
      <c r="OA7" s="38">
        <v>0</v>
      </c>
      <c r="OB7" s="38">
        <v>0</v>
      </c>
      <c r="OC7" s="38">
        <v>0</v>
      </c>
      <c r="OD7" s="38">
        <v>0</v>
      </c>
      <c r="OE7" s="38">
        <v>0</v>
      </c>
      <c r="OF7" s="38">
        <v>0</v>
      </c>
      <c r="OG7" s="38">
        <v>0</v>
      </c>
      <c r="OH7" s="38">
        <v>0</v>
      </c>
      <c r="OI7" s="38">
        <v>0</v>
      </c>
      <c r="OJ7" s="38">
        <v>0</v>
      </c>
      <c r="OK7" s="38">
        <v>0</v>
      </c>
      <c r="OL7" s="38">
        <v>0</v>
      </c>
      <c r="OM7" s="38">
        <v>0</v>
      </c>
      <c r="ON7" s="38">
        <v>0</v>
      </c>
      <c r="OO7" s="38">
        <v>0</v>
      </c>
      <c r="OP7" s="38">
        <v>0</v>
      </c>
      <c r="OQ7" s="38">
        <v>0</v>
      </c>
      <c r="OR7" s="38">
        <v>0</v>
      </c>
      <c r="OS7" s="38">
        <v>0</v>
      </c>
      <c r="OT7" s="38">
        <v>0</v>
      </c>
      <c r="OU7" s="38">
        <v>0</v>
      </c>
      <c r="OV7" s="38">
        <v>0</v>
      </c>
      <c r="OW7" s="38">
        <v>0</v>
      </c>
      <c r="OX7" s="38">
        <v>0</v>
      </c>
      <c r="OY7" s="38">
        <v>0</v>
      </c>
      <c r="OZ7" s="38">
        <v>0</v>
      </c>
      <c r="PA7" s="38">
        <v>0</v>
      </c>
      <c r="PB7" s="38">
        <v>0</v>
      </c>
      <c r="PC7" s="38">
        <v>0</v>
      </c>
      <c r="PD7" s="38">
        <v>0</v>
      </c>
      <c r="PE7" s="38">
        <v>0</v>
      </c>
      <c r="PF7" s="38">
        <v>0</v>
      </c>
      <c r="PG7" s="38">
        <v>0</v>
      </c>
      <c r="PH7" s="38">
        <v>0</v>
      </c>
      <c r="PI7" s="38">
        <v>0</v>
      </c>
      <c r="PJ7" s="38">
        <v>0</v>
      </c>
      <c r="PK7" s="38">
        <v>0</v>
      </c>
      <c r="PL7" s="38">
        <v>0</v>
      </c>
      <c r="PM7" s="38">
        <v>0</v>
      </c>
      <c r="PN7" s="38">
        <v>0</v>
      </c>
      <c r="PO7" s="38">
        <v>0</v>
      </c>
      <c r="PP7" s="38">
        <v>0</v>
      </c>
      <c r="PQ7" s="38">
        <v>0</v>
      </c>
      <c r="PR7" s="38">
        <v>0</v>
      </c>
      <c r="PS7" s="38">
        <v>0</v>
      </c>
      <c r="PT7" s="38">
        <v>0</v>
      </c>
      <c r="PU7" s="38">
        <v>0</v>
      </c>
      <c r="PV7" s="38">
        <v>0</v>
      </c>
      <c r="PW7" s="38">
        <v>0</v>
      </c>
      <c r="PX7" s="38">
        <v>0</v>
      </c>
      <c r="PY7" s="38">
        <v>0</v>
      </c>
      <c r="PZ7" s="38">
        <v>64218817.229999997</v>
      </c>
      <c r="QA7" s="38">
        <v>137770127.44999999</v>
      </c>
      <c r="QB7" s="38">
        <v>0</v>
      </c>
      <c r="QC7" s="38">
        <v>7409284</v>
      </c>
      <c r="QD7" s="38">
        <v>130360843.45</v>
      </c>
      <c r="QE7" s="38">
        <v>134571361.80000001</v>
      </c>
      <c r="QF7" s="38">
        <v>66142026.219999999</v>
      </c>
      <c r="QG7" s="38">
        <v>4210518.3499999996</v>
      </c>
      <c r="QH7" s="38">
        <v>70352544.569999993</v>
      </c>
      <c r="QI7" s="38">
        <v>4210518.3499999996</v>
      </c>
      <c r="QJ7" s="38">
        <v>141980645.80000001</v>
      </c>
      <c r="QK7" s="38">
        <v>0</v>
      </c>
      <c r="QL7" s="38">
        <v>64218817.229999997</v>
      </c>
      <c r="QM7" s="38">
        <v>0</v>
      </c>
      <c r="QN7" s="83">
        <v>0</v>
      </c>
      <c r="QO7" s="83">
        <v>0</v>
      </c>
      <c r="QP7" s="83">
        <v>0</v>
      </c>
      <c r="QQ7" s="83">
        <v>0</v>
      </c>
      <c r="QR7" s="83">
        <v>0</v>
      </c>
      <c r="QS7" s="83">
        <v>0</v>
      </c>
      <c r="QT7" s="83">
        <v>0</v>
      </c>
      <c r="QU7" s="83">
        <v>0</v>
      </c>
      <c r="QV7" s="83">
        <v>0</v>
      </c>
      <c r="QW7" s="83">
        <v>0</v>
      </c>
      <c r="QX7" s="83">
        <v>0</v>
      </c>
      <c r="QY7" s="83">
        <v>0</v>
      </c>
      <c r="QZ7" s="83">
        <v>0</v>
      </c>
      <c r="RA7" s="83">
        <v>0</v>
      </c>
      <c r="RB7" s="83">
        <v>0</v>
      </c>
      <c r="RC7" s="83">
        <v>0</v>
      </c>
      <c r="RD7" s="83">
        <v>0</v>
      </c>
      <c r="RE7" s="83">
        <v>0</v>
      </c>
      <c r="RF7" s="83">
        <v>0</v>
      </c>
      <c r="RG7" s="83">
        <v>0</v>
      </c>
      <c r="RH7" s="83">
        <v>0</v>
      </c>
      <c r="RI7" s="83">
        <v>0</v>
      </c>
      <c r="RJ7" s="83">
        <v>0</v>
      </c>
      <c r="RK7" s="83">
        <v>0</v>
      </c>
      <c r="RL7" s="83">
        <v>0</v>
      </c>
      <c r="RM7" s="83">
        <v>0</v>
      </c>
      <c r="RN7" s="83">
        <v>0</v>
      </c>
      <c r="RO7" s="83">
        <v>0</v>
      </c>
      <c r="RP7" s="83">
        <v>0</v>
      </c>
      <c r="RQ7" s="83">
        <v>0</v>
      </c>
      <c r="RR7" s="83">
        <v>0</v>
      </c>
      <c r="RS7" s="83">
        <v>0</v>
      </c>
      <c r="RT7" s="83">
        <v>0</v>
      </c>
      <c r="RU7" s="83">
        <v>0</v>
      </c>
      <c r="RV7" s="83">
        <v>0</v>
      </c>
      <c r="RW7" s="83">
        <v>0</v>
      </c>
      <c r="RX7" s="83">
        <v>0</v>
      </c>
      <c r="RY7" s="83">
        <v>0</v>
      </c>
      <c r="RZ7" s="83">
        <v>0</v>
      </c>
      <c r="SA7" s="83">
        <v>0</v>
      </c>
      <c r="SB7" s="83">
        <v>0</v>
      </c>
      <c r="SC7" s="83">
        <v>0</v>
      </c>
      <c r="SD7" s="83">
        <v>0</v>
      </c>
      <c r="SE7" s="83">
        <v>0</v>
      </c>
      <c r="SF7" s="83">
        <v>0</v>
      </c>
      <c r="SG7" s="83">
        <v>0</v>
      </c>
      <c r="SH7" s="83">
        <v>0</v>
      </c>
      <c r="SI7" s="83">
        <v>0</v>
      </c>
      <c r="SJ7" s="83">
        <v>0</v>
      </c>
      <c r="SK7" s="83">
        <v>0</v>
      </c>
      <c r="SL7" s="83">
        <v>0</v>
      </c>
      <c r="SM7" s="83">
        <v>0</v>
      </c>
      <c r="SN7" s="83">
        <v>0</v>
      </c>
      <c r="SO7" s="83">
        <v>0</v>
      </c>
      <c r="SP7" s="83">
        <v>0</v>
      </c>
      <c r="SQ7" s="83">
        <v>0</v>
      </c>
      <c r="SR7" s="83">
        <v>0</v>
      </c>
      <c r="SS7" s="83">
        <v>0</v>
      </c>
      <c r="ST7" s="83">
        <v>0</v>
      </c>
      <c r="SU7" s="83">
        <v>0</v>
      </c>
      <c r="SV7" s="83">
        <v>0</v>
      </c>
      <c r="SW7" s="83">
        <v>0</v>
      </c>
      <c r="SX7" s="83">
        <v>0</v>
      </c>
      <c r="SY7" s="83">
        <v>0</v>
      </c>
      <c r="SZ7" s="83">
        <v>0</v>
      </c>
      <c r="TA7" s="83">
        <v>0</v>
      </c>
      <c r="TB7" s="83">
        <v>0</v>
      </c>
      <c r="TC7" s="83">
        <v>0</v>
      </c>
      <c r="TD7" s="83">
        <v>0</v>
      </c>
      <c r="TE7" s="83">
        <v>0</v>
      </c>
      <c r="TF7" s="83">
        <v>0</v>
      </c>
      <c r="TG7" s="83">
        <v>0</v>
      </c>
      <c r="TH7" s="83">
        <v>0</v>
      </c>
      <c r="TI7" s="83">
        <v>0</v>
      </c>
      <c r="TJ7" s="83">
        <v>0</v>
      </c>
      <c r="TK7" s="83">
        <v>0</v>
      </c>
      <c r="TL7" s="83">
        <v>0</v>
      </c>
      <c r="TM7" s="83">
        <v>0</v>
      </c>
      <c r="TN7" s="83">
        <v>0</v>
      </c>
      <c r="TO7" s="83">
        <v>0</v>
      </c>
      <c r="TP7" s="83">
        <v>0</v>
      </c>
      <c r="TQ7" s="83">
        <v>0</v>
      </c>
      <c r="TR7" s="83">
        <v>0</v>
      </c>
      <c r="TS7" s="83">
        <v>0</v>
      </c>
      <c r="TT7" s="83">
        <v>0</v>
      </c>
      <c r="TU7" s="83">
        <v>0</v>
      </c>
      <c r="TV7" s="83">
        <v>0</v>
      </c>
      <c r="TW7" s="83">
        <v>0</v>
      </c>
      <c r="TX7" s="83">
        <v>0</v>
      </c>
      <c r="TY7" s="83">
        <v>0</v>
      </c>
      <c r="TZ7" s="83">
        <v>0</v>
      </c>
      <c r="UA7" s="83">
        <v>0</v>
      </c>
      <c r="UB7" s="83">
        <v>0</v>
      </c>
      <c r="UC7" s="83">
        <v>0</v>
      </c>
      <c r="UD7" s="83">
        <v>0</v>
      </c>
      <c r="UE7" s="83">
        <v>0</v>
      </c>
      <c r="UF7" s="83">
        <v>0</v>
      </c>
      <c r="UG7" s="83">
        <v>0</v>
      </c>
      <c r="UH7" s="83">
        <v>0</v>
      </c>
      <c r="UI7" s="83">
        <v>6712088.6100000003</v>
      </c>
      <c r="UJ7" s="83">
        <v>119064214.26000001</v>
      </c>
      <c r="UK7" s="83">
        <v>55294814.979999997</v>
      </c>
      <c r="UL7" s="83">
        <v>61331074.899999999</v>
      </c>
      <c r="UM7" s="83">
        <v>57733139.359999999</v>
      </c>
      <c r="UN7" s="83">
        <v>0</v>
      </c>
      <c r="UO7" s="83">
        <v>6036259.9199999999</v>
      </c>
      <c r="UP7" s="83">
        <v>0</v>
      </c>
      <c r="UQ7" s="83">
        <v>57733139.359999999</v>
      </c>
      <c r="UR7" s="83">
        <v>0</v>
      </c>
      <c r="US7" s="83">
        <v>0</v>
      </c>
      <c r="UT7" s="83">
        <v>119740042.95</v>
      </c>
      <c r="UU7" s="83">
        <v>6036259.9199999999</v>
      </c>
      <c r="UV7" s="83">
        <v>125776302.87</v>
      </c>
      <c r="UW7" s="83">
        <v>0</v>
      </c>
      <c r="UX7" s="83">
        <v>0</v>
      </c>
      <c r="UY7" s="83">
        <v>113027954.34</v>
      </c>
      <c r="UZ7">
        <v>0</v>
      </c>
      <c r="VA7">
        <v>0</v>
      </c>
      <c r="VB7">
        <v>0</v>
      </c>
      <c r="VC7">
        <v>0</v>
      </c>
      <c r="VD7">
        <v>0</v>
      </c>
      <c r="VE7">
        <v>0</v>
      </c>
      <c r="VF7">
        <v>0</v>
      </c>
      <c r="VG7">
        <v>0</v>
      </c>
      <c r="VH7">
        <v>0</v>
      </c>
      <c r="VI7">
        <v>0</v>
      </c>
      <c r="VJ7">
        <v>0</v>
      </c>
      <c r="VK7">
        <v>0</v>
      </c>
      <c r="VL7">
        <v>0</v>
      </c>
      <c r="VM7">
        <v>0</v>
      </c>
      <c r="VN7">
        <v>0</v>
      </c>
      <c r="VO7">
        <v>0</v>
      </c>
      <c r="VP7">
        <v>0</v>
      </c>
      <c r="VQ7">
        <v>0</v>
      </c>
      <c r="VR7">
        <v>0</v>
      </c>
      <c r="VS7">
        <v>0</v>
      </c>
      <c r="VT7">
        <v>0</v>
      </c>
      <c r="VU7">
        <v>0</v>
      </c>
      <c r="VV7">
        <v>0</v>
      </c>
      <c r="VW7">
        <v>0</v>
      </c>
      <c r="VX7">
        <v>0</v>
      </c>
      <c r="VY7">
        <v>0</v>
      </c>
      <c r="VZ7">
        <v>0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  <c r="WQ7">
        <v>0</v>
      </c>
      <c r="WR7">
        <v>0</v>
      </c>
      <c r="WS7">
        <v>0</v>
      </c>
      <c r="WT7">
        <v>0</v>
      </c>
      <c r="WU7">
        <v>0</v>
      </c>
      <c r="WV7">
        <v>0</v>
      </c>
      <c r="WW7">
        <v>0</v>
      </c>
      <c r="WX7">
        <v>0</v>
      </c>
      <c r="WY7">
        <v>0</v>
      </c>
      <c r="WZ7">
        <v>0</v>
      </c>
      <c r="XA7">
        <v>0</v>
      </c>
      <c r="XB7">
        <v>0</v>
      </c>
      <c r="XC7">
        <v>0</v>
      </c>
      <c r="XD7">
        <v>0</v>
      </c>
      <c r="XE7">
        <v>0</v>
      </c>
      <c r="XF7">
        <v>0</v>
      </c>
      <c r="XG7">
        <v>0</v>
      </c>
      <c r="XH7">
        <v>0</v>
      </c>
      <c r="XI7">
        <v>0</v>
      </c>
      <c r="XJ7">
        <v>0</v>
      </c>
      <c r="XK7">
        <v>0</v>
      </c>
      <c r="XL7">
        <v>0</v>
      </c>
      <c r="XM7">
        <v>0</v>
      </c>
      <c r="XN7">
        <v>0</v>
      </c>
      <c r="XO7">
        <v>0</v>
      </c>
      <c r="XP7">
        <v>0</v>
      </c>
      <c r="XQ7">
        <v>0</v>
      </c>
      <c r="XR7">
        <v>0</v>
      </c>
      <c r="XS7">
        <v>0</v>
      </c>
      <c r="XT7">
        <v>0</v>
      </c>
      <c r="XU7">
        <v>0</v>
      </c>
      <c r="XV7">
        <v>0</v>
      </c>
      <c r="XW7">
        <v>0</v>
      </c>
      <c r="XX7">
        <v>0</v>
      </c>
      <c r="XY7">
        <v>0</v>
      </c>
      <c r="XZ7">
        <v>0</v>
      </c>
      <c r="YA7">
        <v>0</v>
      </c>
      <c r="YB7">
        <v>0</v>
      </c>
      <c r="YC7">
        <v>0</v>
      </c>
      <c r="YD7">
        <v>0</v>
      </c>
      <c r="YE7">
        <v>0</v>
      </c>
      <c r="YF7">
        <v>0</v>
      </c>
      <c r="YG7">
        <v>0</v>
      </c>
      <c r="YH7">
        <v>0</v>
      </c>
      <c r="YI7">
        <v>0</v>
      </c>
      <c r="YJ7">
        <v>0</v>
      </c>
      <c r="YK7">
        <v>0</v>
      </c>
      <c r="YL7">
        <v>0</v>
      </c>
      <c r="YM7">
        <v>0</v>
      </c>
      <c r="YN7">
        <v>0</v>
      </c>
      <c r="YO7">
        <v>0</v>
      </c>
      <c r="YP7">
        <v>0</v>
      </c>
      <c r="YQ7">
        <v>6036259.9199999999</v>
      </c>
      <c r="YR7">
        <v>61331074.899999999</v>
      </c>
      <c r="YS7">
        <v>57733139.359999999</v>
      </c>
      <c r="YT7">
        <v>0</v>
      </c>
      <c r="YU7">
        <v>0</v>
      </c>
      <c r="YV7">
        <v>119064214.26000001</v>
      </c>
      <c r="YW7">
        <v>55294814.979999997</v>
      </c>
      <c r="YX7">
        <v>119740042.95</v>
      </c>
      <c r="YY7">
        <v>6036259.9199999999</v>
      </c>
      <c r="YZ7">
        <v>125776302.87</v>
      </c>
      <c r="ZA7">
        <v>57733139.359999999</v>
      </c>
      <c r="ZB7">
        <v>0</v>
      </c>
      <c r="ZC7">
        <v>0</v>
      </c>
      <c r="ZD7">
        <v>0</v>
      </c>
      <c r="ZE7">
        <v>6712088.6100000003</v>
      </c>
      <c r="ZF7">
        <v>113027954.34</v>
      </c>
      <c r="ZG7">
        <v>0</v>
      </c>
    </row>
    <row r="8" spans="1:683">
      <c r="A8" s="84">
        <v>45657</v>
      </c>
      <c r="B8" s="81">
        <v>53092</v>
      </c>
      <c r="C8" s="82" t="s">
        <v>1941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8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8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38">
        <v>0</v>
      </c>
      <c r="CU8" s="38">
        <v>0</v>
      </c>
      <c r="CV8" s="38">
        <v>0</v>
      </c>
      <c r="CW8" s="38">
        <v>0</v>
      </c>
      <c r="CX8" s="38">
        <v>0</v>
      </c>
      <c r="CY8" s="38">
        <v>0</v>
      </c>
      <c r="CZ8" s="38">
        <v>0</v>
      </c>
      <c r="DA8" s="38">
        <v>0</v>
      </c>
      <c r="DB8" s="38">
        <v>0</v>
      </c>
      <c r="DC8" s="38">
        <v>0</v>
      </c>
      <c r="DD8" s="38">
        <v>0</v>
      </c>
      <c r="DE8" s="38">
        <v>0</v>
      </c>
      <c r="DF8" s="38">
        <v>0</v>
      </c>
      <c r="DG8" s="38">
        <v>0</v>
      </c>
      <c r="DH8" s="38">
        <v>0</v>
      </c>
      <c r="DI8" s="38">
        <v>0</v>
      </c>
      <c r="DJ8" s="38">
        <v>0</v>
      </c>
      <c r="DK8" s="38">
        <v>0</v>
      </c>
      <c r="DL8" s="38">
        <v>0</v>
      </c>
      <c r="DM8" s="38">
        <v>0</v>
      </c>
      <c r="DN8" s="38">
        <v>0</v>
      </c>
      <c r="DO8" s="38">
        <v>0</v>
      </c>
      <c r="DP8" s="38">
        <v>0</v>
      </c>
      <c r="DQ8" s="38">
        <v>0</v>
      </c>
      <c r="DR8" s="38">
        <v>0</v>
      </c>
      <c r="DS8" s="38">
        <v>0</v>
      </c>
      <c r="DT8" s="38">
        <v>0</v>
      </c>
      <c r="DU8" s="38">
        <v>0</v>
      </c>
      <c r="DV8" s="38">
        <v>0</v>
      </c>
      <c r="DW8" s="38">
        <v>0</v>
      </c>
      <c r="DX8" s="38">
        <v>0</v>
      </c>
      <c r="DY8" s="38">
        <v>0</v>
      </c>
      <c r="DZ8" s="38">
        <v>0</v>
      </c>
      <c r="EA8" s="38">
        <v>0</v>
      </c>
      <c r="EB8" s="38">
        <v>0</v>
      </c>
      <c r="EC8" s="38">
        <v>0</v>
      </c>
      <c r="ED8" s="38">
        <v>0</v>
      </c>
      <c r="EE8" s="38">
        <v>0</v>
      </c>
      <c r="EF8" s="38">
        <v>0</v>
      </c>
      <c r="EG8" s="38">
        <v>0</v>
      </c>
      <c r="EH8" s="38">
        <v>0</v>
      </c>
      <c r="EI8" s="38">
        <v>0</v>
      </c>
      <c r="EJ8" s="38">
        <v>0</v>
      </c>
      <c r="EK8" s="38">
        <v>0</v>
      </c>
      <c r="EL8" s="38">
        <v>0</v>
      </c>
      <c r="EM8" s="38">
        <v>0</v>
      </c>
      <c r="EN8" s="38">
        <v>0</v>
      </c>
      <c r="EO8" s="38">
        <v>0</v>
      </c>
      <c r="EP8" s="38">
        <v>0</v>
      </c>
      <c r="EQ8" s="38">
        <v>0</v>
      </c>
      <c r="ER8" s="38">
        <v>0</v>
      </c>
      <c r="ES8" s="38">
        <v>0</v>
      </c>
      <c r="ET8" s="38">
        <v>0</v>
      </c>
      <c r="EU8" s="38">
        <v>0</v>
      </c>
      <c r="EV8" s="38">
        <v>0</v>
      </c>
      <c r="EW8" s="38">
        <v>0</v>
      </c>
      <c r="EX8" s="38">
        <v>0</v>
      </c>
      <c r="EY8" s="38">
        <v>0</v>
      </c>
      <c r="EZ8" s="38">
        <v>0</v>
      </c>
      <c r="FA8" s="38">
        <v>0</v>
      </c>
      <c r="FB8" s="38">
        <v>0</v>
      </c>
      <c r="FC8" s="38">
        <v>0</v>
      </c>
      <c r="FD8" s="38">
        <v>0</v>
      </c>
      <c r="FE8" s="38">
        <v>0</v>
      </c>
      <c r="FF8" s="38">
        <v>0</v>
      </c>
      <c r="FG8" s="38">
        <v>0</v>
      </c>
      <c r="FH8" s="38">
        <v>0</v>
      </c>
      <c r="FI8" s="38">
        <v>0</v>
      </c>
      <c r="FJ8" s="38">
        <v>0</v>
      </c>
      <c r="FK8" s="38">
        <v>0</v>
      </c>
      <c r="FL8" s="38">
        <v>0</v>
      </c>
      <c r="FM8" s="38">
        <v>0</v>
      </c>
      <c r="FN8" s="38">
        <v>0</v>
      </c>
      <c r="FO8" s="38">
        <v>0</v>
      </c>
      <c r="FP8" s="38">
        <v>0</v>
      </c>
      <c r="FQ8" s="38">
        <v>0</v>
      </c>
      <c r="FR8" s="38">
        <v>0</v>
      </c>
      <c r="FS8" s="38">
        <v>0</v>
      </c>
      <c r="FT8" s="38">
        <v>0</v>
      </c>
      <c r="FU8" s="38">
        <v>0</v>
      </c>
      <c r="FV8" s="38">
        <v>0</v>
      </c>
      <c r="FW8" s="38">
        <v>0</v>
      </c>
      <c r="FX8" s="38">
        <v>0</v>
      </c>
      <c r="FY8" s="38">
        <v>0</v>
      </c>
      <c r="FZ8" s="38">
        <v>0</v>
      </c>
      <c r="GA8" s="38">
        <v>0</v>
      </c>
      <c r="GB8" s="38">
        <v>0</v>
      </c>
      <c r="GC8" s="38">
        <v>0</v>
      </c>
      <c r="GD8" s="38">
        <v>0</v>
      </c>
      <c r="GE8" s="38">
        <v>0</v>
      </c>
      <c r="GF8" s="38">
        <v>0</v>
      </c>
      <c r="GG8" s="38">
        <v>0</v>
      </c>
      <c r="GH8" s="38">
        <v>7480287</v>
      </c>
      <c r="GI8" s="38">
        <v>0</v>
      </c>
      <c r="GJ8" s="38">
        <v>7480287</v>
      </c>
      <c r="GK8" s="38">
        <v>0</v>
      </c>
      <c r="GL8" s="38">
        <v>418141</v>
      </c>
      <c r="GM8" s="38">
        <v>7480287</v>
      </c>
      <c r="GN8" s="38">
        <v>0</v>
      </c>
      <c r="GO8" s="38">
        <v>1529048</v>
      </c>
      <c r="GP8" s="38">
        <v>418141</v>
      </c>
      <c r="GQ8" s="38">
        <v>7480287</v>
      </c>
      <c r="GR8" s="38">
        <v>7480287</v>
      </c>
      <c r="GS8" s="38">
        <v>0</v>
      </c>
      <c r="GT8" s="38">
        <v>7480287</v>
      </c>
      <c r="GU8" s="38">
        <v>0</v>
      </c>
      <c r="GV8" s="38">
        <v>0</v>
      </c>
      <c r="GW8" s="38">
        <v>0</v>
      </c>
      <c r="GX8" s="38">
        <v>418141</v>
      </c>
      <c r="GY8" s="38">
        <v>0</v>
      </c>
      <c r="GZ8" s="38">
        <v>0</v>
      </c>
      <c r="HA8" s="38">
        <v>7480287</v>
      </c>
      <c r="HB8" s="38">
        <v>0</v>
      </c>
      <c r="HC8" s="38">
        <v>1529048</v>
      </c>
      <c r="HD8" s="38">
        <v>0</v>
      </c>
      <c r="HE8" s="38">
        <v>1529048</v>
      </c>
      <c r="HF8" s="38">
        <v>418141</v>
      </c>
      <c r="HG8" s="38">
        <v>7480287</v>
      </c>
      <c r="HH8" s="38">
        <v>0</v>
      </c>
      <c r="HI8" s="38">
        <v>0</v>
      </c>
      <c r="HJ8" s="38">
        <v>0</v>
      </c>
      <c r="HK8" s="38">
        <v>0</v>
      </c>
      <c r="HL8" s="38">
        <v>0</v>
      </c>
      <c r="HM8" s="38">
        <v>0</v>
      </c>
      <c r="HN8" s="38">
        <v>0</v>
      </c>
      <c r="HO8" s="38">
        <v>0</v>
      </c>
      <c r="HP8" s="38">
        <v>0</v>
      </c>
      <c r="HQ8" s="38">
        <v>0</v>
      </c>
      <c r="HR8" s="38">
        <v>0</v>
      </c>
      <c r="HS8" s="38">
        <v>0</v>
      </c>
      <c r="HT8" s="38">
        <v>0</v>
      </c>
      <c r="HU8" s="38">
        <v>0</v>
      </c>
      <c r="HV8" s="38">
        <v>0</v>
      </c>
      <c r="HW8" s="38">
        <v>0</v>
      </c>
      <c r="HX8" s="38">
        <v>0</v>
      </c>
      <c r="HY8" s="38">
        <v>0</v>
      </c>
      <c r="HZ8" s="38">
        <v>0</v>
      </c>
      <c r="IA8" s="38">
        <v>0</v>
      </c>
      <c r="IB8" s="38">
        <v>0</v>
      </c>
      <c r="IC8" s="38">
        <v>0</v>
      </c>
      <c r="ID8" s="38">
        <v>0</v>
      </c>
      <c r="IE8" s="38">
        <v>0</v>
      </c>
      <c r="IF8" s="38">
        <v>0</v>
      </c>
      <c r="IG8" s="38">
        <v>0</v>
      </c>
      <c r="IH8" s="38">
        <v>0</v>
      </c>
      <c r="II8" s="38">
        <v>0</v>
      </c>
      <c r="IJ8" s="38">
        <v>0</v>
      </c>
      <c r="IK8" s="38">
        <v>0</v>
      </c>
      <c r="IL8" s="38">
        <v>0</v>
      </c>
      <c r="IM8" s="38">
        <v>0</v>
      </c>
      <c r="IN8" s="38">
        <v>0</v>
      </c>
      <c r="IO8" s="38">
        <v>0</v>
      </c>
      <c r="IP8" s="38">
        <v>0</v>
      </c>
      <c r="IQ8" s="38">
        <v>0</v>
      </c>
      <c r="IR8" s="38">
        <v>0</v>
      </c>
      <c r="IS8" s="38">
        <v>0</v>
      </c>
      <c r="IT8" s="38">
        <v>0</v>
      </c>
      <c r="IU8" s="38">
        <v>0</v>
      </c>
      <c r="IV8" s="38">
        <v>0</v>
      </c>
      <c r="IW8" s="38">
        <v>0</v>
      </c>
      <c r="IX8" s="38">
        <v>0</v>
      </c>
      <c r="IY8" s="38">
        <v>0</v>
      </c>
      <c r="IZ8" s="38">
        <v>0</v>
      </c>
      <c r="JA8" s="38">
        <v>0</v>
      </c>
      <c r="JB8" s="38">
        <v>0</v>
      </c>
      <c r="JC8" s="38">
        <v>0</v>
      </c>
      <c r="JD8" s="38">
        <v>0</v>
      </c>
      <c r="JE8" s="38">
        <v>0</v>
      </c>
      <c r="JF8" s="38">
        <v>0</v>
      </c>
      <c r="JG8" s="38">
        <v>0</v>
      </c>
      <c r="JH8" s="38">
        <v>0</v>
      </c>
      <c r="JI8" s="38">
        <v>0</v>
      </c>
      <c r="JJ8" s="38">
        <v>0</v>
      </c>
      <c r="JK8" s="38">
        <v>0</v>
      </c>
      <c r="JL8" s="38">
        <v>0</v>
      </c>
      <c r="JM8" s="38">
        <v>0</v>
      </c>
      <c r="JN8" s="38">
        <v>0</v>
      </c>
      <c r="JO8" s="38">
        <v>0</v>
      </c>
      <c r="JP8" s="38">
        <v>0</v>
      </c>
      <c r="JQ8" s="38">
        <v>0</v>
      </c>
      <c r="JR8" s="38">
        <v>0</v>
      </c>
      <c r="JS8" s="38">
        <v>0</v>
      </c>
      <c r="JT8" s="38">
        <v>0</v>
      </c>
      <c r="JU8" s="38">
        <v>0</v>
      </c>
      <c r="JV8" s="38">
        <v>0</v>
      </c>
      <c r="JW8" s="38">
        <v>0</v>
      </c>
      <c r="JX8" s="38">
        <v>0</v>
      </c>
      <c r="JY8" s="38">
        <v>0</v>
      </c>
      <c r="JZ8" s="38">
        <v>0</v>
      </c>
      <c r="KA8" s="38">
        <v>0</v>
      </c>
      <c r="KB8" s="38">
        <v>0</v>
      </c>
      <c r="KC8" s="38">
        <v>0</v>
      </c>
      <c r="KD8" s="38">
        <v>0</v>
      </c>
      <c r="KE8" s="38">
        <v>0</v>
      </c>
      <c r="KF8" s="38">
        <v>0</v>
      </c>
      <c r="KG8" s="38">
        <v>0</v>
      </c>
      <c r="KH8" s="38">
        <v>0</v>
      </c>
      <c r="KI8" s="38">
        <v>0</v>
      </c>
      <c r="KJ8" s="38">
        <v>0</v>
      </c>
      <c r="KK8" s="38">
        <v>0</v>
      </c>
      <c r="KL8" s="38">
        <v>0</v>
      </c>
      <c r="KM8" s="38">
        <v>0</v>
      </c>
      <c r="KN8" s="38">
        <v>0</v>
      </c>
      <c r="KO8" s="38">
        <v>0</v>
      </c>
      <c r="KP8" s="38">
        <v>0</v>
      </c>
      <c r="KQ8" s="38">
        <v>0</v>
      </c>
      <c r="KR8" s="38">
        <v>0</v>
      </c>
      <c r="KS8" s="38">
        <v>0</v>
      </c>
      <c r="KT8" s="38">
        <v>0</v>
      </c>
      <c r="KU8" s="38">
        <v>0</v>
      </c>
      <c r="KV8" s="38">
        <v>0</v>
      </c>
      <c r="KW8" s="38">
        <v>0</v>
      </c>
      <c r="KX8" s="38">
        <v>0</v>
      </c>
      <c r="KY8" s="38">
        <v>0</v>
      </c>
      <c r="KZ8" s="38">
        <v>0</v>
      </c>
      <c r="LA8" s="38">
        <v>0</v>
      </c>
      <c r="LB8" s="38">
        <v>0</v>
      </c>
      <c r="LC8" s="38">
        <v>0</v>
      </c>
      <c r="LD8" s="38">
        <v>0</v>
      </c>
      <c r="LE8" s="38">
        <v>0</v>
      </c>
      <c r="LF8" s="38">
        <v>0</v>
      </c>
      <c r="LG8" s="38">
        <v>0</v>
      </c>
      <c r="LH8" s="38">
        <v>0</v>
      </c>
      <c r="LI8" s="38">
        <v>0</v>
      </c>
      <c r="LJ8" s="38">
        <v>0</v>
      </c>
      <c r="LK8" s="38">
        <v>0</v>
      </c>
      <c r="LL8" s="38">
        <v>0</v>
      </c>
      <c r="LM8" s="38">
        <v>0</v>
      </c>
      <c r="LN8" s="38">
        <v>0</v>
      </c>
      <c r="LO8" s="38">
        <v>0</v>
      </c>
      <c r="LP8" s="38">
        <v>0</v>
      </c>
      <c r="LQ8" s="38">
        <v>0</v>
      </c>
      <c r="LR8" s="38">
        <v>0</v>
      </c>
      <c r="LS8" s="38">
        <v>0</v>
      </c>
      <c r="LT8" s="38">
        <v>0</v>
      </c>
      <c r="LU8" s="38">
        <v>0</v>
      </c>
      <c r="LV8" s="38">
        <v>0</v>
      </c>
      <c r="LW8" s="38">
        <v>0</v>
      </c>
      <c r="LX8" s="38">
        <v>0</v>
      </c>
      <c r="LY8" s="38">
        <v>0</v>
      </c>
      <c r="LZ8" s="38">
        <v>0</v>
      </c>
      <c r="MA8" s="38">
        <v>0</v>
      </c>
      <c r="MB8" s="38">
        <v>0</v>
      </c>
      <c r="MC8" s="38">
        <v>0</v>
      </c>
      <c r="MD8" s="38">
        <v>0</v>
      </c>
      <c r="ME8" s="38">
        <v>0</v>
      </c>
      <c r="MF8" s="38">
        <v>0</v>
      </c>
      <c r="MG8" s="38">
        <v>0</v>
      </c>
      <c r="MH8" s="38">
        <v>0</v>
      </c>
      <c r="MI8" s="38">
        <v>0</v>
      </c>
      <c r="MJ8" s="38">
        <v>0</v>
      </c>
      <c r="MK8" s="38">
        <v>0</v>
      </c>
      <c r="ML8" s="38">
        <v>0</v>
      </c>
      <c r="MM8" s="38">
        <v>0</v>
      </c>
      <c r="MN8" s="38">
        <v>0</v>
      </c>
      <c r="MO8" s="38">
        <v>0</v>
      </c>
      <c r="MP8" s="38">
        <v>0</v>
      </c>
      <c r="MQ8" s="38">
        <v>0</v>
      </c>
      <c r="MR8" s="38">
        <v>0</v>
      </c>
      <c r="MS8" s="38">
        <v>0</v>
      </c>
      <c r="MT8" s="38">
        <v>0</v>
      </c>
      <c r="MU8" s="38">
        <v>0</v>
      </c>
      <c r="MV8" s="38">
        <v>0</v>
      </c>
      <c r="MW8" s="38">
        <v>0</v>
      </c>
      <c r="MX8" s="38">
        <v>0</v>
      </c>
      <c r="MY8" s="38">
        <v>0</v>
      </c>
      <c r="MZ8" s="38">
        <v>0</v>
      </c>
      <c r="NA8" s="38">
        <v>0</v>
      </c>
      <c r="NB8" s="38">
        <v>0</v>
      </c>
      <c r="NC8" s="38">
        <v>0</v>
      </c>
      <c r="ND8" s="38">
        <v>0</v>
      </c>
      <c r="NE8" s="38">
        <v>0</v>
      </c>
      <c r="NF8" s="38">
        <v>0</v>
      </c>
      <c r="NG8" s="38">
        <v>0</v>
      </c>
      <c r="NH8" s="38">
        <v>0</v>
      </c>
      <c r="NI8" s="38">
        <v>0</v>
      </c>
      <c r="NJ8" s="38">
        <v>0</v>
      </c>
      <c r="NK8" s="38">
        <v>0</v>
      </c>
      <c r="NL8" s="38">
        <v>0</v>
      </c>
      <c r="NM8" s="38">
        <v>0</v>
      </c>
      <c r="NN8" s="38">
        <v>0</v>
      </c>
      <c r="NO8" s="38">
        <v>0</v>
      </c>
      <c r="NP8" s="38">
        <v>0</v>
      </c>
      <c r="NQ8" s="38">
        <v>0</v>
      </c>
      <c r="NR8" s="38">
        <v>0</v>
      </c>
      <c r="NS8" s="38">
        <v>0</v>
      </c>
      <c r="NT8" s="38">
        <v>0</v>
      </c>
      <c r="NU8" s="38">
        <v>0</v>
      </c>
      <c r="NV8" s="38">
        <v>0</v>
      </c>
      <c r="NW8" s="38">
        <v>0</v>
      </c>
      <c r="NX8" s="38">
        <v>0</v>
      </c>
      <c r="NY8" s="38">
        <v>0</v>
      </c>
      <c r="NZ8" s="38">
        <v>0</v>
      </c>
      <c r="OA8" s="38">
        <v>0</v>
      </c>
      <c r="OB8" s="38">
        <v>0</v>
      </c>
      <c r="OC8" s="38">
        <v>0</v>
      </c>
      <c r="OD8" s="38">
        <v>0</v>
      </c>
      <c r="OE8" s="38">
        <v>0</v>
      </c>
      <c r="OF8" s="38">
        <v>0</v>
      </c>
      <c r="OG8" s="38">
        <v>0</v>
      </c>
      <c r="OH8" s="38">
        <v>0</v>
      </c>
      <c r="OI8" s="38">
        <v>0</v>
      </c>
      <c r="OJ8" s="38">
        <v>0</v>
      </c>
      <c r="OK8" s="38">
        <v>0</v>
      </c>
      <c r="OL8" s="38">
        <v>0</v>
      </c>
      <c r="OM8" s="38">
        <v>0</v>
      </c>
      <c r="ON8" s="38">
        <v>0</v>
      </c>
      <c r="OO8" s="38">
        <v>0</v>
      </c>
      <c r="OP8" s="38">
        <v>0</v>
      </c>
      <c r="OQ8" s="38">
        <v>0</v>
      </c>
      <c r="OR8" s="38">
        <v>0</v>
      </c>
      <c r="OS8" s="38">
        <v>0</v>
      </c>
      <c r="OT8" s="38">
        <v>0</v>
      </c>
      <c r="OU8" s="38">
        <v>0</v>
      </c>
      <c r="OV8" s="38">
        <v>0</v>
      </c>
      <c r="OW8" s="38">
        <v>0</v>
      </c>
      <c r="OX8" s="38">
        <v>0</v>
      </c>
      <c r="OY8" s="38">
        <v>0</v>
      </c>
      <c r="OZ8" s="38">
        <v>0</v>
      </c>
      <c r="PA8" s="38">
        <v>0</v>
      </c>
      <c r="PB8" s="38">
        <v>0</v>
      </c>
      <c r="PC8" s="38">
        <v>0</v>
      </c>
      <c r="PD8" s="38">
        <v>0</v>
      </c>
      <c r="PE8" s="38">
        <v>0</v>
      </c>
      <c r="PF8" s="38">
        <v>0</v>
      </c>
      <c r="PG8" s="38">
        <v>0</v>
      </c>
      <c r="PH8" s="38">
        <v>0</v>
      </c>
      <c r="PI8" s="38">
        <v>0</v>
      </c>
      <c r="PJ8" s="38">
        <v>0</v>
      </c>
      <c r="PK8" s="38">
        <v>0</v>
      </c>
      <c r="PL8" s="38">
        <v>0</v>
      </c>
      <c r="PM8" s="38">
        <v>14392356</v>
      </c>
      <c r="PN8" s="38">
        <v>0</v>
      </c>
      <c r="PO8" s="38">
        <v>677000</v>
      </c>
      <c r="PP8" s="38">
        <v>13715356</v>
      </c>
      <c r="PQ8" s="38">
        <v>13715356</v>
      </c>
      <c r="PR8" s="38">
        <v>13715356</v>
      </c>
      <c r="PS8" s="38">
        <v>0</v>
      </c>
      <c r="PT8" s="38">
        <v>13715356</v>
      </c>
      <c r="PU8" s="38">
        <v>0</v>
      </c>
      <c r="PV8" s="38">
        <v>14392356</v>
      </c>
      <c r="PW8" s="38">
        <v>0</v>
      </c>
      <c r="PX8" s="38">
        <v>0</v>
      </c>
      <c r="PY8" s="38">
        <v>0</v>
      </c>
      <c r="PZ8" s="38">
        <v>0</v>
      </c>
      <c r="QA8" s="38">
        <v>14392356</v>
      </c>
      <c r="QB8" s="38">
        <v>0</v>
      </c>
      <c r="QC8" s="38">
        <v>677000</v>
      </c>
      <c r="QD8" s="38">
        <v>13715356</v>
      </c>
      <c r="QE8" s="38">
        <v>13715356</v>
      </c>
      <c r="QF8" s="38">
        <v>13715356</v>
      </c>
      <c r="QG8" s="38">
        <v>0</v>
      </c>
      <c r="QH8" s="38">
        <v>13715356</v>
      </c>
      <c r="QI8" s="38">
        <v>0</v>
      </c>
      <c r="QJ8" s="38">
        <v>14392356</v>
      </c>
      <c r="QK8" s="38">
        <v>0</v>
      </c>
      <c r="QL8" s="38">
        <v>0</v>
      </c>
      <c r="QM8" s="38">
        <v>0</v>
      </c>
      <c r="QN8" s="83">
        <v>0</v>
      </c>
      <c r="QO8" s="83">
        <v>0</v>
      </c>
      <c r="QP8" s="83">
        <v>0</v>
      </c>
      <c r="QQ8" s="83">
        <v>0</v>
      </c>
      <c r="QR8" s="83">
        <v>0</v>
      </c>
      <c r="QS8" s="83">
        <v>0</v>
      </c>
      <c r="QT8" s="83">
        <v>0</v>
      </c>
      <c r="QU8" s="83">
        <v>0</v>
      </c>
      <c r="QV8" s="83">
        <v>0</v>
      </c>
      <c r="QW8" s="83">
        <v>0</v>
      </c>
      <c r="QX8" s="83">
        <v>0</v>
      </c>
      <c r="QY8" s="83">
        <v>0</v>
      </c>
      <c r="QZ8" s="83">
        <v>0</v>
      </c>
      <c r="RA8" s="83">
        <v>0</v>
      </c>
      <c r="RB8" s="83">
        <v>0</v>
      </c>
      <c r="RC8" s="83">
        <v>0</v>
      </c>
      <c r="RD8" s="83">
        <v>0</v>
      </c>
      <c r="RE8" s="83">
        <v>0</v>
      </c>
      <c r="RF8" s="83">
        <v>0</v>
      </c>
      <c r="RG8" s="83">
        <v>0</v>
      </c>
      <c r="RH8" s="83">
        <v>0</v>
      </c>
      <c r="RI8" s="83">
        <v>0</v>
      </c>
      <c r="RJ8" s="83">
        <v>0</v>
      </c>
      <c r="RK8" s="83">
        <v>0</v>
      </c>
      <c r="RL8" s="83">
        <v>0</v>
      </c>
      <c r="RM8" s="83">
        <v>0</v>
      </c>
      <c r="RN8" s="83">
        <v>0</v>
      </c>
      <c r="RO8" s="83">
        <v>0</v>
      </c>
      <c r="RP8" s="83">
        <v>0</v>
      </c>
      <c r="RQ8" s="83">
        <v>0</v>
      </c>
      <c r="RR8" s="83">
        <v>0</v>
      </c>
      <c r="RS8" s="83">
        <v>0</v>
      </c>
      <c r="RT8" s="83">
        <v>0</v>
      </c>
      <c r="RU8" s="83">
        <v>0</v>
      </c>
      <c r="RV8" s="83">
        <v>0</v>
      </c>
      <c r="RW8" s="83">
        <v>0</v>
      </c>
      <c r="RX8" s="83">
        <v>0</v>
      </c>
      <c r="RY8" s="83">
        <v>0</v>
      </c>
      <c r="RZ8" s="83">
        <v>0</v>
      </c>
      <c r="SA8" s="83">
        <v>0</v>
      </c>
      <c r="SB8" s="83">
        <v>0</v>
      </c>
      <c r="SC8" s="83">
        <v>0</v>
      </c>
      <c r="SD8" s="83">
        <v>0</v>
      </c>
      <c r="SE8" s="83">
        <v>0</v>
      </c>
      <c r="SF8" s="83">
        <v>0</v>
      </c>
      <c r="SG8" s="83">
        <v>0</v>
      </c>
      <c r="SH8" s="83">
        <v>0</v>
      </c>
      <c r="SI8" s="83">
        <v>0</v>
      </c>
      <c r="SJ8" s="83">
        <v>0</v>
      </c>
      <c r="SK8" s="83">
        <v>0</v>
      </c>
      <c r="SL8" s="83">
        <v>0</v>
      </c>
      <c r="SM8" s="83">
        <v>0</v>
      </c>
      <c r="SN8" s="83">
        <v>0</v>
      </c>
      <c r="SO8" s="83">
        <v>0</v>
      </c>
      <c r="SP8" s="83">
        <v>0</v>
      </c>
      <c r="SQ8" s="83">
        <v>0</v>
      </c>
      <c r="SR8" s="83">
        <v>0</v>
      </c>
      <c r="SS8" s="83">
        <v>0</v>
      </c>
      <c r="ST8" s="83">
        <v>0</v>
      </c>
      <c r="SU8" s="83">
        <v>0</v>
      </c>
      <c r="SV8" s="83">
        <v>0</v>
      </c>
      <c r="SW8" s="83">
        <v>0</v>
      </c>
      <c r="SX8" s="83">
        <v>0</v>
      </c>
      <c r="SY8" s="83">
        <v>0</v>
      </c>
      <c r="SZ8" s="83">
        <v>0</v>
      </c>
      <c r="TA8" s="83">
        <v>0</v>
      </c>
      <c r="TB8" s="83">
        <v>0</v>
      </c>
      <c r="TC8" s="83">
        <v>0</v>
      </c>
      <c r="TD8" s="83">
        <v>0</v>
      </c>
      <c r="TE8" s="83">
        <v>0</v>
      </c>
      <c r="TF8" s="83">
        <v>0</v>
      </c>
      <c r="TG8" s="83">
        <v>0</v>
      </c>
      <c r="TH8" s="83">
        <v>0</v>
      </c>
      <c r="TI8" s="83">
        <v>0</v>
      </c>
      <c r="TJ8" s="83">
        <v>0</v>
      </c>
      <c r="TK8" s="83">
        <v>0</v>
      </c>
      <c r="TL8" s="83">
        <v>0</v>
      </c>
      <c r="TM8" s="83">
        <v>0</v>
      </c>
      <c r="TN8" s="83">
        <v>0</v>
      </c>
      <c r="TO8" s="83">
        <v>0</v>
      </c>
      <c r="TP8" s="83">
        <v>0</v>
      </c>
      <c r="TQ8" s="83">
        <v>0</v>
      </c>
      <c r="TR8" s="83">
        <v>399000</v>
      </c>
      <c r="TS8" s="83">
        <v>1119628</v>
      </c>
      <c r="TT8" s="83">
        <v>1119628</v>
      </c>
      <c r="TU8" s="83">
        <v>1119628</v>
      </c>
      <c r="TV8" s="83">
        <v>0</v>
      </c>
      <c r="TW8" s="83">
        <v>0</v>
      </c>
      <c r="TX8" s="83">
        <v>0</v>
      </c>
      <c r="TY8" s="83">
        <v>0</v>
      </c>
      <c r="TZ8" s="83">
        <v>0</v>
      </c>
      <c r="UA8" s="83">
        <v>0</v>
      </c>
      <c r="UB8" s="83">
        <v>0</v>
      </c>
      <c r="UC8" s="83">
        <v>1518628</v>
      </c>
      <c r="UD8" s="83">
        <v>0</v>
      </c>
      <c r="UE8" s="83">
        <v>1518628</v>
      </c>
      <c r="UF8" s="83">
        <v>0</v>
      </c>
      <c r="UG8" s="83">
        <v>0</v>
      </c>
      <c r="UH8" s="83">
        <v>1119628</v>
      </c>
      <c r="UI8" s="83">
        <v>399000</v>
      </c>
      <c r="UJ8" s="83">
        <v>1119628</v>
      </c>
      <c r="UK8" s="83">
        <v>1119628</v>
      </c>
      <c r="UL8" s="83">
        <v>1119628</v>
      </c>
      <c r="UM8" s="83">
        <v>0</v>
      </c>
      <c r="UN8" s="83">
        <v>0</v>
      </c>
      <c r="UO8" s="83">
        <v>0</v>
      </c>
      <c r="UP8" s="83">
        <v>0</v>
      </c>
      <c r="UQ8" s="83">
        <v>0</v>
      </c>
      <c r="UR8" s="83">
        <v>0</v>
      </c>
      <c r="US8" s="83">
        <v>0</v>
      </c>
      <c r="UT8" s="83">
        <v>1518628</v>
      </c>
      <c r="UU8" s="83">
        <v>0</v>
      </c>
      <c r="UV8" s="83">
        <v>1518628</v>
      </c>
      <c r="UW8" s="83">
        <v>0</v>
      </c>
      <c r="UX8" s="83">
        <v>0</v>
      </c>
      <c r="UY8" s="83">
        <v>1119628</v>
      </c>
      <c r="UZ8">
        <v>0</v>
      </c>
      <c r="VA8">
        <v>0</v>
      </c>
      <c r="VB8">
        <v>0</v>
      </c>
      <c r="VC8">
        <v>0</v>
      </c>
      <c r="VD8">
        <v>0</v>
      </c>
      <c r="VE8">
        <v>0</v>
      </c>
      <c r="VF8">
        <v>0</v>
      </c>
      <c r="VG8">
        <v>0</v>
      </c>
      <c r="VH8">
        <v>0</v>
      </c>
      <c r="VI8">
        <v>0</v>
      </c>
      <c r="VJ8">
        <v>0</v>
      </c>
      <c r="VK8">
        <v>0</v>
      </c>
      <c r="VL8">
        <v>0</v>
      </c>
      <c r="VM8">
        <v>0</v>
      </c>
      <c r="VN8">
        <v>0</v>
      </c>
      <c r="VO8">
        <v>0</v>
      </c>
      <c r="VP8">
        <v>0</v>
      </c>
      <c r="VQ8">
        <v>0</v>
      </c>
      <c r="VR8">
        <v>0</v>
      </c>
      <c r="VS8">
        <v>0</v>
      </c>
      <c r="VT8">
        <v>0</v>
      </c>
      <c r="VU8">
        <v>0</v>
      </c>
      <c r="VV8">
        <v>0</v>
      </c>
      <c r="VW8">
        <v>0</v>
      </c>
      <c r="VX8">
        <v>0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  <c r="WQ8">
        <v>0</v>
      </c>
      <c r="WR8">
        <v>0</v>
      </c>
      <c r="WS8">
        <v>0</v>
      </c>
      <c r="WT8">
        <v>0</v>
      </c>
      <c r="WU8">
        <v>0</v>
      </c>
      <c r="WV8">
        <v>0</v>
      </c>
      <c r="WW8">
        <v>0</v>
      </c>
      <c r="WX8">
        <v>0</v>
      </c>
      <c r="WY8">
        <v>0</v>
      </c>
      <c r="WZ8">
        <v>0</v>
      </c>
      <c r="XA8">
        <v>0</v>
      </c>
      <c r="XB8">
        <v>0</v>
      </c>
      <c r="XC8">
        <v>0</v>
      </c>
      <c r="XD8">
        <v>0</v>
      </c>
      <c r="XE8">
        <v>0</v>
      </c>
      <c r="XF8">
        <v>0</v>
      </c>
      <c r="XG8">
        <v>0</v>
      </c>
      <c r="XH8">
        <v>0</v>
      </c>
      <c r="XI8">
        <v>0</v>
      </c>
      <c r="XJ8">
        <v>0</v>
      </c>
      <c r="XK8">
        <v>0</v>
      </c>
      <c r="XL8">
        <v>0</v>
      </c>
      <c r="XM8">
        <v>0</v>
      </c>
      <c r="XN8">
        <v>0</v>
      </c>
      <c r="XO8">
        <v>0</v>
      </c>
      <c r="XP8">
        <v>0</v>
      </c>
      <c r="XQ8">
        <v>0</v>
      </c>
      <c r="XR8">
        <v>0</v>
      </c>
      <c r="XS8">
        <v>0</v>
      </c>
      <c r="XT8">
        <v>0</v>
      </c>
      <c r="XU8">
        <v>0</v>
      </c>
      <c r="XV8">
        <v>0</v>
      </c>
      <c r="XW8">
        <v>0</v>
      </c>
      <c r="XX8">
        <v>0</v>
      </c>
      <c r="XY8">
        <v>0</v>
      </c>
      <c r="XZ8">
        <v>0</v>
      </c>
      <c r="YA8">
        <v>1119628</v>
      </c>
      <c r="YB8">
        <v>0</v>
      </c>
      <c r="YC8">
        <v>0</v>
      </c>
      <c r="YD8">
        <v>0</v>
      </c>
      <c r="YE8">
        <v>1119628</v>
      </c>
      <c r="YF8">
        <v>1119628</v>
      </c>
      <c r="YG8">
        <v>1518628</v>
      </c>
      <c r="YH8">
        <v>0</v>
      </c>
      <c r="YI8">
        <v>1518628</v>
      </c>
      <c r="YJ8">
        <v>0</v>
      </c>
      <c r="YK8">
        <v>0</v>
      </c>
      <c r="YL8">
        <v>0</v>
      </c>
      <c r="YM8">
        <v>0</v>
      </c>
      <c r="YN8">
        <v>399000</v>
      </c>
      <c r="YO8">
        <v>1119628</v>
      </c>
      <c r="YP8">
        <v>0</v>
      </c>
      <c r="YQ8">
        <v>0</v>
      </c>
      <c r="YR8">
        <v>1119628</v>
      </c>
      <c r="YS8">
        <v>0</v>
      </c>
      <c r="YT8">
        <v>0</v>
      </c>
      <c r="YU8">
        <v>0</v>
      </c>
      <c r="YV8">
        <v>1119628</v>
      </c>
      <c r="YW8">
        <v>1119628</v>
      </c>
      <c r="YX8">
        <v>1518628</v>
      </c>
      <c r="YY8">
        <v>0</v>
      </c>
      <c r="YZ8">
        <v>1518628</v>
      </c>
      <c r="ZA8">
        <v>0</v>
      </c>
      <c r="ZB8">
        <v>0</v>
      </c>
      <c r="ZC8">
        <v>0</v>
      </c>
      <c r="ZD8">
        <v>0</v>
      </c>
      <c r="ZE8">
        <v>399000</v>
      </c>
      <c r="ZF8">
        <v>1119628</v>
      </c>
      <c r="ZG8">
        <v>0</v>
      </c>
    </row>
    <row r="9" spans="1:683">
      <c r="A9" s="84">
        <v>45657</v>
      </c>
      <c r="B9" s="81">
        <v>53055</v>
      </c>
      <c r="C9" s="82" t="s">
        <v>1942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15022207</v>
      </c>
      <c r="R9" s="38">
        <v>330000</v>
      </c>
      <c r="S9" s="38">
        <v>0</v>
      </c>
      <c r="T9" s="38">
        <v>15352207</v>
      </c>
      <c r="U9" s="38">
        <v>0</v>
      </c>
      <c r="V9" s="38">
        <v>12002184</v>
      </c>
      <c r="W9" s="38">
        <v>0</v>
      </c>
      <c r="X9" s="38">
        <v>14752991</v>
      </c>
      <c r="Y9" s="38">
        <v>330000</v>
      </c>
      <c r="Z9" s="38">
        <v>3122753</v>
      </c>
      <c r="AA9" s="38">
        <v>12002184</v>
      </c>
      <c r="AB9" s="38">
        <v>0</v>
      </c>
      <c r="AC9" s="38">
        <v>15082991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8769129</v>
      </c>
      <c r="AR9" s="38">
        <v>5360442</v>
      </c>
      <c r="AS9" s="38">
        <v>0</v>
      </c>
      <c r="AT9" s="38">
        <v>14129571</v>
      </c>
      <c r="AU9" s="38">
        <v>2447824</v>
      </c>
      <c r="AV9" s="38">
        <v>6177615</v>
      </c>
      <c r="AW9" s="38">
        <v>0</v>
      </c>
      <c r="AX9" s="38">
        <v>8373119</v>
      </c>
      <c r="AY9" s="38">
        <v>5360442</v>
      </c>
      <c r="AZ9" s="38">
        <v>1495009</v>
      </c>
      <c r="BA9" s="38">
        <v>3729791</v>
      </c>
      <c r="BB9" s="38">
        <v>0</v>
      </c>
      <c r="BC9" s="38">
        <v>13733561</v>
      </c>
      <c r="BD9" s="38">
        <v>27249341</v>
      </c>
      <c r="BE9" s="38">
        <v>14819142</v>
      </c>
      <c r="BF9" s="38">
        <v>0</v>
      </c>
      <c r="BG9" s="38">
        <v>42068483</v>
      </c>
      <c r="BH9" s="38">
        <v>7621314</v>
      </c>
      <c r="BI9" s="38">
        <v>25657493</v>
      </c>
      <c r="BJ9" s="38">
        <v>0</v>
      </c>
      <c r="BK9" s="38">
        <v>26381542</v>
      </c>
      <c r="BL9" s="38">
        <v>14819142</v>
      </c>
      <c r="BM9" s="38">
        <v>4893376</v>
      </c>
      <c r="BN9" s="38">
        <v>18036179</v>
      </c>
      <c r="BO9" s="38">
        <v>0</v>
      </c>
      <c r="BP9" s="38">
        <v>41200684</v>
      </c>
      <c r="BQ9" s="38">
        <v>1714389</v>
      </c>
      <c r="BR9" s="38">
        <v>5080</v>
      </c>
      <c r="BS9" s="38">
        <v>0</v>
      </c>
      <c r="BT9" s="38">
        <v>1719469</v>
      </c>
      <c r="BU9" s="38">
        <v>0</v>
      </c>
      <c r="BV9" s="38">
        <v>427047</v>
      </c>
      <c r="BW9" s="38">
        <v>0</v>
      </c>
      <c r="BX9" s="38">
        <v>1700009</v>
      </c>
      <c r="BY9" s="38">
        <v>5080</v>
      </c>
      <c r="BZ9" s="38">
        <v>308517</v>
      </c>
      <c r="CA9" s="38">
        <v>427047</v>
      </c>
      <c r="CB9" s="38">
        <v>0</v>
      </c>
      <c r="CC9" s="38">
        <v>1705089</v>
      </c>
      <c r="CD9" s="38">
        <v>76906825</v>
      </c>
      <c r="CE9" s="38">
        <v>38090045</v>
      </c>
      <c r="CF9" s="38">
        <v>0</v>
      </c>
      <c r="CG9" s="38">
        <v>114996870</v>
      </c>
      <c r="CH9" s="38">
        <v>14319722</v>
      </c>
      <c r="CI9" s="38">
        <v>53115909</v>
      </c>
      <c r="CJ9" s="38">
        <v>0</v>
      </c>
      <c r="CK9" s="38">
        <v>75273518</v>
      </c>
      <c r="CL9" s="38">
        <v>38130045</v>
      </c>
      <c r="CM9" s="38">
        <v>15387815</v>
      </c>
      <c r="CN9" s="38">
        <v>38796187</v>
      </c>
      <c r="CO9" s="38">
        <v>0</v>
      </c>
      <c r="CP9" s="38">
        <v>113403563</v>
      </c>
      <c r="CQ9" s="38">
        <v>16191481</v>
      </c>
      <c r="CR9" s="38">
        <v>1084174</v>
      </c>
      <c r="CS9" s="38">
        <v>0</v>
      </c>
      <c r="CT9" s="38">
        <v>17275655</v>
      </c>
      <c r="CU9" s="38">
        <v>-335132</v>
      </c>
      <c r="CV9" s="38">
        <v>9244330</v>
      </c>
      <c r="CW9" s="38">
        <v>0</v>
      </c>
      <c r="CX9" s="38">
        <v>16332705</v>
      </c>
      <c r="CY9" s="38">
        <v>1084174</v>
      </c>
      <c r="CZ9" s="38">
        <v>3668367</v>
      </c>
      <c r="DA9" s="38">
        <v>9579462</v>
      </c>
      <c r="DB9" s="38">
        <v>0</v>
      </c>
      <c r="DC9" s="38">
        <v>17416879</v>
      </c>
      <c r="DD9" s="38">
        <v>0</v>
      </c>
      <c r="DE9" s="38">
        <v>0</v>
      </c>
      <c r="DF9" s="38">
        <v>0</v>
      </c>
      <c r="DG9" s="38">
        <v>0</v>
      </c>
      <c r="DH9" s="38">
        <v>0</v>
      </c>
      <c r="DI9" s="38">
        <v>0</v>
      </c>
      <c r="DJ9" s="38">
        <v>0</v>
      </c>
      <c r="DK9" s="38">
        <v>0</v>
      </c>
      <c r="DL9" s="38">
        <v>0</v>
      </c>
      <c r="DM9" s="38">
        <v>0</v>
      </c>
      <c r="DN9" s="38">
        <v>0</v>
      </c>
      <c r="DO9" s="38">
        <v>0</v>
      </c>
      <c r="DP9" s="38">
        <v>0</v>
      </c>
      <c r="DQ9" s="38">
        <v>0</v>
      </c>
      <c r="DR9" s="38">
        <v>0</v>
      </c>
      <c r="DS9" s="38">
        <v>0</v>
      </c>
      <c r="DT9" s="38">
        <v>0</v>
      </c>
      <c r="DU9" s="38">
        <v>0</v>
      </c>
      <c r="DV9" s="38">
        <v>0</v>
      </c>
      <c r="DW9" s="38">
        <v>0</v>
      </c>
      <c r="DX9" s="38">
        <v>0</v>
      </c>
      <c r="DY9" s="38">
        <v>0</v>
      </c>
      <c r="DZ9" s="38">
        <v>0</v>
      </c>
      <c r="EA9" s="38">
        <v>0</v>
      </c>
      <c r="EB9" s="38">
        <v>0</v>
      </c>
      <c r="EC9" s="38">
        <v>0</v>
      </c>
      <c r="ED9" s="38">
        <v>0</v>
      </c>
      <c r="EE9" s="38">
        <v>0</v>
      </c>
      <c r="EF9" s="38">
        <v>0</v>
      </c>
      <c r="EG9" s="38">
        <v>0</v>
      </c>
      <c r="EH9" s="38">
        <v>0</v>
      </c>
      <c r="EI9" s="38">
        <v>0</v>
      </c>
      <c r="EJ9" s="38">
        <v>0</v>
      </c>
      <c r="EK9" s="38">
        <v>0</v>
      </c>
      <c r="EL9" s="38">
        <v>0</v>
      </c>
      <c r="EM9" s="38">
        <v>0</v>
      </c>
      <c r="EN9" s="38">
        <v>0</v>
      </c>
      <c r="EO9" s="38">
        <v>0</v>
      </c>
      <c r="EP9" s="38">
        <v>0</v>
      </c>
      <c r="EQ9" s="38">
        <v>113997658</v>
      </c>
      <c r="ER9" s="38">
        <v>379935</v>
      </c>
      <c r="ES9" s="38">
        <v>0</v>
      </c>
      <c r="ET9" s="38">
        <v>114377593</v>
      </c>
      <c r="EU9" s="38">
        <v>3103303</v>
      </c>
      <c r="EV9" s="38">
        <v>90228863</v>
      </c>
      <c r="EW9" s="38">
        <v>0</v>
      </c>
      <c r="EX9" s="38">
        <v>115859289</v>
      </c>
      <c r="EY9" s="38">
        <v>379935</v>
      </c>
      <c r="EZ9" s="38">
        <v>23705712</v>
      </c>
      <c r="FA9" s="38">
        <v>87125560</v>
      </c>
      <c r="FB9" s="38">
        <v>0</v>
      </c>
      <c r="FC9" s="38">
        <v>116239224</v>
      </c>
      <c r="FD9" s="38">
        <v>0</v>
      </c>
      <c r="FE9" s="38">
        <v>0</v>
      </c>
      <c r="FF9" s="38">
        <v>0</v>
      </c>
      <c r="FG9" s="38">
        <v>0</v>
      </c>
      <c r="FH9" s="38">
        <v>0</v>
      </c>
      <c r="FI9" s="38">
        <v>0</v>
      </c>
      <c r="FJ9" s="38">
        <v>0</v>
      </c>
      <c r="FK9" s="38">
        <v>0</v>
      </c>
      <c r="FL9" s="38">
        <v>0</v>
      </c>
      <c r="FM9" s="38">
        <v>0</v>
      </c>
      <c r="FN9" s="38">
        <v>0</v>
      </c>
      <c r="FO9" s="38">
        <v>0</v>
      </c>
      <c r="FP9" s="38">
        <v>0</v>
      </c>
      <c r="FQ9" s="38">
        <v>0</v>
      </c>
      <c r="FR9" s="38">
        <v>0</v>
      </c>
      <c r="FS9" s="38">
        <v>0</v>
      </c>
      <c r="FT9" s="38">
        <v>0</v>
      </c>
      <c r="FU9" s="38">
        <v>0</v>
      </c>
      <c r="FV9" s="38">
        <v>0</v>
      </c>
      <c r="FW9" s="38">
        <v>0</v>
      </c>
      <c r="FX9" s="38">
        <v>0</v>
      </c>
      <c r="FY9" s="38">
        <v>0</v>
      </c>
      <c r="FZ9" s="38">
        <v>0</v>
      </c>
      <c r="GA9" s="38">
        <v>0</v>
      </c>
      <c r="GB9" s="38">
        <v>0</v>
      </c>
      <c r="GC9" s="38">
        <v>0</v>
      </c>
      <c r="GD9" s="38">
        <v>0</v>
      </c>
      <c r="GE9" s="38">
        <v>0</v>
      </c>
      <c r="GF9" s="38">
        <v>0</v>
      </c>
      <c r="GG9" s="38">
        <v>0</v>
      </c>
      <c r="GH9" s="38">
        <v>0</v>
      </c>
      <c r="GI9" s="38">
        <v>0</v>
      </c>
      <c r="GJ9" s="38">
        <v>0</v>
      </c>
      <c r="GK9" s="38">
        <v>0</v>
      </c>
      <c r="GL9" s="38">
        <v>0</v>
      </c>
      <c r="GM9" s="38">
        <v>0</v>
      </c>
      <c r="GN9" s="38">
        <v>0</v>
      </c>
      <c r="GO9" s="38">
        <v>0</v>
      </c>
      <c r="GP9" s="38">
        <v>0</v>
      </c>
      <c r="GQ9" s="38">
        <v>0</v>
      </c>
      <c r="GR9" s="38">
        <v>259851030</v>
      </c>
      <c r="GS9" s="38">
        <v>60068818</v>
      </c>
      <c r="GT9" s="38">
        <v>0</v>
      </c>
      <c r="GU9" s="38">
        <v>0</v>
      </c>
      <c r="GV9" s="38">
        <v>319919848</v>
      </c>
      <c r="GW9" s="38">
        <v>27157031</v>
      </c>
      <c r="GX9" s="38">
        <v>0</v>
      </c>
      <c r="GY9" s="38">
        <v>196853441</v>
      </c>
      <c r="GZ9" s="38">
        <v>0</v>
      </c>
      <c r="HA9" s="38">
        <v>258673173</v>
      </c>
      <c r="HB9" s="38">
        <v>60108818</v>
      </c>
      <c r="HC9" s="38">
        <v>52581549</v>
      </c>
      <c r="HD9" s="38">
        <v>0</v>
      </c>
      <c r="HE9" s="38">
        <v>52581549</v>
      </c>
      <c r="HF9" s="38">
        <v>169696410</v>
      </c>
      <c r="HG9" s="38">
        <v>0</v>
      </c>
      <c r="HH9" s="38">
        <v>0</v>
      </c>
      <c r="HI9" s="38">
        <v>318781991</v>
      </c>
      <c r="HJ9" s="38">
        <v>0</v>
      </c>
      <c r="HK9" s="38">
        <v>0</v>
      </c>
      <c r="HL9" s="38">
        <v>0</v>
      </c>
      <c r="HM9" s="38">
        <v>0</v>
      </c>
      <c r="HN9" s="38">
        <v>0</v>
      </c>
      <c r="HO9" s="38">
        <v>0</v>
      </c>
      <c r="HP9" s="38">
        <v>0</v>
      </c>
      <c r="HQ9" s="38">
        <v>0</v>
      </c>
      <c r="HR9" s="38">
        <v>0</v>
      </c>
      <c r="HS9" s="38">
        <v>0</v>
      </c>
      <c r="HT9" s="38">
        <v>0</v>
      </c>
      <c r="HU9" s="38">
        <v>0</v>
      </c>
      <c r="HV9" s="38">
        <v>0</v>
      </c>
      <c r="HW9" s="38">
        <v>0</v>
      </c>
      <c r="HX9" s="38">
        <v>5272211</v>
      </c>
      <c r="HY9" s="38">
        <v>31949845</v>
      </c>
      <c r="HZ9" s="38">
        <v>0</v>
      </c>
      <c r="IA9" s="38">
        <v>1335313</v>
      </c>
      <c r="IB9" s="38">
        <v>30614532</v>
      </c>
      <c r="IC9" s="38">
        <v>30614532</v>
      </c>
      <c r="ID9" s="38">
        <v>25342321</v>
      </c>
      <c r="IE9" s="38">
        <v>0</v>
      </c>
      <c r="IF9" s="38">
        <v>25342321</v>
      </c>
      <c r="IG9" s="38">
        <v>0</v>
      </c>
      <c r="IH9" s="38">
        <v>31949845</v>
      </c>
      <c r="II9" s="38">
        <v>0</v>
      </c>
      <c r="IJ9" s="38">
        <v>5272211</v>
      </c>
      <c r="IK9" s="38">
        <v>0</v>
      </c>
      <c r="IL9" s="38">
        <v>0</v>
      </c>
      <c r="IM9" s="38">
        <v>0</v>
      </c>
      <c r="IN9" s="38">
        <v>0</v>
      </c>
      <c r="IO9" s="38">
        <v>0</v>
      </c>
      <c r="IP9" s="38">
        <v>0</v>
      </c>
      <c r="IQ9" s="38">
        <v>0</v>
      </c>
      <c r="IR9" s="38">
        <v>0</v>
      </c>
      <c r="IS9" s="38">
        <v>0</v>
      </c>
      <c r="IT9" s="38">
        <v>0</v>
      </c>
      <c r="IU9" s="38">
        <v>0</v>
      </c>
      <c r="IV9" s="38">
        <v>0</v>
      </c>
      <c r="IW9" s="38">
        <v>0</v>
      </c>
      <c r="IX9" s="38">
        <v>0</v>
      </c>
      <c r="IY9" s="38">
        <v>0</v>
      </c>
      <c r="IZ9" s="38">
        <v>4403086</v>
      </c>
      <c r="JA9" s="38">
        <v>12846598</v>
      </c>
      <c r="JB9" s="38">
        <v>0</v>
      </c>
      <c r="JC9" s="38">
        <v>834494</v>
      </c>
      <c r="JD9" s="38">
        <v>12012104</v>
      </c>
      <c r="JE9" s="38">
        <v>17596989</v>
      </c>
      <c r="JF9" s="38">
        <v>7609018</v>
      </c>
      <c r="JG9" s="38">
        <v>5584885</v>
      </c>
      <c r="JH9" s="38">
        <v>13193903</v>
      </c>
      <c r="JI9" s="38">
        <v>5584885</v>
      </c>
      <c r="JJ9" s="38">
        <v>18431483</v>
      </c>
      <c r="JK9" s="38">
        <v>0</v>
      </c>
      <c r="JL9" s="38">
        <v>4403086</v>
      </c>
      <c r="JM9" s="38">
        <v>0</v>
      </c>
      <c r="JN9" s="38">
        <v>12517127</v>
      </c>
      <c r="JO9" s="38">
        <v>14214555</v>
      </c>
      <c r="JP9" s="38">
        <v>0</v>
      </c>
      <c r="JQ9" s="38">
        <v>923354</v>
      </c>
      <c r="JR9" s="38">
        <v>13291201</v>
      </c>
      <c r="JS9" s="38">
        <v>13836361</v>
      </c>
      <c r="JT9" s="38">
        <v>774074</v>
      </c>
      <c r="JU9" s="38">
        <v>545160</v>
      </c>
      <c r="JV9" s="38">
        <v>1319234</v>
      </c>
      <c r="JW9" s="38">
        <v>545160</v>
      </c>
      <c r="JX9" s="38">
        <v>14759715</v>
      </c>
      <c r="JY9" s="38">
        <v>0</v>
      </c>
      <c r="JZ9" s="38">
        <v>12517127</v>
      </c>
      <c r="KA9" s="38">
        <v>0</v>
      </c>
      <c r="KB9" s="38">
        <v>340223</v>
      </c>
      <c r="KC9" s="38">
        <v>402783</v>
      </c>
      <c r="KD9" s="38">
        <v>0</v>
      </c>
      <c r="KE9" s="38">
        <v>26164</v>
      </c>
      <c r="KF9" s="38">
        <v>376619</v>
      </c>
      <c r="KG9" s="38">
        <v>376619</v>
      </c>
      <c r="KH9" s="38">
        <v>36396</v>
      </c>
      <c r="KI9" s="38">
        <v>0</v>
      </c>
      <c r="KJ9" s="38">
        <v>36396</v>
      </c>
      <c r="KK9" s="38">
        <v>0</v>
      </c>
      <c r="KL9" s="38">
        <v>402783</v>
      </c>
      <c r="KM9" s="38">
        <v>0</v>
      </c>
      <c r="KN9" s="38">
        <v>340223</v>
      </c>
      <c r="KO9" s="38">
        <v>0</v>
      </c>
      <c r="KP9" s="38">
        <v>33223167</v>
      </c>
      <c r="KQ9" s="38">
        <v>58385519</v>
      </c>
      <c r="KR9" s="38">
        <v>0</v>
      </c>
      <c r="KS9" s="38">
        <v>3792627</v>
      </c>
      <c r="KT9" s="38">
        <v>54592892</v>
      </c>
      <c r="KU9" s="38">
        <v>65446661</v>
      </c>
      <c r="KV9" s="38">
        <v>21369725</v>
      </c>
      <c r="KW9" s="38">
        <v>10853769</v>
      </c>
      <c r="KX9" s="38">
        <v>32223494</v>
      </c>
      <c r="KY9" s="38">
        <v>10853769</v>
      </c>
      <c r="KZ9" s="38">
        <v>69239288</v>
      </c>
      <c r="LA9" s="38">
        <v>0</v>
      </c>
      <c r="LB9" s="38">
        <v>33223167</v>
      </c>
      <c r="LC9" s="38">
        <v>0</v>
      </c>
      <c r="LD9" s="38">
        <v>3677282</v>
      </c>
      <c r="LE9" s="38">
        <v>23321815</v>
      </c>
      <c r="LF9" s="38">
        <v>0</v>
      </c>
      <c r="LG9" s="38">
        <v>1514946</v>
      </c>
      <c r="LH9" s="38">
        <v>21806869</v>
      </c>
      <c r="LI9" s="38">
        <v>22056522</v>
      </c>
      <c r="LJ9" s="38">
        <v>18129587</v>
      </c>
      <c r="LK9" s="38">
        <v>249653</v>
      </c>
      <c r="LL9" s="38">
        <v>18379240</v>
      </c>
      <c r="LM9" s="38">
        <v>249653</v>
      </c>
      <c r="LN9" s="38">
        <v>23571468</v>
      </c>
      <c r="LO9" s="38">
        <v>0</v>
      </c>
      <c r="LP9" s="38">
        <v>3677282</v>
      </c>
      <c r="LQ9" s="38">
        <v>0</v>
      </c>
      <c r="LR9" s="38">
        <v>0</v>
      </c>
      <c r="LS9" s="38">
        <v>0</v>
      </c>
      <c r="LT9" s="38">
        <v>0</v>
      </c>
      <c r="LU9" s="38">
        <v>0</v>
      </c>
      <c r="LV9" s="38">
        <v>0</v>
      </c>
      <c r="LW9" s="38">
        <v>0</v>
      </c>
      <c r="LX9" s="38">
        <v>0</v>
      </c>
      <c r="LY9" s="38">
        <v>0</v>
      </c>
      <c r="LZ9" s="38">
        <v>0</v>
      </c>
      <c r="MA9" s="38">
        <v>0</v>
      </c>
      <c r="MB9" s="38">
        <v>0</v>
      </c>
      <c r="MC9" s="38">
        <v>0</v>
      </c>
      <c r="MD9" s="38">
        <v>0</v>
      </c>
      <c r="ME9" s="38">
        <v>0</v>
      </c>
      <c r="MF9" s="38">
        <v>0</v>
      </c>
      <c r="MG9" s="38">
        <v>0</v>
      </c>
      <c r="MH9" s="38">
        <v>0</v>
      </c>
      <c r="MI9" s="38">
        <v>0</v>
      </c>
      <c r="MJ9" s="38">
        <v>0</v>
      </c>
      <c r="MK9" s="38">
        <v>0</v>
      </c>
      <c r="ML9" s="38">
        <v>0</v>
      </c>
      <c r="MM9" s="38">
        <v>0</v>
      </c>
      <c r="MN9" s="38">
        <v>0</v>
      </c>
      <c r="MO9" s="38">
        <v>0</v>
      </c>
      <c r="MP9" s="38">
        <v>0</v>
      </c>
      <c r="MQ9" s="38">
        <v>0</v>
      </c>
      <c r="MR9" s="38">
        <v>0</v>
      </c>
      <c r="MS9" s="38">
        <v>0</v>
      </c>
      <c r="MT9" s="38">
        <v>0</v>
      </c>
      <c r="MU9" s="38">
        <v>0</v>
      </c>
      <c r="MV9" s="38">
        <v>0</v>
      </c>
      <c r="MW9" s="38">
        <v>0</v>
      </c>
      <c r="MX9" s="38">
        <v>0</v>
      </c>
      <c r="MY9" s="38">
        <v>0</v>
      </c>
      <c r="MZ9" s="38">
        <v>0</v>
      </c>
      <c r="NA9" s="38">
        <v>0</v>
      </c>
      <c r="NB9" s="38">
        <v>0</v>
      </c>
      <c r="NC9" s="38">
        <v>0</v>
      </c>
      <c r="ND9" s="38">
        <v>0</v>
      </c>
      <c r="NE9" s="38">
        <v>0</v>
      </c>
      <c r="NF9" s="38">
        <v>0</v>
      </c>
      <c r="NG9" s="38">
        <v>0</v>
      </c>
      <c r="NH9" s="38">
        <v>27865430</v>
      </c>
      <c r="NI9" s="38">
        <v>51786292</v>
      </c>
      <c r="NJ9" s="38">
        <v>0</v>
      </c>
      <c r="NK9" s="38">
        <v>3363951</v>
      </c>
      <c r="NL9" s="38">
        <v>48422341</v>
      </c>
      <c r="NM9" s="38">
        <v>48729189</v>
      </c>
      <c r="NN9" s="38">
        <v>20556911</v>
      </c>
      <c r="NO9" s="38">
        <v>306848</v>
      </c>
      <c r="NP9" s="38">
        <v>20863759</v>
      </c>
      <c r="NQ9" s="38">
        <v>306848</v>
      </c>
      <c r="NR9" s="38">
        <v>52093140</v>
      </c>
      <c r="NS9" s="38">
        <v>0</v>
      </c>
      <c r="NT9" s="38">
        <v>27865430</v>
      </c>
      <c r="NU9" s="38">
        <v>0</v>
      </c>
      <c r="NV9" s="38">
        <v>0</v>
      </c>
      <c r="NW9" s="38">
        <v>0</v>
      </c>
      <c r="NX9" s="38">
        <v>0</v>
      </c>
      <c r="NY9" s="38">
        <v>0</v>
      </c>
      <c r="NZ9" s="38">
        <v>0</v>
      </c>
      <c r="OA9" s="38">
        <v>0</v>
      </c>
      <c r="OB9" s="38">
        <v>0</v>
      </c>
      <c r="OC9" s="38">
        <v>0</v>
      </c>
      <c r="OD9" s="38">
        <v>0</v>
      </c>
      <c r="OE9" s="38">
        <v>0</v>
      </c>
      <c r="OF9" s="38">
        <v>0</v>
      </c>
      <c r="OG9" s="38">
        <v>0</v>
      </c>
      <c r="OH9" s="38">
        <v>0</v>
      </c>
      <c r="OI9" s="38">
        <v>0</v>
      </c>
      <c r="OJ9" s="38">
        <v>0</v>
      </c>
      <c r="OK9" s="38">
        <v>0</v>
      </c>
      <c r="OL9" s="38">
        <v>0</v>
      </c>
      <c r="OM9" s="38">
        <v>0</v>
      </c>
      <c r="ON9" s="38">
        <v>0</v>
      </c>
      <c r="OO9" s="38">
        <v>0</v>
      </c>
      <c r="OP9" s="38">
        <v>0</v>
      </c>
      <c r="OQ9" s="38">
        <v>0</v>
      </c>
      <c r="OR9" s="38">
        <v>0</v>
      </c>
      <c r="OS9" s="38">
        <v>0</v>
      </c>
      <c r="OT9" s="38">
        <v>0</v>
      </c>
      <c r="OU9" s="38">
        <v>0</v>
      </c>
      <c r="OV9" s="38">
        <v>0</v>
      </c>
      <c r="OW9" s="38">
        <v>0</v>
      </c>
      <c r="OX9" s="38">
        <v>0</v>
      </c>
      <c r="OY9" s="38">
        <v>0</v>
      </c>
      <c r="OZ9" s="38">
        <v>0</v>
      </c>
      <c r="PA9" s="38">
        <v>0</v>
      </c>
      <c r="PB9" s="38">
        <v>0</v>
      </c>
      <c r="PC9" s="38">
        <v>0</v>
      </c>
      <c r="PD9" s="38">
        <v>0</v>
      </c>
      <c r="PE9" s="38">
        <v>0</v>
      </c>
      <c r="PF9" s="38">
        <v>0</v>
      </c>
      <c r="PG9" s="38">
        <v>0</v>
      </c>
      <c r="PH9" s="38">
        <v>0</v>
      </c>
      <c r="PI9" s="38">
        <v>0</v>
      </c>
      <c r="PJ9" s="38">
        <v>0</v>
      </c>
      <c r="PK9" s="38">
        <v>0</v>
      </c>
      <c r="PL9" s="38">
        <v>0</v>
      </c>
      <c r="PM9" s="38">
        <v>0</v>
      </c>
      <c r="PN9" s="38">
        <v>0</v>
      </c>
      <c r="PO9" s="38">
        <v>0</v>
      </c>
      <c r="PP9" s="38">
        <v>0</v>
      </c>
      <c r="PQ9" s="38">
        <v>0</v>
      </c>
      <c r="PR9" s="38">
        <v>0</v>
      </c>
      <c r="PS9" s="38">
        <v>0</v>
      </c>
      <c r="PT9" s="38">
        <v>0</v>
      </c>
      <c r="PU9" s="38">
        <v>0</v>
      </c>
      <c r="PV9" s="38">
        <v>0</v>
      </c>
      <c r="PW9" s="38">
        <v>0</v>
      </c>
      <c r="PX9" s="38">
        <v>0</v>
      </c>
      <c r="PY9" s="38">
        <v>0</v>
      </c>
      <c r="PZ9" s="38">
        <v>87298526</v>
      </c>
      <c r="QA9" s="38">
        <v>192907407</v>
      </c>
      <c r="QB9" s="38">
        <v>0</v>
      </c>
      <c r="QC9" s="38">
        <v>11790849</v>
      </c>
      <c r="QD9" s="38">
        <v>181116558</v>
      </c>
      <c r="QE9" s="38">
        <v>198656873</v>
      </c>
      <c r="QF9" s="38">
        <v>93818032</v>
      </c>
      <c r="QG9" s="38">
        <v>17540315</v>
      </c>
      <c r="QH9" s="38">
        <v>111358347</v>
      </c>
      <c r="QI9" s="38">
        <v>17540315</v>
      </c>
      <c r="QJ9" s="38">
        <v>210447722</v>
      </c>
      <c r="QK9" s="38">
        <v>0</v>
      </c>
      <c r="QL9" s="38">
        <v>87298526</v>
      </c>
      <c r="QM9" s="38">
        <v>0</v>
      </c>
      <c r="QN9" s="83">
        <v>1968101.21</v>
      </c>
      <c r="QO9" s="83">
        <v>-633459.27</v>
      </c>
      <c r="QP9" s="83"/>
      <c r="QQ9" s="83"/>
      <c r="QR9" s="83">
        <v>-4.91</v>
      </c>
      <c r="QS9" s="83">
        <v>-633464.18000000005</v>
      </c>
      <c r="QT9" s="83"/>
      <c r="QU9" s="83"/>
      <c r="QV9" s="83">
        <v>1536522</v>
      </c>
      <c r="QW9" s="83">
        <v>-4.91</v>
      </c>
      <c r="QX9" s="83">
        <v>1536517.09</v>
      </c>
      <c r="QY9" s="83"/>
      <c r="QZ9" s="83"/>
      <c r="RA9" s="83">
        <v>1334641.94</v>
      </c>
      <c r="RB9" s="83">
        <v>8809.35</v>
      </c>
      <c r="RC9" s="83">
        <v>-163559.07</v>
      </c>
      <c r="RD9" s="83">
        <v>-4.46</v>
      </c>
      <c r="RE9" s="83">
        <v>-4.46</v>
      </c>
      <c r="RF9" s="83">
        <v>-163554.60999999999</v>
      </c>
      <c r="RG9" s="83"/>
      <c r="RH9" s="83"/>
      <c r="RI9" s="83"/>
      <c r="RJ9" s="83">
        <v>-163554.60999999999</v>
      </c>
      <c r="RK9" s="83"/>
      <c r="RL9" s="83"/>
      <c r="RM9" s="83">
        <v>-154749.72</v>
      </c>
      <c r="RN9" s="83"/>
      <c r="RO9" s="83">
        <v>-154749.72</v>
      </c>
      <c r="RP9" s="83"/>
      <c r="RQ9" s="83"/>
      <c r="RR9" s="83">
        <v>-163559.07</v>
      </c>
      <c r="RS9" s="83">
        <v>0</v>
      </c>
      <c r="RT9" s="83">
        <v>0</v>
      </c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>
        <v>0</v>
      </c>
      <c r="SK9" s="83">
        <v>0</v>
      </c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>
        <v>0</v>
      </c>
      <c r="TB9" s="83">
        <v>0</v>
      </c>
      <c r="TC9" s="83">
        <v>-80779.259999999995</v>
      </c>
      <c r="TD9" s="83"/>
      <c r="TE9" s="83"/>
      <c r="TF9" s="83"/>
      <c r="TG9" s="83">
        <v>80779.259999999995</v>
      </c>
      <c r="TH9" s="83"/>
      <c r="TI9" s="83"/>
      <c r="TJ9" s="83"/>
      <c r="TK9" s="83"/>
      <c r="TL9" s="83">
        <v>-80779.259999999995</v>
      </c>
      <c r="TM9" s="83">
        <v>80779.259999999995</v>
      </c>
      <c r="TN9" s="83"/>
      <c r="TO9" s="83"/>
      <c r="TP9" s="83"/>
      <c r="TQ9" s="83">
        <v>-80779.259999999995</v>
      </c>
      <c r="TR9" s="83">
        <v>0.2</v>
      </c>
      <c r="TS9" s="83">
        <v>0</v>
      </c>
      <c r="TT9" s="83">
        <v>2</v>
      </c>
      <c r="TU9" s="83"/>
      <c r="TV9" s="83"/>
      <c r="TW9" s="83"/>
      <c r="TX9" s="83">
        <v>-2</v>
      </c>
      <c r="TY9" s="83"/>
      <c r="TZ9" s="83"/>
      <c r="UA9" s="83"/>
      <c r="UB9" s="83"/>
      <c r="UC9" s="83">
        <v>2.2000000000000002</v>
      </c>
      <c r="UD9" s="83">
        <v>-2</v>
      </c>
      <c r="UE9" s="83">
        <v>0.2</v>
      </c>
      <c r="UF9" s="83"/>
      <c r="UG9" s="83"/>
      <c r="UH9" s="83">
        <v>2</v>
      </c>
      <c r="UI9" s="83">
        <v>372958546.45999998</v>
      </c>
      <c r="UJ9" s="83">
        <v>7086745450.3199997</v>
      </c>
      <c r="UK9" s="83">
        <v>6092750226.1800003</v>
      </c>
      <c r="UL9" s="83">
        <v>6567676711.8699999</v>
      </c>
      <c r="UM9" s="83">
        <v>650015416.27999997</v>
      </c>
      <c r="UN9" s="83"/>
      <c r="UO9" s="83">
        <v>474926485.69</v>
      </c>
      <c r="UP9" s="83">
        <v>-130946677.83</v>
      </c>
      <c r="UQ9" s="83">
        <v>519068738.44999999</v>
      </c>
      <c r="UR9" s="83"/>
      <c r="US9" s="83"/>
      <c r="UT9" s="83">
        <v>7115724188.9200001</v>
      </c>
      <c r="UU9" s="83">
        <v>343979807.86000001</v>
      </c>
      <c r="UV9" s="83">
        <v>7459703996.7799997</v>
      </c>
      <c r="UW9" s="83"/>
      <c r="UX9" s="83"/>
      <c r="UY9" s="83">
        <v>6742765642.46</v>
      </c>
      <c r="UZ9">
        <v>1536522</v>
      </c>
      <c r="VA9">
        <v>-4.91</v>
      </c>
      <c r="VB9">
        <v>1536517.09</v>
      </c>
      <c r="VC9">
        <v>-633464.18000000005</v>
      </c>
      <c r="VG9">
        <v>201880.06</v>
      </c>
      <c r="VH9">
        <v>1334641.94</v>
      </c>
      <c r="VK9">
        <v>-4.46</v>
      </c>
      <c r="VL9">
        <v>-163554.60999999999</v>
      </c>
      <c r="VO9">
        <v>-163559.07</v>
      </c>
      <c r="VP9">
        <v>-4.46</v>
      </c>
      <c r="VQ9">
        <v>-154749.72</v>
      </c>
      <c r="VS9">
        <v>-154749.72</v>
      </c>
      <c r="VT9">
        <v>-163554.60999999999</v>
      </c>
      <c r="VX9">
        <v>8809.35</v>
      </c>
      <c r="VY9">
        <v>-163559.07</v>
      </c>
      <c r="WF9">
        <v>0</v>
      </c>
      <c r="WO9">
        <v>0</v>
      </c>
      <c r="WW9">
        <v>0</v>
      </c>
      <c r="XF9">
        <v>0</v>
      </c>
      <c r="XI9">
        <v>80779.259999999995</v>
      </c>
      <c r="XN9">
        <v>0</v>
      </c>
      <c r="XO9">
        <v>-80779.259999999995</v>
      </c>
      <c r="XP9">
        <v>-80779.259999999995</v>
      </c>
      <c r="XQ9">
        <v>80779.259999999995</v>
      </c>
      <c r="XW9">
        <v>0</v>
      </c>
      <c r="XX9">
        <v>-80779.259999999995</v>
      </c>
      <c r="XZ9">
        <v>-2</v>
      </c>
      <c r="YE9">
        <v>0</v>
      </c>
      <c r="YF9">
        <v>2</v>
      </c>
      <c r="YG9">
        <v>2.2000000000000002</v>
      </c>
      <c r="YH9">
        <v>-2</v>
      </c>
      <c r="YI9">
        <v>0.2</v>
      </c>
      <c r="YN9">
        <v>0.2</v>
      </c>
      <c r="YO9">
        <v>2</v>
      </c>
      <c r="YQ9">
        <v>474926485.69</v>
      </c>
      <c r="YR9">
        <v>6567676711.8699999</v>
      </c>
      <c r="YS9">
        <v>650015416.27999997</v>
      </c>
      <c r="YT9">
        <v>-130946677.83</v>
      </c>
      <c r="YV9">
        <v>7086745450.3199997</v>
      </c>
      <c r="YW9">
        <v>6092750226.1800003</v>
      </c>
      <c r="YX9">
        <v>7115724188.9200001</v>
      </c>
      <c r="YY9">
        <v>343979807.86000001</v>
      </c>
      <c r="YZ9">
        <v>7459703996.7799997</v>
      </c>
      <c r="ZA9">
        <v>519068738.44999999</v>
      </c>
      <c r="ZE9">
        <v>372958546.45999998</v>
      </c>
      <c r="ZF9">
        <v>6742765642.46</v>
      </c>
    </row>
    <row r="10" spans="1:683">
      <c r="A10" s="84">
        <v>45657</v>
      </c>
      <c r="B10" s="81">
        <v>53110</v>
      </c>
      <c r="C10" s="82" t="s">
        <v>1943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80863616</v>
      </c>
      <c r="BR10" s="38">
        <v>4729229</v>
      </c>
      <c r="BS10" s="38">
        <v>0</v>
      </c>
      <c r="BT10" s="38">
        <v>85592845</v>
      </c>
      <c r="BU10" s="38">
        <v>0</v>
      </c>
      <c r="BV10" s="38">
        <v>0</v>
      </c>
      <c r="BW10" s="38">
        <v>0</v>
      </c>
      <c r="BX10" s="38">
        <v>80863616</v>
      </c>
      <c r="BY10" s="38">
        <v>4729229</v>
      </c>
      <c r="BZ10" s="38">
        <v>0</v>
      </c>
      <c r="CA10" s="38">
        <v>0</v>
      </c>
      <c r="CB10" s="38">
        <v>0</v>
      </c>
      <c r="CC10" s="38">
        <v>85592845</v>
      </c>
      <c r="CD10" s="38">
        <v>10541886</v>
      </c>
      <c r="CE10" s="38">
        <v>15585032</v>
      </c>
      <c r="CF10" s="38">
        <v>0</v>
      </c>
      <c r="CG10" s="38">
        <v>26126918</v>
      </c>
      <c r="CH10" s="38">
        <v>0</v>
      </c>
      <c r="CI10" s="38">
        <v>0</v>
      </c>
      <c r="CJ10" s="38">
        <v>0</v>
      </c>
      <c r="CK10" s="38">
        <v>10541886</v>
      </c>
      <c r="CL10" s="38">
        <v>15585032</v>
      </c>
      <c r="CM10" s="38">
        <v>0</v>
      </c>
      <c r="CN10" s="38">
        <v>0</v>
      </c>
      <c r="CO10" s="38">
        <v>0</v>
      </c>
      <c r="CP10" s="38">
        <v>26126918</v>
      </c>
      <c r="CQ10" s="38">
        <v>49843767</v>
      </c>
      <c r="CR10" s="38">
        <v>13811320</v>
      </c>
      <c r="CS10" s="38">
        <v>0</v>
      </c>
      <c r="CT10" s="38">
        <v>63655087</v>
      </c>
      <c r="CU10" s="38">
        <v>0</v>
      </c>
      <c r="CV10" s="38">
        <v>0</v>
      </c>
      <c r="CW10" s="38">
        <v>0</v>
      </c>
      <c r="CX10" s="38">
        <v>49843767</v>
      </c>
      <c r="CY10" s="38">
        <v>13811320</v>
      </c>
      <c r="CZ10" s="38">
        <v>0</v>
      </c>
      <c r="DA10" s="38">
        <v>0</v>
      </c>
      <c r="DB10" s="38">
        <v>0</v>
      </c>
      <c r="DC10" s="38">
        <v>63655087</v>
      </c>
      <c r="DD10" s="38">
        <v>0</v>
      </c>
      <c r="DE10" s="38">
        <v>0</v>
      </c>
      <c r="DF10" s="38">
        <v>0</v>
      </c>
      <c r="DG10" s="38">
        <v>0</v>
      </c>
      <c r="DH10" s="38">
        <v>0</v>
      </c>
      <c r="DI10" s="38">
        <v>0</v>
      </c>
      <c r="DJ10" s="38">
        <v>0</v>
      </c>
      <c r="DK10" s="38">
        <v>0</v>
      </c>
      <c r="DL10" s="38">
        <v>0</v>
      </c>
      <c r="DM10" s="38">
        <v>0</v>
      </c>
      <c r="DN10" s="38">
        <v>0</v>
      </c>
      <c r="DO10" s="38">
        <v>0</v>
      </c>
      <c r="DP10" s="38">
        <v>0</v>
      </c>
      <c r="DQ10" s="38">
        <v>0</v>
      </c>
      <c r="DR10" s="38">
        <v>0</v>
      </c>
      <c r="DS10" s="38">
        <v>0</v>
      </c>
      <c r="DT10" s="38">
        <v>0</v>
      </c>
      <c r="DU10" s="38">
        <v>0</v>
      </c>
      <c r="DV10" s="38">
        <v>0</v>
      </c>
      <c r="DW10" s="38">
        <v>0</v>
      </c>
      <c r="DX10" s="38">
        <v>0</v>
      </c>
      <c r="DY10" s="38">
        <v>0</v>
      </c>
      <c r="DZ10" s="38">
        <v>0</v>
      </c>
      <c r="EA10" s="38">
        <v>0</v>
      </c>
      <c r="EB10" s="38">
        <v>0</v>
      </c>
      <c r="EC10" s="38">
        <v>0</v>
      </c>
      <c r="ED10" s="38">
        <v>0</v>
      </c>
      <c r="EE10" s="38">
        <v>0</v>
      </c>
      <c r="EF10" s="38">
        <v>0</v>
      </c>
      <c r="EG10" s="38">
        <v>0</v>
      </c>
      <c r="EH10" s="38">
        <v>0</v>
      </c>
      <c r="EI10" s="38">
        <v>0</v>
      </c>
      <c r="EJ10" s="38">
        <v>0</v>
      </c>
      <c r="EK10" s="38">
        <v>0</v>
      </c>
      <c r="EL10" s="38">
        <v>0</v>
      </c>
      <c r="EM10" s="38">
        <v>0</v>
      </c>
      <c r="EN10" s="38">
        <v>0</v>
      </c>
      <c r="EO10" s="38">
        <v>0</v>
      </c>
      <c r="EP10" s="38">
        <v>0</v>
      </c>
      <c r="EQ10" s="38">
        <v>0</v>
      </c>
      <c r="ER10" s="38">
        <v>0</v>
      </c>
      <c r="ES10" s="38">
        <v>0</v>
      </c>
      <c r="ET10" s="38">
        <v>0</v>
      </c>
      <c r="EU10" s="38">
        <v>0</v>
      </c>
      <c r="EV10" s="38">
        <v>0</v>
      </c>
      <c r="EW10" s="38">
        <v>0</v>
      </c>
      <c r="EX10" s="38">
        <v>0</v>
      </c>
      <c r="EY10" s="38">
        <v>0</v>
      </c>
      <c r="EZ10" s="38">
        <v>0</v>
      </c>
      <c r="FA10" s="38">
        <v>0</v>
      </c>
      <c r="FB10" s="38">
        <v>0</v>
      </c>
      <c r="FC10" s="38">
        <v>0</v>
      </c>
      <c r="FD10" s="38">
        <v>0</v>
      </c>
      <c r="FE10" s="38">
        <v>0</v>
      </c>
      <c r="FF10" s="38">
        <v>0</v>
      </c>
      <c r="FG10" s="38">
        <v>0</v>
      </c>
      <c r="FH10" s="38">
        <v>0</v>
      </c>
      <c r="FI10" s="38">
        <v>0</v>
      </c>
      <c r="FJ10" s="38">
        <v>0</v>
      </c>
      <c r="FK10" s="38">
        <v>0</v>
      </c>
      <c r="FL10" s="38">
        <v>0</v>
      </c>
      <c r="FM10" s="38">
        <v>0</v>
      </c>
      <c r="FN10" s="38">
        <v>66378024</v>
      </c>
      <c r="FO10" s="38">
        <v>18392834</v>
      </c>
      <c r="FP10" s="38">
        <v>84770858</v>
      </c>
      <c r="FQ10" s="38">
        <v>0</v>
      </c>
      <c r="FR10" s="38">
        <v>0</v>
      </c>
      <c r="FS10" s="38">
        <v>66378024</v>
      </c>
      <c r="FT10" s="38">
        <v>18392834</v>
      </c>
      <c r="FU10" s="38">
        <v>0</v>
      </c>
      <c r="FV10" s="38">
        <v>0</v>
      </c>
      <c r="FW10" s="38">
        <v>84770858</v>
      </c>
      <c r="FX10" s="38">
        <v>56798587</v>
      </c>
      <c r="FY10" s="38">
        <v>3321810</v>
      </c>
      <c r="FZ10" s="38">
        <v>60120397</v>
      </c>
      <c r="GA10" s="38">
        <v>0</v>
      </c>
      <c r="GB10" s="38">
        <v>0</v>
      </c>
      <c r="GC10" s="38">
        <v>56798587</v>
      </c>
      <c r="GD10" s="38">
        <v>3321810</v>
      </c>
      <c r="GE10" s="38">
        <v>0</v>
      </c>
      <c r="GF10" s="38">
        <v>0</v>
      </c>
      <c r="GG10" s="38">
        <v>60120397</v>
      </c>
      <c r="GH10" s="38">
        <v>75125016</v>
      </c>
      <c r="GI10" s="38">
        <v>59235063</v>
      </c>
      <c r="GJ10" s="38">
        <v>134360079</v>
      </c>
      <c r="GK10" s="38">
        <v>0</v>
      </c>
      <c r="GL10" s="38">
        <v>0</v>
      </c>
      <c r="GM10" s="38">
        <v>75125016</v>
      </c>
      <c r="GN10" s="38">
        <v>59235063</v>
      </c>
      <c r="GO10" s="38">
        <v>0</v>
      </c>
      <c r="GP10" s="38">
        <v>0</v>
      </c>
      <c r="GQ10" s="38">
        <v>134360079</v>
      </c>
      <c r="GR10" s="38">
        <v>339550896</v>
      </c>
      <c r="GS10" s="38">
        <v>115075288</v>
      </c>
      <c r="GT10" s="38">
        <v>279251334</v>
      </c>
      <c r="GU10" s="38">
        <v>0</v>
      </c>
      <c r="GV10" s="38">
        <v>175374850</v>
      </c>
      <c r="GW10" s="38">
        <v>0</v>
      </c>
      <c r="GX10" s="38">
        <v>0</v>
      </c>
      <c r="GY10" s="38">
        <v>0</v>
      </c>
      <c r="GZ10" s="38">
        <v>0</v>
      </c>
      <c r="HA10" s="38">
        <v>339550896</v>
      </c>
      <c r="HB10" s="38">
        <v>115075288</v>
      </c>
      <c r="HC10" s="38">
        <v>0</v>
      </c>
      <c r="HD10" s="38">
        <v>0</v>
      </c>
      <c r="HE10" s="38">
        <v>0</v>
      </c>
      <c r="HF10" s="38">
        <v>0</v>
      </c>
      <c r="HG10" s="38">
        <v>279251334</v>
      </c>
      <c r="HH10" s="38">
        <v>0</v>
      </c>
      <c r="HI10" s="38">
        <v>175374850</v>
      </c>
      <c r="HJ10" s="38">
        <v>0</v>
      </c>
      <c r="HK10" s="38">
        <v>0</v>
      </c>
      <c r="HL10" s="38">
        <v>0</v>
      </c>
      <c r="HM10" s="38">
        <v>0</v>
      </c>
      <c r="HN10" s="38">
        <v>0</v>
      </c>
      <c r="HO10" s="38">
        <v>0</v>
      </c>
      <c r="HP10" s="38">
        <v>0</v>
      </c>
      <c r="HQ10" s="38">
        <v>0</v>
      </c>
      <c r="HR10" s="38">
        <v>0</v>
      </c>
      <c r="HS10" s="38">
        <v>0</v>
      </c>
      <c r="HT10" s="38">
        <v>0</v>
      </c>
      <c r="HU10" s="38">
        <v>0</v>
      </c>
      <c r="HV10" s="38">
        <v>0</v>
      </c>
      <c r="HW10" s="38">
        <v>0</v>
      </c>
      <c r="HX10" s="38">
        <v>0</v>
      </c>
      <c r="HY10" s="38">
        <v>0</v>
      </c>
      <c r="HZ10" s="38">
        <v>0</v>
      </c>
      <c r="IA10" s="38">
        <v>0</v>
      </c>
      <c r="IB10" s="38">
        <v>0</v>
      </c>
      <c r="IC10" s="38">
        <v>0</v>
      </c>
      <c r="ID10" s="38">
        <v>0</v>
      </c>
      <c r="IE10" s="38">
        <v>0</v>
      </c>
      <c r="IF10" s="38">
        <v>0</v>
      </c>
      <c r="IG10" s="38">
        <v>0</v>
      </c>
      <c r="IH10" s="38">
        <v>0</v>
      </c>
      <c r="II10" s="38">
        <v>0</v>
      </c>
      <c r="IJ10" s="38">
        <v>0</v>
      </c>
      <c r="IK10" s="38">
        <v>0</v>
      </c>
      <c r="IL10" s="38">
        <v>0</v>
      </c>
      <c r="IM10" s="38">
        <v>0</v>
      </c>
      <c r="IN10" s="38">
        <v>0</v>
      </c>
      <c r="IO10" s="38">
        <v>0</v>
      </c>
      <c r="IP10" s="38">
        <v>0</v>
      </c>
      <c r="IQ10" s="38">
        <v>0</v>
      </c>
      <c r="IR10" s="38">
        <v>0</v>
      </c>
      <c r="IS10" s="38">
        <v>0</v>
      </c>
      <c r="IT10" s="38">
        <v>0</v>
      </c>
      <c r="IU10" s="38">
        <v>0</v>
      </c>
      <c r="IV10" s="38">
        <v>0</v>
      </c>
      <c r="IW10" s="38">
        <v>0</v>
      </c>
      <c r="IX10" s="38">
        <v>0</v>
      </c>
      <c r="IY10" s="38">
        <v>0</v>
      </c>
      <c r="IZ10" s="38">
        <v>0</v>
      </c>
      <c r="JA10" s="38">
        <v>0</v>
      </c>
      <c r="JB10" s="38">
        <v>0</v>
      </c>
      <c r="JC10" s="38">
        <v>0</v>
      </c>
      <c r="JD10" s="38">
        <v>0</v>
      </c>
      <c r="JE10" s="38">
        <v>0</v>
      </c>
      <c r="JF10" s="38">
        <v>0</v>
      </c>
      <c r="JG10" s="38">
        <v>0</v>
      </c>
      <c r="JH10" s="38">
        <v>0</v>
      </c>
      <c r="JI10" s="38">
        <v>0</v>
      </c>
      <c r="JJ10" s="38">
        <v>0</v>
      </c>
      <c r="JK10" s="38">
        <v>0</v>
      </c>
      <c r="JL10" s="38">
        <v>0</v>
      </c>
      <c r="JM10" s="38">
        <v>0</v>
      </c>
      <c r="JN10" s="38">
        <v>0</v>
      </c>
      <c r="JO10" s="38">
        <v>0</v>
      </c>
      <c r="JP10" s="38">
        <v>0</v>
      </c>
      <c r="JQ10" s="38">
        <v>0</v>
      </c>
      <c r="JR10" s="38">
        <v>0</v>
      </c>
      <c r="JS10" s="38">
        <v>0</v>
      </c>
      <c r="JT10" s="38">
        <v>0</v>
      </c>
      <c r="JU10" s="38">
        <v>0</v>
      </c>
      <c r="JV10" s="38">
        <v>0</v>
      </c>
      <c r="JW10" s="38">
        <v>0</v>
      </c>
      <c r="JX10" s="38">
        <v>0</v>
      </c>
      <c r="JY10" s="38">
        <v>0</v>
      </c>
      <c r="JZ10" s="38">
        <v>0</v>
      </c>
      <c r="KA10" s="38">
        <v>0</v>
      </c>
      <c r="KB10" s="38">
        <v>0</v>
      </c>
      <c r="KC10" s="38">
        <v>17199836.600000001</v>
      </c>
      <c r="KD10" s="38">
        <v>0</v>
      </c>
      <c r="KE10" s="38">
        <v>5704716.75</v>
      </c>
      <c r="KF10" s="38">
        <v>11495119.85</v>
      </c>
      <c r="KG10" s="38">
        <v>17542001.18</v>
      </c>
      <c r="KH10" s="38">
        <v>11495119.85</v>
      </c>
      <c r="KI10" s="38">
        <v>6046881.3300000001</v>
      </c>
      <c r="KJ10" s="38">
        <v>17542001.18</v>
      </c>
      <c r="KK10" s="38">
        <v>6046881.3300000001</v>
      </c>
      <c r="KL10" s="38">
        <v>23246717.93</v>
      </c>
      <c r="KM10" s="38">
        <v>0</v>
      </c>
      <c r="KN10" s="38">
        <v>0</v>
      </c>
      <c r="KO10" s="38">
        <v>0</v>
      </c>
      <c r="KP10" s="38">
        <v>0</v>
      </c>
      <c r="KQ10" s="38">
        <v>10694146.1</v>
      </c>
      <c r="KR10" s="38">
        <v>0</v>
      </c>
      <c r="KS10" s="38">
        <v>2510318.13</v>
      </c>
      <c r="KT10" s="38">
        <v>8183827.96</v>
      </c>
      <c r="KU10" s="38">
        <v>8183827.96</v>
      </c>
      <c r="KV10" s="38">
        <v>8183827.96</v>
      </c>
      <c r="KW10" s="38">
        <v>0</v>
      </c>
      <c r="KX10" s="38">
        <v>8183827.96</v>
      </c>
      <c r="KY10" s="38">
        <v>0</v>
      </c>
      <c r="KZ10" s="38">
        <v>10694146.1</v>
      </c>
      <c r="LA10" s="38">
        <v>0</v>
      </c>
      <c r="LB10" s="38">
        <v>0</v>
      </c>
      <c r="LC10" s="38">
        <v>0</v>
      </c>
      <c r="LD10" s="38">
        <v>0</v>
      </c>
      <c r="LE10" s="38">
        <v>68251137.109999999</v>
      </c>
      <c r="LF10" s="38">
        <v>0</v>
      </c>
      <c r="LG10" s="38">
        <v>9708955.5800000001</v>
      </c>
      <c r="LH10" s="38">
        <v>58542181.520000003</v>
      </c>
      <c r="LI10" s="38">
        <v>64355466.520000003</v>
      </c>
      <c r="LJ10" s="38">
        <v>58542181.520000003</v>
      </c>
      <c r="LK10" s="38">
        <v>5813285</v>
      </c>
      <c r="LL10" s="38">
        <v>64355466.520000003</v>
      </c>
      <c r="LM10" s="38">
        <v>5813285</v>
      </c>
      <c r="LN10" s="38">
        <v>74064422.109999999</v>
      </c>
      <c r="LO10" s="38">
        <v>0</v>
      </c>
      <c r="LP10" s="38">
        <v>0</v>
      </c>
      <c r="LQ10" s="38">
        <v>0</v>
      </c>
      <c r="LR10" s="38">
        <v>0</v>
      </c>
      <c r="LS10" s="38">
        <v>0</v>
      </c>
      <c r="LT10" s="38">
        <v>0</v>
      </c>
      <c r="LU10" s="38">
        <v>0</v>
      </c>
      <c r="LV10" s="38">
        <v>0</v>
      </c>
      <c r="LW10" s="38">
        <v>0</v>
      </c>
      <c r="LX10" s="38">
        <v>0</v>
      </c>
      <c r="LY10" s="38">
        <v>0</v>
      </c>
      <c r="LZ10" s="38">
        <v>0</v>
      </c>
      <c r="MA10" s="38">
        <v>0</v>
      </c>
      <c r="MB10" s="38">
        <v>0</v>
      </c>
      <c r="MC10" s="38">
        <v>0</v>
      </c>
      <c r="MD10" s="38">
        <v>0</v>
      </c>
      <c r="ME10" s="38">
        <v>0</v>
      </c>
      <c r="MF10" s="38">
        <v>0</v>
      </c>
      <c r="MG10" s="38">
        <v>0</v>
      </c>
      <c r="MH10" s="38">
        <v>0</v>
      </c>
      <c r="MI10" s="38">
        <v>0</v>
      </c>
      <c r="MJ10" s="38">
        <v>0</v>
      </c>
      <c r="MK10" s="38">
        <v>0</v>
      </c>
      <c r="ML10" s="38">
        <v>0</v>
      </c>
      <c r="MM10" s="38">
        <v>0</v>
      </c>
      <c r="MN10" s="38">
        <v>0</v>
      </c>
      <c r="MO10" s="38">
        <v>0</v>
      </c>
      <c r="MP10" s="38">
        <v>0</v>
      </c>
      <c r="MQ10" s="38">
        <v>0</v>
      </c>
      <c r="MR10" s="38">
        <v>0</v>
      </c>
      <c r="MS10" s="38">
        <v>0</v>
      </c>
      <c r="MT10" s="38">
        <v>0</v>
      </c>
      <c r="MU10" s="38">
        <v>0</v>
      </c>
      <c r="MV10" s="38">
        <v>0</v>
      </c>
      <c r="MW10" s="38">
        <v>0</v>
      </c>
      <c r="MX10" s="38">
        <v>0</v>
      </c>
      <c r="MY10" s="38">
        <v>0</v>
      </c>
      <c r="MZ10" s="38">
        <v>0</v>
      </c>
      <c r="NA10" s="38">
        <v>0</v>
      </c>
      <c r="NB10" s="38">
        <v>0</v>
      </c>
      <c r="NC10" s="38">
        <v>0</v>
      </c>
      <c r="ND10" s="38">
        <v>0</v>
      </c>
      <c r="NE10" s="38">
        <v>0</v>
      </c>
      <c r="NF10" s="38">
        <v>0</v>
      </c>
      <c r="NG10" s="38">
        <v>0</v>
      </c>
      <c r="NH10" s="38">
        <v>0</v>
      </c>
      <c r="NI10" s="38">
        <v>0</v>
      </c>
      <c r="NJ10" s="38">
        <v>0</v>
      </c>
      <c r="NK10" s="38">
        <v>0</v>
      </c>
      <c r="NL10" s="38">
        <v>0</v>
      </c>
      <c r="NM10" s="38">
        <v>0</v>
      </c>
      <c r="NN10" s="38">
        <v>0</v>
      </c>
      <c r="NO10" s="38">
        <v>0</v>
      </c>
      <c r="NP10" s="38">
        <v>0</v>
      </c>
      <c r="NQ10" s="38">
        <v>0</v>
      </c>
      <c r="NR10" s="38">
        <v>0</v>
      </c>
      <c r="NS10" s="38">
        <v>0</v>
      </c>
      <c r="NT10" s="38">
        <v>0</v>
      </c>
      <c r="NU10" s="38">
        <v>0</v>
      </c>
      <c r="NV10" s="38">
        <v>0</v>
      </c>
      <c r="NW10" s="38">
        <v>0</v>
      </c>
      <c r="NX10" s="38">
        <v>0</v>
      </c>
      <c r="NY10" s="38">
        <v>0</v>
      </c>
      <c r="NZ10" s="38">
        <v>0</v>
      </c>
      <c r="OA10" s="38">
        <v>0</v>
      </c>
      <c r="OB10" s="38">
        <v>0</v>
      </c>
      <c r="OC10" s="38">
        <v>0</v>
      </c>
      <c r="OD10" s="38">
        <v>0</v>
      </c>
      <c r="OE10" s="38">
        <v>0</v>
      </c>
      <c r="OF10" s="38">
        <v>0</v>
      </c>
      <c r="OG10" s="38">
        <v>0</v>
      </c>
      <c r="OH10" s="38">
        <v>0</v>
      </c>
      <c r="OI10" s="38">
        <v>0</v>
      </c>
      <c r="OJ10" s="38">
        <v>0</v>
      </c>
      <c r="OK10" s="38">
        <v>131252811.98</v>
      </c>
      <c r="OL10" s="38">
        <v>0</v>
      </c>
      <c r="OM10" s="38">
        <v>0</v>
      </c>
      <c r="ON10" s="38">
        <v>131252811.98</v>
      </c>
      <c r="OO10" s="38">
        <v>154230610.38</v>
      </c>
      <c r="OP10" s="38">
        <v>131252811.98</v>
      </c>
      <c r="OQ10" s="38">
        <v>22977798.41</v>
      </c>
      <c r="OR10" s="38">
        <v>154230610.38</v>
      </c>
      <c r="OS10" s="38">
        <v>22977798.41</v>
      </c>
      <c r="OT10" s="38">
        <v>154230610.38</v>
      </c>
      <c r="OU10" s="38">
        <v>0</v>
      </c>
      <c r="OV10" s="38">
        <v>0</v>
      </c>
      <c r="OW10" s="38">
        <v>0</v>
      </c>
      <c r="OX10" s="38">
        <v>0</v>
      </c>
      <c r="OY10" s="38">
        <v>23152442.420000002</v>
      </c>
      <c r="OZ10" s="38">
        <v>0</v>
      </c>
      <c r="PA10" s="38">
        <v>0</v>
      </c>
      <c r="PB10" s="38">
        <v>23152442.420000002</v>
      </c>
      <c r="PC10" s="38">
        <v>23152442.420000002</v>
      </c>
      <c r="PD10" s="38">
        <v>23152442.420000002</v>
      </c>
      <c r="PE10" s="38">
        <v>0</v>
      </c>
      <c r="PF10" s="38">
        <v>23152442.420000002</v>
      </c>
      <c r="PG10" s="38">
        <v>0</v>
      </c>
      <c r="PH10" s="38">
        <v>23152442.420000002</v>
      </c>
      <c r="PI10" s="38">
        <v>0</v>
      </c>
      <c r="PJ10" s="38">
        <v>0</v>
      </c>
      <c r="PK10" s="38">
        <v>0</v>
      </c>
      <c r="PL10" s="38">
        <v>0</v>
      </c>
      <c r="PM10" s="38">
        <v>48127199.689999998</v>
      </c>
      <c r="PN10" s="38">
        <v>0</v>
      </c>
      <c r="PO10" s="38">
        <v>0</v>
      </c>
      <c r="PP10" s="38">
        <v>48127199.689999998</v>
      </c>
      <c r="PQ10" s="38">
        <v>48127199.689999998</v>
      </c>
      <c r="PR10" s="38">
        <v>48127199.689999998</v>
      </c>
      <c r="PS10" s="38">
        <v>0</v>
      </c>
      <c r="PT10" s="38">
        <v>48127199.689999998</v>
      </c>
      <c r="PU10" s="38">
        <v>0</v>
      </c>
      <c r="PV10" s="38">
        <v>48127199.689999998</v>
      </c>
      <c r="PW10" s="38">
        <v>0</v>
      </c>
      <c r="PX10" s="38">
        <v>0</v>
      </c>
      <c r="PY10" s="38">
        <v>0</v>
      </c>
      <c r="PZ10" s="38">
        <v>0</v>
      </c>
      <c r="QA10" s="38">
        <v>298677573.88</v>
      </c>
      <c r="QB10" s="38">
        <v>0</v>
      </c>
      <c r="QC10" s="38">
        <v>17923990.460000001</v>
      </c>
      <c r="QD10" s="38">
        <v>280753583.42000002</v>
      </c>
      <c r="QE10" s="38">
        <v>315591548.16000003</v>
      </c>
      <c r="QF10" s="38">
        <v>280753583.42000002</v>
      </c>
      <c r="QG10" s="38">
        <v>34837964.740000002</v>
      </c>
      <c r="QH10" s="38">
        <v>315591548.16000003</v>
      </c>
      <c r="QI10" s="38">
        <v>34837964.740000002</v>
      </c>
      <c r="QJ10" s="38">
        <v>333515538.62</v>
      </c>
      <c r="QK10" s="38">
        <v>0</v>
      </c>
      <c r="QL10" s="38">
        <v>0</v>
      </c>
      <c r="QM10" s="38">
        <v>0</v>
      </c>
      <c r="QN10" s="83">
        <v>0</v>
      </c>
      <c r="QO10" s="83">
        <v>0</v>
      </c>
      <c r="QP10" s="83">
        <v>0</v>
      </c>
      <c r="QQ10" s="83">
        <v>0</v>
      </c>
      <c r="QR10" s="83">
        <v>0</v>
      </c>
      <c r="QS10" s="83">
        <v>0</v>
      </c>
      <c r="QT10" s="83">
        <v>0</v>
      </c>
      <c r="QU10" s="83">
        <v>0</v>
      </c>
      <c r="QV10" s="83">
        <v>0</v>
      </c>
      <c r="QW10" s="83">
        <v>0</v>
      </c>
      <c r="QX10" s="83">
        <v>0</v>
      </c>
      <c r="QY10" s="83">
        <v>0</v>
      </c>
      <c r="QZ10" s="83">
        <v>0</v>
      </c>
      <c r="RA10" s="83">
        <v>0</v>
      </c>
      <c r="RB10" s="83">
        <v>1644000</v>
      </c>
      <c r="RC10" s="83">
        <v>66602268</v>
      </c>
      <c r="RD10" s="83">
        <v>28871676</v>
      </c>
      <c r="RE10" s="83">
        <v>30024770</v>
      </c>
      <c r="RF10" s="83">
        <v>36569165</v>
      </c>
      <c r="RG10" s="83">
        <v>0</v>
      </c>
      <c r="RH10" s="83">
        <v>1153094</v>
      </c>
      <c r="RI10" s="83">
        <v>8333</v>
      </c>
      <c r="RJ10" s="83">
        <v>36577498</v>
      </c>
      <c r="RK10" s="83">
        <v>0</v>
      </c>
      <c r="RL10" s="83">
        <v>0</v>
      </c>
      <c r="RM10" s="83">
        <v>67084841</v>
      </c>
      <c r="RN10" s="83">
        <v>1161427</v>
      </c>
      <c r="RO10" s="83">
        <v>68246268</v>
      </c>
      <c r="RP10" s="83">
        <v>0</v>
      </c>
      <c r="RQ10" s="83">
        <v>0</v>
      </c>
      <c r="RR10" s="83">
        <v>65440841</v>
      </c>
      <c r="RS10" s="83">
        <v>0</v>
      </c>
      <c r="RT10" s="83">
        <v>0</v>
      </c>
      <c r="RU10" s="83">
        <v>0</v>
      </c>
      <c r="RV10" s="83">
        <v>0</v>
      </c>
      <c r="RW10" s="83">
        <v>0</v>
      </c>
      <c r="RX10" s="83">
        <v>0</v>
      </c>
      <c r="RY10" s="83">
        <v>0</v>
      </c>
      <c r="RZ10" s="83">
        <v>0</v>
      </c>
      <c r="SA10" s="83">
        <v>0</v>
      </c>
      <c r="SB10" s="83">
        <v>0</v>
      </c>
      <c r="SC10" s="83">
        <v>0</v>
      </c>
      <c r="SD10" s="83">
        <v>0</v>
      </c>
      <c r="SE10" s="83">
        <v>0</v>
      </c>
      <c r="SF10" s="83">
        <v>0</v>
      </c>
      <c r="SG10" s="83">
        <v>0</v>
      </c>
      <c r="SH10" s="83">
        <v>0</v>
      </c>
      <c r="SI10" s="83">
        <v>0</v>
      </c>
      <c r="SJ10" s="83">
        <v>0</v>
      </c>
      <c r="SK10" s="83">
        <v>0</v>
      </c>
      <c r="SL10" s="83">
        <v>0</v>
      </c>
      <c r="SM10" s="83">
        <v>0</v>
      </c>
      <c r="SN10" s="83">
        <v>0</v>
      </c>
      <c r="SO10" s="83">
        <v>0</v>
      </c>
      <c r="SP10" s="83">
        <v>0</v>
      </c>
      <c r="SQ10" s="83">
        <v>0</v>
      </c>
      <c r="SR10" s="83">
        <v>0</v>
      </c>
      <c r="SS10" s="83">
        <v>0</v>
      </c>
      <c r="ST10" s="83">
        <v>0</v>
      </c>
      <c r="SU10" s="83">
        <v>0</v>
      </c>
      <c r="SV10" s="83">
        <v>0</v>
      </c>
      <c r="SW10" s="83">
        <v>0</v>
      </c>
      <c r="SX10" s="83">
        <v>0</v>
      </c>
      <c r="SY10" s="83">
        <v>0</v>
      </c>
      <c r="SZ10" s="83">
        <v>0</v>
      </c>
      <c r="TA10" s="83">
        <v>0</v>
      </c>
      <c r="TB10" s="83">
        <v>0</v>
      </c>
      <c r="TC10" s="83">
        <v>0</v>
      </c>
      <c r="TD10" s="83">
        <v>0</v>
      </c>
      <c r="TE10" s="83">
        <v>0</v>
      </c>
      <c r="TF10" s="83">
        <v>0</v>
      </c>
      <c r="TG10" s="83">
        <v>0</v>
      </c>
      <c r="TH10" s="83">
        <v>0</v>
      </c>
      <c r="TI10" s="83">
        <v>0</v>
      </c>
      <c r="TJ10" s="83">
        <v>0</v>
      </c>
      <c r="TK10" s="83">
        <v>0</v>
      </c>
      <c r="TL10" s="83">
        <v>0</v>
      </c>
      <c r="TM10" s="83">
        <v>0</v>
      </c>
      <c r="TN10" s="83">
        <v>0</v>
      </c>
      <c r="TO10" s="83">
        <v>0</v>
      </c>
      <c r="TP10" s="83">
        <v>0</v>
      </c>
      <c r="TQ10" s="83">
        <v>0</v>
      </c>
      <c r="TR10" s="83">
        <v>0</v>
      </c>
      <c r="TS10" s="83">
        <v>0</v>
      </c>
      <c r="TT10" s="83">
        <v>0</v>
      </c>
      <c r="TU10" s="83">
        <v>0</v>
      </c>
      <c r="TV10" s="83">
        <v>0</v>
      </c>
      <c r="TW10" s="83">
        <v>0</v>
      </c>
      <c r="TX10" s="83">
        <v>0</v>
      </c>
      <c r="TY10" s="83">
        <v>0</v>
      </c>
      <c r="TZ10" s="83">
        <v>0</v>
      </c>
      <c r="UA10" s="83">
        <v>0</v>
      </c>
      <c r="UB10" s="83">
        <v>0</v>
      </c>
      <c r="UC10" s="83">
        <v>0</v>
      </c>
      <c r="UD10" s="83">
        <v>0</v>
      </c>
      <c r="UE10" s="83">
        <v>0</v>
      </c>
      <c r="UF10" s="83">
        <v>0</v>
      </c>
      <c r="UG10" s="83">
        <v>0</v>
      </c>
      <c r="UH10" s="83">
        <v>0</v>
      </c>
      <c r="UI10" s="83">
        <v>7266000</v>
      </c>
      <c r="UJ10" s="83">
        <v>221644230</v>
      </c>
      <c r="UK10" s="83">
        <v>95694144</v>
      </c>
      <c r="UL10" s="83">
        <v>132714371</v>
      </c>
      <c r="UM10" s="83">
        <v>88921526</v>
      </c>
      <c r="UN10" s="83">
        <v>0</v>
      </c>
      <c r="UO10" s="83">
        <v>37020227</v>
      </c>
      <c r="UP10" s="83">
        <v>8333</v>
      </c>
      <c r="UQ10" s="83">
        <v>88929859</v>
      </c>
      <c r="UR10" s="83">
        <v>0</v>
      </c>
      <c r="US10" s="83">
        <v>0</v>
      </c>
      <c r="UT10" s="83">
        <v>191881670</v>
      </c>
      <c r="UU10" s="83">
        <v>37028560</v>
      </c>
      <c r="UV10" s="83">
        <v>228910230</v>
      </c>
      <c r="UW10" s="83">
        <v>0</v>
      </c>
      <c r="UX10" s="83">
        <v>0</v>
      </c>
      <c r="UY10" s="83">
        <v>184615670</v>
      </c>
      <c r="UZ10">
        <v>0</v>
      </c>
      <c r="VA10">
        <v>0</v>
      </c>
      <c r="VB10">
        <v>0</v>
      </c>
      <c r="VC10">
        <v>0</v>
      </c>
      <c r="VD10">
        <v>0</v>
      </c>
      <c r="VE10">
        <v>0</v>
      </c>
      <c r="VF10">
        <v>0</v>
      </c>
      <c r="VG10">
        <v>0</v>
      </c>
      <c r="VH10">
        <v>0</v>
      </c>
      <c r="VI10">
        <v>0</v>
      </c>
      <c r="VJ10">
        <v>1153094</v>
      </c>
      <c r="VK10">
        <v>30024770</v>
      </c>
      <c r="VL10">
        <v>36569165</v>
      </c>
      <c r="VM10">
        <v>8333</v>
      </c>
      <c r="VN10">
        <v>0</v>
      </c>
      <c r="VO10">
        <v>66602268</v>
      </c>
      <c r="VP10">
        <v>28871676</v>
      </c>
      <c r="VQ10">
        <v>67084841</v>
      </c>
      <c r="VR10">
        <v>1161427</v>
      </c>
      <c r="VS10">
        <v>68246268</v>
      </c>
      <c r="VT10">
        <v>36577498</v>
      </c>
      <c r="VU10">
        <v>0</v>
      </c>
      <c r="VV10">
        <v>0</v>
      </c>
      <c r="VW10">
        <v>0</v>
      </c>
      <c r="VX10">
        <v>1644000</v>
      </c>
      <c r="VY10">
        <v>65440841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  <c r="WQ10">
        <v>0</v>
      </c>
      <c r="WR10">
        <v>0</v>
      </c>
      <c r="WS10">
        <v>0</v>
      </c>
      <c r="WT10">
        <v>0</v>
      </c>
      <c r="WU10">
        <v>0</v>
      </c>
      <c r="WV10">
        <v>0</v>
      </c>
      <c r="WW10">
        <v>0</v>
      </c>
      <c r="WX10">
        <v>0</v>
      </c>
      <c r="WY10">
        <v>0</v>
      </c>
      <c r="WZ10">
        <v>0</v>
      </c>
      <c r="XA10">
        <v>0</v>
      </c>
      <c r="XB10">
        <v>0</v>
      </c>
      <c r="XC10">
        <v>0</v>
      </c>
      <c r="XD10">
        <v>0</v>
      </c>
      <c r="XE10">
        <v>0</v>
      </c>
      <c r="XF10">
        <v>0</v>
      </c>
      <c r="XG10">
        <v>0</v>
      </c>
      <c r="XH10">
        <v>0</v>
      </c>
      <c r="XI10">
        <v>0</v>
      </c>
      <c r="XJ10">
        <v>0</v>
      </c>
      <c r="XK10">
        <v>0</v>
      </c>
      <c r="XL10">
        <v>0</v>
      </c>
      <c r="XM10">
        <v>0</v>
      </c>
      <c r="XN10">
        <v>0</v>
      </c>
      <c r="XO10">
        <v>0</v>
      </c>
      <c r="XP10">
        <v>0</v>
      </c>
      <c r="XQ10">
        <v>0</v>
      </c>
      <c r="XR10">
        <v>0</v>
      </c>
      <c r="XS10">
        <v>0</v>
      </c>
      <c r="XT10">
        <v>0</v>
      </c>
      <c r="XU10">
        <v>0</v>
      </c>
      <c r="XV10">
        <v>0</v>
      </c>
      <c r="XW10">
        <v>0</v>
      </c>
      <c r="XX10">
        <v>0</v>
      </c>
      <c r="XY10">
        <v>0</v>
      </c>
      <c r="XZ10">
        <v>0</v>
      </c>
      <c r="YA10">
        <v>0</v>
      </c>
      <c r="YB10">
        <v>0</v>
      </c>
      <c r="YC10">
        <v>0</v>
      </c>
      <c r="YD10">
        <v>0</v>
      </c>
      <c r="YE10">
        <v>0</v>
      </c>
      <c r="YF10">
        <v>0</v>
      </c>
      <c r="YG10">
        <v>0</v>
      </c>
      <c r="YH10">
        <v>0</v>
      </c>
      <c r="YI10">
        <v>0</v>
      </c>
      <c r="YJ10">
        <v>0</v>
      </c>
      <c r="YK10">
        <v>0</v>
      </c>
      <c r="YL10">
        <v>0</v>
      </c>
      <c r="YM10">
        <v>0</v>
      </c>
      <c r="YN10">
        <v>0</v>
      </c>
      <c r="YO10">
        <v>0</v>
      </c>
      <c r="YP10">
        <v>0</v>
      </c>
      <c r="YQ10">
        <v>37020227</v>
      </c>
      <c r="YR10">
        <v>132714371</v>
      </c>
      <c r="YS10">
        <v>88921526</v>
      </c>
      <c r="YT10">
        <v>8333</v>
      </c>
      <c r="YU10">
        <v>0</v>
      </c>
      <c r="YV10">
        <v>221644230</v>
      </c>
      <c r="YW10">
        <v>95694144</v>
      </c>
      <c r="YX10">
        <v>191881670</v>
      </c>
      <c r="YY10">
        <v>37028560</v>
      </c>
      <c r="YZ10">
        <v>228910230</v>
      </c>
      <c r="ZA10">
        <v>88929859</v>
      </c>
      <c r="ZB10">
        <v>0</v>
      </c>
      <c r="ZC10">
        <v>0</v>
      </c>
      <c r="ZD10">
        <v>0</v>
      </c>
      <c r="ZE10">
        <v>7266000</v>
      </c>
      <c r="ZF10">
        <v>184615670</v>
      </c>
      <c r="ZG10">
        <v>0</v>
      </c>
    </row>
    <row r="11" spans="1:683">
      <c r="A11" s="84">
        <v>45657</v>
      </c>
      <c r="B11" s="81">
        <v>53087</v>
      </c>
      <c r="C11" s="82" t="s">
        <v>1944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0</v>
      </c>
      <c r="BZ11" s="38">
        <v>0</v>
      </c>
      <c r="CA11" s="38">
        <v>0</v>
      </c>
      <c r="CB11" s="38">
        <v>0</v>
      </c>
      <c r="CC11" s="38">
        <v>0</v>
      </c>
      <c r="CD11" s="38">
        <v>408624830</v>
      </c>
      <c r="CE11" s="38">
        <v>0</v>
      </c>
      <c r="CF11" s="38">
        <v>0</v>
      </c>
      <c r="CG11" s="38">
        <v>408624830</v>
      </c>
      <c r="CH11" s="38">
        <v>0</v>
      </c>
      <c r="CI11" s="38">
        <v>263218392</v>
      </c>
      <c r="CJ11" s="38">
        <v>0</v>
      </c>
      <c r="CK11" s="38">
        <v>409369829</v>
      </c>
      <c r="CL11" s="38">
        <v>0</v>
      </c>
      <c r="CM11" s="38">
        <v>72239268</v>
      </c>
      <c r="CN11" s="38">
        <v>263218392</v>
      </c>
      <c r="CO11" s="38">
        <v>0</v>
      </c>
      <c r="CP11" s="38">
        <v>409369829</v>
      </c>
      <c r="CQ11" s="38">
        <v>0</v>
      </c>
      <c r="CR11" s="38">
        <v>0</v>
      </c>
      <c r="CS11" s="38">
        <v>0</v>
      </c>
      <c r="CT11" s="38">
        <v>0</v>
      </c>
      <c r="CU11" s="38">
        <v>0</v>
      </c>
      <c r="CV11" s="38">
        <v>0</v>
      </c>
      <c r="CW11" s="38">
        <v>0</v>
      </c>
      <c r="CX11" s="38">
        <v>0</v>
      </c>
      <c r="CY11" s="38">
        <v>0</v>
      </c>
      <c r="CZ11" s="38">
        <v>0</v>
      </c>
      <c r="DA11" s="38">
        <v>0</v>
      </c>
      <c r="DB11" s="38">
        <v>0</v>
      </c>
      <c r="DC11" s="38">
        <v>0</v>
      </c>
      <c r="DD11" s="38">
        <v>0</v>
      </c>
      <c r="DE11" s="38">
        <v>0</v>
      </c>
      <c r="DF11" s="38">
        <v>0</v>
      </c>
      <c r="DG11" s="38">
        <v>0</v>
      </c>
      <c r="DH11" s="38">
        <v>0</v>
      </c>
      <c r="DI11" s="38">
        <v>0</v>
      </c>
      <c r="DJ11" s="38">
        <v>0</v>
      </c>
      <c r="DK11" s="38">
        <v>0</v>
      </c>
      <c r="DL11" s="38">
        <v>0</v>
      </c>
      <c r="DM11" s="38">
        <v>0</v>
      </c>
      <c r="DN11" s="38">
        <v>0</v>
      </c>
      <c r="DO11" s="38">
        <v>0</v>
      </c>
      <c r="DP11" s="38">
        <v>0</v>
      </c>
      <c r="DQ11" s="38">
        <v>0</v>
      </c>
      <c r="DR11" s="38">
        <v>0</v>
      </c>
      <c r="DS11" s="38">
        <v>0</v>
      </c>
      <c r="DT11" s="38">
        <v>0</v>
      </c>
      <c r="DU11" s="38">
        <v>0</v>
      </c>
      <c r="DV11" s="38">
        <v>0</v>
      </c>
      <c r="DW11" s="38">
        <v>0</v>
      </c>
      <c r="DX11" s="38">
        <v>0</v>
      </c>
      <c r="DY11" s="38">
        <v>0</v>
      </c>
      <c r="DZ11" s="38">
        <v>0</v>
      </c>
      <c r="EA11" s="38">
        <v>0</v>
      </c>
      <c r="EB11" s="38">
        <v>0</v>
      </c>
      <c r="EC11" s="38">
        <v>0</v>
      </c>
      <c r="ED11" s="38">
        <v>0</v>
      </c>
      <c r="EE11" s="38">
        <v>0</v>
      </c>
      <c r="EF11" s="38">
        <v>0</v>
      </c>
      <c r="EG11" s="38">
        <v>0</v>
      </c>
      <c r="EH11" s="38">
        <v>0</v>
      </c>
      <c r="EI11" s="38">
        <v>0</v>
      </c>
      <c r="EJ11" s="38">
        <v>0</v>
      </c>
      <c r="EK11" s="38">
        <v>0</v>
      </c>
      <c r="EL11" s="38">
        <v>0</v>
      </c>
      <c r="EM11" s="38">
        <v>0</v>
      </c>
      <c r="EN11" s="38">
        <v>0</v>
      </c>
      <c r="EO11" s="38">
        <v>0</v>
      </c>
      <c r="EP11" s="38">
        <v>0</v>
      </c>
      <c r="EQ11" s="38">
        <v>0</v>
      </c>
      <c r="ER11" s="38">
        <v>0</v>
      </c>
      <c r="ES11" s="38">
        <v>0</v>
      </c>
      <c r="ET11" s="38">
        <v>0</v>
      </c>
      <c r="EU11" s="38">
        <v>0</v>
      </c>
      <c r="EV11" s="38">
        <v>0</v>
      </c>
      <c r="EW11" s="38">
        <v>0</v>
      </c>
      <c r="EX11" s="38">
        <v>0</v>
      </c>
      <c r="EY11" s="38">
        <v>0</v>
      </c>
      <c r="EZ11" s="38">
        <v>0</v>
      </c>
      <c r="FA11" s="38">
        <v>0</v>
      </c>
      <c r="FB11" s="38">
        <v>0</v>
      </c>
      <c r="FC11" s="38">
        <v>0</v>
      </c>
      <c r="FD11" s="38">
        <v>0</v>
      </c>
      <c r="FE11" s="38">
        <v>0</v>
      </c>
      <c r="FF11" s="38">
        <v>0</v>
      </c>
      <c r="FG11" s="38">
        <v>0</v>
      </c>
      <c r="FH11" s="38">
        <v>0</v>
      </c>
      <c r="FI11" s="38">
        <v>0</v>
      </c>
      <c r="FJ11" s="38">
        <v>0</v>
      </c>
      <c r="FK11" s="38">
        <v>0</v>
      </c>
      <c r="FL11" s="38">
        <v>0</v>
      </c>
      <c r="FM11" s="38">
        <v>0</v>
      </c>
      <c r="FN11" s="38">
        <v>0</v>
      </c>
      <c r="FO11" s="38">
        <v>0</v>
      </c>
      <c r="FP11" s="38">
        <v>0</v>
      </c>
      <c r="FQ11" s="38">
        <v>0</v>
      </c>
      <c r="FR11" s="38">
        <v>0</v>
      </c>
      <c r="FS11" s="38">
        <v>0</v>
      </c>
      <c r="FT11" s="38">
        <v>0</v>
      </c>
      <c r="FU11" s="38">
        <v>0</v>
      </c>
      <c r="FV11" s="38">
        <v>0</v>
      </c>
      <c r="FW11" s="38">
        <v>0</v>
      </c>
      <c r="FX11" s="38">
        <v>0</v>
      </c>
      <c r="FY11" s="38">
        <v>0</v>
      </c>
      <c r="FZ11" s="38">
        <v>0</v>
      </c>
      <c r="GA11" s="38">
        <v>0</v>
      </c>
      <c r="GB11" s="38">
        <v>0</v>
      </c>
      <c r="GC11" s="38">
        <v>0</v>
      </c>
      <c r="GD11" s="38">
        <v>0</v>
      </c>
      <c r="GE11" s="38">
        <v>0</v>
      </c>
      <c r="GF11" s="38">
        <v>0</v>
      </c>
      <c r="GG11" s="38">
        <v>0</v>
      </c>
      <c r="GH11" s="38">
        <v>0</v>
      </c>
      <c r="GI11" s="38">
        <v>0</v>
      </c>
      <c r="GJ11" s="38">
        <v>0</v>
      </c>
      <c r="GK11" s="38">
        <v>0</v>
      </c>
      <c r="GL11" s="38">
        <v>0</v>
      </c>
      <c r="GM11" s="38">
        <v>0</v>
      </c>
      <c r="GN11" s="38">
        <v>0</v>
      </c>
      <c r="GO11" s="38">
        <v>0</v>
      </c>
      <c r="GP11" s="38">
        <v>0</v>
      </c>
      <c r="GQ11" s="38">
        <v>0</v>
      </c>
      <c r="GR11" s="38">
        <v>408624830</v>
      </c>
      <c r="GS11" s="38">
        <v>0</v>
      </c>
      <c r="GT11" s="38">
        <v>0</v>
      </c>
      <c r="GU11" s="38">
        <v>0</v>
      </c>
      <c r="GV11" s="38">
        <v>408624830</v>
      </c>
      <c r="GW11" s="38">
        <v>0</v>
      </c>
      <c r="GX11" s="38">
        <v>0</v>
      </c>
      <c r="GY11" s="38">
        <v>263218392</v>
      </c>
      <c r="GZ11" s="38">
        <v>0</v>
      </c>
      <c r="HA11" s="38">
        <v>409369829</v>
      </c>
      <c r="HB11" s="38">
        <v>0</v>
      </c>
      <c r="HC11" s="38">
        <v>72239268</v>
      </c>
      <c r="HD11" s="38">
        <v>0</v>
      </c>
      <c r="HE11" s="38">
        <v>72239268</v>
      </c>
      <c r="HF11" s="38">
        <v>263218392</v>
      </c>
      <c r="HG11" s="38">
        <v>0</v>
      </c>
      <c r="HH11" s="38">
        <v>0</v>
      </c>
      <c r="HI11" s="38">
        <v>409369829</v>
      </c>
      <c r="HJ11" s="38">
        <v>0</v>
      </c>
      <c r="HK11" s="38">
        <v>0</v>
      </c>
      <c r="HL11" s="38">
        <v>0</v>
      </c>
      <c r="HM11" s="38">
        <v>0</v>
      </c>
      <c r="HN11" s="38">
        <v>0</v>
      </c>
      <c r="HO11" s="38">
        <v>0</v>
      </c>
      <c r="HP11" s="38">
        <v>0</v>
      </c>
      <c r="HQ11" s="38">
        <v>0</v>
      </c>
      <c r="HR11" s="38">
        <v>0</v>
      </c>
      <c r="HS11" s="38">
        <v>0</v>
      </c>
      <c r="HT11" s="38">
        <v>0</v>
      </c>
      <c r="HU11" s="38">
        <v>0</v>
      </c>
      <c r="HV11" s="38">
        <v>0</v>
      </c>
      <c r="HW11" s="38">
        <v>0</v>
      </c>
      <c r="HX11" s="38">
        <v>0</v>
      </c>
      <c r="HY11" s="38">
        <v>0</v>
      </c>
      <c r="HZ11" s="38">
        <v>0</v>
      </c>
      <c r="IA11" s="38">
        <v>0</v>
      </c>
      <c r="IB11" s="38">
        <v>0</v>
      </c>
      <c r="IC11" s="38">
        <v>0</v>
      </c>
      <c r="ID11" s="38">
        <v>0</v>
      </c>
      <c r="IE11" s="38">
        <v>0</v>
      </c>
      <c r="IF11" s="38">
        <v>0</v>
      </c>
      <c r="IG11" s="38">
        <v>0</v>
      </c>
      <c r="IH11" s="38">
        <v>0</v>
      </c>
      <c r="II11" s="38">
        <v>0</v>
      </c>
      <c r="IJ11" s="38">
        <v>0</v>
      </c>
      <c r="IK11" s="38">
        <v>0</v>
      </c>
      <c r="IL11" s="38">
        <v>0</v>
      </c>
      <c r="IM11" s="38">
        <v>0</v>
      </c>
      <c r="IN11" s="38">
        <v>0</v>
      </c>
      <c r="IO11" s="38">
        <v>0</v>
      </c>
      <c r="IP11" s="38">
        <v>0</v>
      </c>
      <c r="IQ11" s="38">
        <v>0</v>
      </c>
      <c r="IR11" s="38">
        <v>0</v>
      </c>
      <c r="IS11" s="38">
        <v>0</v>
      </c>
      <c r="IT11" s="38">
        <v>0</v>
      </c>
      <c r="IU11" s="38">
        <v>0</v>
      </c>
      <c r="IV11" s="38">
        <v>0</v>
      </c>
      <c r="IW11" s="38">
        <v>0</v>
      </c>
      <c r="IX11" s="38">
        <v>0</v>
      </c>
      <c r="IY11" s="38">
        <v>0</v>
      </c>
      <c r="IZ11" s="38">
        <v>0</v>
      </c>
      <c r="JA11" s="38">
        <v>0</v>
      </c>
      <c r="JB11" s="38">
        <v>0</v>
      </c>
      <c r="JC11" s="38">
        <v>0</v>
      </c>
      <c r="JD11" s="38">
        <v>0</v>
      </c>
      <c r="JE11" s="38">
        <v>0</v>
      </c>
      <c r="JF11" s="38">
        <v>0</v>
      </c>
      <c r="JG11" s="38">
        <v>0</v>
      </c>
      <c r="JH11" s="38">
        <v>0</v>
      </c>
      <c r="JI11" s="38">
        <v>0</v>
      </c>
      <c r="JJ11" s="38">
        <v>0</v>
      </c>
      <c r="JK11" s="38">
        <v>0</v>
      </c>
      <c r="JL11" s="38">
        <v>0</v>
      </c>
      <c r="JM11" s="38">
        <v>0</v>
      </c>
      <c r="JN11" s="38">
        <v>0</v>
      </c>
      <c r="JO11" s="38">
        <v>0</v>
      </c>
      <c r="JP11" s="38">
        <v>0</v>
      </c>
      <c r="JQ11" s="38">
        <v>0</v>
      </c>
      <c r="JR11" s="38">
        <v>0</v>
      </c>
      <c r="JS11" s="38">
        <v>0</v>
      </c>
      <c r="JT11" s="38">
        <v>0</v>
      </c>
      <c r="JU11" s="38">
        <v>0</v>
      </c>
      <c r="JV11" s="38">
        <v>0</v>
      </c>
      <c r="JW11" s="38">
        <v>0</v>
      </c>
      <c r="JX11" s="38">
        <v>0</v>
      </c>
      <c r="JY11" s="38">
        <v>0</v>
      </c>
      <c r="JZ11" s="38">
        <v>0</v>
      </c>
      <c r="KA11" s="38">
        <v>0</v>
      </c>
      <c r="KB11" s="38">
        <v>0</v>
      </c>
      <c r="KC11" s="38">
        <v>0</v>
      </c>
      <c r="KD11" s="38">
        <v>0</v>
      </c>
      <c r="KE11" s="38">
        <v>0</v>
      </c>
      <c r="KF11" s="38">
        <v>0</v>
      </c>
      <c r="KG11" s="38">
        <v>0</v>
      </c>
      <c r="KH11" s="38">
        <v>0</v>
      </c>
      <c r="KI11" s="38">
        <v>0</v>
      </c>
      <c r="KJ11" s="38">
        <v>0</v>
      </c>
      <c r="KK11" s="38">
        <v>0</v>
      </c>
      <c r="KL11" s="38">
        <v>0</v>
      </c>
      <c r="KM11" s="38">
        <v>0</v>
      </c>
      <c r="KN11" s="38">
        <v>0</v>
      </c>
      <c r="KO11" s="38">
        <v>0</v>
      </c>
      <c r="KP11" s="38">
        <v>387342206</v>
      </c>
      <c r="KQ11" s="38">
        <v>609057701</v>
      </c>
      <c r="KR11" s="38">
        <v>0</v>
      </c>
      <c r="KS11" s="38">
        <v>23569366</v>
      </c>
      <c r="KT11" s="38">
        <v>585488335</v>
      </c>
      <c r="KU11" s="38">
        <v>585488335</v>
      </c>
      <c r="KV11" s="38">
        <v>198146129</v>
      </c>
      <c r="KW11" s="38">
        <v>0</v>
      </c>
      <c r="KX11" s="38">
        <v>198146129</v>
      </c>
      <c r="KY11" s="38">
        <v>0</v>
      </c>
      <c r="KZ11" s="38">
        <v>609057701</v>
      </c>
      <c r="LA11" s="38">
        <v>0</v>
      </c>
      <c r="LB11" s="38">
        <v>387342206</v>
      </c>
      <c r="LC11" s="38">
        <v>0</v>
      </c>
      <c r="LD11" s="38">
        <v>0</v>
      </c>
      <c r="LE11" s="38">
        <v>0</v>
      </c>
      <c r="LF11" s="38">
        <v>0</v>
      </c>
      <c r="LG11" s="38">
        <v>0</v>
      </c>
      <c r="LH11" s="38">
        <v>0</v>
      </c>
      <c r="LI11" s="38">
        <v>0</v>
      </c>
      <c r="LJ11" s="38">
        <v>0</v>
      </c>
      <c r="LK11" s="38">
        <v>0</v>
      </c>
      <c r="LL11" s="38">
        <v>0</v>
      </c>
      <c r="LM11" s="38">
        <v>0</v>
      </c>
      <c r="LN11" s="38">
        <v>0</v>
      </c>
      <c r="LO11" s="38">
        <v>0</v>
      </c>
      <c r="LP11" s="38">
        <v>0</v>
      </c>
      <c r="LQ11" s="38">
        <v>0</v>
      </c>
      <c r="LR11" s="38">
        <v>0</v>
      </c>
      <c r="LS11" s="38">
        <v>0</v>
      </c>
      <c r="LT11" s="38">
        <v>0</v>
      </c>
      <c r="LU11" s="38">
        <v>0</v>
      </c>
      <c r="LV11" s="38">
        <v>0</v>
      </c>
      <c r="LW11" s="38">
        <v>0</v>
      </c>
      <c r="LX11" s="38">
        <v>0</v>
      </c>
      <c r="LY11" s="38">
        <v>0</v>
      </c>
      <c r="LZ11" s="38">
        <v>0</v>
      </c>
      <c r="MA11" s="38">
        <v>0</v>
      </c>
      <c r="MB11" s="38">
        <v>0</v>
      </c>
      <c r="MC11" s="38">
        <v>0</v>
      </c>
      <c r="MD11" s="38">
        <v>0</v>
      </c>
      <c r="ME11" s="38">
        <v>0</v>
      </c>
      <c r="MF11" s="38">
        <v>0</v>
      </c>
      <c r="MG11" s="38">
        <v>0</v>
      </c>
      <c r="MH11" s="38">
        <v>0</v>
      </c>
      <c r="MI11" s="38">
        <v>0</v>
      </c>
      <c r="MJ11" s="38">
        <v>0</v>
      </c>
      <c r="MK11" s="38">
        <v>0</v>
      </c>
      <c r="ML11" s="38">
        <v>0</v>
      </c>
      <c r="MM11" s="38">
        <v>0</v>
      </c>
      <c r="MN11" s="38">
        <v>0</v>
      </c>
      <c r="MO11" s="38">
        <v>0</v>
      </c>
      <c r="MP11" s="38">
        <v>0</v>
      </c>
      <c r="MQ11" s="38">
        <v>0</v>
      </c>
      <c r="MR11" s="38">
        <v>0</v>
      </c>
      <c r="MS11" s="38">
        <v>0</v>
      </c>
      <c r="MT11" s="38">
        <v>0</v>
      </c>
      <c r="MU11" s="38">
        <v>0</v>
      </c>
      <c r="MV11" s="38">
        <v>0</v>
      </c>
      <c r="MW11" s="38">
        <v>0</v>
      </c>
      <c r="MX11" s="38">
        <v>0</v>
      </c>
      <c r="MY11" s="38">
        <v>0</v>
      </c>
      <c r="MZ11" s="38">
        <v>0</v>
      </c>
      <c r="NA11" s="38">
        <v>0</v>
      </c>
      <c r="NB11" s="38">
        <v>0</v>
      </c>
      <c r="NC11" s="38">
        <v>0</v>
      </c>
      <c r="ND11" s="38">
        <v>0</v>
      </c>
      <c r="NE11" s="38">
        <v>0</v>
      </c>
      <c r="NF11" s="38">
        <v>0</v>
      </c>
      <c r="NG11" s="38">
        <v>0</v>
      </c>
      <c r="NH11" s="38">
        <v>0</v>
      </c>
      <c r="NI11" s="38">
        <v>0</v>
      </c>
      <c r="NJ11" s="38">
        <v>0</v>
      </c>
      <c r="NK11" s="38">
        <v>0</v>
      </c>
      <c r="NL11" s="38">
        <v>0</v>
      </c>
      <c r="NM11" s="38">
        <v>0</v>
      </c>
      <c r="NN11" s="38">
        <v>0</v>
      </c>
      <c r="NO11" s="38">
        <v>0</v>
      </c>
      <c r="NP11" s="38">
        <v>0</v>
      </c>
      <c r="NQ11" s="38">
        <v>0</v>
      </c>
      <c r="NR11" s="38">
        <v>0</v>
      </c>
      <c r="NS11" s="38">
        <v>0</v>
      </c>
      <c r="NT11" s="38">
        <v>0</v>
      </c>
      <c r="NU11" s="38">
        <v>0</v>
      </c>
      <c r="NV11" s="38">
        <v>0</v>
      </c>
      <c r="NW11" s="38">
        <v>0</v>
      </c>
      <c r="NX11" s="38">
        <v>0</v>
      </c>
      <c r="NY11" s="38">
        <v>0</v>
      </c>
      <c r="NZ11" s="38">
        <v>0</v>
      </c>
      <c r="OA11" s="38">
        <v>0</v>
      </c>
      <c r="OB11" s="38">
        <v>0</v>
      </c>
      <c r="OC11" s="38">
        <v>0</v>
      </c>
      <c r="OD11" s="38">
        <v>0</v>
      </c>
      <c r="OE11" s="38">
        <v>0</v>
      </c>
      <c r="OF11" s="38">
        <v>0</v>
      </c>
      <c r="OG11" s="38">
        <v>0</v>
      </c>
      <c r="OH11" s="38">
        <v>0</v>
      </c>
      <c r="OI11" s="38">
        <v>0</v>
      </c>
      <c r="OJ11" s="38">
        <v>0</v>
      </c>
      <c r="OK11" s="38">
        <v>0</v>
      </c>
      <c r="OL11" s="38">
        <v>0</v>
      </c>
      <c r="OM11" s="38">
        <v>0</v>
      </c>
      <c r="ON11" s="38">
        <v>0</v>
      </c>
      <c r="OO11" s="38">
        <v>0</v>
      </c>
      <c r="OP11" s="38">
        <v>0</v>
      </c>
      <c r="OQ11" s="38">
        <v>0</v>
      </c>
      <c r="OR11" s="38">
        <v>0</v>
      </c>
      <c r="OS11" s="38">
        <v>0</v>
      </c>
      <c r="OT11" s="38">
        <v>0</v>
      </c>
      <c r="OU11" s="38">
        <v>0</v>
      </c>
      <c r="OV11" s="38">
        <v>0</v>
      </c>
      <c r="OW11" s="38">
        <v>0</v>
      </c>
      <c r="OX11" s="38">
        <v>0</v>
      </c>
      <c r="OY11" s="38">
        <v>0</v>
      </c>
      <c r="OZ11" s="38">
        <v>0</v>
      </c>
      <c r="PA11" s="38">
        <v>0</v>
      </c>
      <c r="PB11" s="38">
        <v>0</v>
      </c>
      <c r="PC11" s="38">
        <v>0</v>
      </c>
      <c r="PD11" s="38">
        <v>0</v>
      </c>
      <c r="PE11" s="38">
        <v>0</v>
      </c>
      <c r="PF11" s="38">
        <v>0</v>
      </c>
      <c r="PG11" s="38">
        <v>0</v>
      </c>
      <c r="PH11" s="38">
        <v>0</v>
      </c>
      <c r="PI11" s="38">
        <v>0</v>
      </c>
      <c r="PJ11" s="38">
        <v>0</v>
      </c>
      <c r="PK11" s="38">
        <v>0</v>
      </c>
      <c r="PL11" s="38">
        <v>0</v>
      </c>
      <c r="PM11" s="38">
        <v>0</v>
      </c>
      <c r="PN11" s="38">
        <v>0</v>
      </c>
      <c r="PO11" s="38">
        <v>0</v>
      </c>
      <c r="PP11" s="38">
        <v>0</v>
      </c>
      <c r="PQ11" s="38">
        <v>0</v>
      </c>
      <c r="PR11" s="38">
        <v>0</v>
      </c>
      <c r="PS11" s="38">
        <v>0</v>
      </c>
      <c r="PT11" s="38">
        <v>0</v>
      </c>
      <c r="PU11" s="38">
        <v>0</v>
      </c>
      <c r="PV11" s="38">
        <v>0</v>
      </c>
      <c r="PW11" s="38">
        <v>0</v>
      </c>
      <c r="PX11" s="38">
        <v>0</v>
      </c>
      <c r="PY11" s="38">
        <v>0</v>
      </c>
      <c r="PZ11" s="38">
        <v>387342206</v>
      </c>
      <c r="QA11" s="38">
        <v>609057701</v>
      </c>
      <c r="QB11" s="38">
        <v>0</v>
      </c>
      <c r="QC11" s="38">
        <v>23569366</v>
      </c>
      <c r="QD11" s="38">
        <v>585488335</v>
      </c>
      <c r="QE11" s="38">
        <v>585488335</v>
      </c>
      <c r="QF11" s="38">
        <v>198146129</v>
      </c>
      <c r="QG11" s="38">
        <v>0</v>
      </c>
      <c r="QH11" s="38">
        <v>198146129</v>
      </c>
      <c r="QI11" s="38">
        <v>0</v>
      </c>
      <c r="QJ11" s="38">
        <v>609057701</v>
      </c>
      <c r="QK11" s="38">
        <v>0</v>
      </c>
      <c r="QL11" s="38">
        <v>387342206</v>
      </c>
      <c r="QM11" s="38">
        <v>0</v>
      </c>
      <c r="QN11" s="83">
        <v>0</v>
      </c>
      <c r="QO11" s="83">
        <v>0</v>
      </c>
      <c r="QP11" s="83">
        <v>0</v>
      </c>
      <c r="QQ11" s="83">
        <v>0</v>
      </c>
      <c r="QR11" s="83">
        <v>0</v>
      </c>
      <c r="QS11" s="83">
        <v>0</v>
      </c>
      <c r="QT11" s="83">
        <v>0</v>
      </c>
      <c r="QU11" s="83">
        <v>0</v>
      </c>
      <c r="QV11" s="83">
        <v>0</v>
      </c>
      <c r="QW11" s="83">
        <v>0</v>
      </c>
      <c r="QX11" s="83">
        <v>0</v>
      </c>
      <c r="QY11" s="83">
        <v>0</v>
      </c>
      <c r="QZ11" s="83">
        <v>0</v>
      </c>
      <c r="RA11" s="83">
        <v>0</v>
      </c>
      <c r="RB11" s="83">
        <v>0</v>
      </c>
      <c r="RC11" s="83">
        <v>0</v>
      </c>
      <c r="RD11" s="83">
        <v>0</v>
      </c>
      <c r="RE11" s="83">
        <v>0</v>
      </c>
      <c r="RF11" s="83">
        <v>0</v>
      </c>
      <c r="RG11" s="83">
        <v>0</v>
      </c>
      <c r="RH11" s="83">
        <v>0</v>
      </c>
      <c r="RI11" s="83">
        <v>0</v>
      </c>
      <c r="RJ11" s="83">
        <v>0</v>
      </c>
      <c r="RK11" s="83">
        <v>0</v>
      </c>
      <c r="RL11" s="83">
        <v>0</v>
      </c>
      <c r="RM11" s="83">
        <v>0</v>
      </c>
      <c r="RN11" s="83">
        <v>0</v>
      </c>
      <c r="RO11" s="83">
        <v>0</v>
      </c>
      <c r="RP11" s="83">
        <v>0</v>
      </c>
      <c r="RQ11" s="83">
        <v>0</v>
      </c>
      <c r="RR11" s="83">
        <v>0</v>
      </c>
      <c r="RS11" s="83">
        <v>0</v>
      </c>
      <c r="RT11" s="83">
        <v>0</v>
      </c>
      <c r="RU11" s="83">
        <v>0</v>
      </c>
      <c r="RV11" s="83">
        <v>0</v>
      </c>
      <c r="RW11" s="83">
        <v>0</v>
      </c>
      <c r="RX11" s="83">
        <v>0</v>
      </c>
      <c r="RY11" s="83">
        <v>0</v>
      </c>
      <c r="RZ11" s="83">
        <v>0</v>
      </c>
      <c r="SA11" s="83">
        <v>0</v>
      </c>
      <c r="SB11" s="83">
        <v>0</v>
      </c>
      <c r="SC11" s="83">
        <v>0</v>
      </c>
      <c r="SD11" s="83">
        <v>0</v>
      </c>
      <c r="SE11" s="83">
        <v>0</v>
      </c>
      <c r="SF11" s="83">
        <v>0</v>
      </c>
      <c r="SG11" s="83">
        <v>0</v>
      </c>
      <c r="SH11" s="83">
        <v>0</v>
      </c>
      <c r="SI11" s="83">
        <v>0</v>
      </c>
      <c r="SJ11" s="83">
        <v>0</v>
      </c>
      <c r="SK11" s="83">
        <v>0</v>
      </c>
      <c r="SL11" s="83">
        <v>0</v>
      </c>
      <c r="SM11" s="83">
        <v>0</v>
      </c>
      <c r="SN11" s="83">
        <v>0</v>
      </c>
      <c r="SO11" s="83">
        <v>0</v>
      </c>
      <c r="SP11" s="83">
        <v>0</v>
      </c>
      <c r="SQ11" s="83">
        <v>0</v>
      </c>
      <c r="SR11" s="83">
        <v>0</v>
      </c>
      <c r="SS11" s="83">
        <v>0</v>
      </c>
      <c r="ST11" s="83">
        <v>0</v>
      </c>
      <c r="SU11" s="83">
        <v>0</v>
      </c>
      <c r="SV11" s="83">
        <v>0</v>
      </c>
      <c r="SW11" s="83">
        <v>0</v>
      </c>
      <c r="SX11" s="83">
        <v>0</v>
      </c>
      <c r="SY11" s="83">
        <v>0</v>
      </c>
      <c r="SZ11" s="83">
        <v>0</v>
      </c>
      <c r="TA11" s="83">
        <v>0</v>
      </c>
      <c r="TB11" s="83">
        <v>0</v>
      </c>
      <c r="TC11" s="83">
        <v>0</v>
      </c>
      <c r="TD11" s="83">
        <v>0</v>
      </c>
      <c r="TE11" s="83">
        <v>0</v>
      </c>
      <c r="TF11" s="83">
        <v>0</v>
      </c>
      <c r="TG11" s="83">
        <v>0</v>
      </c>
      <c r="TH11" s="83">
        <v>0</v>
      </c>
      <c r="TI11" s="83">
        <v>0</v>
      </c>
      <c r="TJ11" s="83">
        <v>0</v>
      </c>
      <c r="TK11" s="83">
        <v>0</v>
      </c>
      <c r="TL11" s="83">
        <v>0</v>
      </c>
      <c r="TM11" s="83">
        <v>0</v>
      </c>
      <c r="TN11" s="83">
        <v>0</v>
      </c>
      <c r="TO11" s="83">
        <v>0</v>
      </c>
      <c r="TP11" s="83">
        <v>0</v>
      </c>
      <c r="TQ11" s="83">
        <v>0</v>
      </c>
      <c r="TR11" s="83">
        <v>0</v>
      </c>
      <c r="TS11" s="83">
        <v>0</v>
      </c>
      <c r="TT11" s="83">
        <v>0</v>
      </c>
      <c r="TU11" s="83">
        <v>0</v>
      </c>
      <c r="TV11" s="83">
        <v>0</v>
      </c>
      <c r="TW11" s="83">
        <v>0</v>
      </c>
      <c r="TX11" s="83">
        <v>0</v>
      </c>
      <c r="TY11" s="83">
        <v>0</v>
      </c>
      <c r="TZ11" s="83">
        <v>0</v>
      </c>
      <c r="UA11" s="83">
        <v>0</v>
      </c>
      <c r="UB11" s="83">
        <v>0</v>
      </c>
      <c r="UC11" s="83">
        <v>0</v>
      </c>
      <c r="UD11" s="83">
        <v>0</v>
      </c>
      <c r="UE11" s="83">
        <v>0</v>
      </c>
      <c r="UF11" s="83">
        <v>0</v>
      </c>
      <c r="UG11" s="83">
        <v>0</v>
      </c>
      <c r="UH11" s="83">
        <v>0</v>
      </c>
      <c r="UI11" s="83">
        <v>12370000.460000001</v>
      </c>
      <c r="UJ11" s="83">
        <v>231947423</v>
      </c>
      <c r="UK11" s="83">
        <v>191724770.72999999</v>
      </c>
      <c r="UL11" s="83">
        <v>231947423</v>
      </c>
      <c r="UM11" s="83">
        <v>0</v>
      </c>
      <c r="UN11" s="83">
        <v>0</v>
      </c>
      <c r="UO11" s="83">
        <v>40222652.270000003</v>
      </c>
      <c r="UP11" s="83">
        <v>0</v>
      </c>
      <c r="UQ11" s="83">
        <v>0</v>
      </c>
      <c r="UR11" s="83">
        <v>0</v>
      </c>
      <c r="US11" s="83">
        <v>0</v>
      </c>
      <c r="UT11" s="83">
        <v>204094771.19</v>
      </c>
      <c r="UU11" s="83">
        <v>40222652.270000003</v>
      </c>
      <c r="UV11" s="83">
        <v>244317423.46000001</v>
      </c>
      <c r="UW11" s="83">
        <v>0</v>
      </c>
      <c r="UX11" s="83">
        <v>0</v>
      </c>
      <c r="UY11" s="83">
        <v>191724770.72999999</v>
      </c>
      <c r="UZ11">
        <v>0</v>
      </c>
      <c r="VA11">
        <v>0</v>
      </c>
      <c r="VB11">
        <v>0</v>
      </c>
      <c r="VC11">
        <v>0</v>
      </c>
      <c r="VD11">
        <v>0</v>
      </c>
      <c r="VE11">
        <v>0</v>
      </c>
      <c r="VF11">
        <v>0</v>
      </c>
      <c r="VG11">
        <v>0</v>
      </c>
      <c r="VH11">
        <v>0</v>
      </c>
      <c r="VI11">
        <v>0</v>
      </c>
      <c r="VJ11">
        <v>0</v>
      </c>
      <c r="VK11">
        <v>0</v>
      </c>
      <c r="VL11">
        <v>0</v>
      </c>
      <c r="VM11">
        <v>0</v>
      </c>
      <c r="VN11">
        <v>0</v>
      </c>
      <c r="VO11">
        <v>0</v>
      </c>
      <c r="VP11">
        <v>0</v>
      </c>
      <c r="VQ11">
        <v>0</v>
      </c>
      <c r="VR11">
        <v>0</v>
      </c>
      <c r="VS11">
        <v>0</v>
      </c>
      <c r="VT11">
        <v>0</v>
      </c>
      <c r="VU11">
        <v>0</v>
      </c>
      <c r="VV11">
        <v>0</v>
      </c>
      <c r="VW11">
        <v>0</v>
      </c>
      <c r="VX11">
        <v>0</v>
      </c>
      <c r="VY11">
        <v>0</v>
      </c>
      <c r="VZ11">
        <v>0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0</v>
      </c>
      <c r="WP11">
        <v>0</v>
      </c>
      <c r="WQ11">
        <v>0</v>
      </c>
      <c r="WR11">
        <v>0</v>
      </c>
      <c r="WS11">
        <v>0</v>
      </c>
      <c r="WT11">
        <v>0</v>
      </c>
      <c r="WU11">
        <v>0</v>
      </c>
      <c r="WV11">
        <v>0</v>
      </c>
      <c r="WW11">
        <v>0</v>
      </c>
      <c r="WX11">
        <v>0</v>
      </c>
      <c r="WY11">
        <v>0</v>
      </c>
      <c r="WZ11">
        <v>0</v>
      </c>
      <c r="XA11">
        <v>0</v>
      </c>
      <c r="XB11">
        <v>0</v>
      </c>
      <c r="XC11">
        <v>0</v>
      </c>
      <c r="XD11">
        <v>0</v>
      </c>
      <c r="XE11">
        <v>0</v>
      </c>
      <c r="XF11">
        <v>0</v>
      </c>
      <c r="XG11">
        <v>0</v>
      </c>
      <c r="XH11">
        <v>0</v>
      </c>
      <c r="XI11">
        <v>0</v>
      </c>
      <c r="XJ11">
        <v>0</v>
      </c>
      <c r="XK11">
        <v>0</v>
      </c>
      <c r="XL11">
        <v>0</v>
      </c>
      <c r="XM11">
        <v>0</v>
      </c>
      <c r="XN11">
        <v>0</v>
      </c>
      <c r="XO11">
        <v>0</v>
      </c>
      <c r="XP11">
        <v>0</v>
      </c>
      <c r="XQ11">
        <v>0</v>
      </c>
      <c r="XR11">
        <v>0</v>
      </c>
      <c r="XS11">
        <v>0</v>
      </c>
      <c r="XT11">
        <v>0</v>
      </c>
      <c r="XU11">
        <v>0</v>
      </c>
      <c r="XV11">
        <v>0</v>
      </c>
      <c r="XW11">
        <v>0</v>
      </c>
      <c r="XX11">
        <v>0</v>
      </c>
      <c r="XY11">
        <v>0</v>
      </c>
      <c r="XZ11">
        <v>0</v>
      </c>
      <c r="YA11">
        <v>0</v>
      </c>
      <c r="YB11">
        <v>0</v>
      </c>
      <c r="YC11">
        <v>0</v>
      </c>
      <c r="YD11">
        <v>0</v>
      </c>
      <c r="YE11">
        <v>0</v>
      </c>
      <c r="YF11">
        <v>0</v>
      </c>
      <c r="YG11">
        <v>0</v>
      </c>
      <c r="YH11">
        <v>0</v>
      </c>
      <c r="YI11">
        <v>0</v>
      </c>
      <c r="YJ11">
        <v>0</v>
      </c>
      <c r="YK11">
        <v>0</v>
      </c>
      <c r="YL11">
        <v>0</v>
      </c>
      <c r="YM11">
        <v>0</v>
      </c>
      <c r="YN11">
        <v>0</v>
      </c>
      <c r="YO11">
        <v>0</v>
      </c>
      <c r="YP11">
        <v>0</v>
      </c>
      <c r="YQ11">
        <v>40222652.270000003</v>
      </c>
      <c r="YR11">
        <v>231947423</v>
      </c>
      <c r="YS11">
        <v>0</v>
      </c>
      <c r="YT11">
        <v>0</v>
      </c>
      <c r="YU11">
        <v>0</v>
      </c>
      <c r="YV11">
        <v>231947423</v>
      </c>
      <c r="YW11">
        <v>191724770.72999999</v>
      </c>
      <c r="YX11">
        <v>204094771.19</v>
      </c>
      <c r="YY11">
        <v>40222652.270000003</v>
      </c>
      <c r="YZ11">
        <v>244317423.46000001</v>
      </c>
      <c r="ZA11">
        <v>0</v>
      </c>
      <c r="ZB11">
        <v>0</v>
      </c>
      <c r="ZC11">
        <v>0</v>
      </c>
      <c r="ZD11">
        <v>0</v>
      </c>
      <c r="ZE11">
        <v>12370000.460000001</v>
      </c>
      <c r="ZF11">
        <v>191724770.72999999</v>
      </c>
      <c r="ZG11">
        <v>0</v>
      </c>
    </row>
    <row r="12" spans="1:683">
      <c r="A12" s="84">
        <v>45657</v>
      </c>
      <c r="B12" s="81">
        <v>50568</v>
      </c>
      <c r="C12" s="82" t="s">
        <v>1945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>
        <v>5313929</v>
      </c>
      <c r="BE12" s="38">
        <v>2730000</v>
      </c>
      <c r="BF12" s="38"/>
      <c r="BG12" s="38">
        <v>8043929</v>
      </c>
      <c r="BH12" s="38"/>
      <c r="BI12" s="38">
        <v>138319</v>
      </c>
      <c r="BJ12" s="38"/>
      <c r="BK12" s="38">
        <v>5313929</v>
      </c>
      <c r="BL12" s="38">
        <v>2730000</v>
      </c>
      <c r="BM12" s="38">
        <v>155375</v>
      </c>
      <c r="BN12" s="38">
        <v>138319</v>
      </c>
      <c r="BO12" s="38"/>
      <c r="BP12" s="38">
        <v>8043929</v>
      </c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>
        <v>1814149</v>
      </c>
      <c r="CR12" s="38">
        <v>1644500</v>
      </c>
      <c r="CS12" s="38"/>
      <c r="CT12" s="38">
        <v>3458649</v>
      </c>
      <c r="CU12" s="38"/>
      <c r="CV12" s="38">
        <v>789975</v>
      </c>
      <c r="CW12" s="38"/>
      <c r="CX12" s="38">
        <v>1814149</v>
      </c>
      <c r="CY12" s="38">
        <v>1644500</v>
      </c>
      <c r="CZ12" s="38">
        <v>647394</v>
      </c>
      <c r="DA12" s="38">
        <v>789975</v>
      </c>
      <c r="DB12" s="38"/>
      <c r="DC12" s="38">
        <v>3458649</v>
      </c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>
        <v>7128078</v>
      </c>
      <c r="GS12" s="38">
        <v>4374500</v>
      </c>
      <c r="GT12" s="38"/>
      <c r="GU12" s="38"/>
      <c r="GV12" s="38">
        <v>11502578</v>
      </c>
      <c r="GW12" s="38"/>
      <c r="GX12" s="38"/>
      <c r="GY12" s="38">
        <v>928294</v>
      </c>
      <c r="GZ12" s="38"/>
      <c r="HA12" s="38">
        <v>7128078</v>
      </c>
      <c r="HB12" s="38">
        <v>4374500</v>
      </c>
      <c r="HC12" s="38">
        <v>802768</v>
      </c>
      <c r="HD12" s="38"/>
      <c r="HE12" s="38">
        <v>802768</v>
      </c>
      <c r="HF12" s="38">
        <v>928294</v>
      </c>
      <c r="HG12" s="38"/>
      <c r="HH12" s="38"/>
      <c r="HI12" s="38">
        <v>11502578</v>
      </c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>
        <v>499393</v>
      </c>
      <c r="JP12" s="38"/>
      <c r="JQ12" s="38">
        <v>199393</v>
      </c>
      <c r="JR12" s="38">
        <v>300000</v>
      </c>
      <c r="JS12" s="38">
        <v>300000</v>
      </c>
      <c r="JT12" s="38">
        <v>300000</v>
      </c>
      <c r="JU12" s="38"/>
      <c r="JV12" s="38">
        <v>300000</v>
      </c>
      <c r="JW12" s="38">
        <v>0</v>
      </c>
      <c r="JX12" s="38">
        <v>499393</v>
      </c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>
        <v>2080805</v>
      </c>
      <c r="LF12" s="38"/>
      <c r="LG12" s="38">
        <v>830805</v>
      </c>
      <c r="LH12" s="38">
        <v>1250000</v>
      </c>
      <c r="LI12" s="38">
        <v>1250000</v>
      </c>
      <c r="LJ12" s="38">
        <v>1250000</v>
      </c>
      <c r="LK12" s="38">
        <v>0</v>
      </c>
      <c r="LL12" s="38">
        <v>1250000</v>
      </c>
      <c r="LM12" s="38">
        <v>0</v>
      </c>
      <c r="LN12" s="38">
        <v>2080805</v>
      </c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>
        <v>2580198</v>
      </c>
      <c r="QB12" s="38"/>
      <c r="QC12" s="38">
        <v>1030198</v>
      </c>
      <c r="QD12" s="38">
        <v>1550000</v>
      </c>
      <c r="QE12" s="38">
        <v>1550000</v>
      </c>
      <c r="QF12" s="38">
        <v>1550000</v>
      </c>
      <c r="QG12" s="38"/>
      <c r="QH12" s="38">
        <v>1550000</v>
      </c>
      <c r="QI12" s="38">
        <v>0</v>
      </c>
      <c r="QJ12" s="38">
        <v>2580198</v>
      </c>
      <c r="QK12" s="38"/>
      <c r="QL12" s="38"/>
      <c r="QM12" s="38"/>
      <c r="QN12" s="83">
        <v>0</v>
      </c>
      <c r="QO12" s="83">
        <v>0</v>
      </c>
      <c r="QP12" s="83">
        <v>0</v>
      </c>
      <c r="QQ12" s="83">
        <v>0</v>
      </c>
      <c r="QR12" s="83">
        <v>0</v>
      </c>
      <c r="QS12" s="83">
        <v>0</v>
      </c>
      <c r="QT12" s="83">
        <v>0</v>
      </c>
      <c r="QU12" s="83">
        <v>0</v>
      </c>
      <c r="QV12" s="83">
        <v>0</v>
      </c>
      <c r="QW12" s="83">
        <v>0</v>
      </c>
      <c r="QX12" s="83">
        <v>0</v>
      </c>
      <c r="QY12" s="83">
        <v>0</v>
      </c>
      <c r="QZ12" s="83">
        <v>0</v>
      </c>
      <c r="RA12" s="83">
        <v>0</v>
      </c>
      <c r="RB12" s="83">
        <v>0</v>
      </c>
      <c r="RC12" s="83">
        <v>0</v>
      </c>
      <c r="RD12" s="83">
        <v>0</v>
      </c>
      <c r="RE12" s="83">
        <v>0</v>
      </c>
      <c r="RF12" s="83">
        <v>0</v>
      </c>
      <c r="RG12" s="83">
        <v>0</v>
      </c>
      <c r="RH12" s="83">
        <v>0</v>
      </c>
      <c r="RI12" s="83">
        <v>0</v>
      </c>
      <c r="RJ12" s="83">
        <v>0</v>
      </c>
      <c r="RK12" s="83">
        <v>0</v>
      </c>
      <c r="RL12" s="83">
        <v>0</v>
      </c>
      <c r="RM12" s="83">
        <v>0</v>
      </c>
      <c r="RN12" s="83">
        <v>0</v>
      </c>
      <c r="RO12" s="83">
        <v>0</v>
      </c>
      <c r="RP12" s="83">
        <v>0</v>
      </c>
      <c r="RQ12" s="83">
        <v>0</v>
      </c>
      <c r="RR12" s="83">
        <v>0</v>
      </c>
      <c r="RS12" s="83">
        <v>0</v>
      </c>
      <c r="RT12" s="83">
        <v>0</v>
      </c>
      <c r="RU12" s="83">
        <v>0</v>
      </c>
      <c r="RV12" s="83">
        <v>0</v>
      </c>
      <c r="RW12" s="83">
        <v>0</v>
      </c>
      <c r="RX12" s="83">
        <v>0</v>
      </c>
      <c r="RY12" s="83">
        <v>0</v>
      </c>
      <c r="RZ12" s="83">
        <v>0</v>
      </c>
      <c r="SA12" s="83">
        <v>0</v>
      </c>
      <c r="SB12" s="83">
        <v>0</v>
      </c>
      <c r="SC12" s="83">
        <v>0</v>
      </c>
      <c r="SD12" s="83">
        <v>0</v>
      </c>
      <c r="SE12" s="83">
        <v>0</v>
      </c>
      <c r="SF12" s="83">
        <v>0</v>
      </c>
      <c r="SG12" s="83">
        <v>0</v>
      </c>
      <c r="SH12" s="83">
        <v>0</v>
      </c>
      <c r="SI12" s="83">
        <v>0</v>
      </c>
      <c r="SJ12" s="83">
        <v>0</v>
      </c>
      <c r="SK12" s="83">
        <v>0</v>
      </c>
      <c r="SL12" s="83">
        <v>0</v>
      </c>
      <c r="SM12" s="83">
        <v>0</v>
      </c>
      <c r="SN12" s="83">
        <v>0</v>
      </c>
      <c r="SO12" s="83">
        <v>0</v>
      </c>
      <c r="SP12" s="83">
        <v>0</v>
      </c>
      <c r="SQ12" s="83">
        <v>0</v>
      </c>
      <c r="SR12" s="83">
        <v>0</v>
      </c>
      <c r="SS12" s="83">
        <v>0</v>
      </c>
      <c r="ST12" s="83">
        <v>0</v>
      </c>
      <c r="SU12" s="83">
        <v>0</v>
      </c>
      <c r="SV12" s="83">
        <v>0</v>
      </c>
      <c r="SW12" s="83">
        <v>0</v>
      </c>
      <c r="SX12" s="83">
        <v>0</v>
      </c>
      <c r="SY12" s="83">
        <v>0</v>
      </c>
      <c r="SZ12" s="83">
        <v>0</v>
      </c>
      <c r="TA12" s="83">
        <v>0</v>
      </c>
      <c r="TB12" s="83">
        <v>0</v>
      </c>
      <c r="TC12" s="83">
        <v>0</v>
      </c>
      <c r="TD12" s="83">
        <v>0</v>
      </c>
      <c r="TE12" s="83">
        <v>0</v>
      </c>
      <c r="TF12" s="83">
        <v>0</v>
      </c>
      <c r="TG12" s="83">
        <v>0</v>
      </c>
      <c r="TH12" s="83">
        <v>0</v>
      </c>
      <c r="TI12" s="83">
        <v>0</v>
      </c>
      <c r="TJ12" s="83">
        <v>0</v>
      </c>
      <c r="TK12" s="83">
        <v>0</v>
      </c>
      <c r="TL12" s="83">
        <v>0</v>
      </c>
      <c r="TM12" s="83">
        <v>0</v>
      </c>
      <c r="TN12" s="83">
        <v>0</v>
      </c>
      <c r="TO12" s="83">
        <v>0</v>
      </c>
      <c r="TP12" s="83">
        <v>0</v>
      </c>
      <c r="TQ12" s="83">
        <v>0</v>
      </c>
      <c r="TR12" s="83">
        <v>0</v>
      </c>
      <c r="TS12" s="83">
        <v>0</v>
      </c>
      <c r="TT12" s="83">
        <v>0</v>
      </c>
      <c r="TU12" s="83">
        <v>0</v>
      </c>
      <c r="TV12" s="83">
        <v>0</v>
      </c>
      <c r="TW12" s="83">
        <v>0</v>
      </c>
      <c r="TX12" s="83">
        <v>0</v>
      </c>
      <c r="TY12" s="83">
        <v>0</v>
      </c>
      <c r="TZ12" s="83">
        <v>0</v>
      </c>
      <c r="UA12" s="83">
        <v>0</v>
      </c>
      <c r="UB12" s="83">
        <v>0</v>
      </c>
      <c r="UC12" s="83">
        <v>0</v>
      </c>
      <c r="UD12" s="83">
        <v>0</v>
      </c>
      <c r="UE12" s="83">
        <v>0</v>
      </c>
      <c r="UF12" s="83">
        <v>0</v>
      </c>
      <c r="UG12" s="83">
        <v>0</v>
      </c>
      <c r="UH12" s="83">
        <v>0</v>
      </c>
      <c r="UI12" s="83">
        <v>35309144.57</v>
      </c>
      <c r="UJ12" s="83">
        <v>476914071.00999999</v>
      </c>
      <c r="UK12" s="83">
        <v>159404897.24000001</v>
      </c>
      <c r="UL12" s="83">
        <v>159404897.24000001</v>
      </c>
      <c r="UM12" s="83">
        <v>317509173.76999998</v>
      </c>
      <c r="UN12" s="83">
        <v>0</v>
      </c>
      <c r="UO12" s="83">
        <v>0</v>
      </c>
      <c r="UP12" s="83">
        <v>0</v>
      </c>
      <c r="UQ12" s="83">
        <v>317509173.76999998</v>
      </c>
      <c r="UR12" s="83">
        <v>0</v>
      </c>
      <c r="US12" s="83">
        <v>0</v>
      </c>
      <c r="UT12" s="83">
        <v>512223215.57999998</v>
      </c>
      <c r="UU12" s="83">
        <v>0</v>
      </c>
      <c r="UV12" s="83">
        <v>512223215.57999998</v>
      </c>
      <c r="UW12" s="83">
        <v>0</v>
      </c>
      <c r="UX12" s="83">
        <v>0</v>
      </c>
      <c r="UY12" s="83">
        <v>476914071.00999999</v>
      </c>
      <c r="UZ12">
        <v>0</v>
      </c>
      <c r="VA12">
        <v>0</v>
      </c>
      <c r="VB12">
        <v>0</v>
      </c>
      <c r="VC12">
        <v>0</v>
      </c>
      <c r="VD12">
        <v>0</v>
      </c>
      <c r="VE12">
        <v>0</v>
      </c>
      <c r="VF12">
        <v>0</v>
      </c>
      <c r="VG12">
        <v>0</v>
      </c>
      <c r="VH12">
        <v>0</v>
      </c>
      <c r="VI12">
        <v>0</v>
      </c>
      <c r="VJ12">
        <v>0</v>
      </c>
      <c r="VK12">
        <v>0</v>
      </c>
      <c r="VL12">
        <v>0</v>
      </c>
      <c r="VM12">
        <v>0</v>
      </c>
      <c r="VN12">
        <v>0</v>
      </c>
      <c r="VO12">
        <v>0</v>
      </c>
      <c r="VP12">
        <v>0</v>
      </c>
      <c r="VQ12">
        <v>0</v>
      </c>
      <c r="VR12">
        <v>0</v>
      </c>
      <c r="VS12">
        <v>0</v>
      </c>
      <c r="VT12">
        <v>0</v>
      </c>
      <c r="VU12">
        <v>0</v>
      </c>
      <c r="VV12">
        <v>0</v>
      </c>
      <c r="VW12">
        <v>0</v>
      </c>
      <c r="VX12">
        <v>0</v>
      </c>
      <c r="VY12">
        <v>0</v>
      </c>
      <c r="VZ12">
        <v>0</v>
      </c>
      <c r="WA12">
        <v>0</v>
      </c>
      <c r="WB12">
        <v>0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  <c r="WQ12">
        <v>0</v>
      </c>
      <c r="WR12">
        <v>0</v>
      </c>
      <c r="WS12">
        <v>0</v>
      </c>
      <c r="WT12">
        <v>0</v>
      </c>
      <c r="WU12">
        <v>0</v>
      </c>
      <c r="WV12">
        <v>0</v>
      </c>
      <c r="WW12">
        <v>0</v>
      </c>
      <c r="WX12">
        <v>0</v>
      </c>
      <c r="WY12">
        <v>0</v>
      </c>
      <c r="WZ12">
        <v>0</v>
      </c>
      <c r="XA12">
        <v>0</v>
      </c>
      <c r="XB12">
        <v>0</v>
      </c>
      <c r="XC12">
        <v>0</v>
      </c>
      <c r="XD12">
        <v>0</v>
      </c>
      <c r="XE12">
        <v>0</v>
      </c>
      <c r="XF12">
        <v>0</v>
      </c>
      <c r="XG12">
        <v>0</v>
      </c>
      <c r="XH12">
        <v>0</v>
      </c>
      <c r="XI12">
        <v>0</v>
      </c>
      <c r="XJ12">
        <v>0</v>
      </c>
      <c r="XK12">
        <v>0</v>
      </c>
      <c r="XL12">
        <v>0</v>
      </c>
      <c r="XM12">
        <v>0</v>
      </c>
      <c r="XN12">
        <v>0</v>
      </c>
      <c r="XO12">
        <v>0</v>
      </c>
      <c r="XP12">
        <v>0</v>
      </c>
      <c r="XQ12">
        <v>0</v>
      </c>
      <c r="XR12">
        <v>0</v>
      </c>
      <c r="XS12">
        <v>0</v>
      </c>
      <c r="XT12">
        <v>0</v>
      </c>
      <c r="XU12">
        <v>0</v>
      </c>
      <c r="XV12">
        <v>0</v>
      </c>
      <c r="XW12">
        <v>0</v>
      </c>
      <c r="XX12">
        <v>0</v>
      </c>
      <c r="XY12">
        <v>0</v>
      </c>
      <c r="XZ12">
        <v>0</v>
      </c>
      <c r="YA12">
        <v>0</v>
      </c>
      <c r="YB12">
        <v>0</v>
      </c>
      <c r="YC12">
        <v>0</v>
      </c>
      <c r="YD12">
        <v>0</v>
      </c>
      <c r="YE12">
        <v>0</v>
      </c>
      <c r="YF12">
        <v>0</v>
      </c>
      <c r="YG12">
        <v>0</v>
      </c>
      <c r="YH12">
        <v>0</v>
      </c>
      <c r="YI12">
        <v>0</v>
      </c>
      <c r="YJ12">
        <v>0</v>
      </c>
      <c r="YK12">
        <v>0</v>
      </c>
      <c r="YL12">
        <v>0</v>
      </c>
      <c r="YM12">
        <v>0</v>
      </c>
      <c r="YN12">
        <v>0</v>
      </c>
      <c r="YO12">
        <v>0</v>
      </c>
      <c r="YP12">
        <v>0</v>
      </c>
      <c r="YQ12">
        <v>0</v>
      </c>
      <c r="YR12">
        <v>159404897.24000001</v>
      </c>
      <c r="YS12">
        <v>317509173.76999998</v>
      </c>
      <c r="YT12">
        <v>0</v>
      </c>
      <c r="YU12">
        <v>0</v>
      </c>
      <c r="YV12">
        <v>476914071.00999999</v>
      </c>
      <c r="YW12">
        <v>159404897.24000001</v>
      </c>
      <c r="YX12">
        <v>512223215.57999998</v>
      </c>
      <c r="YY12">
        <v>0</v>
      </c>
      <c r="YZ12">
        <v>512223215.57999998</v>
      </c>
      <c r="ZA12">
        <v>317509173.76999998</v>
      </c>
      <c r="ZB12">
        <v>0</v>
      </c>
      <c r="ZC12">
        <v>0</v>
      </c>
      <c r="ZD12">
        <v>0</v>
      </c>
      <c r="ZE12">
        <v>35309144.57</v>
      </c>
      <c r="ZF12">
        <v>476914071.00999999</v>
      </c>
      <c r="ZG12">
        <v>0</v>
      </c>
    </row>
    <row r="13" spans="1:683">
      <c r="A13" s="84">
        <v>45657</v>
      </c>
      <c r="B13" s="81">
        <v>53119</v>
      </c>
      <c r="C13" s="82" t="s">
        <v>1946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38">
        <v>0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11533148.859999999</v>
      </c>
      <c r="CI13" s="38">
        <v>37397193.82</v>
      </c>
      <c r="CJ13" s="38">
        <v>0</v>
      </c>
      <c r="CK13" s="38">
        <v>50349323.109999999</v>
      </c>
      <c r="CL13" s="38">
        <v>19416657.969999999</v>
      </c>
      <c r="CM13" s="38">
        <v>36828103.460000001</v>
      </c>
      <c r="CN13" s="38">
        <v>25864044.960000001</v>
      </c>
      <c r="CO13" s="38">
        <v>0</v>
      </c>
      <c r="CP13" s="38">
        <v>69765981.079999998</v>
      </c>
      <c r="CQ13" s="38">
        <v>48045.99</v>
      </c>
      <c r="CR13" s="38">
        <v>34026.239999999998</v>
      </c>
      <c r="CS13" s="38">
        <v>0</v>
      </c>
      <c r="CT13" s="38">
        <v>82072.23</v>
      </c>
      <c r="CU13" s="38">
        <v>1541105.12</v>
      </c>
      <c r="CV13" s="38">
        <v>1528852.21</v>
      </c>
      <c r="CW13" s="38">
        <v>0</v>
      </c>
      <c r="CX13" s="38">
        <v>8246181.7999999998</v>
      </c>
      <c r="CY13" s="38">
        <v>4352612.16</v>
      </c>
      <c r="CZ13" s="38">
        <v>8208596.9199999999</v>
      </c>
      <c r="DA13" s="38">
        <v>-12252.91</v>
      </c>
      <c r="DB13" s="38">
        <v>0</v>
      </c>
      <c r="DC13" s="38">
        <v>12598793.960000001</v>
      </c>
      <c r="DD13" s="38">
        <v>0</v>
      </c>
      <c r="DE13" s="38">
        <v>0</v>
      </c>
      <c r="DF13" s="38">
        <v>0</v>
      </c>
      <c r="DG13" s="38">
        <v>0</v>
      </c>
      <c r="DH13" s="38">
        <v>0</v>
      </c>
      <c r="DI13" s="38">
        <v>0</v>
      </c>
      <c r="DJ13" s="38">
        <v>0</v>
      </c>
      <c r="DK13" s="38">
        <v>0</v>
      </c>
      <c r="DL13" s="38">
        <v>0</v>
      </c>
      <c r="DM13" s="38">
        <v>0</v>
      </c>
      <c r="DN13" s="38">
        <v>0</v>
      </c>
      <c r="DO13" s="38">
        <v>0</v>
      </c>
      <c r="DP13" s="38">
        <v>0</v>
      </c>
      <c r="DQ13" s="38">
        <v>0</v>
      </c>
      <c r="DR13" s="38">
        <v>0</v>
      </c>
      <c r="DS13" s="38">
        <v>0</v>
      </c>
      <c r="DT13" s="38">
        <v>0</v>
      </c>
      <c r="DU13" s="38">
        <v>0</v>
      </c>
      <c r="DV13" s="38">
        <v>0</v>
      </c>
      <c r="DW13" s="38">
        <v>0</v>
      </c>
      <c r="DX13" s="38">
        <v>0</v>
      </c>
      <c r="DY13" s="38">
        <v>0</v>
      </c>
      <c r="DZ13" s="38">
        <v>0</v>
      </c>
      <c r="EA13" s="38">
        <v>0</v>
      </c>
      <c r="EB13" s="38">
        <v>0</v>
      </c>
      <c r="EC13" s="38">
        <v>0</v>
      </c>
      <c r="ED13" s="38">
        <v>0</v>
      </c>
      <c r="EE13" s="38">
        <v>0</v>
      </c>
      <c r="EF13" s="38">
        <v>0</v>
      </c>
      <c r="EG13" s="38">
        <v>0</v>
      </c>
      <c r="EH13" s="38">
        <v>0</v>
      </c>
      <c r="EI13" s="38">
        <v>0</v>
      </c>
      <c r="EJ13" s="38">
        <v>0</v>
      </c>
      <c r="EK13" s="38">
        <v>0</v>
      </c>
      <c r="EL13" s="38">
        <v>0</v>
      </c>
      <c r="EM13" s="38">
        <v>0</v>
      </c>
      <c r="EN13" s="38">
        <v>0</v>
      </c>
      <c r="EO13" s="38">
        <v>0</v>
      </c>
      <c r="EP13" s="38">
        <v>0</v>
      </c>
      <c r="EQ13" s="38">
        <v>0</v>
      </c>
      <c r="ER13" s="38">
        <v>0</v>
      </c>
      <c r="ES13" s="38">
        <v>0</v>
      </c>
      <c r="ET13" s="38">
        <v>0</v>
      </c>
      <c r="EU13" s="38">
        <v>0</v>
      </c>
      <c r="EV13" s="38">
        <v>0</v>
      </c>
      <c r="EW13" s="38">
        <v>0</v>
      </c>
      <c r="EX13" s="38">
        <v>0</v>
      </c>
      <c r="EY13" s="38">
        <v>0</v>
      </c>
      <c r="EZ13" s="38">
        <v>0</v>
      </c>
      <c r="FA13" s="38">
        <v>0</v>
      </c>
      <c r="FB13" s="38">
        <v>0</v>
      </c>
      <c r="FC13" s="38">
        <v>0</v>
      </c>
      <c r="FD13" s="38">
        <v>0</v>
      </c>
      <c r="FE13" s="38">
        <v>0</v>
      </c>
      <c r="FF13" s="38">
        <v>0</v>
      </c>
      <c r="FG13" s="38">
        <v>0</v>
      </c>
      <c r="FH13" s="38">
        <v>0</v>
      </c>
      <c r="FI13" s="38">
        <v>0</v>
      </c>
      <c r="FJ13" s="38">
        <v>0</v>
      </c>
      <c r="FK13" s="38">
        <v>0</v>
      </c>
      <c r="FL13" s="38">
        <v>0</v>
      </c>
      <c r="FM13" s="38">
        <v>0</v>
      </c>
      <c r="FN13" s="38">
        <v>0</v>
      </c>
      <c r="FO13" s="38">
        <v>0</v>
      </c>
      <c r="FP13" s="38">
        <v>0</v>
      </c>
      <c r="FQ13" s="38">
        <v>0</v>
      </c>
      <c r="FR13" s="38">
        <v>0</v>
      </c>
      <c r="FS13" s="38">
        <v>0</v>
      </c>
      <c r="FT13" s="38">
        <v>0</v>
      </c>
      <c r="FU13" s="38">
        <v>0</v>
      </c>
      <c r="FV13" s="38">
        <v>0</v>
      </c>
      <c r="FW13" s="38">
        <v>0</v>
      </c>
      <c r="FX13" s="38">
        <v>0</v>
      </c>
      <c r="FY13" s="38">
        <v>0</v>
      </c>
      <c r="FZ13" s="38">
        <v>0</v>
      </c>
      <c r="GA13" s="38">
        <v>0</v>
      </c>
      <c r="GB13" s="38">
        <v>0</v>
      </c>
      <c r="GC13" s="38">
        <v>0</v>
      </c>
      <c r="GD13" s="38">
        <v>0</v>
      </c>
      <c r="GE13" s="38">
        <v>0</v>
      </c>
      <c r="GF13" s="38">
        <v>0</v>
      </c>
      <c r="GG13" s="38">
        <v>0</v>
      </c>
      <c r="GH13" s="38">
        <v>0</v>
      </c>
      <c r="GI13" s="38">
        <v>0</v>
      </c>
      <c r="GJ13" s="38">
        <v>0</v>
      </c>
      <c r="GK13" s="38">
        <v>0</v>
      </c>
      <c r="GL13" s="38">
        <v>0</v>
      </c>
      <c r="GM13" s="38">
        <v>0</v>
      </c>
      <c r="GN13" s="38">
        <v>0</v>
      </c>
      <c r="GO13" s="38">
        <v>0</v>
      </c>
      <c r="GP13" s="38">
        <v>0</v>
      </c>
      <c r="GQ13" s="38">
        <v>0</v>
      </c>
      <c r="GR13" s="38">
        <v>48045.99</v>
      </c>
      <c r="GS13" s="38">
        <v>34026.239999999998</v>
      </c>
      <c r="GT13" s="38">
        <v>0</v>
      </c>
      <c r="GU13" s="38">
        <v>0</v>
      </c>
      <c r="GV13" s="38">
        <v>82072.23</v>
      </c>
      <c r="GW13" s="38">
        <v>13074253.98</v>
      </c>
      <c r="GX13" s="38">
        <v>0</v>
      </c>
      <c r="GY13" s="38">
        <v>38926046.030000001</v>
      </c>
      <c r="GZ13" s="38">
        <v>0</v>
      </c>
      <c r="HA13" s="38">
        <v>58595504.909999996</v>
      </c>
      <c r="HB13" s="38">
        <v>23769270.129999999</v>
      </c>
      <c r="HC13" s="38">
        <v>45036700.380000003</v>
      </c>
      <c r="HD13" s="38">
        <v>0</v>
      </c>
      <c r="HE13" s="38">
        <v>45036700.380000003</v>
      </c>
      <c r="HF13" s="38">
        <v>25851792.050000001</v>
      </c>
      <c r="HG13" s="38">
        <v>0</v>
      </c>
      <c r="HH13" s="38">
        <v>0</v>
      </c>
      <c r="HI13" s="38">
        <v>82364775.040000007</v>
      </c>
      <c r="HJ13" s="38">
        <v>0</v>
      </c>
      <c r="HK13" s="38">
        <v>0</v>
      </c>
      <c r="HL13" s="38">
        <v>0</v>
      </c>
      <c r="HM13" s="38">
        <v>0</v>
      </c>
      <c r="HN13" s="38">
        <v>0</v>
      </c>
      <c r="HO13" s="38">
        <v>0</v>
      </c>
      <c r="HP13" s="38">
        <v>0</v>
      </c>
      <c r="HQ13" s="38">
        <v>0</v>
      </c>
      <c r="HR13" s="38">
        <v>0</v>
      </c>
      <c r="HS13" s="38">
        <v>0</v>
      </c>
      <c r="HT13" s="38">
        <v>0</v>
      </c>
      <c r="HU13" s="38">
        <v>0</v>
      </c>
      <c r="HV13" s="38">
        <v>0</v>
      </c>
      <c r="HW13" s="38">
        <v>0</v>
      </c>
      <c r="HX13" s="38">
        <v>0</v>
      </c>
      <c r="HY13" s="38">
        <v>0</v>
      </c>
      <c r="HZ13" s="38">
        <v>0</v>
      </c>
      <c r="IA13" s="38">
        <v>0</v>
      </c>
      <c r="IB13" s="38">
        <v>0</v>
      </c>
      <c r="IC13" s="38">
        <v>0</v>
      </c>
      <c r="ID13" s="38">
        <v>0</v>
      </c>
      <c r="IE13" s="38">
        <v>0</v>
      </c>
      <c r="IF13" s="38">
        <v>0</v>
      </c>
      <c r="IG13" s="38">
        <v>0</v>
      </c>
      <c r="IH13" s="38">
        <v>0</v>
      </c>
      <c r="II13" s="38">
        <v>0</v>
      </c>
      <c r="IJ13" s="38">
        <v>0</v>
      </c>
      <c r="IK13" s="38">
        <v>0</v>
      </c>
      <c r="IL13" s="38">
        <v>0</v>
      </c>
      <c r="IM13" s="38">
        <v>0</v>
      </c>
      <c r="IN13" s="38">
        <v>0</v>
      </c>
      <c r="IO13" s="38">
        <v>0</v>
      </c>
      <c r="IP13" s="38">
        <v>0</v>
      </c>
      <c r="IQ13" s="38">
        <v>0</v>
      </c>
      <c r="IR13" s="38">
        <v>0</v>
      </c>
      <c r="IS13" s="38">
        <v>0</v>
      </c>
      <c r="IT13" s="38">
        <v>0</v>
      </c>
      <c r="IU13" s="38">
        <v>0</v>
      </c>
      <c r="IV13" s="38">
        <v>0</v>
      </c>
      <c r="IW13" s="38">
        <v>0</v>
      </c>
      <c r="IX13" s="38">
        <v>0</v>
      </c>
      <c r="IY13" s="38">
        <v>0</v>
      </c>
      <c r="IZ13" s="38">
        <v>0</v>
      </c>
      <c r="JA13" s="38">
        <v>0</v>
      </c>
      <c r="JB13" s="38">
        <v>0</v>
      </c>
      <c r="JC13" s="38">
        <v>0</v>
      </c>
      <c r="JD13" s="38">
        <v>0</v>
      </c>
      <c r="JE13" s="38">
        <v>0</v>
      </c>
      <c r="JF13" s="38">
        <v>0</v>
      </c>
      <c r="JG13" s="38">
        <v>0</v>
      </c>
      <c r="JH13" s="38">
        <v>0</v>
      </c>
      <c r="JI13" s="38">
        <v>0</v>
      </c>
      <c r="JJ13" s="38">
        <v>0</v>
      </c>
      <c r="JK13" s="38">
        <v>0</v>
      </c>
      <c r="JL13" s="38">
        <v>0</v>
      </c>
      <c r="JM13" s="38">
        <v>0</v>
      </c>
      <c r="JN13" s="38">
        <v>0</v>
      </c>
      <c r="JO13" s="38">
        <v>0</v>
      </c>
      <c r="JP13" s="38">
        <v>0</v>
      </c>
      <c r="JQ13" s="38">
        <v>0</v>
      </c>
      <c r="JR13" s="38">
        <v>0</v>
      </c>
      <c r="JS13" s="38">
        <v>0</v>
      </c>
      <c r="JT13" s="38">
        <v>0</v>
      </c>
      <c r="JU13" s="38">
        <v>0</v>
      </c>
      <c r="JV13" s="38">
        <v>0</v>
      </c>
      <c r="JW13" s="38">
        <v>0</v>
      </c>
      <c r="JX13" s="38">
        <v>0</v>
      </c>
      <c r="JY13" s="38">
        <v>0</v>
      </c>
      <c r="JZ13" s="38">
        <v>0</v>
      </c>
      <c r="KA13" s="38">
        <v>0</v>
      </c>
      <c r="KB13" s="38">
        <v>0</v>
      </c>
      <c r="KC13" s="38">
        <v>0</v>
      </c>
      <c r="KD13" s="38">
        <v>0</v>
      </c>
      <c r="KE13" s="38">
        <v>0</v>
      </c>
      <c r="KF13" s="38">
        <v>0</v>
      </c>
      <c r="KG13" s="38">
        <v>0</v>
      </c>
      <c r="KH13" s="38">
        <v>0</v>
      </c>
      <c r="KI13" s="38">
        <v>0</v>
      </c>
      <c r="KJ13" s="38">
        <v>0</v>
      </c>
      <c r="KK13" s="38">
        <v>0</v>
      </c>
      <c r="KL13" s="38">
        <v>0</v>
      </c>
      <c r="KM13" s="38">
        <v>0</v>
      </c>
      <c r="KN13" s="38">
        <v>0</v>
      </c>
      <c r="KO13" s="38">
        <v>0</v>
      </c>
      <c r="KP13" s="38">
        <v>67866516.670000002</v>
      </c>
      <c r="KQ13" s="38">
        <v>104692222.78</v>
      </c>
      <c r="KR13" s="38">
        <v>0</v>
      </c>
      <c r="KS13" s="38">
        <v>3452846.64</v>
      </c>
      <c r="KT13" s="38">
        <v>101239376.14</v>
      </c>
      <c r="KU13" s="38">
        <v>136024189.21000001</v>
      </c>
      <c r="KV13" s="38">
        <v>48532653.390000001</v>
      </c>
      <c r="KW13" s="38">
        <v>19625019.149999999</v>
      </c>
      <c r="KX13" s="38">
        <v>68157672.540000007</v>
      </c>
      <c r="KY13" s="38">
        <v>34784813.07</v>
      </c>
      <c r="KZ13" s="38">
        <v>139477035.84999999</v>
      </c>
      <c r="LA13" s="38">
        <v>0</v>
      </c>
      <c r="LB13" s="38">
        <v>52706722.75</v>
      </c>
      <c r="LC13" s="38">
        <v>15159793.92</v>
      </c>
      <c r="LD13" s="38">
        <v>9894270.6199999992</v>
      </c>
      <c r="LE13" s="38">
        <v>8581304.9900000002</v>
      </c>
      <c r="LF13" s="38">
        <v>0</v>
      </c>
      <c r="LG13" s="38">
        <v>427510.95</v>
      </c>
      <c r="LH13" s="38">
        <v>8153794.04</v>
      </c>
      <c r="LI13" s="38">
        <v>12370192.73</v>
      </c>
      <c r="LJ13" s="38">
        <v>618735.11</v>
      </c>
      <c r="LK13" s="38">
        <v>1857187</v>
      </c>
      <c r="LL13" s="38">
        <v>2475922.11</v>
      </c>
      <c r="LM13" s="38">
        <v>4216398.6900000004</v>
      </c>
      <c r="LN13" s="38">
        <v>12797703.67</v>
      </c>
      <c r="LO13" s="38">
        <v>0</v>
      </c>
      <c r="LP13" s="38">
        <v>7535058.9299999997</v>
      </c>
      <c r="LQ13" s="38">
        <v>2359211.69</v>
      </c>
      <c r="LR13" s="38">
        <v>0</v>
      </c>
      <c r="LS13" s="38">
        <v>0</v>
      </c>
      <c r="LT13" s="38">
        <v>0</v>
      </c>
      <c r="LU13" s="38">
        <v>0</v>
      </c>
      <c r="LV13" s="38">
        <v>0</v>
      </c>
      <c r="LW13" s="38">
        <v>0</v>
      </c>
      <c r="LX13" s="38">
        <v>0</v>
      </c>
      <c r="LY13" s="38">
        <v>0</v>
      </c>
      <c r="LZ13" s="38">
        <v>0</v>
      </c>
      <c r="MA13" s="38">
        <v>0</v>
      </c>
      <c r="MB13" s="38">
        <v>0</v>
      </c>
      <c r="MC13" s="38">
        <v>0</v>
      </c>
      <c r="MD13" s="38">
        <v>0</v>
      </c>
      <c r="ME13" s="38">
        <v>0</v>
      </c>
      <c r="MF13" s="38">
        <v>0</v>
      </c>
      <c r="MG13" s="38">
        <v>0</v>
      </c>
      <c r="MH13" s="38">
        <v>0</v>
      </c>
      <c r="MI13" s="38">
        <v>0</v>
      </c>
      <c r="MJ13" s="38">
        <v>0</v>
      </c>
      <c r="MK13" s="38">
        <v>0</v>
      </c>
      <c r="ML13" s="38">
        <v>0</v>
      </c>
      <c r="MM13" s="38">
        <v>0</v>
      </c>
      <c r="MN13" s="38">
        <v>0</v>
      </c>
      <c r="MO13" s="38">
        <v>0</v>
      </c>
      <c r="MP13" s="38">
        <v>0</v>
      </c>
      <c r="MQ13" s="38">
        <v>0</v>
      </c>
      <c r="MR13" s="38">
        <v>0</v>
      </c>
      <c r="MS13" s="38">
        <v>0</v>
      </c>
      <c r="MT13" s="38">
        <v>0</v>
      </c>
      <c r="MU13" s="38">
        <v>0</v>
      </c>
      <c r="MV13" s="38">
        <v>0</v>
      </c>
      <c r="MW13" s="38">
        <v>0</v>
      </c>
      <c r="MX13" s="38">
        <v>0</v>
      </c>
      <c r="MY13" s="38">
        <v>0</v>
      </c>
      <c r="MZ13" s="38">
        <v>0</v>
      </c>
      <c r="NA13" s="38">
        <v>0</v>
      </c>
      <c r="NB13" s="38">
        <v>0</v>
      </c>
      <c r="NC13" s="38">
        <v>0</v>
      </c>
      <c r="ND13" s="38">
        <v>0</v>
      </c>
      <c r="NE13" s="38">
        <v>0</v>
      </c>
      <c r="NF13" s="38">
        <v>0</v>
      </c>
      <c r="NG13" s="38">
        <v>0</v>
      </c>
      <c r="NH13" s="38">
        <v>0</v>
      </c>
      <c r="NI13" s="38">
        <v>0</v>
      </c>
      <c r="NJ13" s="38">
        <v>0</v>
      </c>
      <c r="NK13" s="38">
        <v>0</v>
      </c>
      <c r="NL13" s="38">
        <v>0</v>
      </c>
      <c r="NM13" s="38">
        <v>0</v>
      </c>
      <c r="NN13" s="38">
        <v>0</v>
      </c>
      <c r="NO13" s="38">
        <v>0</v>
      </c>
      <c r="NP13" s="38">
        <v>0</v>
      </c>
      <c r="NQ13" s="38">
        <v>0</v>
      </c>
      <c r="NR13" s="38">
        <v>0</v>
      </c>
      <c r="NS13" s="38">
        <v>0</v>
      </c>
      <c r="NT13" s="38">
        <v>0</v>
      </c>
      <c r="NU13" s="38">
        <v>0</v>
      </c>
      <c r="NV13" s="38">
        <v>0</v>
      </c>
      <c r="NW13" s="38">
        <v>0</v>
      </c>
      <c r="NX13" s="38">
        <v>0</v>
      </c>
      <c r="NY13" s="38">
        <v>0</v>
      </c>
      <c r="NZ13" s="38">
        <v>0</v>
      </c>
      <c r="OA13" s="38">
        <v>0</v>
      </c>
      <c r="OB13" s="38">
        <v>0</v>
      </c>
      <c r="OC13" s="38">
        <v>0</v>
      </c>
      <c r="OD13" s="38">
        <v>0</v>
      </c>
      <c r="OE13" s="38">
        <v>0</v>
      </c>
      <c r="OF13" s="38">
        <v>0</v>
      </c>
      <c r="OG13" s="38">
        <v>0</v>
      </c>
      <c r="OH13" s="38">
        <v>0</v>
      </c>
      <c r="OI13" s="38">
        <v>0</v>
      </c>
      <c r="OJ13" s="38">
        <v>0</v>
      </c>
      <c r="OK13" s="38">
        <v>0</v>
      </c>
      <c r="OL13" s="38">
        <v>0</v>
      </c>
      <c r="OM13" s="38">
        <v>0</v>
      </c>
      <c r="ON13" s="38">
        <v>0</v>
      </c>
      <c r="OO13" s="38">
        <v>0</v>
      </c>
      <c r="OP13" s="38">
        <v>0</v>
      </c>
      <c r="OQ13" s="38">
        <v>0</v>
      </c>
      <c r="OR13" s="38">
        <v>0</v>
      </c>
      <c r="OS13" s="38">
        <v>0</v>
      </c>
      <c r="OT13" s="38">
        <v>0</v>
      </c>
      <c r="OU13" s="38">
        <v>0</v>
      </c>
      <c r="OV13" s="38">
        <v>0</v>
      </c>
      <c r="OW13" s="38">
        <v>0</v>
      </c>
      <c r="OX13" s="38">
        <v>0</v>
      </c>
      <c r="OY13" s="38">
        <v>0</v>
      </c>
      <c r="OZ13" s="38">
        <v>0</v>
      </c>
      <c r="PA13" s="38">
        <v>0</v>
      </c>
      <c r="PB13" s="38">
        <v>0</v>
      </c>
      <c r="PC13" s="38">
        <v>0</v>
      </c>
      <c r="PD13" s="38">
        <v>0</v>
      </c>
      <c r="PE13" s="38">
        <v>0</v>
      </c>
      <c r="PF13" s="38">
        <v>0</v>
      </c>
      <c r="PG13" s="38">
        <v>0</v>
      </c>
      <c r="PH13" s="38">
        <v>0</v>
      </c>
      <c r="PI13" s="38">
        <v>0</v>
      </c>
      <c r="PJ13" s="38">
        <v>0</v>
      </c>
      <c r="PK13" s="38">
        <v>0</v>
      </c>
      <c r="PL13" s="38">
        <v>0</v>
      </c>
      <c r="PM13" s="38">
        <v>0</v>
      </c>
      <c r="PN13" s="38">
        <v>0</v>
      </c>
      <c r="PO13" s="38">
        <v>0</v>
      </c>
      <c r="PP13" s="38">
        <v>0</v>
      </c>
      <c r="PQ13" s="38">
        <v>0</v>
      </c>
      <c r="PR13" s="38">
        <v>0</v>
      </c>
      <c r="PS13" s="38">
        <v>0</v>
      </c>
      <c r="PT13" s="38">
        <v>0</v>
      </c>
      <c r="PU13" s="38">
        <v>0</v>
      </c>
      <c r="PV13" s="38">
        <v>0</v>
      </c>
      <c r="PW13" s="38">
        <v>0</v>
      </c>
      <c r="PX13" s="38">
        <v>0</v>
      </c>
      <c r="PY13" s="38">
        <v>0</v>
      </c>
      <c r="PZ13" s="38">
        <v>77760787.290000007</v>
      </c>
      <c r="QA13" s="38">
        <v>113273527.77</v>
      </c>
      <c r="QB13" s="38">
        <v>0</v>
      </c>
      <c r="QC13" s="38">
        <v>3880357.58</v>
      </c>
      <c r="QD13" s="38">
        <v>109393170.18000001</v>
      </c>
      <c r="QE13" s="38">
        <v>148394381.94</v>
      </c>
      <c r="QF13" s="38">
        <v>49151388.5</v>
      </c>
      <c r="QG13" s="38">
        <v>21482206.149999999</v>
      </c>
      <c r="QH13" s="38">
        <v>70633594.650000006</v>
      </c>
      <c r="QI13" s="38">
        <v>39001211.75</v>
      </c>
      <c r="QJ13" s="38">
        <v>152274739.94</v>
      </c>
      <c r="QK13" s="38">
        <v>0</v>
      </c>
      <c r="QL13" s="38">
        <v>60241781.68</v>
      </c>
      <c r="QM13" s="38">
        <v>17519005.609999999</v>
      </c>
      <c r="QN13" s="83"/>
      <c r="QO13" s="83"/>
      <c r="QP13" s="83"/>
      <c r="QQ13" s="83"/>
      <c r="QR13" s="83"/>
      <c r="QS13" s="83"/>
      <c r="QT13" s="83"/>
      <c r="QU13" s="83"/>
      <c r="QV13" s="83"/>
      <c r="QW13" s="83"/>
      <c r="QX13" s="83"/>
      <c r="QY13" s="83"/>
      <c r="QZ13" s="83"/>
      <c r="RA13" s="83"/>
      <c r="RB13" s="83"/>
      <c r="RC13" s="83"/>
      <c r="RD13" s="83"/>
      <c r="RE13" s="83"/>
      <c r="RF13" s="83"/>
      <c r="RG13" s="83"/>
      <c r="RH13" s="83"/>
      <c r="RI13" s="83"/>
      <c r="RJ13" s="83"/>
      <c r="RK13" s="83"/>
      <c r="RL13" s="83"/>
      <c r="RM13" s="83"/>
      <c r="RN13" s="83"/>
      <c r="RO13" s="83"/>
      <c r="RP13" s="83"/>
      <c r="RQ13" s="83"/>
      <c r="RR13" s="83"/>
      <c r="RS13" s="83"/>
      <c r="RT13" s="83"/>
      <c r="RU13" s="83"/>
      <c r="RV13" s="83"/>
      <c r="RW13" s="83"/>
      <c r="RX13" s="83"/>
      <c r="RY13" s="83"/>
      <c r="RZ13" s="83"/>
      <c r="SA13" s="83"/>
      <c r="SB13" s="83"/>
      <c r="SC13" s="83"/>
      <c r="SD13" s="83"/>
      <c r="SE13" s="83"/>
      <c r="SF13" s="83"/>
      <c r="SG13" s="83"/>
      <c r="SH13" s="83"/>
      <c r="SI13" s="83"/>
      <c r="SJ13" s="83"/>
      <c r="SK13" s="83"/>
      <c r="SL13" s="83"/>
      <c r="SM13" s="83"/>
      <c r="SN13" s="83"/>
      <c r="SO13" s="83"/>
      <c r="SP13" s="83"/>
      <c r="SQ13" s="83"/>
      <c r="SR13" s="83"/>
      <c r="SS13" s="83"/>
      <c r="ST13" s="83"/>
      <c r="SU13" s="83"/>
      <c r="SV13" s="83"/>
      <c r="SW13" s="83"/>
      <c r="SX13" s="83"/>
      <c r="SY13" s="83"/>
      <c r="SZ13" s="83"/>
      <c r="TA13" s="83"/>
      <c r="TB13" s="83"/>
      <c r="TC13" s="83"/>
      <c r="TD13" s="83"/>
      <c r="TE13" s="83"/>
      <c r="TF13" s="83"/>
      <c r="TG13" s="83"/>
      <c r="TH13" s="83"/>
      <c r="TI13" s="83"/>
      <c r="TJ13" s="83"/>
      <c r="TK13" s="83"/>
      <c r="TL13" s="83"/>
      <c r="TM13" s="83"/>
      <c r="TN13" s="83"/>
      <c r="TO13" s="83"/>
      <c r="TP13" s="83"/>
      <c r="TQ13" s="83"/>
      <c r="TR13" s="83"/>
      <c r="TS13" s="83"/>
      <c r="TT13" s="83"/>
      <c r="TU13" s="83"/>
      <c r="TV13" s="83"/>
      <c r="TW13" s="83"/>
      <c r="TX13" s="83"/>
      <c r="TY13" s="83"/>
      <c r="TZ13" s="83"/>
      <c r="UA13" s="83"/>
      <c r="UB13" s="83"/>
      <c r="UC13" s="83"/>
      <c r="UD13" s="83"/>
      <c r="UE13" s="83"/>
      <c r="UF13" s="83"/>
      <c r="UG13" s="83"/>
      <c r="UH13" s="83"/>
      <c r="UI13" s="83">
        <v>372142</v>
      </c>
      <c r="UJ13" s="83">
        <v>4961892</v>
      </c>
      <c r="UK13" s="83">
        <v>310235</v>
      </c>
      <c r="UL13" s="83">
        <v>4961892</v>
      </c>
      <c r="UM13" s="83"/>
      <c r="UN13" s="83"/>
      <c r="UO13" s="83">
        <v>4651657</v>
      </c>
      <c r="UP13" s="83"/>
      <c r="UQ13" s="83"/>
      <c r="UR13" s="83"/>
      <c r="US13" s="83"/>
      <c r="UT13" s="83">
        <v>682377</v>
      </c>
      <c r="UU13" s="83">
        <v>4651657</v>
      </c>
      <c r="UV13" s="83">
        <v>5334034</v>
      </c>
      <c r="UW13" s="83"/>
      <c r="UX13" s="83"/>
      <c r="UY13" s="83">
        <v>310235</v>
      </c>
      <c r="YQ13">
        <v>4651657</v>
      </c>
      <c r="YR13">
        <v>4961892</v>
      </c>
      <c r="YV13">
        <v>4961892</v>
      </c>
      <c r="YW13">
        <v>310235</v>
      </c>
      <c r="YX13">
        <v>682377</v>
      </c>
      <c r="YY13">
        <v>4651657</v>
      </c>
      <c r="YZ13">
        <v>5334034</v>
      </c>
      <c r="ZE13">
        <v>372142</v>
      </c>
      <c r="ZF13">
        <v>310235</v>
      </c>
    </row>
    <row r="14" spans="1:683">
      <c r="A14" s="84">
        <v>45657</v>
      </c>
      <c r="B14" s="81">
        <v>53103</v>
      </c>
      <c r="C14" s="82" t="s">
        <v>1982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12382667.85</v>
      </c>
      <c r="R14" s="38">
        <v>687783.53</v>
      </c>
      <c r="S14" s="38">
        <v>0</v>
      </c>
      <c r="T14" s="38">
        <v>13070451.380000001</v>
      </c>
      <c r="U14" s="38">
        <v>-205544.97</v>
      </c>
      <c r="V14" s="38">
        <v>531129.78</v>
      </c>
      <c r="W14" s="38">
        <v>0</v>
      </c>
      <c r="X14" s="38">
        <v>13191121.289999999</v>
      </c>
      <c r="Y14" s="38">
        <v>0.03</v>
      </c>
      <c r="Z14" s="38">
        <v>4888896.6399999997</v>
      </c>
      <c r="AA14" s="38">
        <v>736674.75</v>
      </c>
      <c r="AB14" s="38">
        <v>0</v>
      </c>
      <c r="AC14" s="38">
        <v>13191121.32</v>
      </c>
      <c r="AD14" s="38">
        <v>3010681.57</v>
      </c>
      <c r="AE14" s="38">
        <v>7137819.6399999997</v>
      </c>
      <c r="AF14" s="38">
        <v>0</v>
      </c>
      <c r="AG14" s="38">
        <v>10148501.210000001</v>
      </c>
      <c r="AH14" s="38">
        <v>13174269.619999999</v>
      </c>
      <c r="AI14" s="38">
        <v>44991233.789999999</v>
      </c>
      <c r="AJ14" s="38">
        <v>0</v>
      </c>
      <c r="AK14" s="38">
        <v>3399209.39</v>
      </c>
      <c r="AL14" s="38">
        <v>7010663.2199999997</v>
      </c>
      <c r="AM14" s="38">
        <v>2069012.43</v>
      </c>
      <c r="AN14" s="38">
        <v>31816964.16</v>
      </c>
      <c r="AO14" s="38">
        <v>0</v>
      </c>
      <c r="AP14" s="38">
        <v>10409872.609999999</v>
      </c>
      <c r="AQ14" s="38">
        <v>13243878.76</v>
      </c>
      <c r="AR14" s="38">
        <v>636935.71</v>
      </c>
      <c r="AS14" s="38">
        <v>0</v>
      </c>
      <c r="AT14" s="38">
        <v>13880814.470000001</v>
      </c>
      <c r="AU14" s="38">
        <v>-1508074.5</v>
      </c>
      <c r="AV14" s="38">
        <v>-62260314.25</v>
      </c>
      <c r="AW14" s="38">
        <v>0</v>
      </c>
      <c r="AX14" s="38">
        <v>14044360.9</v>
      </c>
      <c r="AY14" s="38">
        <v>0.01</v>
      </c>
      <c r="AZ14" s="38">
        <v>4911441.2699999996</v>
      </c>
      <c r="BA14" s="38">
        <v>-60752239.75</v>
      </c>
      <c r="BB14" s="38">
        <v>0</v>
      </c>
      <c r="BC14" s="38">
        <v>14044360.91</v>
      </c>
      <c r="BD14" s="38">
        <v>52652505.280000001</v>
      </c>
      <c r="BE14" s="38">
        <v>2552388.7400000002</v>
      </c>
      <c r="BF14" s="38">
        <v>0</v>
      </c>
      <c r="BG14" s="38">
        <v>55204894.030000001</v>
      </c>
      <c r="BH14" s="38">
        <v>-846981.28</v>
      </c>
      <c r="BI14" s="38">
        <v>36885378.490000002</v>
      </c>
      <c r="BJ14" s="38">
        <v>0</v>
      </c>
      <c r="BK14" s="38">
        <v>57128342.359999999</v>
      </c>
      <c r="BL14" s="38">
        <v>0.03</v>
      </c>
      <c r="BM14" s="38">
        <v>17973129.890000001</v>
      </c>
      <c r="BN14" s="38">
        <v>37732359.759999998</v>
      </c>
      <c r="BO14" s="38">
        <v>0</v>
      </c>
      <c r="BP14" s="38">
        <v>57128342.390000001</v>
      </c>
      <c r="BQ14" s="38">
        <v>572464.77</v>
      </c>
      <c r="BR14" s="38">
        <v>37512.43</v>
      </c>
      <c r="BS14" s="38">
        <v>0</v>
      </c>
      <c r="BT14" s="38">
        <v>609977.19999999995</v>
      </c>
      <c r="BU14" s="38">
        <v>0</v>
      </c>
      <c r="BV14" s="38">
        <v>748502.28</v>
      </c>
      <c r="BW14" s="38">
        <v>0</v>
      </c>
      <c r="BX14" s="38">
        <v>647558.17000000004</v>
      </c>
      <c r="BY14" s="38">
        <v>0</v>
      </c>
      <c r="BZ14" s="38">
        <v>249315.91</v>
      </c>
      <c r="CA14" s="38">
        <v>748502.28</v>
      </c>
      <c r="CB14" s="38">
        <v>0</v>
      </c>
      <c r="CC14" s="38">
        <v>647558.17000000004</v>
      </c>
      <c r="CD14" s="38">
        <v>59696946.759999998</v>
      </c>
      <c r="CE14" s="38">
        <v>12253220.6</v>
      </c>
      <c r="CF14" s="38">
        <v>0</v>
      </c>
      <c r="CG14" s="38">
        <v>71950167.349999994</v>
      </c>
      <c r="CH14" s="38">
        <v>29387929.829999998</v>
      </c>
      <c r="CI14" s="38">
        <v>95150724.5</v>
      </c>
      <c r="CJ14" s="38">
        <v>0</v>
      </c>
      <c r="CK14" s="38">
        <v>68235748.950000003</v>
      </c>
      <c r="CL14" s="38">
        <v>32154013.989999998</v>
      </c>
      <c r="CM14" s="38">
        <v>24828872</v>
      </c>
      <c r="CN14" s="38">
        <v>65762794.670000002</v>
      </c>
      <c r="CO14" s="38">
        <v>0</v>
      </c>
      <c r="CP14" s="38">
        <v>100389762.94</v>
      </c>
      <c r="CQ14" s="38">
        <v>16931531.329999998</v>
      </c>
      <c r="CR14" s="38">
        <v>379706.07</v>
      </c>
      <c r="CS14" s="38">
        <v>0</v>
      </c>
      <c r="CT14" s="38">
        <v>17311237.399999999</v>
      </c>
      <c r="CU14" s="38">
        <v>-276590.12</v>
      </c>
      <c r="CV14" s="38">
        <v>11953706.060000001</v>
      </c>
      <c r="CW14" s="38">
        <v>0</v>
      </c>
      <c r="CX14" s="38">
        <v>17405499.809999999</v>
      </c>
      <c r="CY14" s="38">
        <v>191977.36</v>
      </c>
      <c r="CZ14" s="38">
        <v>5604481.1500000004</v>
      </c>
      <c r="DA14" s="38">
        <v>12230296.18</v>
      </c>
      <c r="DB14" s="38">
        <v>0</v>
      </c>
      <c r="DC14" s="38">
        <v>17597477.16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0</v>
      </c>
      <c r="DM14" s="38">
        <v>0</v>
      </c>
      <c r="DN14" s="38">
        <v>0</v>
      </c>
      <c r="DO14" s="38">
        <v>0</v>
      </c>
      <c r="DP14" s="38">
        <v>0</v>
      </c>
      <c r="DQ14" s="38">
        <v>-3643.67</v>
      </c>
      <c r="DR14" s="38">
        <v>0</v>
      </c>
      <c r="DS14" s="38">
        <v>0</v>
      </c>
      <c r="DT14" s="38">
        <v>-3643.67</v>
      </c>
      <c r="DU14" s="38">
        <v>-3968.36</v>
      </c>
      <c r="DV14" s="38">
        <v>-410756.68</v>
      </c>
      <c r="DW14" s="38">
        <v>0</v>
      </c>
      <c r="DX14" s="38">
        <v>22900.01</v>
      </c>
      <c r="DY14" s="38">
        <v>0</v>
      </c>
      <c r="DZ14" s="38">
        <v>-27220.959999999999</v>
      </c>
      <c r="EA14" s="38">
        <v>-406788.32</v>
      </c>
      <c r="EB14" s="38">
        <v>0</v>
      </c>
      <c r="EC14" s="38">
        <v>22900.01</v>
      </c>
      <c r="ED14" s="38">
        <v>1710564.16</v>
      </c>
      <c r="EE14" s="38">
        <v>117903.29</v>
      </c>
      <c r="EF14" s="38">
        <v>0</v>
      </c>
      <c r="EG14" s="38">
        <v>1828467.46</v>
      </c>
      <c r="EH14" s="38">
        <v>0</v>
      </c>
      <c r="EI14" s="38">
        <v>1605555.84</v>
      </c>
      <c r="EJ14" s="38">
        <v>0</v>
      </c>
      <c r="EK14" s="38">
        <v>1922196.52</v>
      </c>
      <c r="EL14" s="38">
        <v>0</v>
      </c>
      <c r="EM14" s="38">
        <v>697239.71</v>
      </c>
      <c r="EN14" s="38">
        <v>1605555.84</v>
      </c>
      <c r="EO14" s="38">
        <v>0</v>
      </c>
      <c r="EP14" s="38">
        <v>1922196.52</v>
      </c>
      <c r="EQ14" s="38">
        <v>0</v>
      </c>
      <c r="ER14" s="38">
        <v>0</v>
      </c>
      <c r="ES14" s="38">
        <v>0</v>
      </c>
      <c r="ET14" s="38">
        <v>0</v>
      </c>
      <c r="EU14" s="38">
        <v>0</v>
      </c>
      <c r="EV14" s="38">
        <v>0</v>
      </c>
      <c r="EW14" s="38">
        <v>0</v>
      </c>
      <c r="EX14" s="38">
        <v>0</v>
      </c>
      <c r="EY14" s="38">
        <v>0</v>
      </c>
      <c r="EZ14" s="38">
        <v>0</v>
      </c>
      <c r="FA14" s="38">
        <v>0</v>
      </c>
      <c r="FB14" s="38">
        <v>0</v>
      </c>
      <c r="FC14" s="38">
        <v>0</v>
      </c>
      <c r="FD14" s="38">
        <v>0</v>
      </c>
      <c r="FE14" s="38">
        <v>0</v>
      </c>
      <c r="FF14" s="38">
        <v>0</v>
      </c>
      <c r="FG14" s="38">
        <v>0</v>
      </c>
      <c r="FH14" s="38">
        <v>0</v>
      </c>
      <c r="FI14" s="38">
        <v>0</v>
      </c>
      <c r="FJ14" s="38">
        <v>0</v>
      </c>
      <c r="FK14" s="38">
        <v>0</v>
      </c>
      <c r="FL14" s="38">
        <v>0</v>
      </c>
      <c r="FM14" s="38">
        <v>0</v>
      </c>
      <c r="FN14" s="38">
        <v>0</v>
      </c>
      <c r="FO14" s="38">
        <v>0</v>
      </c>
      <c r="FP14" s="38">
        <v>0</v>
      </c>
      <c r="FQ14" s="38">
        <v>0</v>
      </c>
      <c r="FR14" s="38">
        <v>0</v>
      </c>
      <c r="FS14" s="38">
        <v>0</v>
      </c>
      <c r="FT14" s="38">
        <v>0</v>
      </c>
      <c r="FU14" s="38">
        <v>0</v>
      </c>
      <c r="FV14" s="38">
        <v>0</v>
      </c>
      <c r="FW14" s="38">
        <v>0</v>
      </c>
      <c r="FX14" s="38">
        <v>0</v>
      </c>
      <c r="FY14" s="38">
        <v>0</v>
      </c>
      <c r="FZ14" s="38">
        <v>0</v>
      </c>
      <c r="GA14" s="38">
        <v>0</v>
      </c>
      <c r="GB14" s="38">
        <v>0</v>
      </c>
      <c r="GC14" s="38">
        <v>0</v>
      </c>
      <c r="GD14" s="38">
        <v>0</v>
      </c>
      <c r="GE14" s="38">
        <v>0</v>
      </c>
      <c r="GF14" s="38">
        <v>0</v>
      </c>
      <c r="GG14" s="38">
        <v>0</v>
      </c>
      <c r="GH14" s="38">
        <v>0</v>
      </c>
      <c r="GI14" s="38">
        <v>0</v>
      </c>
      <c r="GJ14" s="38">
        <v>0</v>
      </c>
      <c r="GK14" s="38">
        <v>0</v>
      </c>
      <c r="GL14" s="38">
        <v>0</v>
      </c>
      <c r="GM14" s="38">
        <v>0</v>
      </c>
      <c r="GN14" s="38">
        <v>0</v>
      </c>
      <c r="GO14" s="38">
        <v>0</v>
      </c>
      <c r="GP14" s="38">
        <v>0</v>
      </c>
      <c r="GQ14" s="38">
        <v>0</v>
      </c>
      <c r="GR14" s="38">
        <v>160197596.81</v>
      </c>
      <c r="GS14" s="38">
        <v>23803270.010000002</v>
      </c>
      <c r="GT14" s="38">
        <v>0</v>
      </c>
      <c r="GU14" s="38">
        <v>0</v>
      </c>
      <c r="GV14" s="38">
        <v>184000866.81999999</v>
      </c>
      <c r="GW14" s="38">
        <v>39721040.229999997</v>
      </c>
      <c r="GX14" s="38">
        <v>0</v>
      </c>
      <c r="GY14" s="38">
        <v>129195159.81</v>
      </c>
      <c r="GZ14" s="38">
        <v>0</v>
      </c>
      <c r="HA14" s="38">
        <v>175996937.40000001</v>
      </c>
      <c r="HB14" s="38">
        <v>39356654.630000003</v>
      </c>
      <c r="HC14" s="38">
        <v>61195168.039999999</v>
      </c>
      <c r="HD14" s="38">
        <v>0</v>
      </c>
      <c r="HE14" s="38">
        <v>61195168.039999999</v>
      </c>
      <c r="HF14" s="38">
        <v>89474119.579999998</v>
      </c>
      <c r="HG14" s="38">
        <v>0</v>
      </c>
      <c r="HH14" s="38">
        <v>0</v>
      </c>
      <c r="HI14" s="38">
        <v>215353592.03</v>
      </c>
      <c r="HJ14" s="38">
        <v>0</v>
      </c>
      <c r="HK14" s="38">
        <v>0</v>
      </c>
      <c r="HL14" s="38">
        <v>0</v>
      </c>
      <c r="HM14" s="38">
        <v>0</v>
      </c>
      <c r="HN14" s="38">
        <v>0</v>
      </c>
      <c r="HO14" s="38">
        <v>0</v>
      </c>
      <c r="HP14" s="38">
        <v>0</v>
      </c>
      <c r="HQ14" s="38">
        <v>0</v>
      </c>
      <c r="HR14" s="38">
        <v>0</v>
      </c>
      <c r="HS14" s="38">
        <v>0</v>
      </c>
      <c r="HT14" s="38">
        <v>0</v>
      </c>
      <c r="HU14" s="38">
        <v>0</v>
      </c>
      <c r="HV14" s="38">
        <v>0</v>
      </c>
      <c r="HW14" s="38">
        <v>0</v>
      </c>
      <c r="HX14" s="38">
        <v>140579.38</v>
      </c>
      <c r="HY14" s="38">
        <v>1175900.45</v>
      </c>
      <c r="HZ14" s="38">
        <v>0</v>
      </c>
      <c r="IA14" s="38">
        <v>63556.98</v>
      </c>
      <c r="IB14" s="38">
        <v>1112343.47</v>
      </c>
      <c r="IC14" s="38">
        <v>1112343.47</v>
      </c>
      <c r="ID14" s="38">
        <v>971764.09</v>
      </c>
      <c r="IE14" s="38">
        <v>0</v>
      </c>
      <c r="IF14" s="38">
        <v>971764.09</v>
      </c>
      <c r="IG14" s="38">
        <v>0</v>
      </c>
      <c r="IH14" s="38">
        <v>1175900.45</v>
      </c>
      <c r="II14" s="38">
        <v>0</v>
      </c>
      <c r="IJ14" s="38">
        <v>140579.38</v>
      </c>
      <c r="IK14" s="38">
        <v>0</v>
      </c>
      <c r="IL14" s="38">
        <v>1089215.6299999999</v>
      </c>
      <c r="IM14" s="38">
        <v>13670346.289999999</v>
      </c>
      <c r="IN14" s="38">
        <v>0</v>
      </c>
      <c r="IO14" s="38">
        <v>642452.93999999994</v>
      </c>
      <c r="IP14" s="38">
        <v>13027893.35</v>
      </c>
      <c r="IQ14" s="38">
        <v>95599366.859999999</v>
      </c>
      <c r="IR14" s="38">
        <v>12918677.060000001</v>
      </c>
      <c r="IS14" s="38">
        <v>81591474.180000007</v>
      </c>
      <c r="IT14" s="38">
        <v>94510151.230000004</v>
      </c>
      <c r="IU14" s="38">
        <v>82571473.510000005</v>
      </c>
      <c r="IV14" s="38">
        <v>96241819.799999997</v>
      </c>
      <c r="IW14" s="38">
        <v>0</v>
      </c>
      <c r="IX14" s="38">
        <v>109216.3</v>
      </c>
      <c r="IY14" s="38">
        <v>979999.33</v>
      </c>
      <c r="IZ14" s="38">
        <v>2568569.33</v>
      </c>
      <c r="JA14" s="38">
        <v>14123345.33</v>
      </c>
      <c r="JB14" s="38">
        <v>0</v>
      </c>
      <c r="JC14" s="38">
        <v>521807.93</v>
      </c>
      <c r="JD14" s="38">
        <v>13601537.4</v>
      </c>
      <c r="JE14" s="38">
        <v>18414749.5</v>
      </c>
      <c r="JF14" s="38">
        <v>11032968.07</v>
      </c>
      <c r="JG14" s="38">
        <v>4813212.09</v>
      </c>
      <c r="JH14" s="38">
        <v>15846180.16</v>
      </c>
      <c r="JI14" s="38">
        <v>4813212.09</v>
      </c>
      <c r="JJ14" s="38">
        <v>18936557.420000002</v>
      </c>
      <c r="JK14" s="38">
        <v>0</v>
      </c>
      <c r="JL14" s="38">
        <v>2568569.33</v>
      </c>
      <c r="JM14" s="38">
        <v>0</v>
      </c>
      <c r="JN14" s="38">
        <v>2431536.86</v>
      </c>
      <c r="JO14" s="38">
        <v>6636985.4400000004</v>
      </c>
      <c r="JP14" s="38">
        <v>0</v>
      </c>
      <c r="JQ14" s="38">
        <v>255091.91</v>
      </c>
      <c r="JR14" s="38">
        <v>6381893.5199999996</v>
      </c>
      <c r="JS14" s="38">
        <v>6358959.0599999996</v>
      </c>
      <c r="JT14" s="38">
        <v>3950356.67</v>
      </c>
      <c r="JU14" s="38">
        <v>-22934.46</v>
      </c>
      <c r="JV14" s="38">
        <v>3927422.2</v>
      </c>
      <c r="JW14" s="38">
        <v>-22934.46</v>
      </c>
      <c r="JX14" s="38">
        <v>6614050.9699999997</v>
      </c>
      <c r="JY14" s="38">
        <v>0</v>
      </c>
      <c r="JZ14" s="38">
        <v>2431536.86</v>
      </c>
      <c r="KA14" s="38">
        <v>0</v>
      </c>
      <c r="KB14" s="38">
        <v>6451.21</v>
      </c>
      <c r="KC14" s="38">
        <v>6710.59</v>
      </c>
      <c r="KD14" s="38">
        <v>0</v>
      </c>
      <c r="KE14" s="38">
        <v>259.39</v>
      </c>
      <c r="KF14" s="38">
        <v>6451.21</v>
      </c>
      <c r="KG14" s="38">
        <v>6451.21</v>
      </c>
      <c r="KH14" s="38">
        <v>0</v>
      </c>
      <c r="KI14" s="38">
        <v>0</v>
      </c>
      <c r="KJ14" s="38">
        <v>0</v>
      </c>
      <c r="KK14" s="38">
        <v>0</v>
      </c>
      <c r="KL14" s="38">
        <v>6710.59</v>
      </c>
      <c r="KM14" s="38">
        <v>0</v>
      </c>
      <c r="KN14" s="38">
        <v>6451.21</v>
      </c>
      <c r="KO14" s="38">
        <v>0</v>
      </c>
      <c r="KP14" s="38">
        <v>45224713.119999997</v>
      </c>
      <c r="KQ14" s="38">
        <v>55135134.710000001</v>
      </c>
      <c r="KR14" s="38">
        <v>0</v>
      </c>
      <c r="KS14" s="38">
        <v>2299846.87</v>
      </c>
      <c r="KT14" s="38">
        <v>52835287.840000004</v>
      </c>
      <c r="KU14" s="38">
        <v>124315190.68000001</v>
      </c>
      <c r="KV14" s="38">
        <v>33150384.989999998</v>
      </c>
      <c r="KW14" s="38">
        <v>45940092.579999998</v>
      </c>
      <c r="KX14" s="38">
        <v>79090477.560000002</v>
      </c>
      <c r="KY14" s="38">
        <v>71479902.840000004</v>
      </c>
      <c r="KZ14" s="38">
        <v>126615037.55</v>
      </c>
      <c r="LA14" s="38">
        <v>0</v>
      </c>
      <c r="LB14" s="38">
        <v>19684902.850000001</v>
      </c>
      <c r="LC14" s="38">
        <v>25539810.27</v>
      </c>
      <c r="LD14" s="38">
        <v>4463939.5199999996</v>
      </c>
      <c r="LE14" s="38">
        <v>8444872.0700000003</v>
      </c>
      <c r="LF14" s="38">
        <v>0</v>
      </c>
      <c r="LG14" s="38">
        <v>319330</v>
      </c>
      <c r="LH14" s="38">
        <v>8125542.0700000003</v>
      </c>
      <c r="LI14" s="38">
        <v>8125542.0700000003</v>
      </c>
      <c r="LJ14" s="38">
        <v>3661602.54</v>
      </c>
      <c r="LK14" s="38">
        <v>0</v>
      </c>
      <c r="LL14" s="38">
        <v>3661602.54</v>
      </c>
      <c r="LM14" s="38">
        <v>0</v>
      </c>
      <c r="LN14" s="38">
        <v>8444872.0700000003</v>
      </c>
      <c r="LO14" s="38">
        <v>0</v>
      </c>
      <c r="LP14" s="38">
        <v>4463939.5199999996</v>
      </c>
      <c r="LQ14" s="38">
        <v>0</v>
      </c>
      <c r="LR14" s="38">
        <v>0</v>
      </c>
      <c r="LS14" s="38">
        <v>0</v>
      </c>
      <c r="LT14" s="38">
        <v>0</v>
      </c>
      <c r="LU14" s="38">
        <v>0</v>
      </c>
      <c r="LV14" s="38">
        <v>0</v>
      </c>
      <c r="LW14" s="38">
        <v>0</v>
      </c>
      <c r="LX14" s="38">
        <v>0</v>
      </c>
      <c r="LY14" s="38">
        <v>0</v>
      </c>
      <c r="LZ14" s="38">
        <v>0</v>
      </c>
      <c r="MA14" s="38">
        <v>0</v>
      </c>
      <c r="MB14" s="38">
        <v>0</v>
      </c>
      <c r="MC14" s="38">
        <v>0</v>
      </c>
      <c r="MD14" s="38">
        <v>0</v>
      </c>
      <c r="ME14" s="38">
        <v>0</v>
      </c>
      <c r="MF14" s="38">
        <v>0</v>
      </c>
      <c r="MG14" s="38">
        <v>130.18</v>
      </c>
      <c r="MH14" s="38">
        <v>0</v>
      </c>
      <c r="MI14" s="38">
        <v>0</v>
      </c>
      <c r="MJ14" s="38">
        <v>130.18</v>
      </c>
      <c r="MK14" s="38">
        <v>433815.16</v>
      </c>
      <c r="ML14" s="38">
        <v>130.18</v>
      </c>
      <c r="MM14" s="38">
        <v>433684.98</v>
      </c>
      <c r="MN14" s="38">
        <v>433815.16</v>
      </c>
      <c r="MO14" s="38">
        <v>433684.98</v>
      </c>
      <c r="MP14" s="38">
        <v>433815.16</v>
      </c>
      <c r="MQ14" s="38">
        <v>0</v>
      </c>
      <c r="MR14" s="38">
        <v>0</v>
      </c>
      <c r="MS14" s="38">
        <v>0</v>
      </c>
      <c r="MT14" s="38">
        <v>0</v>
      </c>
      <c r="MU14" s="38">
        <v>0</v>
      </c>
      <c r="MV14" s="38">
        <v>0</v>
      </c>
      <c r="MW14" s="38">
        <v>0</v>
      </c>
      <c r="MX14" s="38">
        <v>0</v>
      </c>
      <c r="MY14" s="38">
        <v>0</v>
      </c>
      <c r="MZ14" s="38">
        <v>0</v>
      </c>
      <c r="NA14" s="38">
        <v>0</v>
      </c>
      <c r="NB14" s="38">
        <v>0</v>
      </c>
      <c r="NC14" s="38">
        <v>0</v>
      </c>
      <c r="ND14" s="38">
        <v>0</v>
      </c>
      <c r="NE14" s="38">
        <v>0</v>
      </c>
      <c r="NF14" s="38">
        <v>0</v>
      </c>
      <c r="NG14" s="38">
        <v>0</v>
      </c>
      <c r="NH14" s="38">
        <v>0</v>
      </c>
      <c r="NI14" s="38">
        <v>0</v>
      </c>
      <c r="NJ14" s="38">
        <v>0</v>
      </c>
      <c r="NK14" s="38">
        <v>0</v>
      </c>
      <c r="NL14" s="38">
        <v>0</v>
      </c>
      <c r="NM14" s="38">
        <v>0</v>
      </c>
      <c r="NN14" s="38">
        <v>0</v>
      </c>
      <c r="NO14" s="38">
        <v>0</v>
      </c>
      <c r="NP14" s="38">
        <v>0</v>
      </c>
      <c r="NQ14" s="38">
        <v>0</v>
      </c>
      <c r="NR14" s="38">
        <v>0</v>
      </c>
      <c r="NS14" s="38">
        <v>0</v>
      </c>
      <c r="NT14" s="38">
        <v>0</v>
      </c>
      <c r="NU14" s="38">
        <v>0</v>
      </c>
      <c r="NV14" s="38">
        <v>0</v>
      </c>
      <c r="NW14" s="38">
        <v>0</v>
      </c>
      <c r="NX14" s="38">
        <v>0</v>
      </c>
      <c r="NY14" s="38">
        <v>0</v>
      </c>
      <c r="NZ14" s="38">
        <v>0</v>
      </c>
      <c r="OA14" s="38">
        <v>0</v>
      </c>
      <c r="OB14" s="38">
        <v>0</v>
      </c>
      <c r="OC14" s="38">
        <v>0</v>
      </c>
      <c r="OD14" s="38">
        <v>0</v>
      </c>
      <c r="OE14" s="38">
        <v>0</v>
      </c>
      <c r="OF14" s="38">
        <v>0</v>
      </c>
      <c r="OG14" s="38">
        <v>0</v>
      </c>
      <c r="OH14" s="38">
        <v>0</v>
      </c>
      <c r="OI14" s="38">
        <v>0</v>
      </c>
      <c r="OJ14" s="38">
        <v>0</v>
      </c>
      <c r="OK14" s="38">
        <v>0</v>
      </c>
      <c r="OL14" s="38">
        <v>0</v>
      </c>
      <c r="OM14" s="38">
        <v>0</v>
      </c>
      <c r="ON14" s="38">
        <v>0</v>
      </c>
      <c r="OO14" s="38">
        <v>0</v>
      </c>
      <c r="OP14" s="38">
        <v>0</v>
      </c>
      <c r="OQ14" s="38">
        <v>0</v>
      </c>
      <c r="OR14" s="38">
        <v>0</v>
      </c>
      <c r="OS14" s="38">
        <v>0</v>
      </c>
      <c r="OT14" s="38">
        <v>0</v>
      </c>
      <c r="OU14" s="38">
        <v>0</v>
      </c>
      <c r="OV14" s="38">
        <v>0</v>
      </c>
      <c r="OW14" s="38">
        <v>0</v>
      </c>
      <c r="OX14" s="38">
        <v>0</v>
      </c>
      <c r="OY14" s="38">
        <v>0</v>
      </c>
      <c r="OZ14" s="38">
        <v>0</v>
      </c>
      <c r="PA14" s="38">
        <v>0</v>
      </c>
      <c r="PB14" s="38">
        <v>0</v>
      </c>
      <c r="PC14" s="38">
        <v>0</v>
      </c>
      <c r="PD14" s="38">
        <v>0</v>
      </c>
      <c r="PE14" s="38">
        <v>0</v>
      </c>
      <c r="PF14" s="38">
        <v>0</v>
      </c>
      <c r="PG14" s="38">
        <v>0</v>
      </c>
      <c r="PH14" s="38">
        <v>0</v>
      </c>
      <c r="PI14" s="38">
        <v>0</v>
      </c>
      <c r="PJ14" s="38">
        <v>0</v>
      </c>
      <c r="PK14" s="38">
        <v>0</v>
      </c>
      <c r="PL14" s="38">
        <v>0</v>
      </c>
      <c r="PM14" s="38">
        <v>0</v>
      </c>
      <c r="PN14" s="38">
        <v>0</v>
      </c>
      <c r="PO14" s="38">
        <v>0</v>
      </c>
      <c r="PP14" s="38">
        <v>0</v>
      </c>
      <c r="PQ14" s="38">
        <v>0</v>
      </c>
      <c r="PR14" s="38">
        <v>0</v>
      </c>
      <c r="PS14" s="38">
        <v>0</v>
      </c>
      <c r="PT14" s="38">
        <v>0</v>
      </c>
      <c r="PU14" s="38">
        <v>0</v>
      </c>
      <c r="PV14" s="38">
        <v>0</v>
      </c>
      <c r="PW14" s="38">
        <v>0</v>
      </c>
      <c r="PX14" s="38">
        <v>0</v>
      </c>
      <c r="PY14" s="38">
        <v>0</v>
      </c>
      <c r="PZ14" s="38">
        <v>55925005.049999997</v>
      </c>
      <c r="QA14" s="38">
        <v>99193425.060000002</v>
      </c>
      <c r="QB14" s="38">
        <v>0</v>
      </c>
      <c r="QC14" s="38">
        <v>4102346.02</v>
      </c>
      <c r="QD14" s="38">
        <v>95091079.040000007</v>
      </c>
      <c r="QE14" s="38">
        <v>254366418.00999999</v>
      </c>
      <c r="QF14" s="38">
        <v>65685883.590000004</v>
      </c>
      <c r="QG14" s="38">
        <v>132755529.37</v>
      </c>
      <c r="QH14" s="38">
        <v>198441412.96000001</v>
      </c>
      <c r="QI14" s="38">
        <v>159275338.97</v>
      </c>
      <c r="QJ14" s="38">
        <v>258468764.02000001</v>
      </c>
      <c r="QK14" s="38">
        <v>0</v>
      </c>
      <c r="QL14" s="38">
        <v>29405195.449999999</v>
      </c>
      <c r="QM14" s="38">
        <v>26519809.600000001</v>
      </c>
      <c r="QN14" s="83"/>
      <c r="QO14" s="83"/>
      <c r="QP14" s="83"/>
      <c r="QQ14" s="83"/>
      <c r="QR14" s="83"/>
      <c r="QS14" s="83"/>
      <c r="QT14" s="83"/>
      <c r="QU14" s="83"/>
      <c r="QV14" s="83"/>
      <c r="QW14" s="83"/>
      <c r="QX14" s="83"/>
      <c r="QY14" s="83"/>
      <c r="QZ14" s="83"/>
      <c r="RA14" s="83"/>
      <c r="RB14" s="83"/>
      <c r="RC14" s="83"/>
      <c r="RD14" s="83"/>
      <c r="RE14" s="83"/>
      <c r="RF14" s="83"/>
      <c r="RG14" s="83"/>
      <c r="RH14" s="83"/>
      <c r="RI14" s="83"/>
      <c r="RJ14" s="83"/>
      <c r="RK14" s="83"/>
      <c r="RL14" s="83"/>
      <c r="RM14" s="83"/>
      <c r="RN14" s="83"/>
      <c r="RO14" s="83"/>
      <c r="RP14" s="83"/>
      <c r="RQ14" s="83"/>
      <c r="RR14" s="83"/>
      <c r="RS14" s="83"/>
      <c r="RT14" s="83"/>
      <c r="RU14" s="83"/>
      <c r="RV14" s="83"/>
      <c r="RW14" s="83"/>
      <c r="RX14" s="83"/>
      <c r="RY14" s="83"/>
      <c r="RZ14" s="83"/>
      <c r="SA14" s="83"/>
      <c r="SB14" s="83"/>
      <c r="SC14" s="83"/>
      <c r="SD14" s="83"/>
      <c r="SE14" s="83"/>
      <c r="SF14" s="83"/>
      <c r="SG14" s="83"/>
      <c r="SH14" s="83"/>
      <c r="SI14" s="83"/>
      <c r="SJ14" s="83"/>
      <c r="SK14" s="83"/>
      <c r="SL14" s="83"/>
      <c r="SM14" s="83"/>
      <c r="SN14" s="83"/>
      <c r="SO14" s="83"/>
      <c r="SP14" s="83"/>
      <c r="SQ14" s="83"/>
      <c r="SR14" s="83"/>
      <c r="SS14" s="83"/>
      <c r="ST14" s="83"/>
      <c r="SU14" s="83"/>
      <c r="SV14" s="83"/>
      <c r="SW14" s="83"/>
      <c r="SX14" s="83"/>
      <c r="SY14" s="83"/>
      <c r="SZ14" s="83"/>
      <c r="TA14" s="83"/>
      <c r="TB14" s="83"/>
      <c r="TC14" s="83"/>
      <c r="TD14" s="83"/>
      <c r="TE14" s="83"/>
      <c r="TF14" s="83"/>
      <c r="TG14" s="83"/>
      <c r="TH14" s="83"/>
      <c r="TI14" s="83"/>
      <c r="TJ14" s="83"/>
      <c r="TK14" s="83"/>
      <c r="TL14" s="83"/>
      <c r="TM14" s="83"/>
      <c r="TN14" s="83"/>
      <c r="TO14" s="83"/>
      <c r="TP14" s="83"/>
      <c r="TQ14" s="83"/>
      <c r="TR14" s="83"/>
      <c r="TS14" s="83"/>
      <c r="TT14" s="83"/>
      <c r="TU14" s="83"/>
      <c r="TV14" s="83"/>
      <c r="TW14" s="83"/>
      <c r="TX14" s="83"/>
      <c r="TY14" s="83"/>
      <c r="TZ14" s="83"/>
      <c r="UA14" s="83"/>
      <c r="UB14" s="83"/>
      <c r="UC14" s="83"/>
      <c r="UD14" s="83"/>
      <c r="UE14" s="83"/>
      <c r="UF14" s="83"/>
      <c r="UG14" s="83"/>
      <c r="UH14" s="83"/>
      <c r="UI14" s="83">
        <v>1415699.76</v>
      </c>
      <c r="UJ14" s="83">
        <v>6022830.9000000004</v>
      </c>
      <c r="UK14" s="83">
        <v>6022830.9000000004</v>
      </c>
      <c r="UL14" s="83">
        <v>6022830.9000000004</v>
      </c>
      <c r="UM14" s="83">
        <v>0</v>
      </c>
      <c r="UN14" s="83"/>
      <c r="UO14" s="83">
        <v>0</v>
      </c>
      <c r="UP14" s="83">
        <v>0</v>
      </c>
      <c r="UQ14" s="83">
        <v>0</v>
      </c>
      <c r="UR14" s="83"/>
      <c r="US14" s="83"/>
      <c r="UT14" s="83">
        <v>7438530.6600000001</v>
      </c>
      <c r="UU14" s="83"/>
      <c r="UV14" s="83">
        <v>7438530.6600000001</v>
      </c>
      <c r="UW14" s="83"/>
      <c r="UX14" s="83"/>
      <c r="UY14" s="83">
        <v>6022830.9000000004</v>
      </c>
      <c r="YQ14">
        <v>0</v>
      </c>
      <c r="YR14">
        <v>6022830.9000000004</v>
      </c>
      <c r="YS14">
        <v>0</v>
      </c>
      <c r="YT14">
        <v>0</v>
      </c>
      <c r="YV14">
        <v>6022830.9000000004</v>
      </c>
      <c r="YW14">
        <v>6022830.9000000004</v>
      </c>
      <c r="YX14">
        <v>7438530.6600000001</v>
      </c>
      <c r="YZ14">
        <v>7438530.6600000001</v>
      </c>
      <c r="ZA14">
        <v>0</v>
      </c>
      <c r="ZE14">
        <v>1415699.76</v>
      </c>
      <c r="ZF14">
        <v>6022830.9000000004</v>
      </c>
    </row>
    <row r="15" spans="1:683">
      <c r="A15" s="84">
        <v>45657</v>
      </c>
      <c r="B15" s="81">
        <v>50149</v>
      </c>
      <c r="C15" s="82" t="s">
        <v>1947</v>
      </c>
      <c r="D15" s="38">
        <v>138936825.97</v>
      </c>
      <c r="E15" s="38">
        <v>3973717.24</v>
      </c>
      <c r="F15" s="38">
        <v>0</v>
      </c>
      <c r="G15" s="38">
        <v>142910543.21000001</v>
      </c>
      <c r="H15" s="38">
        <v>1546994.75</v>
      </c>
      <c r="I15" s="38">
        <v>70533385.519999996</v>
      </c>
      <c r="J15" s="38">
        <v>0</v>
      </c>
      <c r="K15" s="38">
        <v>140883890.80000001</v>
      </c>
      <c r="L15" s="38">
        <v>3971914.17</v>
      </c>
      <c r="M15" s="38">
        <v>111363726.76000001</v>
      </c>
      <c r="N15" s="38">
        <v>68986390.769999996</v>
      </c>
      <c r="O15" s="38">
        <v>0</v>
      </c>
      <c r="P15" s="38">
        <v>144855804.97</v>
      </c>
      <c r="Q15" s="38">
        <v>19655236.399999999</v>
      </c>
      <c r="R15" s="38">
        <v>424286.21</v>
      </c>
      <c r="S15" s="38">
        <v>0</v>
      </c>
      <c r="T15" s="38">
        <v>20079522.609999999</v>
      </c>
      <c r="U15" s="38">
        <v>0</v>
      </c>
      <c r="V15" s="38">
        <v>4986664.96</v>
      </c>
      <c r="W15" s="38">
        <v>0</v>
      </c>
      <c r="X15" s="38">
        <v>19531975.82</v>
      </c>
      <c r="Y15" s="38">
        <v>424286.21</v>
      </c>
      <c r="Z15" s="38">
        <v>11595039.539999999</v>
      </c>
      <c r="AA15" s="38">
        <v>4986664.96</v>
      </c>
      <c r="AB15" s="38">
        <v>0</v>
      </c>
      <c r="AC15" s="38">
        <v>19956262.030000001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2213713.2000000002</v>
      </c>
      <c r="BE15" s="38">
        <v>0</v>
      </c>
      <c r="BF15" s="38">
        <v>0</v>
      </c>
      <c r="BG15" s="38">
        <v>2213713.2000000002</v>
      </c>
      <c r="BH15" s="38">
        <v>0</v>
      </c>
      <c r="BI15" s="38">
        <v>1520038.25</v>
      </c>
      <c r="BJ15" s="38">
        <v>0</v>
      </c>
      <c r="BK15" s="38">
        <v>2222273.12</v>
      </c>
      <c r="BL15" s="38">
        <v>0</v>
      </c>
      <c r="BM15" s="38">
        <v>933480.68</v>
      </c>
      <c r="BN15" s="38">
        <v>1520038.25</v>
      </c>
      <c r="BO15" s="38">
        <v>0</v>
      </c>
      <c r="BP15" s="38">
        <v>2222273.12</v>
      </c>
      <c r="BQ15" s="38">
        <v>28938000.300000001</v>
      </c>
      <c r="BR15" s="38">
        <v>0</v>
      </c>
      <c r="BS15" s="38">
        <v>0</v>
      </c>
      <c r="BT15" s="38">
        <v>28938000.300000001</v>
      </c>
      <c r="BU15" s="38">
        <v>0</v>
      </c>
      <c r="BV15" s="38">
        <v>6495238.4500000002</v>
      </c>
      <c r="BW15" s="38">
        <v>0</v>
      </c>
      <c r="BX15" s="38">
        <v>28898644.780000001</v>
      </c>
      <c r="BY15" s="38">
        <v>0</v>
      </c>
      <c r="BZ15" s="38">
        <v>14598349.02</v>
      </c>
      <c r="CA15" s="38">
        <v>6495238.4500000002</v>
      </c>
      <c r="CB15" s="38">
        <v>0</v>
      </c>
      <c r="CC15" s="38">
        <v>28898644.780000001</v>
      </c>
      <c r="CD15" s="38">
        <v>17469707.809999999</v>
      </c>
      <c r="CE15" s="38">
        <v>0</v>
      </c>
      <c r="CF15" s="38">
        <v>0</v>
      </c>
      <c r="CG15" s="38">
        <v>17469707.809999999</v>
      </c>
      <c r="CH15" s="38">
        <v>0</v>
      </c>
      <c r="CI15" s="38">
        <v>3747579.49</v>
      </c>
      <c r="CJ15" s="38">
        <v>0</v>
      </c>
      <c r="CK15" s="38">
        <v>16990539.640000001</v>
      </c>
      <c r="CL15" s="38">
        <v>0</v>
      </c>
      <c r="CM15" s="38">
        <v>18514664.300000001</v>
      </c>
      <c r="CN15" s="38">
        <v>3747579.49</v>
      </c>
      <c r="CO15" s="38">
        <v>0</v>
      </c>
      <c r="CP15" s="38">
        <v>16990539.640000001</v>
      </c>
      <c r="CQ15" s="38">
        <v>1938410.43</v>
      </c>
      <c r="CR15" s="38">
        <v>22956.44</v>
      </c>
      <c r="CS15" s="38">
        <v>0</v>
      </c>
      <c r="CT15" s="38">
        <v>1961366.87</v>
      </c>
      <c r="CU15" s="38">
        <v>-1000000</v>
      </c>
      <c r="CV15" s="38">
        <v>-623774.16</v>
      </c>
      <c r="CW15" s="38">
        <v>0</v>
      </c>
      <c r="CX15" s="38">
        <v>1920504.4</v>
      </c>
      <c r="CY15" s="38">
        <v>22956.44</v>
      </c>
      <c r="CZ15" s="38">
        <v>553821</v>
      </c>
      <c r="DA15" s="38">
        <v>376225.84</v>
      </c>
      <c r="DB15" s="38">
        <v>0</v>
      </c>
      <c r="DC15" s="38">
        <v>1943460.84</v>
      </c>
      <c r="DD15" s="38">
        <v>0</v>
      </c>
      <c r="DE15" s="38">
        <v>0</v>
      </c>
      <c r="DF15" s="38">
        <v>0</v>
      </c>
      <c r="DG15" s="38">
        <v>0</v>
      </c>
      <c r="DH15" s="38">
        <v>0</v>
      </c>
      <c r="DI15" s="38">
        <v>0</v>
      </c>
      <c r="DJ15" s="38">
        <v>0</v>
      </c>
      <c r="DK15" s="38">
        <v>0</v>
      </c>
      <c r="DL15" s="38">
        <v>0</v>
      </c>
      <c r="DM15" s="38">
        <v>0</v>
      </c>
      <c r="DN15" s="38">
        <v>0</v>
      </c>
      <c r="DO15" s="38">
        <v>0</v>
      </c>
      <c r="DP15" s="38">
        <v>0</v>
      </c>
      <c r="DQ15" s="38">
        <v>647780.59</v>
      </c>
      <c r="DR15" s="38">
        <v>0</v>
      </c>
      <c r="DS15" s="38">
        <v>0</v>
      </c>
      <c r="DT15" s="38">
        <v>647780.59</v>
      </c>
      <c r="DU15" s="38">
        <v>0</v>
      </c>
      <c r="DV15" s="38">
        <v>45856.38</v>
      </c>
      <c r="DW15" s="38">
        <v>0</v>
      </c>
      <c r="DX15" s="38">
        <v>650325</v>
      </c>
      <c r="DY15" s="38">
        <v>0</v>
      </c>
      <c r="DZ15" s="38">
        <v>39398.92</v>
      </c>
      <c r="EA15" s="38">
        <v>45856.38</v>
      </c>
      <c r="EB15" s="38">
        <v>0</v>
      </c>
      <c r="EC15" s="38">
        <v>650325</v>
      </c>
      <c r="ED15" s="38">
        <v>5770301.46</v>
      </c>
      <c r="EE15" s="38">
        <v>30169.85</v>
      </c>
      <c r="EF15" s="38">
        <v>0</v>
      </c>
      <c r="EG15" s="38">
        <v>5800471.3099999996</v>
      </c>
      <c r="EH15" s="38">
        <v>0</v>
      </c>
      <c r="EI15" s="38">
        <v>-761766.22</v>
      </c>
      <c r="EJ15" s="38">
        <v>0</v>
      </c>
      <c r="EK15" s="38">
        <v>5784728.3499999996</v>
      </c>
      <c r="EL15" s="38">
        <v>30169.85</v>
      </c>
      <c r="EM15" s="38">
        <v>2204567.88</v>
      </c>
      <c r="EN15" s="38">
        <v>-761766.22</v>
      </c>
      <c r="EO15" s="38">
        <v>0</v>
      </c>
      <c r="EP15" s="38">
        <v>5814898.2000000002</v>
      </c>
      <c r="EQ15" s="38">
        <v>99268022.069999993</v>
      </c>
      <c r="ER15" s="38">
        <v>627001.68999999994</v>
      </c>
      <c r="ES15" s="38">
        <v>0</v>
      </c>
      <c r="ET15" s="38">
        <v>99895023.760000005</v>
      </c>
      <c r="EU15" s="38">
        <v>99896.73</v>
      </c>
      <c r="EV15" s="38">
        <v>20614874.809999999</v>
      </c>
      <c r="EW15" s="38">
        <v>0</v>
      </c>
      <c r="EX15" s="38">
        <v>100121791.63</v>
      </c>
      <c r="EY15" s="38">
        <v>630022.26</v>
      </c>
      <c r="EZ15" s="38">
        <v>85240951.900000006</v>
      </c>
      <c r="FA15" s="38">
        <v>20514978.079999998</v>
      </c>
      <c r="FB15" s="38">
        <v>0</v>
      </c>
      <c r="FC15" s="38">
        <v>100751813.89</v>
      </c>
      <c r="FD15" s="38">
        <v>0</v>
      </c>
      <c r="FE15" s="38">
        <v>0</v>
      </c>
      <c r="FF15" s="38">
        <v>0</v>
      </c>
      <c r="FG15" s="38">
        <v>0</v>
      </c>
      <c r="FH15" s="38">
        <v>0</v>
      </c>
      <c r="FI15" s="38">
        <v>0</v>
      </c>
      <c r="FJ15" s="38">
        <v>0</v>
      </c>
      <c r="FK15" s="38">
        <v>0</v>
      </c>
      <c r="FL15" s="38">
        <v>0</v>
      </c>
      <c r="FM15" s="38">
        <v>0</v>
      </c>
      <c r="FN15" s="38">
        <v>0</v>
      </c>
      <c r="FO15" s="38">
        <v>0</v>
      </c>
      <c r="FP15" s="38">
        <v>0</v>
      </c>
      <c r="FQ15" s="38">
        <v>0</v>
      </c>
      <c r="FR15" s="38">
        <v>0</v>
      </c>
      <c r="FS15" s="38">
        <v>0</v>
      </c>
      <c r="FT15" s="38">
        <v>0</v>
      </c>
      <c r="FU15" s="38">
        <v>0</v>
      </c>
      <c r="FV15" s="38">
        <v>0</v>
      </c>
      <c r="FW15" s="38">
        <v>0</v>
      </c>
      <c r="FX15" s="38">
        <v>0</v>
      </c>
      <c r="FY15" s="38">
        <v>0</v>
      </c>
      <c r="FZ15" s="38">
        <v>0</v>
      </c>
      <c r="GA15" s="38">
        <v>0</v>
      </c>
      <c r="GB15" s="38">
        <v>0</v>
      </c>
      <c r="GC15" s="38">
        <v>0</v>
      </c>
      <c r="GD15" s="38">
        <v>0</v>
      </c>
      <c r="GE15" s="38">
        <v>0</v>
      </c>
      <c r="GF15" s="38">
        <v>0</v>
      </c>
      <c r="GG15" s="38">
        <v>0</v>
      </c>
      <c r="GH15" s="38">
        <v>0</v>
      </c>
      <c r="GI15" s="38">
        <v>0</v>
      </c>
      <c r="GJ15" s="38">
        <v>0</v>
      </c>
      <c r="GK15" s="38">
        <v>0</v>
      </c>
      <c r="GL15" s="38">
        <v>0</v>
      </c>
      <c r="GM15" s="38">
        <v>0</v>
      </c>
      <c r="GN15" s="38">
        <v>0</v>
      </c>
      <c r="GO15" s="38">
        <v>0</v>
      </c>
      <c r="GP15" s="38">
        <v>0</v>
      </c>
      <c r="GQ15" s="38">
        <v>0</v>
      </c>
      <c r="GR15" s="38">
        <v>314837998.23000002</v>
      </c>
      <c r="GS15" s="38">
        <v>5078131.43</v>
      </c>
      <c r="GT15" s="38">
        <v>0</v>
      </c>
      <c r="GU15" s="38">
        <v>0</v>
      </c>
      <c r="GV15" s="38">
        <v>319916129.66000003</v>
      </c>
      <c r="GW15" s="38">
        <v>646891.48</v>
      </c>
      <c r="GX15" s="38">
        <v>0</v>
      </c>
      <c r="GY15" s="38">
        <v>106558097.48</v>
      </c>
      <c r="GZ15" s="38">
        <v>0</v>
      </c>
      <c r="HA15" s="38">
        <v>317004673.54000002</v>
      </c>
      <c r="HB15" s="38">
        <v>5079348.93</v>
      </c>
      <c r="HC15" s="38">
        <v>245044000</v>
      </c>
      <c r="HD15" s="38">
        <v>0</v>
      </c>
      <c r="HE15" s="38">
        <v>245044000</v>
      </c>
      <c r="HF15" s="38">
        <v>105911206</v>
      </c>
      <c r="HG15" s="38">
        <v>0</v>
      </c>
      <c r="HH15" s="38">
        <v>0</v>
      </c>
      <c r="HI15" s="38">
        <v>322084022.47000003</v>
      </c>
      <c r="HJ15" s="38">
        <v>59376418.130000003</v>
      </c>
      <c r="HK15" s="38">
        <v>92690413.790000007</v>
      </c>
      <c r="HL15" s="38">
        <v>0</v>
      </c>
      <c r="HM15" s="38">
        <v>3244748.72</v>
      </c>
      <c r="HN15" s="38">
        <v>89445665.069999993</v>
      </c>
      <c r="HO15" s="38">
        <v>89445665.069999993</v>
      </c>
      <c r="HP15" s="38">
        <v>30069246.940000001</v>
      </c>
      <c r="HQ15" s="38">
        <v>0</v>
      </c>
      <c r="HR15" s="38">
        <v>30069246.940000001</v>
      </c>
      <c r="HS15" s="38">
        <v>0</v>
      </c>
      <c r="HT15" s="38">
        <v>92690413.790000007</v>
      </c>
      <c r="HU15" s="38">
        <v>0</v>
      </c>
      <c r="HV15" s="38">
        <v>59376418.130000003</v>
      </c>
      <c r="HW15" s="38">
        <v>0</v>
      </c>
      <c r="HX15" s="38">
        <v>4453143.93</v>
      </c>
      <c r="HY15" s="38">
        <v>9985046.5700000003</v>
      </c>
      <c r="HZ15" s="38">
        <v>0</v>
      </c>
      <c r="IA15" s="38">
        <v>447440.29</v>
      </c>
      <c r="IB15" s="38">
        <v>9537606.2799999993</v>
      </c>
      <c r="IC15" s="38">
        <v>9537606.2799999993</v>
      </c>
      <c r="ID15" s="38">
        <v>5084462.3499999996</v>
      </c>
      <c r="IE15" s="38">
        <v>0</v>
      </c>
      <c r="IF15" s="38">
        <v>5084462.3499999996</v>
      </c>
      <c r="IG15" s="38">
        <v>0</v>
      </c>
      <c r="IH15" s="38">
        <v>9985046.5700000003</v>
      </c>
      <c r="II15" s="38">
        <v>0</v>
      </c>
      <c r="IJ15" s="38">
        <v>4453143.93</v>
      </c>
      <c r="IK15" s="38">
        <v>0</v>
      </c>
      <c r="IL15" s="38">
        <v>0</v>
      </c>
      <c r="IM15" s="38">
        <v>0</v>
      </c>
      <c r="IN15" s="38">
        <v>0</v>
      </c>
      <c r="IO15" s="38">
        <v>0</v>
      </c>
      <c r="IP15" s="38">
        <v>0</v>
      </c>
      <c r="IQ15" s="38">
        <v>0</v>
      </c>
      <c r="IR15" s="38">
        <v>0</v>
      </c>
      <c r="IS15" s="38">
        <v>0</v>
      </c>
      <c r="IT15" s="38">
        <v>0</v>
      </c>
      <c r="IU15" s="38">
        <v>0</v>
      </c>
      <c r="IV15" s="38">
        <v>0</v>
      </c>
      <c r="IW15" s="38">
        <v>0</v>
      </c>
      <c r="IX15" s="38">
        <v>0</v>
      </c>
      <c r="IY15" s="38">
        <v>0</v>
      </c>
      <c r="IZ15" s="38">
        <v>0</v>
      </c>
      <c r="JA15" s="38">
        <v>0</v>
      </c>
      <c r="JB15" s="38">
        <v>0</v>
      </c>
      <c r="JC15" s="38">
        <v>0</v>
      </c>
      <c r="JD15" s="38">
        <v>0</v>
      </c>
      <c r="JE15" s="38">
        <v>0</v>
      </c>
      <c r="JF15" s="38">
        <v>0</v>
      </c>
      <c r="JG15" s="38">
        <v>0</v>
      </c>
      <c r="JH15" s="38">
        <v>0</v>
      </c>
      <c r="JI15" s="38">
        <v>0</v>
      </c>
      <c r="JJ15" s="38">
        <v>0</v>
      </c>
      <c r="JK15" s="38">
        <v>0</v>
      </c>
      <c r="JL15" s="38">
        <v>0</v>
      </c>
      <c r="JM15" s="38">
        <v>0</v>
      </c>
      <c r="JN15" s="38">
        <v>604419.53</v>
      </c>
      <c r="JO15" s="38">
        <v>788203.22</v>
      </c>
      <c r="JP15" s="38">
        <v>0</v>
      </c>
      <c r="JQ15" s="38">
        <v>45599.14</v>
      </c>
      <c r="JR15" s="38">
        <v>742604.08</v>
      </c>
      <c r="JS15" s="38">
        <v>742604.08</v>
      </c>
      <c r="JT15" s="38">
        <v>138184.54999999999</v>
      </c>
      <c r="JU15" s="38">
        <v>0</v>
      </c>
      <c r="JV15" s="38">
        <v>138184.54999999999</v>
      </c>
      <c r="JW15" s="38">
        <v>0</v>
      </c>
      <c r="JX15" s="38">
        <v>788203.22</v>
      </c>
      <c r="JY15" s="38">
        <v>0</v>
      </c>
      <c r="JZ15" s="38">
        <v>604419.53</v>
      </c>
      <c r="KA15" s="38">
        <v>0</v>
      </c>
      <c r="KB15" s="38">
        <v>7293439.0300000003</v>
      </c>
      <c r="KC15" s="38">
        <v>9215555.9100000001</v>
      </c>
      <c r="KD15" s="38">
        <v>0</v>
      </c>
      <c r="KE15" s="38">
        <v>686325.42</v>
      </c>
      <c r="KF15" s="38">
        <v>8529230.4900000002</v>
      </c>
      <c r="KG15" s="38">
        <v>8529230.4900000002</v>
      </c>
      <c r="KH15" s="38">
        <v>1235791.46</v>
      </c>
      <c r="KI15" s="38">
        <v>0</v>
      </c>
      <c r="KJ15" s="38">
        <v>1235791.46</v>
      </c>
      <c r="KK15" s="38">
        <v>0</v>
      </c>
      <c r="KL15" s="38">
        <v>9215555.9100000001</v>
      </c>
      <c r="KM15" s="38">
        <v>0</v>
      </c>
      <c r="KN15" s="38">
        <v>7293439.0300000003</v>
      </c>
      <c r="KO15" s="38">
        <v>0</v>
      </c>
      <c r="KP15" s="38">
        <v>5226937.58</v>
      </c>
      <c r="KQ15" s="38">
        <v>6385367.9400000004</v>
      </c>
      <c r="KR15" s="38">
        <v>0</v>
      </c>
      <c r="KS15" s="38">
        <v>365461.4</v>
      </c>
      <c r="KT15" s="38">
        <v>6019906.54</v>
      </c>
      <c r="KU15" s="38">
        <v>6019906.54</v>
      </c>
      <c r="KV15" s="38">
        <v>792968.96</v>
      </c>
      <c r="KW15" s="38">
        <v>0</v>
      </c>
      <c r="KX15" s="38">
        <v>792968.96</v>
      </c>
      <c r="KY15" s="38">
        <v>0</v>
      </c>
      <c r="KZ15" s="38">
        <v>6385367.9400000004</v>
      </c>
      <c r="LA15" s="38">
        <v>0</v>
      </c>
      <c r="LB15" s="38">
        <v>5226937.58</v>
      </c>
      <c r="LC15" s="38">
        <v>0</v>
      </c>
      <c r="LD15" s="38">
        <v>420609.74</v>
      </c>
      <c r="LE15" s="38">
        <v>1533085.85</v>
      </c>
      <c r="LF15" s="38">
        <v>0</v>
      </c>
      <c r="LG15" s="38">
        <v>57983.88</v>
      </c>
      <c r="LH15" s="38">
        <v>1475101.97</v>
      </c>
      <c r="LI15" s="38">
        <v>1475101.97</v>
      </c>
      <c r="LJ15" s="38">
        <v>1054492.23</v>
      </c>
      <c r="LK15" s="38">
        <v>0</v>
      </c>
      <c r="LL15" s="38">
        <v>1054492.23</v>
      </c>
      <c r="LM15" s="38">
        <v>0</v>
      </c>
      <c r="LN15" s="38">
        <v>1533085.85</v>
      </c>
      <c r="LO15" s="38">
        <v>0</v>
      </c>
      <c r="LP15" s="38">
        <v>420609.74</v>
      </c>
      <c r="LQ15" s="38">
        <v>0</v>
      </c>
      <c r="LR15" s="38">
        <v>0</v>
      </c>
      <c r="LS15" s="38">
        <v>0</v>
      </c>
      <c r="LT15" s="38">
        <v>0</v>
      </c>
      <c r="LU15" s="38">
        <v>0</v>
      </c>
      <c r="LV15" s="38">
        <v>0</v>
      </c>
      <c r="LW15" s="38">
        <v>0</v>
      </c>
      <c r="LX15" s="38">
        <v>0</v>
      </c>
      <c r="LY15" s="38">
        <v>0</v>
      </c>
      <c r="LZ15" s="38">
        <v>0</v>
      </c>
      <c r="MA15" s="38">
        <v>0</v>
      </c>
      <c r="MB15" s="38">
        <v>0</v>
      </c>
      <c r="MC15" s="38">
        <v>0</v>
      </c>
      <c r="MD15" s="38">
        <v>0</v>
      </c>
      <c r="ME15" s="38">
        <v>0</v>
      </c>
      <c r="MF15" s="38">
        <v>0</v>
      </c>
      <c r="MG15" s="38">
        <v>0</v>
      </c>
      <c r="MH15" s="38">
        <v>0</v>
      </c>
      <c r="MI15" s="38">
        <v>0</v>
      </c>
      <c r="MJ15" s="38">
        <v>0</v>
      </c>
      <c r="MK15" s="38">
        <v>0</v>
      </c>
      <c r="ML15" s="38">
        <v>0</v>
      </c>
      <c r="MM15" s="38">
        <v>0</v>
      </c>
      <c r="MN15" s="38">
        <v>0</v>
      </c>
      <c r="MO15" s="38">
        <v>0</v>
      </c>
      <c r="MP15" s="38">
        <v>0</v>
      </c>
      <c r="MQ15" s="38">
        <v>0</v>
      </c>
      <c r="MR15" s="38">
        <v>0</v>
      </c>
      <c r="MS15" s="38">
        <v>0</v>
      </c>
      <c r="MT15" s="38">
        <v>1456096.97</v>
      </c>
      <c r="MU15" s="38">
        <v>2715504.18</v>
      </c>
      <c r="MV15" s="38">
        <v>0</v>
      </c>
      <c r="MW15" s="38">
        <v>126873.7</v>
      </c>
      <c r="MX15" s="38">
        <v>2588630.48</v>
      </c>
      <c r="MY15" s="38">
        <v>2588630.48</v>
      </c>
      <c r="MZ15" s="38">
        <v>1132533.51</v>
      </c>
      <c r="NA15" s="38">
        <v>0</v>
      </c>
      <c r="NB15" s="38">
        <v>1132533.51</v>
      </c>
      <c r="NC15" s="38">
        <v>0</v>
      </c>
      <c r="ND15" s="38">
        <v>2715504.18</v>
      </c>
      <c r="NE15" s="38">
        <v>0</v>
      </c>
      <c r="NF15" s="38">
        <v>1456096.97</v>
      </c>
      <c r="NG15" s="38">
        <v>0</v>
      </c>
      <c r="NH15" s="38">
        <v>35485539.159999996</v>
      </c>
      <c r="NI15" s="38">
        <v>40267951.07</v>
      </c>
      <c r="NJ15" s="38">
        <v>0</v>
      </c>
      <c r="NK15" s="38">
        <v>2215000.35</v>
      </c>
      <c r="NL15" s="38">
        <v>38052950.719999999</v>
      </c>
      <c r="NM15" s="38">
        <v>40706315.049999997</v>
      </c>
      <c r="NN15" s="38">
        <v>3575025.58</v>
      </c>
      <c r="NO15" s="38">
        <v>1645750.31</v>
      </c>
      <c r="NP15" s="38">
        <v>5220775.8899999997</v>
      </c>
      <c r="NQ15" s="38">
        <v>2653364.33</v>
      </c>
      <c r="NR15" s="38">
        <v>42921315.399999999</v>
      </c>
      <c r="NS15" s="38">
        <v>0</v>
      </c>
      <c r="NT15" s="38">
        <v>34477925.140000001</v>
      </c>
      <c r="NU15" s="38">
        <v>1007614.02</v>
      </c>
      <c r="NV15" s="38">
        <v>0</v>
      </c>
      <c r="NW15" s="38">
        <v>0</v>
      </c>
      <c r="NX15" s="38">
        <v>0</v>
      </c>
      <c r="NY15" s="38">
        <v>0</v>
      </c>
      <c r="NZ15" s="38">
        <v>0</v>
      </c>
      <c r="OA15" s="38">
        <v>0</v>
      </c>
      <c r="OB15" s="38">
        <v>0</v>
      </c>
      <c r="OC15" s="38">
        <v>0</v>
      </c>
      <c r="OD15" s="38">
        <v>0</v>
      </c>
      <c r="OE15" s="38">
        <v>0</v>
      </c>
      <c r="OF15" s="38">
        <v>0</v>
      </c>
      <c r="OG15" s="38">
        <v>0</v>
      </c>
      <c r="OH15" s="38">
        <v>0</v>
      </c>
      <c r="OI15" s="38">
        <v>0</v>
      </c>
      <c r="OJ15" s="38">
        <v>0</v>
      </c>
      <c r="OK15" s="38">
        <v>0</v>
      </c>
      <c r="OL15" s="38">
        <v>0</v>
      </c>
      <c r="OM15" s="38">
        <v>0</v>
      </c>
      <c r="ON15" s="38">
        <v>0</v>
      </c>
      <c r="OO15" s="38">
        <v>0</v>
      </c>
      <c r="OP15" s="38">
        <v>0</v>
      </c>
      <c r="OQ15" s="38">
        <v>0</v>
      </c>
      <c r="OR15" s="38">
        <v>0</v>
      </c>
      <c r="OS15" s="38">
        <v>0</v>
      </c>
      <c r="OT15" s="38">
        <v>0</v>
      </c>
      <c r="OU15" s="38">
        <v>0</v>
      </c>
      <c r="OV15" s="38">
        <v>0</v>
      </c>
      <c r="OW15" s="38">
        <v>0</v>
      </c>
      <c r="OX15" s="38">
        <v>0</v>
      </c>
      <c r="OY15" s="38">
        <v>0</v>
      </c>
      <c r="OZ15" s="38">
        <v>0</v>
      </c>
      <c r="PA15" s="38">
        <v>0</v>
      </c>
      <c r="PB15" s="38">
        <v>0</v>
      </c>
      <c r="PC15" s="38">
        <v>0</v>
      </c>
      <c r="PD15" s="38">
        <v>0</v>
      </c>
      <c r="PE15" s="38">
        <v>0</v>
      </c>
      <c r="PF15" s="38">
        <v>0</v>
      </c>
      <c r="PG15" s="38">
        <v>0</v>
      </c>
      <c r="PH15" s="38">
        <v>0</v>
      </c>
      <c r="PI15" s="38">
        <v>0</v>
      </c>
      <c r="PJ15" s="38">
        <v>0</v>
      </c>
      <c r="PK15" s="38">
        <v>0</v>
      </c>
      <c r="PL15" s="38">
        <v>0</v>
      </c>
      <c r="PM15" s="38">
        <v>0</v>
      </c>
      <c r="PN15" s="38">
        <v>0</v>
      </c>
      <c r="PO15" s="38">
        <v>0</v>
      </c>
      <c r="PP15" s="38">
        <v>0</v>
      </c>
      <c r="PQ15" s="38">
        <v>0</v>
      </c>
      <c r="PR15" s="38">
        <v>0</v>
      </c>
      <c r="PS15" s="38">
        <v>0</v>
      </c>
      <c r="PT15" s="38">
        <v>0</v>
      </c>
      <c r="PU15" s="38">
        <v>0</v>
      </c>
      <c r="PV15" s="38">
        <v>0</v>
      </c>
      <c r="PW15" s="38">
        <v>0</v>
      </c>
      <c r="PX15" s="38">
        <v>0</v>
      </c>
      <c r="PY15" s="38">
        <v>0</v>
      </c>
      <c r="PZ15" s="38">
        <v>114316604.06999999</v>
      </c>
      <c r="QA15" s="38">
        <v>163581128.53</v>
      </c>
      <c r="QB15" s="38">
        <v>0</v>
      </c>
      <c r="QC15" s="38">
        <v>7189432.9000000004</v>
      </c>
      <c r="QD15" s="38">
        <v>156391695.63</v>
      </c>
      <c r="QE15" s="38">
        <v>159045059.96000001</v>
      </c>
      <c r="QF15" s="38">
        <v>43082705.579999998</v>
      </c>
      <c r="QG15" s="38">
        <v>1645750.31</v>
      </c>
      <c r="QH15" s="38">
        <v>44728455.890000001</v>
      </c>
      <c r="QI15" s="38">
        <v>2653364.33</v>
      </c>
      <c r="QJ15" s="38">
        <v>166234492.86000001</v>
      </c>
      <c r="QK15" s="38">
        <v>0</v>
      </c>
      <c r="QL15" s="38">
        <v>113308990.05</v>
      </c>
      <c r="QM15" s="38">
        <v>1007614.02</v>
      </c>
      <c r="QN15" s="83">
        <v>0</v>
      </c>
      <c r="QO15" s="83">
        <v>0</v>
      </c>
      <c r="QP15" s="83">
        <v>0</v>
      </c>
      <c r="QQ15" s="83">
        <v>0</v>
      </c>
      <c r="QR15" s="83">
        <v>0</v>
      </c>
      <c r="QS15" s="83">
        <v>0</v>
      </c>
      <c r="QT15" s="83">
        <v>0</v>
      </c>
      <c r="QU15" s="83">
        <v>0</v>
      </c>
      <c r="QV15" s="83">
        <v>0</v>
      </c>
      <c r="QW15" s="83">
        <v>0</v>
      </c>
      <c r="QX15" s="83">
        <v>0</v>
      </c>
      <c r="QY15" s="83">
        <v>0</v>
      </c>
      <c r="QZ15" s="83">
        <v>0</v>
      </c>
      <c r="RA15" s="83">
        <v>0</v>
      </c>
      <c r="RB15" s="83">
        <v>0</v>
      </c>
      <c r="RC15" s="83">
        <v>0</v>
      </c>
      <c r="RD15" s="83">
        <v>0</v>
      </c>
      <c r="RE15" s="83">
        <v>0</v>
      </c>
      <c r="RF15" s="83">
        <v>0</v>
      </c>
      <c r="RG15" s="83">
        <v>0</v>
      </c>
      <c r="RH15" s="83">
        <v>0</v>
      </c>
      <c r="RI15" s="83">
        <v>0</v>
      </c>
      <c r="RJ15" s="83">
        <v>0</v>
      </c>
      <c r="RK15" s="83">
        <v>0</v>
      </c>
      <c r="RL15" s="83">
        <v>0</v>
      </c>
      <c r="RM15" s="83">
        <v>0</v>
      </c>
      <c r="RN15" s="83">
        <v>0</v>
      </c>
      <c r="RO15" s="83">
        <v>0</v>
      </c>
      <c r="RP15" s="83">
        <v>0</v>
      </c>
      <c r="RQ15" s="83">
        <v>0</v>
      </c>
      <c r="RR15" s="83">
        <v>0</v>
      </c>
      <c r="RS15" s="83">
        <v>0</v>
      </c>
      <c r="RT15" s="83">
        <v>0</v>
      </c>
      <c r="RU15" s="83">
        <v>0</v>
      </c>
      <c r="RV15" s="83">
        <v>0</v>
      </c>
      <c r="RW15" s="83">
        <v>0</v>
      </c>
      <c r="RX15" s="83">
        <v>0</v>
      </c>
      <c r="RY15" s="83">
        <v>0</v>
      </c>
      <c r="RZ15" s="83">
        <v>0</v>
      </c>
      <c r="SA15" s="83">
        <v>0</v>
      </c>
      <c r="SB15" s="83">
        <v>0</v>
      </c>
      <c r="SC15" s="83">
        <v>0</v>
      </c>
      <c r="SD15" s="83">
        <v>0</v>
      </c>
      <c r="SE15" s="83">
        <v>0</v>
      </c>
      <c r="SF15" s="83">
        <v>0</v>
      </c>
      <c r="SG15" s="83">
        <v>0</v>
      </c>
      <c r="SH15" s="83">
        <v>0</v>
      </c>
      <c r="SI15" s="83">
        <v>0</v>
      </c>
      <c r="SJ15" s="83">
        <v>0</v>
      </c>
      <c r="SK15" s="83">
        <v>0</v>
      </c>
      <c r="SL15" s="83">
        <v>0</v>
      </c>
      <c r="SM15" s="83">
        <v>0</v>
      </c>
      <c r="SN15" s="83">
        <v>0</v>
      </c>
      <c r="SO15" s="83">
        <v>0</v>
      </c>
      <c r="SP15" s="83">
        <v>0</v>
      </c>
      <c r="SQ15" s="83">
        <v>0</v>
      </c>
      <c r="SR15" s="83">
        <v>0</v>
      </c>
      <c r="SS15" s="83">
        <v>0</v>
      </c>
      <c r="ST15" s="83">
        <v>0</v>
      </c>
      <c r="SU15" s="83">
        <v>0</v>
      </c>
      <c r="SV15" s="83">
        <v>0</v>
      </c>
      <c r="SW15" s="83">
        <v>0</v>
      </c>
      <c r="SX15" s="83">
        <v>0</v>
      </c>
      <c r="SY15" s="83">
        <v>0</v>
      </c>
      <c r="SZ15" s="83">
        <v>0</v>
      </c>
      <c r="TA15" s="83">
        <v>0</v>
      </c>
      <c r="TB15" s="83">
        <v>0</v>
      </c>
      <c r="TC15" s="83">
        <v>0</v>
      </c>
      <c r="TD15" s="83">
        <v>0</v>
      </c>
      <c r="TE15" s="83">
        <v>0</v>
      </c>
      <c r="TF15" s="83">
        <v>0</v>
      </c>
      <c r="TG15" s="83">
        <v>0</v>
      </c>
      <c r="TH15" s="83">
        <v>0</v>
      </c>
      <c r="TI15" s="83">
        <v>0</v>
      </c>
      <c r="TJ15" s="83">
        <v>0</v>
      </c>
      <c r="TK15" s="83">
        <v>0</v>
      </c>
      <c r="TL15" s="83">
        <v>0</v>
      </c>
      <c r="TM15" s="83">
        <v>0</v>
      </c>
      <c r="TN15" s="83">
        <v>0</v>
      </c>
      <c r="TO15" s="83">
        <v>0</v>
      </c>
      <c r="TP15" s="83">
        <v>0</v>
      </c>
      <c r="TQ15" s="83">
        <v>0</v>
      </c>
      <c r="TR15" s="83">
        <v>0</v>
      </c>
      <c r="TS15" s="83">
        <v>0</v>
      </c>
      <c r="TT15" s="83">
        <v>0</v>
      </c>
      <c r="TU15" s="83">
        <v>0</v>
      </c>
      <c r="TV15" s="83">
        <v>0</v>
      </c>
      <c r="TW15" s="83">
        <v>0</v>
      </c>
      <c r="TX15" s="83">
        <v>0</v>
      </c>
      <c r="TY15" s="83">
        <v>0</v>
      </c>
      <c r="TZ15" s="83">
        <v>0</v>
      </c>
      <c r="UA15" s="83">
        <v>0</v>
      </c>
      <c r="UB15" s="83">
        <v>0</v>
      </c>
      <c r="UC15" s="83">
        <v>0</v>
      </c>
      <c r="UD15" s="83">
        <v>0</v>
      </c>
      <c r="UE15" s="83">
        <v>0</v>
      </c>
      <c r="UF15" s="83">
        <v>0</v>
      </c>
      <c r="UG15" s="83">
        <v>0</v>
      </c>
      <c r="UH15" s="83">
        <v>0</v>
      </c>
      <c r="UI15" s="83">
        <v>13890719.73</v>
      </c>
      <c r="UJ15" s="83">
        <v>239487468.94</v>
      </c>
      <c r="UK15" s="83">
        <v>71656623.879999995</v>
      </c>
      <c r="UL15" s="83">
        <v>99831785.159999996</v>
      </c>
      <c r="UM15" s="83">
        <v>63443695.189999998</v>
      </c>
      <c r="UN15" s="83">
        <v>0</v>
      </c>
      <c r="UO15" s="83">
        <v>28175161.280000001</v>
      </c>
      <c r="UP15" s="83">
        <v>76211988.590000004</v>
      </c>
      <c r="UQ15" s="83">
        <v>139655683.78</v>
      </c>
      <c r="UR15" s="83">
        <v>0</v>
      </c>
      <c r="US15" s="83">
        <v>0</v>
      </c>
      <c r="UT15" s="83">
        <v>148991038.81</v>
      </c>
      <c r="UU15" s="83">
        <v>104387149.86</v>
      </c>
      <c r="UV15" s="83">
        <v>253378188.66999999</v>
      </c>
      <c r="UW15" s="83">
        <v>0</v>
      </c>
      <c r="UX15" s="83">
        <v>0</v>
      </c>
      <c r="UY15" s="83">
        <v>135100319.08000001</v>
      </c>
      <c r="UZ15">
        <v>0</v>
      </c>
      <c r="VA15">
        <v>0</v>
      </c>
      <c r="VB15">
        <v>0</v>
      </c>
      <c r="VC15">
        <v>0</v>
      </c>
      <c r="VD15">
        <v>0</v>
      </c>
      <c r="VE15">
        <v>0</v>
      </c>
      <c r="VF15">
        <v>0</v>
      </c>
      <c r="VG15">
        <v>0</v>
      </c>
      <c r="VH15">
        <v>0</v>
      </c>
      <c r="VI15">
        <v>0</v>
      </c>
      <c r="VJ15">
        <v>0</v>
      </c>
      <c r="VK15">
        <v>0</v>
      </c>
      <c r="VL15">
        <v>0</v>
      </c>
      <c r="VM15">
        <v>0</v>
      </c>
      <c r="VN15">
        <v>0</v>
      </c>
      <c r="VO15">
        <v>0</v>
      </c>
      <c r="VP15">
        <v>0</v>
      </c>
      <c r="VQ15">
        <v>0</v>
      </c>
      <c r="VR15">
        <v>0</v>
      </c>
      <c r="VS15">
        <v>0</v>
      </c>
      <c r="VT15">
        <v>0</v>
      </c>
      <c r="VU15">
        <v>0</v>
      </c>
      <c r="VV15">
        <v>0</v>
      </c>
      <c r="VW15">
        <v>0</v>
      </c>
      <c r="VX15">
        <v>0</v>
      </c>
      <c r="VY15">
        <v>0</v>
      </c>
      <c r="VZ15">
        <v>0</v>
      </c>
      <c r="WA15">
        <v>0</v>
      </c>
      <c r="WB15">
        <v>0</v>
      </c>
      <c r="WC15">
        <v>0</v>
      </c>
      <c r="WD15">
        <v>0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0</v>
      </c>
      <c r="WP15">
        <v>0</v>
      </c>
      <c r="WQ15">
        <v>0</v>
      </c>
      <c r="WR15">
        <v>0</v>
      </c>
      <c r="WS15">
        <v>0</v>
      </c>
      <c r="WT15">
        <v>0</v>
      </c>
      <c r="WU15">
        <v>0</v>
      </c>
      <c r="WV15">
        <v>0</v>
      </c>
      <c r="WW15">
        <v>0</v>
      </c>
      <c r="WX15">
        <v>0</v>
      </c>
      <c r="WY15">
        <v>0</v>
      </c>
      <c r="WZ15">
        <v>0</v>
      </c>
      <c r="XA15">
        <v>0</v>
      </c>
      <c r="XB15">
        <v>0</v>
      </c>
      <c r="XC15">
        <v>0</v>
      </c>
      <c r="XD15">
        <v>0</v>
      </c>
      <c r="XE15">
        <v>0</v>
      </c>
      <c r="XF15">
        <v>0</v>
      </c>
      <c r="XG15">
        <v>0</v>
      </c>
      <c r="XH15">
        <v>0</v>
      </c>
      <c r="XI15">
        <v>0</v>
      </c>
      <c r="XJ15">
        <v>0</v>
      </c>
      <c r="XK15">
        <v>0</v>
      </c>
      <c r="XL15">
        <v>0</v>
      </c>
      <c r="XM15">
        <v>0</v>
      </c>
      <c r="XN15">
        <v>0</v>
      </c>
      <c r="XO15">
        <v>0</v>
      </c>
      <c r="XP15">
        <v>0</v>
      </c>
      <c r="XQ15">
        <v>0</v>
      </c>
      <c r="XR15">
        <v>0</v>
      </c>
      <c r="XS15">
        <v>0</v>
      </c>
      <c r="XT15">
        <v>0</v>
      </c>
      <c r="XU15">
        <v>0</v>
      </c>
      <c r="XV15">
        <v>0</v>
      </c>
      <c r="XW15">
        <v>0</v>
      </c>
      <c r="XX15">
        <v>0</v>
      </c>
      <c r="XY15">
        <v>0</v>
      </c>
      <c r="XZ15">
        <v>0</v>
      </c>
      <c r="YA15">
        <v>0</v>
      </c>
      <c r="YB15">
        <v>0</v>
      </c>
      <c r="YC15">
        <v>0</v>
      </c>
      <c r="YD15">
        <v>0</v>
      </c>
      <c r="YE15">
        <v>0</v>
      </c>
      <c r="YF15">
        <v>0</v>
      </c>
      <c r="YG15">
        <v>0</v>
      </c>
      <c r="YH15">
        <v>0</v>
      </c>
      <c r="YI15">
        <v>0</v>
      </c>
      <c r="YJ15">
        <v>0</v>
      </c>
      <c r="YK15">
        <v>0</v>
      </c>
      <c r="YL15">
        <v>0</v>
      </c>
      <c r="YM15">
        <v>0</v>
      </c>
      <c r="YN15">
        <v>0</v>
      </c>
      <c r="YO15">
        <v>0</v>
      </c>
      <c r="YP15">
        <v>0</v>
      </c>
      <c r="YQ15">
        <v>28175161.280000001</v>
      </c>
      <c r="YR15">
        <v>99831785.159999996</v>
      </c>
      <c r="YS15">
        <v>63443695.189999998</v>
      </c>
      <c r="YT15">
        <v>76211988.590000004</v>
      </c>
      <c r="YU15">
        <v>0</v>
      </c>
      <c r="YV15">
        <v>239487468.94</v>
      </c>
      <c r="YW15">
        <v>71656623.879999995</v>
      </c>
      <c r="YX15">
        <v>148991038.81</v>
      </c>
      <c r="YY15">
        <v>104387149.86</v>
      </c>
      <c r="YZ15">
        <v>253378188.66999999</v>
      </c>
      <c r="ZA15">
        <v>139655683.78</v>
      </c>
      <c r="ZB15">
        <v>0</v>
      </c>
      <c r="ZC15">
        <v>0</v>
      </c>
      <c r="ZD15">
        <v>0</v>
      </c>
      <c r="ZE15">
        <v>13890719.73</v>
      </c>
      <c r="ZF15">
        <v>135100319.08000001</v>
      </c>
      <c r="ZG15">
        <v>0</v>
      </c>
    </row>
    <row r="16" spans="1:683">
      <c r="A16" s="84">
        <v>45657</v>
      </c>
      <c r="B16" s="81">
        <v>50240</v>
      </c>
      <c r="C16" s="82" t="s">
        <v>1948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123410189.2</v>
      </c>
      <c r="R16" s="38">
        <v>3338579</v>
      </c>
      <c r="S16" s="38">
        <v>0</v>
      </c>
      <c r="T16" s="38">
        <v>126748768.2</v>
      </c>
      <c r="U16" s="38">
        <v>379563</v>
      </c>
      <c r="V16" s="38">
        <v>43849861.590000004</v>
      </c>
      <c r="W16" s="38">
        <v>0</v>
      </c>
      <c r="X16" s="38">
        <v>104561255.48999999</v>
      </c>
      <c r="Y16" s="38">
        <v>3338579</v>
      </c>
      <c r="Z16" s="38">
        <v>48273067.969999999</v>
      </c>
      <c r="AA16" s="38">
        <v>43470298.590000004</v>
      </c>
      <c r="AB16" s="38">
        <v>0</v>
      </c>
      <c r="AC16" s="38">
        <v>107899834.48999999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3154010</v>
      </c>
      <c r="AN16" s="38">
        <v>0</v>
      </c>
      <c r="AO16" s="38">
        <v>0</v>
      </c>
      <c r="AP16" s="38">
        <v>0</v>
      </c>
      <c r="AQ16" s="38">
        <v>78873392.159999996</v>
      </c>
      <c r="AR16" s="38">
        <v>4367528</v>
      </c>
      <c r="AS16" s="38">
        <v>0</v>
      </c>
      <c r="AT16" s="38">
        <v>83240920.159999996</v>
      </c>
      <c r="AU16" s="38">
        <v>2344793</v>
      </c>
      <c r="AV16" s="38">
        <v>41468491.469999999</v>
      </c>
      <c r="AW16" s="38">
        <v>0</v>
      </c>
      <c r="AX16" s="38">
        <v>75742428.75</v>
      </c>
      <c r="AY16" s="38">
        <v>4367528</v>
      </c>
      <c r="AZ16" s="38">
        <v>38339816.719999999</v>
      </c>
      <c r="BA16" s="38">
        <v>39123698.469999999</v>
      </c>
      <c r="BB16" s="38">
        <v>0</v>
      </c>
      <c r="BC16" s="38">
        <v>80109956.75</v>
      </c>
      <c r="BD16" s="38">
        <v>256457112.97</v>
      </c>
      <c r="BE16" s="38">
        <v>1408418</v>
      </c>
      <c r="BF16" s="38">
        <v>0</v>
      </c>
      <c r="BG16" s="38">
        <v>257865530.97</v>
      </c>
      <c r="BH16" s="38">
        <v>340417</v>
      </c>
      <c r="BI16" s="38">
        <v>142079728.28999999</v>
      </c>
      <c r="BJ16" s="38">
        <v>0</v>
      </c>
      <c r="BK16" s="38">
        <v>219892135.30000001</v>
      </c>
      <c r="BL16" s="38">
        <v>1408418</v>
      </c>
      <c r="BM16" s="38">
        <v>85329140.170000002</v>
      </c>
      <c r="BN16" s="38">
        <v>141739311.28999999</v>
      </c>
      <c r="BO16" s="38">
        <v>0</v>
      </c>
      <c r="BP16" s="38">
        <v>221300553.30000001</v>
      </c>
      <c r="BQ16" s="38">
        <v>0</v>
      </c>
      <c r="BR16" s="38">
        <v>0</v>
      </c>
      <c r="BS16" s="38">
        <v>0</v>
      </c>
      <c r="BT16" s="38">
        <v>0</v>
      </c>
      <c r="BU16" s="38">
        <v>0</v>
      </c>
      <c r="BV16" s="38">
        <v>0</v>
      </c>
      <c r="BW16" s="38">
        <v>0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0</v>
      </c>
      <c r="CD16" s="38">
        <v>217636359.65000001</v>
      </c>
      <c r="CE16" s="38">
        <v>17144543</v>
      </c>
      <c r="CF16" s="38">
        <v>0</v>
      </c>
      <c r="CG16" s="38">
        <v>234780902.65000001</v>
      </c>
      <c r="CH16" s="38">
        <v>-283335</v>
      </c>
      <c r="CI16" s="38">
        <v>111807670.43000001</v>
      </c>
      <c r="CJ16" s="38">
        <v>0</v>
      </c>
      <c r="CK16" s="38">
        <v>184069559.49000001</v>
      </c>
      <c r="CL16" s="38">
        <v>17144543</v>
      </c>
      <c r="CM16" s="38">
        <v>70675724.359999999</v>
      </c>
      <c r="CN16" s="38">
        <v>112091005.43000001</v>
      </c>
      <c r="CO16" s="38">
        <v>0</v>
      </c>
      <c r="CP16" s="38">
        <v>201214102.49000001</v>
      </c>
      <c r="CQ16" s="38">
        <v>18050753.780000001</v>
      </c>
      <c r="CR16" s="38">
        <v>332398</v>
      </c>
      <c r="CS16" s="38">
        <v>0</v>
      </c>
      <c r="CT16" s="38">
        <v>18383151.780000001</v>
      </c>
      <c r="CU16" s="38">
        <v>346179</v>
      </c>
      <c r="CV16" s="38">
        <v>347765.63</v>
      </c>
      <c r="CW16" s="38">
        <v>0</v>
      </c>
      <c r="CX16" s="38">
        <v>11861272.310000001</v>
      </c>
      <c r="CY16" s="38">
        <v>332398</v>
      </c>
      <c r="CZ16" s="38">
        <v>7517318.1799999997</v>
      </c>
      <c r="DA16" s="38">
        <v>1586.63</v>
      </c>
      <c r="DB16" s="38">
        <v>0</v>
      </c>
      <c r="DC16" s="38">
        <v>12193670.310000001</v>
      </c>
      <c r="DD16" s="38">
        <v>0</v>
      </c>
      <c r="DE16" s="38">
        <v>0</v>
      </c>
      <c r="DF16" s="38">
        <v>0</v>
      </c>
      <c r="DG16" s="38">
        <v>0</v>
      </c>
      <c r="DH16" s="38">
        <v>0</v>
      </c>
      <c r="DI16" s="38">
        <v>0</v>
      </c>
      <c r="DJ16" s="38">
        <v>0</v>
      </c>
      <c r="DK16" s="38">
        <v>0</v>
      </c>
      <c r="DL16" s="38">
        <v>0</v>
      </c>
      <c r="DM16" s="38">
        <v>0</v>
      </c>
      <c r="DN16" s="38">
        <v>0</v>
      </c>
      <c r="DO16" s="38">
        <v>0</v>
      </c>
      <c r="DP16" s="38">
        <v>0</v>
      </c>
      <c r="DQ16" s="38">
        <v>5085302.87</v>
      </c>
      <c r="DR16" s="38">
        <v>0</v>
      </c>
      <c r="DS16" s="38">
        <v>0</v>
      </c>
      <c r="DT16" s="38">
        <v>5085302.87</v>
      </c>
      <c r="DU16" s="38">
        <v>0</v>
      </c>
      <c r="DV16" s="38">
        <v>-39592.14</v>
      </c>
      <c r="DW16" s="38">
        <v>0</v>
      </c>
      <c r="DX16" s="38">
        <v>4318532.5199999996</v>
      </c>
      <c r="DY16" s="38">
        <v>0</v>
      </c>
      <c r="DZ16" s="38">
        <v>2554905.4</v>
      </c>
      <c r="EA16" s="38">
        <v>-39592.14</v>
      </c>
      <c r="EB16" s="38">
        <v>0</v>
      </c>
      <c r="EC16" s="38">
        <v>4318532.5199999996</v>
      </c>
      <c r="ED16" s="38">
        <v>0</v>
      </c>
      <c r="EE16" s="38">
        <v>0</v>
      </c>
      <c r="EF16" s="38">
        <v>0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8">
        <v>0</v>
      </c>
      <c r="EM16" s="38">
        <v>0</v>
      </c>
      <c r="EN16" s="38">
        <v>0</v>
      </c>
      <c r="EO16" s="38">
        <v>0</v>
      </c>
      <c r="EP16" s="38">
        <v>0</v>
      </c>
      <c r="EQ16" s="38">
        <v>51260054.979999997</v>
      </c>
      <c r="ER16" s="38">
        <v>0</v>
      </c>
      <c r="ES16" s="38">
        <v>0</v>
      </c>
      <c r="ET16" s="38">
        <v>51260054.979999997</v>
      </c>
      <c r="EU16" s="38">
        <v>489945</v>
      </c>
      <c r="EV16" s="38">
        <v>25431598.18</v>
      </c>
      <c r="EW16" s="38">
        <v>0</v>
      </c>
      <c r="EX16" s="38">
        <v>45446794.140000001</v>
      </c>
      <c r="EY16" s="38">
        <v>0</v>
      </c>
      <c r="EZ16" s="38">
        <v>18253162.57</v>
      </c>
      <c r="FA16" s="38">
        <v>24941653.18</v>
      </c>
      <c r="FB16" s="38">
        <v>0</v>
      </c>
      <c r="FC16" s="38">
        <v>45446794.140000001</v>
      </c>
      <c r="FD16" s="38">
        <v>0</v>
      </c>
      <c r="FE16" s="38">
        <v>0</v>
      </c>
      <c r="FF16" s="38">
        <v>0</v>
      </c>
      <c r="FG16" s="38">
        <v>0</v>
      </c>
      <c r="FH16" s="38">
        <v>0</v>
      </c>
      <c r="FI16" s="38">
        <v>0</v>
      </c>
      <c r="FJ16" s="38">
        <v>0</v>
      </c>
      <c r="FK16" s="38">
        <v>0</v>
      </c>
      <c r="FL16" s="38">
        <v>0</v>
      </c>
      <c r="FM16" s="38">
        <v>0</v>
      </c>
      <c r="FN16" s="38">
        <v>0</v>
      </c>
      <c r="FO16" s="38">
        <v>0</v>
      </c>
      <c r="FP16" s="38">
        <v>0</v>
      </c>
      <c r="FQ16" s="38">
        <v>0</v>
      </c>
      <c r="FR16" s="38">
        <v>0</v>
      </c>
      <c r="FS16" s="38">
        <v>0</v>
      </c>
      <c r="FT16" s="38">
        <v>0</v>
      </c>
      <c r="FU16" s="38">
        <v>0</v>
      </c>
      <c r="FV16" s="38">
        <v>0</v>
      </c>
      <c r="FW16" s="38">
        <v>0</v>
      </c>
      <c r="FX16" s="38">
        <v>0</v>
      </c>
      <c r="FY16" s="38">
        <v>0</v>
      </c>
      <c r="FZ16" s="38">
        <v>0</v>
      </c>
      <c r="GA16" s="38">
        <v>0</v>
      </c>
      <c r="GB16" s="38">
        <v>0</v>
      </c>
      <c r="GC16" s="38">
        <v>0</v>
      </c>
      <c r="GD16" s="38">
        <v>0</v>
      </c>
      <c r="GE16" s="38">
        <v>0</v>
      </c>
      <c r="GF16" s="38">
        <v>0</v>
      </c>
      <c r="GG16" s="38">
        <v>0</v>
      </c>
      <c r="GH16" s="38">
        <v>0</v>
      </c>
      <c r="GI16" s="38">
        <v>0</v>
      </c>
      <c r="GJ16" s="38">
        <v>0</v>
      </c>
      <c r="GK16" s="38">
        <v>0</v>
      </c>
      <c r="GL16" s="38">
        <v>0</v>
      </c>
      <c r="GM16" s="38">
        <v>0</v>
      </c>
      <c r="GN16" s="38">
        <v>0</v>
      </c>
      <c r="GO16" s="38">
        <v>0</v>
      </c>
      <c r="GP16" s="38">
        <v>0</v>
      </c>
      <c r="GQ16" s="38">
        <v>0</v>
      </c>
      <c r="GR16" s="38">
        <v>750773165.62</v>
      </c>
      <c r="GS16" s="38">
        <v>26591466</v>
      </c>
      <c r="GT16" s="38">
        <v>0</v>
      </c>
      <c r="GU16" s="38">
        <v>0</v>
      </c>
      <c r="GV16" s="38">
        <v>777364631.62</v>
      </c>
      <c r="GW16" s="38">
        <v>3617562</v>
      </c>
      <c r="GX16" s="38">
        <v>0</v>
      </c>
      <c r="GY16" s="38">
        <v>364945523.45999998</v>
      </c>
      <c r="GZ16" s="38">
        <v>0</v>
      </c>
      <c r="HA16" s="38">
        <v>645891977.99000001</v>
      </c>
      <c r="HB16" s="38">
        <v>26591466</v>
      </c>
      <c r="HC16" s="38">
        <v>274097145.36000001</v>
      </c>
      <c r="HD16" s="38">
        <v>0</v>
      </c>
      <c r="HE16" s="38">
        <v>274097145.36000001</v>
      </c>
      <c r="HF16" s="38">
        <v>361327961.45999998</v>
      </c>
      <c r="HG16" s="38">
        <v>0</v>
      </c>
      <c r="HH16" s="38">
        <v>0</v>
      </c>
      <c r="HI16" s="38">
        <v>672483443.99000001</v>
      </c>
      <c r="HJ16" s="38">
        <v>0</v>
      </c>
      <c r="HK16" s="38">
        <v>0</v>
      </c>
      <c r="HL16" s="38">
        <v>0</v>
      </c>
      <c r="HM16" s="38">
        <v>0</v>
      </c>
      <c r="HN16" s="38">
        <v>0</v>
      </c>
      <c r="HO16" s="38">
        <v>0</v>
      </c>
      <c r="HP16" s="38">
        <v>0</v>
      </c>
      <c r="HQ16" s="38">
        <v>0</v>
      </c>
      <c r="HR16" s="38">
        <v>0</v>
      </c>
      <c r="HS16" s="38">
        <v>0</v>
      </c>
      <c r="HT16" s="38">
        <v>0</v>
      </c>
      <c r="HU16" s="38">
        <v>0</v>
      </c>
      <c r="HV16" s="38">
        <v>0</v>
      </c>
      <c r="HW16" s="38">
        <v>0</v>
      </c>
      <c r="HX16" s="38">
        <v>17068977</v>
      </c>
      <c r="HY16" s="38">
        <v>136984507</v>
      </c>
      <c r="HZ16" s="38">
        <v>0</v>
      </c>
      <c r="IA16" s="38">
        <v>6014227</v>
      </c>
      <c r="IB16" s="38">
        <v>130970280</v>
      </c>
      <c r="IC16" s="38">
        <v>132930764</v>
      </c>
      <c r="ID16" s="38">
        <v>113901303</v>
      </c>
      <c r="IE16" s="38">
        <v>1960484</v>
      </c>
      <c r="IF16" s="38">
        <v>115861787</v>
      </c>
      <c r="IG16" s="38">
        <v>1960484</v>
      </c>
      <c r="IH16" s="38">
        <v>138944991</v>
      </c>
      <c r="II16" s="38">
        <v>0</v>
      </c>
      <c r="IJ16" s="38">
        <v>17068977</v>
      </c>
      <c r="IK16" s="38">
        <v>0</v>
      </c>
      <c r="IL16" s="38">
        <v>0</v>
      </c>
      <c r="IM16" s="38">
        <v>0</v>
      </c>
      <c r="IN16" s="38">
        <v>0</v>
      </c>
      <c r="IO16" s="38">
        <v>0</v>
      </c>
      <c r="IP16" s="38">
        <v>0</v>
      </c>
      <c r="IQ16" s="38">
        <v>0</v>
      </c>
      <c r="IR16" s="38">
        <v>0</v>
      </c>
      <c r="IS16" s="38">
        <v>0</v>
      </c>
      <c r="IT16" s="38">
        <v>0</v>
      </c>
      <c r="IU16" s="38">
        <v>0</v>
      </c>
      <c r="IV16" s="38">
        <v>0</v>
      </c>
      <c r="IW16" s="38">
        <v>0</v>
      </c>
      <c r="IX16" s="38">
        <v>0</v>
      </c>
      <c r="IY16" s="38">
        <v>0</v>
      </c>
      <c r="IZ16" s="38">
        <v>20367866</v>
      </c>
      <c r="JA16" s="38">
        <v>82965945.609999999</v>
      </c>
      <c r="JB16" s="38">
        <v>0</v>
      </c>
      <c r="JC16" s="38">
        <v>4320961</v>
      </c>
      <c r="JD16" s="38">
        <v>78644984.609999999</v>
      </c>
      <c r="JE16" s="38">
        <v>89375331.609999999</v>
      </c>
      <c r="JF16" s="38">
        <v>58277118.609999999</v>
      </c>
      <c r="JG16" s="38">
        <v>10730347</v>
      </c>
      <c r="JH16" s="38">
        <v>69007465.609999999</v>
      </c>
      <c r="JI16" s="38">
        <v>10730347</v>
      </c>
      <c r="JJ16" s="38">
        <v>93696292.609999999</v>
      </c>
      <c r="JK16" s="38">
        <v>0</v>
      </c>
      <c r="JL16" s="38">
        <v>20367866</v>
      </c>
      <c r="JM16" s="38">
        <v>0</v>
      </c>
      <c r="JN16" s="38">
        <v>66166281</v>
      </c>
      <c r="JO16" s="38">
        <v>77247945.620000005</v>
      </c>
      <c r="JP16" s="38">
        <v>0</v>
      </c>
      <c r="JQ16" s="38">
        <v>3912851</v>
      </c>
      <c r="JR16" s="38">
        <v>73335094.620000005</v>
      </c>
      <c r="JS16" s="38">
        <v>73533723.620000005</v>
      </c>
      <c r="JT16" s="38">
        <v>7168813.6200000001</v>
      </c>
      <c r="JU16" s="38">
        <v>198629</v>
      </c>
      <c r="JV16" s="38">
        <v>7367442.6200000001</v>
      </c>
      <c r="JW16" s="38">
        <v>198629</v>
      </c>
      <c r="JX16" s="38">
        <v>77446574.620000005</v>
      </c>
      <c r="JY16" s="38">
        <v>0</v>
      </c>
      <c r="JZ16" s="38">
        <v>66166281</v>
      </c>
      <c r="KA16" s="38">
        <v>0</v>
      </c>
      <c r="KB16" s="38">
        <v>0</v>
      </c>
      <c r="KC16" s="38">
        <v>0</v>
      </c>
      <c r="KD16" s="38">
        <v>0</v>
      </c>
      <c r="KE16" s="38">
        <v>0</v>
      </c>
      <c r="KF16" s="38">
        <v>0</v>
      </c>
      <c r="KG16" s="38">
        <v>0</v>
      </c>
      <c r="KH16" s="38">
        <v>0</v>
      </c>
      <c r="KI16" s="38">
        <v>0</v>
      </c>
      <c r="KJ16" s="38">
        <v>0</v>
      </c>
      <c r="KK16" s="38">
        <v>0</v>
      </c>
      <c r="KL16" s="38">
        <v>0</v>
      </c>
      <c r="KM16" s="38">
        <v>0</v>
      </c>
      <c r="KN16" s="38">
        <v>0</v>
      </c>
      <c r="KO16" s="38">
        <v>0</v>
      </c>
      <c r="KP16" s="38">
        <v>41703598</v>
      </c>
      <c r="KQ16" s="38">
        <v>110703377.8</v>
      </c>
      <c r="KR16" s="38">
        <v>0</v>
      </c>
      <c r="KS16" s="38">
        <v>5695893</v>
      </c>
      <c r="KT16" s="38">
        <v>105007484.8</v>
      </c>
      <c r="KU16" s="38">
        <v>106832512.8</v>
      </c>
      <c r="KV16" s="38">
        <v>63303886.799999997</v>
      </c>
      <c r="KW16" s="38">
        <v>1825028</v>
      </c>
      <c r="KX16" s="38">
        <v>65128914.799999997</v>
      </c>
      <c r="KY16" s="38">
        <v>1825028</v>
      </c>
      <c r="KZ16" s="38">
        <v>112528405.8</v>
      </c>
      <c r="LA16" s="38">
        <v>0</v>
      </c>
      <c r="LB16" s="38">
        <v>41703598</v>
      </c>
      <c r="LC16" s="38">
        <v>0</v>
      </c>
      <c r="LD16" s="38">
        <v>2657634</v>
      </c>
      <c r="LE16" s="38">
        <v>4652431.91</v>
      </c>
      <c r="LF16" s="38">
        <v>0</v>
      </c>
      <c r="LG16" s="38">
        <v>239214</v>
      </c>
      <c r="LH16" s="38">
        <v>4413217.91</v>
      </c>
      <c r="LI16" s="38">
        <v>6589341.9100000001</v>
      </c>
      <c r="LJ16" s="38">
        <v>1755583.91</v>
      </c>
      <c r="LK16" s="38">
        <v>2176124</v>
      </c>
      <c r="LL16" s="38">
        <v>3931707.91</v>
      </c>
      <c r="LM16" s="38">
        <v>2176124</v>
      </c>
      <c r="LN16" s="38">
        <v>6828555.9100000001</v>
      </c>
      <c r="LO16" s="38">
        <v>0</v>
      </c>
      <c r="LP16" s="38">
        <v>2657634</v>
      </c>
      <c r="LQ16" s="38">
        <v>0</v>
      </c>
      <c r="LR16" s="38">
        <v>0</v>
      </c>
      <c r="LS16" s="38">
        <v>0</v>
      </c>
      <c r="LT16" s="38">
        <v>0</v>
      </c>
      <c r="LU16" s="38">
        <v>0</v>
      </c>
      <c r="LV16" s="38">
        <v>0</v>
      </c>
      <c r="LW16" s="38">
        <v>0</v>
      </c>
      <c r="LX16" s="38">
        <v>0</v>
      </c>
      <c r="LY16" s="38">
        <v>0</v>
      </c>
      <c r="LZ16" s="38">
        <v>0</v>
      </c>
      <c r="MA16" s="38">
        <v>0</v>
      </c>
      <c r="MB16" s="38">
        <v>0</v>
      </c>
      <c r="MC16" s="38">
        <v>0</v>
      </c>
      <c r="MD16" s="38">
        <v>0</v>
      </c>
      <c r="ME16" s="38">
        <v>0</v>
      </c>
      <c r="MF16" s="38">
        <v>1010671</v>
      </c>
      <c r="MG16" s="38">
        <v>1164892.27</v>
      </c>
      <c r="MH16" s="38">
        <v>0</v>
      </c>
      <c r="MI16" s="38">
        <v>59895</v>
      </c>
      <c r="MJ16" s="38">
        <v>1104997.27</v>
      </c>
      <c r="MK16" s="38">
        <v>1104997.27</v>
      </c>
      <c r="ML16" s="38">
        <v>94326.27</v>
      </c>
      <c r="MM16" s="38">
        <v>0</v>
      </c>
      <c r="MN16" s="38">
        <v>94326.27</v>
      </c>
      <c r="MO16" s="38">
        <v>0</v>
      </c>
      <c r="MP16" s="38">
        <v>1164892.27</v>
      </c>
      <c r="MQ16" s="38">
        <v>0</v>
      </c>
      <c r="MR16" s="38">
        <v>1010671</v>
      </c>
      <c r="MS16" s="38">
        <v>0</v>
      </c>
      <c r="MT16" s="38">
        <v>0</v>
      </c>
      <c r="MU16" s="38">
        <v>0</v>
      </c>
      <c r="MV16" s="38">
        <v>0</v>
      </c>
      <c r="MW16" s="38">
        <v>0</v>
      </c>
      <c r="MX16" s="38">
        <v>0</v>
      </c>
      <c r="MY16" s="38">
        <v>0</v>
      </c>
      <c r="MZ16" s="38">
        <v>0</v>
      </c>
      <c r="NA16" s="38">
        <v>0</v>
      </c>
      <c r="NB16" s="38">
        <v>0</v>
      </c>
      <c r="NC16" s="38">
        <v>0</v>
      </c>
      <c r="ND16" s="38">
        <v>0</v>
      </c>
      <c r="NE16" s="38">
        <v>0</v>
      </c>
      <c r="NF16" s="38">
        <v>0</v>
      </c>
      <c r="NG16" s="38">
        <v>0</v>
      </c>
      <c r="NH16" s="38">
        <v>-1826070</v>
      </c>
      <c r="NI16" s="38">
        <v>18320803.690000001</v>
      </c>
      <c r="NJ16" s="38">
        <v>0</v>
      </c>
      <c r="NK16" s="38">
        <v>941999</v>
      </c>
      <c r="NL16" s="38">
        <v>17378804.690000001</v>
      </c>
      <c r="NM16" s="38">
        <v>17858306.690000001</v>
      </c>
      <c r="NN16" s="38">
        <v>19204874.690000001</v>
      </c>
      <c r="NO16" s="38">
        <v>479502</v>
      </c>
      <c r="NP16" s="38">
        <v>19684376.690000001</v>
      </c>
      <c r="NQ16" s="38">
        <v>479502</v>
      </c>
      <c r="NR16" s="38">
        <v>18800305.690000001</v>
      </c>
      <c r="NS16" s="38">
        <v>0</v>
      </c>
      <c r="NT16" s="38">
        <v>-1826070</v>
      </c>
      <c r="NU16" s="38">
        <v>0</v>
      </c>
      <c r="NV16" s="38">
        <v>0</v>
      </c>
      <c r="NW16" s="38">
        <v>0</v>
      </c>
      <c r="NX16" s="38">
        <v>0</v>
      </c>
      <c r="NY16" s="38">
        <v>0</v>
      </c>
      <c r="NZ16" s="38">
        <v>0</v>
      </c>
      <c r="OA16" s="38">
        <v>0</v>
      </c>
      <c r="OB16" s="38">
        <v>0</v>
      </c>
      <c r="OC16" s="38">
        <v>0</v>
      </c>
      <c r="OD16" s="38">
        <v>0</v>
      </c>
      <c r="OE16" s="38">
        <v>0</v>
      </c>
      <c r="OF16" s="38">
        <v>0</v>
      </c>
      <c r="OG16" s="38">
        <v>0</v>
      </c>
      <c r="OH16" s="38">
        <v>0</v>
      </c>
      <c r="OI16" s="38">
        <v>0</v>
      </c>
      <c r="OJ16" s="38">
        <v>0</v>
      </c>
      <c r="OK16" s="38">
        <v>0</v>
      </c>
      <c r="OL16" s="38">
        <v>0</v>
      </c>
      <c r="OM16" s="38">
        <v>0</v>
      </c>
      <c r="ON16" s="38">
        <v>0</v>
      </c>
      <c r="OO16" s="38">
        <v>0</v>
      </c>
      <c r="OP16" s="38">
        <v>0</v>
      </c>
      <c r="OQ16" s="38">
        <v>0</v>
      </c>
      <c r="OR16" s="38">
        <v>0</v>
      </c>
      <c r="OS16" s="38">
        <v>0</v>
      </c>
      <c r="OT16" s="38">
        <v>0</v>
      </c>
      <c r="OU16" s="38">
        <v>0</v>
      </c>
      <c r="OV16" s="38">
        <v>0</v>
      </c>
      <c r="OW16" s="38">
        <v>0</v>
      </c>
      <c r="OX16" s="38">
        <v>0</v>
      </c>
      <c r="OY16" s="38">
        <v>0</v>
      </c>
      <c r="OZ16" s="38">
        <v>0</v>
      </c>
      <c r="PA16" s="38">
        <v>0</v>
      </c>
      <c r="PB16" s="38">
        <v>0</v>
      </c>
      <c r="PC16" s="38">
        <v>0</v>
      </c>
      <c r="PD16" s="38">
        <v>0</v>
      </c>
      <c r="PE16" s="38">
        <v>0</v>
      </c>
      <c r="PF16" s="38">
        <v>0</v>
      </c>
      <c r="PG16" s="38">
        <v>0</v>
      </c>
      <c r="PH16" s="38">
        <v>0</v>
      </c>
      <c r="PI16" s="38">
        <v>0</v>
      </c>
      <c r="PJ16" s="38">
        <v>0</v>
      </c>
      <c r="PK16" s="38">
        <v>0</v>
      </c>
      <c r="PL16" s="38">
        <v>0</v>
      </c>
      <c r="PM16" s="38">
        <v>0</v>
      </c>
      <c r="PN16" s="38">
        <v>0</v>
      </c>
      <c r="PO16" s="38">
        <v>0</v>
      </c>
      <c r="PP16" s="38">
        <v>0</v>
      </c>
      <c r="PQ16" s="38">
        <v>0</v>
      </c>
      <c r="PR16" s="38">
        <v>0</v>
      </c>
      <c r="PS16" s="38">
        <v>0</v>
      </c>
      <c r="PT16" s="38">
        <v>0</v>
      </c>
      <c r="PU16" s="38">
        <v>0</v>
      </c>
      <c r="PV16" s="38">
        <v>0</v>
      </c>
      <c r="PW16" s="38">
        <v>0</v>
      </c>
      <c r="PX16" s="38">
        <v>0</v>
      </c>
      <c r="PY16" s="38">
        <v>0</v>
      </c>
      <c r="PZ16" s="38">
        <v>147148957</v>
      </c>
      <c r="QA16" s="38">
        <v>432039903.89999998</v>
      </c>
      <c r="QB16" s="38">
        <v>0</v>
      </c>
      <c r="QC16" s="38">
        <v>21185040</v>
      </c>
      <c r="QD16" s="38">
        <v>410854863.89999998</v>
      </c>
      <c r="QE16" s="38">
        <v>428224977.89999998</v>
      </c>
      <c r="QF16" s="38">
        <v>263705906.90000001</v>
      </c>
      <c r="QG16" s="38">
        <v>17370114</v>
      </c>
      <c r="QH16" s="38">
        <v>281076020.89999998</v>
      </c>
      <c r="QI16" s="38">
        <v>17370114</v>
      </c>
      <c r="QJ16" s="38">
        <v>449410017.89999998</v>
      </c>
      <c r="QK16" s="38">
        <v>0</v>
      </c>
      <c r="QL16" s="38">
        <v>147148957</v>
      </c>
      <c r="QM16" s="38">
        <v>0</v>
      </c>
      <c r="QN16" s="83">
        <v>38969.43</v>
      </c>
      <c r="QO16" s="83">
        <v>347011.6</v>
      </c>
      <c r="QP16" s="83">
        <v>0</v>
      </c>
      <c r="QQ16" s="83">
        <v>0</v>
      </c>
      <c r="QR16" s="83">
        <v>0</v>
      </c>
      <c r="QS16" s="83">
        <v>347011.6</v>
      </c>
      <c r="QT16" s="83">
        <v>0</v>
      </c>
      <c r="QU16" s="83">
        <v>0</v>
      </c>
      <c r="QV16" s="83">
        <v>398462.47</v>
      </c>
      <c r="QW16" s="83">
        <v>0</v>
      </c>
      <c r="QX16" s="83">
        <v>398462.47</v>
      </c>
      <c r="QY16" s="83">
        <v>0</v>
      </c>
      <c r="QZ16" s="83">
        <v>0</v>
      </c>
      <c r="RA16" s="83">
        <v>385981.02</v>
      </c>
      <c r="RB16" s="83">
        <v>0</v>
      </c>
      <c r="RC16" s="83">
        <v>0</v>
      </c>
      <c r="RD16" s="83">
        <v>0</v>
      </c>
      <c r="RE16" s="83">
        <v>0</v>
      </c>
      <c r="RF16" s="83">
        <v>0</v>
      </c>
      <c r="RG16" s="83">
        <v>0</v>
      </c>
      <c r="RH16" s="83">
        <v>0</v>
      </c>
      <c r="RI16" s="83">
        <v>0</v>
      </c>
      <c r="RJ16" s="83">
        <v>0</v>
      </c>
      <c r="RK16" s="83">
        <v>0</v>
      </c>
      <c r="RL16" s="83">
        <v>0</v>
      </c>
      <c r="RM16" s="83">
        <v>0</v>
      </c>
      <c r="RN16" s="83">
        <v>0</v>
      </c>
      <c r="RO16" s="83">
        <v>0</v>
      </c>
      <c r="RP16" s="83">
        <v>0</v>
      </c>
      <c r="RQ16" s="83">
        <v>0</v>
      </c>
      <c r="RR16" s="83">
        <v>0</v>
      </c>
      <c r="RS16" s="83">
        <v>0</v>
      </c>
      <c r="RT16" s="83">
        <v>0</v>
      </c>
      <c r="RU16" s="83">
        <v>0</v>
      </c>
      <c r="RV16" s="83">
        <v>0</v>
      </c>
      <c r="RW16" s="83">
        <v>0</v>
      </c>
      <c r="RX16" s="83">
        <v>0</v>
      </c>
      <c r="RY16" s="83">
        <v>0</v>
      </c>
      <c r="RZ16" s="83">
        <v>0</v>
      </c>
      <c r="SA16" s="83">
        <v>0</v>
      </c>
      <c r="SB16" s="83">
        <v>0</v>
      </c>
      <c r="SC16" s="83">
        <v>0</v>
      </c>
      <c r="SD16" s="83">
        <v>0</v>
      </c>
      <c r="SE16" s="83">
        <v>0</v>
      </c>
      <c r="SF16" s="83">
        <v>0</v>
      </c>
      <c r="SG16" s="83">
        <v>0</v>
      </c>
      <c r="SH16" s="83">
        <v>0</v>
      </c>
      <c r="SI16" s="83">
        <v>0</v>
      </c>
      <c r="SJ16" s="83">
        <v>0</v>
      </c>
      <c r="SK16" s="83">
        <v>0</v>
      </c>
      <c r="SL16" s="83">
        <v>0</v>
      </c>
      <c r="SM16" s="83">
        <v>0</v>
      </c>
      <c r="SN16" s="83">
        <v>0</v>
      </c>
      <c r="SO16" s="83">
        <v>0</v>
      </c>
      <c r="SP16" s="83">
        <v>0</v>
      </c>
      <c r="SQ16" s="83">
        <v>0</v>
      </c>
      <c r="SR16" s="83">
        <v>0</v>
      </c>
      <c r="SS16" s="83">
        <v>0</v>
      </c>
      <c r="ST16" s="83">
        <v>0</v>
      </c>
      <c r="SU16" s="83">
        <v>0</v>
      </c>
      <c r="SV16" s="83">
        <v>0</v>
      </c>
      <c r="SW16" s="83">
        <v>0</v>
      </c>
      <c r="SX16" s="83">
        <v>0</v>
      </c>
      <c r="SY16" s="83">
        <v>0</v>
      </c>
      <c r="SZ16" s="83">
        <v>0</v>
      </c>
      <c r="TA16" s="83">
        <v>0</v>
      </c>
      <c r="TB16" s="83">
        <v>0</v>
      </c>
      <c r="TC16" s="83">
        <v>0</v>
      </c>
      <c r="TD16" s="83">
        <v>0</v>
      </c>
      <c r="TE16" s="83">
        <v>0</v>
      </c>
      <c r="TF16" s="83">
        <v>0</v>
      </c>
      <c r="TG16" s="83">
        <v>0</v>
      </c>
      <c r="TH16" s="83">
        <v>0</v>
      </c>
      <c r="TI16" s="83">
        <v>0</v>
      </c>
      <c r="TJ16" s="83">
        <v>0</v>
      </c>
      <c r="TK16" s="83">
        <v>0</v>
      </c>
      <c r="TL16" s="83">
        <v>0</v>
      </c>
      <c r="TM16" s="83">
        <v>0</v>
      </c>
      <c r="TN16" s="83">
        <v>0</v>
      </c>
      <c r="TO16" s="83">
        <v>0</v>
      </c>
      <c r="TP16" s="83">
        <v>0</v>
      </c>
      <c r="TQ16" s="83">
        <v>0</v>
      </c>
      <c r="TR16" s="83">
        <v>0</v>
      </c>
      <c r="TS16" s="83">
        <v>0</v>
      </c>
      <c r="TT16" s="83">
        <v>0</v>
      </c>
      <c r="TU16" s="83">
        <v>0</v>
      </c>
      <c r="TV16" s="83">
        <v>0</v>
      </c>
      <c r="TW16" s="83">
        <v>0</v>
      </c>
      <c r="TX16" s="83">
        <v>0</v>
      </c>
      <c r="TY16" s="83">
        <v>0</v>
      </c>
      <c r="TZ16" s="83">
        <v>0</v>
      </c>
      <c r="UA16" s="83">
        <v>0</v>
      </c>
      <c r="UB16" s="83">
        <v>0</v>
      </c>
      <c r="UC16" s="83">
        <v>0</v>
      </c>
      <c r="UD16" s="83">
        <v>0</v>
      </c>
      <c r="UE16" s="83">
        <v>0</v>
      </c>
      <c r="UF16" s="83">
        <v>0</v>
      </c>
      <c r="UG16" s="83">
        <v>0</v>
      </c>
      <c r="UH16" s="83">
        <v>0</v>
      </c>
      <c r="UI16" s="83">
        <v>8425652.8100000005</v>
      </c>
      <c r="UJ16" s="83">
        <v>303259253.13999999</v>
      </c>
      <c r="UK16" s="83">
        <v>75200596.370000005</v>
      </c>
      <c r="UL16" s="83">
        <v>208419767.43000001</v>
      </c>
      <c r="UM16" s="83">
        <v>37562950.670000002</v>
      </c>
      <c r="UN16" s="83">
        <v>0</v>
      </c>
      <c r="UO16" s="83">
        <v>133219171.06</v>
      </c>
      <c r="UP16" s="83">
        <v>57276535.049999997</v>
      </c>
      <c r="UQ16" s="83">
        <v>94839485.719999999</v>
      </c>
      <c r="UR16" s="83">
        <v>0</v>
      </c>
      <c r="US16" s="83">
        <v>0</v>
      </c>
      <c r="UT16" s="83">
        <v>121189199.84999999</v>
      </c>
      <c r="UU16" s="83">
        <v>190495706.11000001</v>
      </c>
      <c r="UV16" s="83">
        <v>311684905.94999999</v>
      </c>
      <c r="UW16" s="83">
        <v>0</v>
      </c>
      <c r="UX16" s="83">
        <v>0</v>
      </c>
      <c r="UY16" s="83">
        <v>112763547.04000001</v>
      </c>
      <c r="UZ16">
        <v>398462.47</v>
      </c>
      <c r="VA16">
        <v>0</v>
      </c>
      <c r="VB16">
        <v>398462.47</v>
      </c>
      <c r="VC16">
        <v>347011.6</v>
      </c>
      <c r="VD16">
        <v>0</v>
      </c>
      <c r="VE16">
        <v>0</v>
      </c>
      <c r="VF16">
        <v>0</v>
      </c>
      <c r="VG16">
        <v>12481.45</v>
      </c>
      <c r="VH16">
        <v>385981.02</v>
      </c>
      <c r="VI16">
        <v>0</v>
      </c>
      <c r="VJ16">
        <v>0</v>
      </c>
      <c r="VK16">
        <v>0</v>
      </c>
      <c r="VL16">
        <v>0</v>
      </c>
      <c r="VM16">
        <v>0</v>
      </c>
      <c r="VN16">
        <v>0</v>
      </c>
      <c r="VO16">
        <v>0</v>
      </c>
      <c r="VP16">
        <v>0</v>
      </c>
      <c r="VQ16">
        <v>0</v>
      </c>
      <c r="VR16">
        <v>0</v>
      </c>
      <c r="VS16">
        <v>0</v>
      </c>
      <c r="VT16">
        <v>0</v>
      </c>
      <c r="VU16">
        <v>0</v>
      </c>
      <c r="VV16">
        <v>0</v>
      </c>
      <c r="VW16">
        <v>0</v>
      </c>
      <c r="VX16">
        <v>0</v>
      </c>
      <c r="VY16">
        <v>0</v>
      </c>
      <c r="VZ16">
        <v>0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0</v>
      </c>
      <c r="WQ16">
        <v>0</v>
      </c>
      <c r="WR16">
        <v>0</v>
      </c>
      <c r="WS16">
        <v>0</v>
      </c>
      <c r="WT16">
        <v>0</v>
      </c>
      <c r="WU16">
        <v>0</v>
      </c>
      <c r="WV16">
        <v>0</v>
      </c>
      <c r="WW16">
        <v>0</v>
      </c>
      <c r="WX16">
        <v>0</v>
      </c>
      <c r="WY16">
        <v>0</v>
      </c>
      <c r="WZ16">
        <v>0</v>
      </c>
      <c r="XA16">
        <v>0</v>
      </c>
      <c r="XB16">
        <v>0</v>
      </c>
      <c r="XC16">
        <v>0</v>
      </c>
      <c r="XD16">
        <v>0</v>
      </c>
      <c r="XE16">
        <v>0</v>
      </c>
      <c r="XF16">
        <v>0</v>
      </c>
      <c r="XG16">
        <v>0</v>
      </c>
      <c r="XH16">
        <v>0</v>
      </c>
      <c r="XI16">
        <v>0</v>
      </c>
      <c r="XJ16">
        <v>0</v>
      </c>
      <c r="XK16">
        <v>0</v>
      </c>
      <c r="XL16">
        <v>0</v>
      </c>
      <c r="XM16">
        <v>0</v>
      </c>
      <c r="XN16">
        <v>0</v>
      </c>
      <c r="XO16">
        <v>0</v>
      </c>
      <c r="XP16">
        <v>0</v>
      </c>
      <c r="XQ16">
        <v>0</v>
      </c>
      <c r="XR16">
        <v>0</v>
      </c>
      <c r="XS16">
        <v>0</v>
      </c>
      <c r="XT16">
        <v>0</v>
      </c>
      <c r="XU16">
        <v>0</v>
      </c>
      <c r="XV16">
        <v>0</v>
      </c>
      <c r="XW16">
        <v>0</v>
      </c>
      <c r="XX16">
        <v>0</v>
      </c>
      <c r="XY16">
        <v>0</v>
      </c>
      <c r="XZ16">
        <v>0</v>
      </c>
      <c r="YA16">
        <v>0</v>
      </c>
      <c r="YB16">
        <v>0</v>
      </c>
      <c r="YC16">
        <v>0</v>
      </c>
      <c r="YD16">
        <v>0</v>
      </c>
      <c r="YE16">
        <v>0</v>
      </c>
      <c r="YF16">
        <v>0</v>
      </c>
      <c r="YG16">
        <v>0</v>
      </c>
      <c r="YH16">
        <v>0</v>
      </c>
      <c r="YI16">
        <v>0</v>
      </c>
      <c r="YJ16">
        <v>0</v>
      </c>
      <c r="YK16">
        <v>0</v>
      </c>
      <c r="YL16">
        <v>0</v>
      </c>
      <c r="YM16">
        <v>0</v>
      </c>
      <c r="YN16">
        <v>0</v>
      </c>
      <c r="YO16">
        <v>0</v>
      </c>
      <c r="YP16">
        <v>0</v>
      </c>
      <c r="YQ16">
        <v>133219171.06</v>
      </c>
      <c r="YR16">
        <v>208419767.43000001</v>
      </c>
      <c r="YS16">
        <v>37562950.670000002</v>
      </c>
      <c r="YT16">
        <v>57276535.049999997</v>
      </c>
      <c r="YU16">
        <v>0</v>
      </c>
      <c r="YV16">
        <v>303259253.13999999</v>
      </c>
      <c r="YW16">
        <v>75200596.370000005</v>
      </c>
      <c r="YX16">
        <v>121189199.84999999</v>
      </c>
      <c r="YY16">
        <v>190495706.11000001</v>
      </c>
      <c r="YZ16">
        <v>311684905.94999999</v>
      </c>
      <c r="ZA16">
        <v>94839485.719999999</v>
      </c>
      <c r="ZB16">
        <v>0</v>
      </c>
      <c r="ZC16">
        <v>0</v>
      </c>
      <c r="ZD16">
        <v>0</v>
      </c>
      <c r="ZE16">
        <v>8425652.8100000005</v>
      </c>
      <c r="ZF16">
        <v>112763547.04000001</v>
      </c>
      <c r="ZG16">
        <v>0</v>
      </c>
    </row>
    <row r="17" spans="1:683">
      <c r="A17" s="84">
        <v>45657</v>
      </c>
      <c r="B17" s="81">
        <v>53121</v>
      </c>
      <c r="C17" s="82" t="s">
        <v>1949</v>
      </c>
      <c r="D17" s="38">
        <v>854034428.70000005</v>
      </c>
      <c r="E17" s="38">
        <v>8916740.9499999993</v>
      </c>
      <c r="F17" s="38">
        <v>0</v>
      </c>
      <c r="G17" s="38">
        <v>862951169.64999998</v>
      </c>
      <c r="H17" s="38">
        <v>0</v>
      </c>
      <c r="I17" s="38">
        <v>439169100.63</v>
      </c>
      <c r="J17" s="38">
        <v>0</v>
      </c>
      <c r="K17" s="38">
        <v>788894291.70000005</v>
      </c>
      <c r="L17" s="38">
        <v>7053187</v>
      </c>
      <c r="M17" s="38">
        <v>193164945.15000001</v>
      </c>
      <c r="N17" s="38">
        <v>439169100.63</v>
      </c>
      <c r="O17" s="38">
        <v>0</v>
      </c>
      <c r="P17" s="38">
        <v>795947478.70000005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/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/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38">
        <v>0</v>
      </c>
      <c r="BW17" s="38"/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0</v>
      </c>
      <c r="CD17" s="38">
        <v>0</v>
      </c>
      <c r="CE17" s="38">
        <v>0</v>
      </c>
      <c r="CF17" s="38">
        <v>0</v>
      </c>
      <c r="CG17" s="38">
        <v>0</v>
      </c>
      <c r="CH17" s="38">
        <v>0</v>
      </c>
      <c r="CI17" s="38">
        <v>0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0</v>
      </c>
      <c r="CP17" s="38">
        <v>0</v>
      </c>
      <c r="CQ17" s="38">
        <v>0</v>
      </c>
      <c r="CR17" s="38">
        <v>0</v>
      </c>
      <c r="CS17" s="38">
        <v>0</v>
      </c>
      <c r="CT17" s="38">
        <v>0</v>
      </c>
      <c r="CU17" s="38">
        <v>0</v>
      </c>
      <c r="CV17" s="38">
        <v>0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/>
      <c r="DK17" s="38">
        <v>0</v>
      </c>
      <c r="DL17" s="38">
        <v>0</v>
      </c>
      <c r="DM17" s="38">
        <v>0</v>
      </c>
      <c r="DN17" s="38">
        <v>0</v>
      </c>
      <c r="DO17" s="38">
        <v>0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0</v>
      </c>
      <c r="DW17" s="38"/>
      <c r="DX17" s="38">
        <v>0</v>
      </c>
      <c r="DY17" s="38">
        <v>0</v>
      </c>
      <c r="DZ17" s="38">
        <v>0</v>
      </c>
      <c r="EA17" s="38">
        <v>0</v>
      </c>
      <c r="EB17" s="38">
        <v>0</v>
      </c>
      <c r="EC17" s="38">
        <v>0</v>
      </c>
      <c r="ED17" s="38">
        <v>0</v>
      </c>
      <c r="EE17" s="38">
        <v>0</v>
      </c>
      <c r="EF17" s="38">
        <v>0</v>
      </c>
      <c r="EG17" s="38">
        <v>0</v>
      </c>
      <c r="EH17" s="38">
        <v>0</v>
      </c>
      <c r="EI17" s="38">
        <v>0</v>
      </c>
      <c r="EJ17" s="38"/>
      <c r="EK17" s="38">
        <v>0</v>
      </c>
      <c r="EL17" s="38">
        <v>0</v>
      </c>
      <c r="EM17" s="38">
        <v>0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/>
      <c r="EX17" s="38">
        <v>0</v>
      </c>
      <c r="EY17" s="38">
        <v>0</v>
      </c>
      <c r="EZ17" s="38">
        <v>0</v>
      </c>
      <c r="FA17" s="38">
        <v>0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0</v>
      </c>
      <c r="FH17" s="38">
        <v>0</v>
      </c>
      <c r="FI17" s="38">
        <v>0</v>
      </c>
      <c r="FJ17" s="38">
        <v>0</v>
      </c>
      <c r="FK17" s="38">
        <v>0</v>
      </c>
      <c r="FL17" s="38">
        <v>0</v>
      </c>
      <c r="FM17" s="38">
        <v>0</v>
      </c>
      <c r="FN17" s="38">
        <v>0</v>
      </c>
      <c r="FO17" s="38">
        <v>0</v>
      </c>
      <c r="FP17" s="38">
        <v>0</v>
      </c>
      <c r="FQ17" s="38">
        <v>0</v>
      </c>
      <c r="FR17" s="38">
        <v>0</v>
      </c>
      <c r="FS17" s="38">
        <v>0</v>
      </c>
      <c r="FT17" s="38">
        <v>0</v>
      </c>
      <c r="FU17" s="38">
        <v>0</v>
      </c>
      <c r="FV17" s="38">
        <v>0</v>
      </c>
      <c r="FW17" s="38">
        <v>0</v>
      </c>
      <c r="FX17" s="38">
        <v>0</v>
      </c>
      <c r="FY17" s="38">
        <v>0</v>
      </c>
      <c r="FZ17" s="38">
        <v>0</v>
      </c>
      <c r="GA17" s="38">
        <v>0</v>
      </c>
      <c r="GB17" s="38">
        <v>0</v>
      </c>
      <c r="GC17" s="38">
        <v>0</v>
      </c>
      <c r="GD17" s="38">
        <v>0</v>
      </c>
      <c r="GE17" s="38">
        <v>0</v>
      </c>
      <c r="GF17" s="38">
        <v>0</v>
      </c>
      <c r="GG17" s="38">
        <v>0</v>
      </c>
      <c r="GH17" s="38">
        <v>0</v>
      </c>
      <c r="GI17" s="38">
        <v>0</v>
      </c>
      <c r="GJ17" s="38">
        <v>0</v>
      </c>
      <c r="GK17" s="38">
        <v>0</v>
      </c>
      <c r="GL17" s="38">
        <v>0</v>
      </c>
      <c r="GM17" s="38">
        <v>0</v>
      </c>
      <c r="GN17" s="38">
        <v>0</v>
      </c>
      <c r="GO17" s="38">
        <v>0</v>
      </c>
      <c r="GP17" s="38">
        <v>0</v>
      </c>
      <c r="GQ17" s="38">
        <v>0</v>
      </c>
      <c r="GR17" s="38">
        <v>854034428.70000005</v>
      </c>
      <c r="GS17" s="38">
        <v>8916740.9499999993</v>
      </c>
      <c r="GT17" s="38">
        <v>0</v>
      </c>
      <c r="GU17" s="38">
        <v>0</v>
      </c>
      <c r="GV17" s="38">
        <v>862951169.64999998</v>
      </c>
      <c r="GW17" s="38">
        <v>0</v>
      </c>
      <c r="GX17" s="38">
        <v>0</v>
      </c>
      <c r="GY17" s="38">
        <v>439169100.63</v>
      </c>
      <c r="GZ17" s="38">
        <v>0</v>
      </c>
      <c r="HA17" s="38">
        <v>788894291.70000005</v>
      </c>
      <c r="HB17" s="38">
        <v>7053187</v>
      </c>
      <c r="HC17" s="38">
        <v>194558023.44</v>
      </c>
      <c r="HD17" s="38">
        <v>1393078.29</v>
      </c>
      <c r="HE17" s="38">
        <v>193164945.15000001</v>
      </c>
      <c r="HF17" s="38">
        <v>439169100.63</v>
      </c>
      <c r="HG17" s="38">
        <v>0</v>
      </c>
      <c r="HH17" s="38">
        <v>0</v>
      </c>
      <c r="HI17" s="38">
        <v>795947478.70000005</v>
      </c>
      <c r="HJ17" s="38">
        <v>597074369.28999996</v>
      </c>
      <c r="HK17" s="38">
        <v>691192353.04149997</v>
      </c>
      <c r="HL17" s="38">
        <v>0</v>
      </c>
      <c r="HM17" s="38">
        <v>5522934</v>
      </c>
      <c r="HN17" s="38">
        <v>685669419.04149997</v>
      </c>
      <c r="HO17" s="38">
        <v>687532506.87</v>
      </c>
      <c r="HP17" s="38">
        <v>90458137.579999998</v>
      </c>
      <c r="HQ17" s="38">
        <v>0</v>
      </c>
      <c r="HR17" s="38">
        <v>90458137.579999998</v>
      </c>
      <c r="HS17" s="38">
        <v>1863087.8285000001</v>
      </c>
      <c r="HT17" s="38">
        <v>693055440.87</v>
      </c>
      <c r="HU17" s="38">
        <v>0</v>
      </c>
      <c r="HV17" s="38">
        <v>595211281.46150005</v>
      </c>
      <c r="HW17" s="38">
        <v>1863087.8285000001</v>
      </c>
      <c r="HX17" s="38">
        <v>0</v>
      </c>
      <c r="HY17" s="38">
        <v>0</v>
      </c>
      <c r="HZ17" s="38">
        <v>0</v>
      </c>
      <c r="IA17" s="38">
        <v>0</v>
      </c>
      <c r="IB17" s="38">
        <v>0</v>
      </c>
      <c r="IC17" s="38">
        <v>0</v>
      </c>
      <c r="ID17" s="38">
        <v>0</v>
      </c>
      <c r="IE17" s="38">
        <v>0</v>
      </c>
      <c r="IF17" s="38">
        <v>0</v>
      </c>
      <c r="IG17" s="38">
        <v>0</v>
      </c>
      <c r="IH17" s="38">
        <v>0</v>
      </c>
      <c r="II17" s="38">
        <v>0</v>
      </c>
      <c r="IJ17" s="38">
        <v>0</v>
      </c>
      <c r="IK17" s="38">
        <v>0</v>
      </c>
      <c r="IL17" s="38">
        <v>0</v>
      </c>
      <c r="IM17" s="38">
        <v>0</v>
      </c>
      <c r="IN17" s="38">
        <v>0</v>
      </c>
      <c r="IO17" s="38">
        <v>0</v>
      </c>
      <c r="IP17" s="38">
        <v>0</v>
      </c>
      <c r="IQ17" s="38">
        <v>0</v>
      </c>
      <c r="IR17" s="38">
        <v>0</v>
      </c>
      <c r="IS17" s="38">
        <v>0</v>
      </c>
      <c r="IT17" s="38">
        <v>0</v>
      </c>
      <c r="IU17" s="38">
        <v>0</v>
      </c>
      <c r="IV17" s="38">
        <v>0</v>
      </c>
      <c r="IW17" s="38">
        <v>0</v>
      </c>
      <c r="IX17" s="38">
        <v>0</v>
      </c>
      <c r="IY17" s="38">
        <v>0</v>
      </c>
      <c r="IZ17" s="38">
        <v>0</v>
      </c>
      <c r="JA17" s="38">
        <v>0</v>
      </c>
      <c r="JB17" s="38">
        <v>0</v>
      </c>
      <c r="JC17" s="38">
        <v>0</v>
      </c>
      <c r="JD17" s="38">
        <v>0</v>
      </c>
      <c r="JE17" s="38">
        <v>0</v>
      </c>
      <c r="JF17" s="38">
        <v>0</v>
      </c>
      <c r="JG17" s="38">
        <v>0</v>
      </c>
      <c r="JH17" s="38">
        <v>0</v>
      </c>
      <c r="JI17" s="38">
        <v>0</v>
      </c>
      <c r="JJ17" s="38">
        <v>0</v>
      </c>
      <c r="JK17" s="38">
        <v>0</v>
      </c>
      <c r="JL17" s="38">
        <v>0</v>
      </c>
      <c r="JM17" s="38">
        <v>0</v>
      </c>
      <c r="JN17" s="38">
        <v>0</v>
      </c>
      <c r="JO17" s="38">
        <v>0</v>
      </c>
      <c r="JP17" s="38">
        <v>0</v>
      </c>
      <c r="JQ17" s="38">
        <v>0</v>
      </c>
      <c r="JR17" s="38">
        <v>0</v>
      </c>
      <c r="JS17" s="38">
        <v>0</v>
      </c>
      <c r="JT17" s="38">
        <v>0</v>
      </c>
      <c r="JU17" s="38">
        <v>0</v>
      </c>
      <c r="JV17" s="38">
        <v>0</v>
      </c>
      <c r="JW17" s="38">
        <v>0</v>
      </c>
      <c r="JX17" s="38">
        <v>0</v>
      </c>
      <c r="JY17" s="38">
        <v>0</v>
      </c>
      <c r="JZ17" s="38">
        <v>0</v>
      </c>
      <c r="KA17" s="38">
        <v>0</v>
      </c>
      <c r="KB17" s="38">
        <v>0</v>
      </c>
      <c r="KC17" s="38">
        <v>0</v>
      </c>
      <c r="KD17" s="38">
        <v>0</v>
      </c>
      <c r="KE17" s="38">
        <v>0</v>
      </c>
      <c r="KF17" s="38">
        <v>0</v>
      </c>
      <c r="KG17" s="38">
        <v>0</v>
      </c>
      <c r="KH17" s="38">
        <v>0</v>
      </c>
      <c r="KI17" s="38">
        <v>0</v>
      </c>
      <c r="KJ17" s="38">
        <v>0</v>
      </c>
      <c r="KK17" s="38">
        <v>0</v>
      </c>
      <c r="KL17" s="38">
        <v>0</v>
      </c>
      <c r="KM17" s="38">
        <v>0</v>
      </c>
      <c r="KN17" s="38">
        <v>0</v>
      </c>
      <c r="KO17" s="38">
        <v>0</v>
      </c>
      <c r="KP17" s="38">
        <v>0</v>
      </c>
      <c r="KQ17" s="38">
        <v>0</v>
      </c>
      <c r="KR17" s="38">
        <v>0</v>
      </c>
      <c r="KS17" s="38">
        <v>0</v>
      </c>
      <c r="KT17" s="38">
        <v>0</v>
      </c>
      <c r="KU17" s="38">
        <v>0</v>
      </c>
      <c r="KV17" s="38">
        <v>0</v>
      </c>
      <c r="KW17" s="38">
        <v>0</v>
      </c>
      <c r="KX17" s="38">
        <v>0</v>
      </c>
      <c r="KY17" s="38">
        <v>0</v>
      </c>
      <c r="KZ17" s="38">
        <v>0</v>
      </c>
      <c r="LA17" s="38">
        <v>0</v>
      </c>
      <c r="LB17" s="38">
        <v>0</v>
      </c>
      <c r="LC17" s="38">
        <v>0</v>
      </c>
      <c r="LD17" s="38">
        <v>0</v>
      </c>
      <c r="LE17" s="38">
        <v>0</v>
      </c>
      <c r="LF17" s="38">
        <v>0</v>
      </c>
      <c r="LG17" s="38">
        <v>0</v>
      </c>
      <c r="LH17" s="38">
        <v>0</v>
      </c>
      <c r="LI17" s="38">
        <v>0</v>
      </c>
      <c r="LJ17" s="38">
        <v>0</v>
      </c>
      <c r="LK17" s="38">
        <v>0</v>
      </c>
      <c r="LL17" s="38">
        <v>0</v>
      </c>
      <c r="LM17" s="38">
        <v>0</v>
      </c>
      <c r="LN17" s="38">
        <v>0</v>
      </c>
      <c r="LO17" s="38">
        <v>0</v>
      </c>
      <c r="LP17" s="38">
        <v>0</v>
      </c>
      <c r="LQ17" s="38">
        <v>0</v>
      </c>
      <c r="LR17" s="38">
        <v>0</v>
      </c>
      <c r="LS17" s="38">
        <v>0</v>
      </c>
      <c r="LT17" s="38">
        <v>0</v>
      </c>
      <c r="LU17" s="38">
        <v>0</v>
      </c>
      <c r="LV17" s="38">
        <v>0</v>
      </c>
      <c r="LW17" s="38">
        <v>0</v>
      </c>
      <c r="LX17" s="38">
        <v>0</v>
      </c>
      <c r="LY17" s="38">
        <v>0</v>
      </c>
      <c r="LZ17" s="38">
        <v>0</v>
      </c>
      <c r="MA17" s="38">
        <v>0</v>
      </c>
      <c r="MB17" s="38">
        <v>0</v>
      </c>
      <c r="MC17" s="38">
        <v>0</v>
      </c>
      <c r="MD17" s="38">
        <v>0</v>
      </c>
      <c r="ME17" s="38">
        <v>0</v>
      </c>
      <c r="MF17" s="38">
        <v>0</v>
      </c>
      <c r="MG17" s="38">
        <v>0</v>
      </c>
      <c r="MH17" s="38">
        <v>0</v>
      </c>
      <c r="MI17" s="38">
        <v>0</v>
      </c>
      <c r="MJ17" s="38">
        <v>0</v>
      </c>
      <c r="MK17" s="38">
        <v>0</v>
      </c>
      <c r="ML17" s="38">
        <v>0</v>
      </c>
      <c r="MM17" s="38">
        <v>0</v>
      </c>
      <c r="MN17" s="38">
        <v>0</v>
      </c>
      <c r="MO17" s="38">
        <v>0</v>
      </c>
      <c r="MP17" s="38">
        <v>0</v>
      </c>
      <c r="MQ17" s="38">
        <v>0</v>
      </c>
      <c r="MR17" s="38">
        <v>0</v>
      </c>
      <c r="MS17" s="38">
        <v>0</v>
      </c>
      <c r="MT17" s="38">
        <v>0</v>
      </c>
      <c r="MU17" s="38">
        <v>0</v>
      </c>
      <c r="MV17" s="38">
        <v>0</v>
      </c>
      <c r="MW17" s="38">
        <v>0</v>
      </c>
      <c r="MX17" s="38">
        <v>0</v>
      </c>
      <c r="MY17" s="38">
        <v>0</v>
      </c>
      <c r="MZ17" s="38">
        <v>0</v>
      </c>
      <c r="NA17" s="38">
        <v>0</v>
      </c>
      <c r="NB17" s="38">
        <v>0</v>
      </c>
      <c r="NC17" s="38">
        <v>0</v>
      </c>
      <c r="ND17" s="38">
        <v>0</v>
      </c>
      <c r="NE17" s="38">
        <v>0</v>
      </c>
      <c r="NF17" s="38">
        <v>0</v>
      </c>
      <c r="NG17" s="38">
        <v>0</v>
      </c>
      <c r="NH17" s="38">
        <v>0</v>
      </c>
      <c r="NI17" s="38">
        <v>0</v>
      </c>
      <c r="NJ17" s="38">
        <v>0</v>
      </c>
      <c r="NK17" s="38">
        <v>0</v>
      </c>
      <c r="NL17" s="38">
        <v>0</v>
      </c>
      <c r="NM17" s="38">
        <v>0</v>
      </c>
      <c r="NN17" s="38">
        <v>0</v>
      </c>
      <c r="NO17" s="38">
        <v>0</v>
      </c>
      <c r="NP17" s="38">
        <v>0</v>
      </c>
      <c r="NQ17" s="38">
        <v>0</v>
      </c>
      <c r="NR17" s="38">
        <v>0</v>
      </c>
      <c r="NS17" s="38">
        <v>0</v>
      </c>
      <c r="NT17" s="38">
        <v>0</v>
      </c>
      <c r="NU17" s="38">
        <v>0</v>
      </c>
      <c r="NV17" s="38">
        <v>0</v>
      </c>
      <c r="NW17" s="38">
        <v>0</v>
      </c>
      <c r="NX17" s="38">
        <v>0</v>
      </c>
      <c r="NY17" s="38">
        <v>0</v>
      </c>
      <c r="NZ17" s="38">
        <v>0</v>
      </c>
      <c r="OA17" s="38">
        <v>0</v>
      </c>
      <c r="OB17" s="38">
        <v>0</v>
      </c>
      <c r="OC17" s="38">
        <v>0</v>
      </c>
      <c r="OD17" s="38">
        <v>0</v>
      </c>
      <c r="OE17" s="38">
        <v>0</v>
      </c>
      <c r="OF17" s="38">
        <v>0</v>
      </c>
      <c r="OG17" s="38">
        <v>0</v>
      </c>
      <c r="OH17" s="38">
        <v>0</v>
      </c>
      <c r="OI17" s="38">
        <v>0</v>
      </c>
      <c r="OJ17" s="38">
        <v>0</v>
      </c>
      <c r="OK17" s="38">
        <v>0</v>
      </c>
      <c r="OL17" s="38">
        <v>0</v>
      </c>
      <c r="OM17" s="38">
        <v>0</v>
      </c>
      <c r="ON17" s="38">
        <v>0</v>
      </c>
      <c r="OO17" s="38">
        <v>0</v>
      </c>
      <c r="OP17" s="38">
        <v>0</v>
      </c>
      <c r="OQ17" s="38">
        <v>0</v>
      </c>
      <c r="OR17" s="38">
        <v>0</v>
      </c>
      <c r="OS17" s="38">
        <v>0</v>
      </c>
      <c r="OT17" s="38">
        <v>0</v>
      </c>
      <c r="OU17" s="38">
        <v>0</v>
      </c>
      <c r="OV17" s="38">
        <v>0</v>
      </c>
      <c r="OW17" s="38">
        <v>0</v>
      </c>
      <c r="OX17" s="38">
        <v>0</v>
      </c>
      <c r="OY17" s="38">
        <v>0</v>
      </c>
      <c r="OZ17" s="38">
        <v>0</v>
      </c>
      <c r="PA17" s="38">
        <v>0</v>
      </c>
      <c r="PB17" s="38">
        <v>0</v>
      </c>
      <c r="PC17" s="38">
        <v>0</v>
      </c>
      <c r="PD17" s="38">
        <v>0</v>
      </c>
      <c r="PE17" s="38">
        <v>0</v>
      </c>
      <c r="PF17" s="38">
        <v>0</v>
      </c>
      <c r="PG17" s="38">
        <v>0</v>
      </c>
      <c r="PH17" s="38">
        <v>0</v>
      </c>
      <c r="PI17" s="38">
        <v>0</v>
      </c>
      <c r="PJ17" s="38">
        <v>0</v>
      </c>
      <c r="PK17" s="38">
        <v>0</v>
      </c>
      <c r="PL17" s="38">
        <v>0</v>
      </c>
      <c r="PM17" s="38">
        <v>0</v>
      </c>
      <c r="PN17" s="38">
        <v>0</v>
      </c>
      <c r="PO17" s="38">
        <v>0</v>
      </c>
      <c r="PP17" s="38">
        <v>0</v>
      </c>
      <c r="PQ17" s="38">
        <v>0</v>
      </c>
      <c r="PR17" s="38">
        <v>0</v>
      </c>
      <c r="PS17" s="38">
        <v>0</v>
      </c>
      <c r="PT17" s="38">
        <v>0</v>
      </c>
      <c r="PU17" s="38">
        <v>0</v>
      </c>
      <c r="PV17" s="38">
        <v>0</v>
      </c>
      <c r="PW17" s="38">
        <v>0</v>
      </c>
      <c r="PX17" s="38">
        <v>0</v>
      </c>
      <c r="PY17" s="38">
        <v>0</v>
      </c>
      <c r="PZ17" s="38">
        <v>597074369.28999996</v>
      </c>
      <c r="QA17" s="38">
        <v>691192353.04149997</v>
      </c>
      <c r="QB17" s="38">
        <v>0</v>
      </c>
      <c r="QC17" s="38">
        <v>5522934</v>
      </c>
      <c r="QD17" s="38">
        <v>685669419.04149997</v>
      </c>
      <c r="QE17" s="38">
        <v>687532506.87</v>
      </c>
      <c r="QF17" s="38">
        <v>90458137.579999998</v>
      </c>
      <c r="QG17" s="38">
        <v>0</v>
      </c>
      <c r="QH17" s="38">
        <v>90458137.579999998</v>
      </c>
      <c r="QI17" s="38">
        <v>1863087.8285000001</v>
      </c>
      <c r="QJ17" s="38">
        <v>693055440.87</v>
      </c>
      <c r="QK17" s="38">
        <v>0</v>
      </c>
      <c r="QL17" s="38">
        <v>595211281.46150005</v>
      </c>
      <c r="QM17" s="38">
        <v>1863087.8285000001</v>
      </c>
      <c r="QN17" s="83">
        <v>81229.81</v>
      </c>
      <c r="QO17" s="83">
        <v>417755.06</v>
      </c>
      <c r="QP17" s="83">
        <v>0</v>
      </c>
      <c r="QQ17" s="83">
        <v>0</v>
      </c>
      <c r="QR17" s="83">
        <v>0</v>
      </c>
      <c r="QS17" s="83">
        <v>417755.06</v>
      </c>
      <c r="QT17" s="83">
        <v>0</v>
      </c>
      <c r="QU17" s="83">
        <v>0</v>
      </c>
      <c r="QV17" s="83">
        <v>663508.69999999995</v>
      </c>
      <c r="QW17" s="83">
        <v>0</v>
      </c>
      <c r="QX17" s="83">
        <v>663508.69999999995</v>
      </c>
      <c r="QY17" s="83">
        <v>0</v>
      </c>
      <c r="QZ17" s="83">
        <v>0</v>
      </c>
      <c r="RA17" s="83">
        <v>498984.87</v>
      </c>
      <c r="RB17" s="83">
        <v>5215461.53</v>
      </c>
      <c r="RC17" s="83">
        <v>52456870.460000001</v>
      </c>
      <c r="RD17" s="83">
        <v>18334150.109999999</v>
      </c>
      <c r="RE17" s="83">
        <v>18343304.809999999</v>
      </c>
      <c r="RF17" s="83">
        <v>34078007.560000002</v>
      </c>
      <c r="RG17" s="83">
        <v>0</v>
      </c>
      <c r="RH17" s="83">
        <v>9154.7000000000007</v>
      </c>
      <c r="RI17" s="83">
        <v>35558.089999999997</v>
      </c>
      <c r="RJ17" s="83">
        <v>34113565.649999999</v>
      </c>
      <c r="RK17" s="83">
        <v>0</v>
      </c>
      <c r="RL17" s="83">
        <v>0</v>
      </c>
      <c r="RM17" s="83">
        <v>57627619.200000003</v>
      </c>
      <c r="RN17" s="83">
        <v>44712.79</v>
      </c>
      <c r="RO17" s="83">
        <v>57672331.990000002</v>
      </c>
      <c r="RP17" s="83">
        <v>0</v>
      </c>
      <c r="RQ17" s="83">
        <v>0</v>
      </c>
      <c r="RR17" s="83">
        <v>52412157.670000002</v>
      </c>
      <c r="RS17" s="83">
        <v>0</v>
      </c>
      <c r="RT17" s="83">
        <v>0</v>
      </c>
      <c r="RU17" s="83">
        <v>0</v>
      </c>
      <c r="RV17" s="83">
        <v>0</v>
      </c>
      <c r="RW17" s="83">
        <v>0</v>
      </c>
      <c r="RX17" s="83">
        <v>0</v>
      </c>
      <c r="RY17" s="83">
        <v>0</v>
      </c>
      <c r="RZ17" s="83">
        <v>0</v>
      </c>
      <c r="SA17" s="83">
        <v>0</v>
      </c>
      <c r="SB17" s="83">
        <v>0</v>
      </c>
      <c r="SC17" s="83">
        <v>0</v>
      </c>
      <c r="SD17" s="83">
        <v>0</v>
      </c>
      <c r="SE17" s="83">
        <v>0</v>
      </c>
      <c r="SF17" s="83">
        <v>0</v>
      </c>
      <c r="SG17" s="83">
        <v>0</v>
      </c>
      <c r="SH17" s="83">
        <v>0</v>
      </c>
      <c r="SI17" s="83">
        <v>0</v>
      </c>
      <c r="SJ17" s="83">
        <v>0</v>
      </c>
      <c r="SK17" s="83">
        <v>0</v>
      </c>
      <c r="SL17" s="83">
        <v>0</v>
      </c>
      <c r="SM17" s="83">
        <v>0</v>
      </c>
      <c r="SN17" s="83">
        <v>0</v>
      </c>
      <c r="SO17" s="83">
        <v>0</v>
      </c>
      <c r="SP17" s="83">
        <v>0</v>
      </c>
      <c r="SQ17" s="83">
        <v>0</v>
      </c>
      <c r="SR17" s="83">
        <v>0</v>
      </c>
      <c r="SS17" s="83">
        <v>0</v>
      </c>
      <c r="ST17" s="83">
        <v>0</v>
      </c>
      <c r="SU17" s="83">
        <v>0</v>
      </c>
      <c r="SV17" s="83">
        <v>0</v>
      </c>
      <c r="SW17" s="83">
        <v>0</v>
      </c>
      <c r="SX17" s="83">
        <v>0</v>
      </c>
      <c r="SY17" s="83">
        <v>0</v>
      </c>
      <c r="SZ17" s="83">
        <v>0</v>
      </c>
      <c r="TA17" s="83">
        <v>0</v>
      </c>
      <c r="TB17" s="83">
        <v>0</v>
      </c>
      <c r="TC17" s="83">
        <v>0</v>
      </c>
      <c r="TD17" s="83">
        <v>0</v>
      </c>
      <c r="TE17" s="83">
        <v>0</v>
      </c>
      <c r="TF17" s="83">
        <v>0</v>
      </c>
      <c r="TG17" s="83">
        <v>0</v>
      </c>
      <c r="TH17" s="83">
        <v>0</v>
      </c>
      <c r="TI17" s="83">
        <v>0</v>
      </c>
      <c r="TJ17" s="83">
        <v>0</v>
      </c>
      <c r="TK17" s="83">
        <v>0</v>
      </c>
      <c r="TL17" s="83">
        <v>0</v>
      </c>
      <c r="TM17" s="83">
        <v>0</v>
      </c>
      <c r="TN17" s="83">
        <v>0</v>
      </c>
      <c r="TO17" s="83">
        <v>0</v>
      </c>
      <c r="TP17" s="83">
        <v>0</v>
      </c>
      <c r="TQ17" s="83">
        <v>0</v>
      </c>
      <c r="TR17" s="83">
        <v>0</v>
      </c>
      <c r="TS17" s="83">
        <v>0</v>
      </c>
      <c r="TT17" s="83">
        <v>0</v>
      </c>
      <c r="TU17" s="83">
        <v>0</v>
      </c>
      <c r="TV17" s="83">
        <v>0</v>
      </c>
      <c r="TW17" s="83">
        <v>0</v>
      </c>
      <c r="TX17" s="83">
        <v>0</v>
      </c>
      <c r="TY17" s="83">
        <v>0</v>
      </c>
      <c r="TZ17" s="83">
        <v>0</v>
      </c>
      <c r="UA17" s="83">
        <v>0</v>
      </c>
      <c r="UB17" s="83">
        <v>0</v>
      </c>
      <c r="UC17" s="83">
        <v>0</v>
      </c>
      <c r="UD17" s="83">
        <v>0</v>
      </c>
      <c r="UE17" s="83">
        <v>0</v>
      </c>
      <c r="UF17" s="83">
        <v>0</v>
      </c>
      <c r="UG17" s="83">
        <v>0</v>
      </c>
      <c r="UH17" s="83">
        <v>0</v>
      </c>
      <c r="UI17" s="83">
        <v>15426982.109999999</v>
      </c>
      <c r="UJ17" s="83">
        <v>165536233.36000001</v>
      </c>
      <c r="UK17" s="83">
        <v>70744062.890000001</v>
      </c>
      <c r="UL17" s="83">
        <v>75620792.560000002</v>
      </c>
      <c r="UM17" s="83">
        <v>90147883.540000007</v>
      </c>
      <c r="UN17" s="83">
        <v>0</v>
      </c>
      <c r="UO17" s="83">
        <v>4876729.67</v>
      </c>
      <c r="UP17" s="83">
        <v>-232442.74</v>
      </c>
      <c r="UQ17" s="83">
        <v>89915440.799999997</v>
      </c>
      <c r="UR17" s="83">
        <v>0</v>
      </c>
      <c r="US17" s="83">
        <v>0</v>
      </c>
      <c r="UT17" s="83">
        <v>176318928.53999999</v>
      </c>
      <c r="UU17" s="83">
        <v>4644286.93</v>
      </c>
      <c r="UV17" s="83">
        <v>180963215.47</v>
      </c>
      <c r="UW17" s="83">
        <v>0</v>
      </c>
      <c r="UX17" s="83">
        <v>0</v>
      </c>
      <c r="UY17" s="83">
        <v>160891946.43000001</v>
      </c>
      <c r="UZ17">
        <v>663508.69999999995</v>
      </c>
      <c r="VA17">
        <v>0</v>
      </c>
      <c r="VB17">
        <v>663508.69999999995</v>
      </c>
      <c r="VC17">
        <v>417755.06</v>
      </c>
      <c r="VD17">
        <v>0</v>
      </c>
      <c r="VE17">
        <v>0</v>
      </c>
      <c r="VF17">
        <v>0</v>
      </c>
      <c r="VG17">
        <v>164523.82999999999</v>
      </c>
      <c r="VH17">
        <v>498984.87</v>
      </c>
      <c r="VI17">
        <v>0</v>
      </c>
      <c r="VJ17">
        <v>9154.7000000000007</v>
      </c>
      <c r="VK17">
        <v>18343304.809999999</v>
      </c>
      <c r="VL17">
        <v>34078007.560000002</v>
      </c>
      <c r="VM17">
        <v>35558.089999999997</v>
      </c>
      <c r="VN17">
        <v>0</v>
      </c>
      <c r="VO17">
        <v>52456870.460000001</v>
      </c>
      <c r="VP17">
        <v>18334150.109999999</v>
      </c>
      <c r="VQ17">
        <v>57627619.200000003</v>
      </c>
      <c r="VR17">
        <v>44712.79</v>
      </c>
      <c r="VS17">
        <v>57672331.990000002</v>
      </c>
      <c r="VT17">
        <v>34113565.649999999</v>
      </c>
      <c r="VU17">
        <v>0</v>
      </c>
      <c r="VV17">
        <v>0</v>
      </c>
      <c r="VW17">
        <v>0</v>
      </c>
      <c r="VX17">
        <v>5215461.53</v>
      </c>
      <c r="VY17">
        <v>52412157.670000002</v>
      </c>
      <c r="VZ17">
        <v>0</v>
      </c>
      <c r="WA17">
        <v>0</v>
      </c>
      <c r="WB17">
        <v>0</v>
      </c>
      <c r="WC17">
        <v>0</v>
      </c>
      <c r="WD17">
        <v>0</v>
      </c>
      <c r="WE17">
        <v>0</v>
      </c>
      <c r="WF17">
        <v>0</v>
      </c>
      <c r="WG17">
        <v>0</v>
      </c>
      <c r="WH17">
        <v>0</v>
      </c>
      <c r="WI17">
        <v>0</v>
      </c>
      <c r="WJ17">
        <v>0</v>
      </c>
      <c r="WK17">
        <v>0</v>
      </c>
      <c r="WL17">
        <v>0</v>
      </c>
      <c r="WM17">
        <v>0</v>
      </c>
      <c r="WN17">
        <v>0</v>
      </c>
      <c r="WO17">
        <v>0</v>
      </c>
      <c r="WP17">
        <v>0</v>
      </c>
      <c r="WQ17">
        <v>0</v>
      </c>
      <c r="WR17">
        <v>0</v>
      </c>
      <c r="WS17">
        <v>0</v>
      </c>
      <c r="WT17">
        <v>0</v>
      </c>
      <c r="WU17">
        <v>0</v>
      </c>
      <c r="WV17">
        <v>0</v>
      </c>
      <c r="WW17">
        <v>0</v>
      </c>
      <c r="WX17">
        <v>0</v>
      </c>
      <c r="WY17">
        <v>0</v>
      </c>
      <c r="WZ17">
        <v>0</v>
      </c>
      <c r="XA17">
        <v>0</v>
      </c>
      <c r="XB17">
        <v>0</v>
      </c>
      <c r="XC17">
        <v>0</v>
      </c>
      <c r="XD17">
        <v>0</v>
      </c>
      <c r="XE17">
        <v>0</v>
      </c>
      <c r="XF17">
        <v>0</v>
      </c>
      <c r="XG17">
        <v>0</v>
      </c>
      <c r="XH17">
        <v>0</v>
      </c>
      <c r="XI17">
        <v>0</v>
      </c>
      <c r="XJ17">
        <v>0</v>
      </c>
      <c r="XK17">
        <v>0</v>
      </c>
      <c r="XL17">
        <v>0</v>
      </c>
      <c r="XM17">
        <v>0</v>
      </c>
      <c r="XN17">
        <v>0</v>
      </c>
      <c r="XO17">
        <v>0</v>
      </c>
      <c r="XP17">
        <v>0</v>
      </c>
      <c r="XQ17">
        <v>0</v>
      </c>
      <c r="XR17">
        <v>0</v>
      </c>
      <c r="XS17">
        <v>0</v>
      </c>
      <c r="XT17">
        <v>0</v>
      </c>
      <c r="XU17">
        <v>0</v>
      </c>
      <c r="XV17">
        <v>0</v>
      </c>
      <c r="XW17">
        <v>0</v>
      </c>
      <c r="XX17">
        <v>0</v>
      </c>
      <c r="XY17">
        <v>0</v>
      </c>
      <c r="XZ17">
        <v>0</v>
      </c>
      <c r="YA17">
        <v>0</v>
      </c>
      <c r="YB17">
        <v>0</v>
      </c>
      <c r="YC17">
        <v>0</v>
      </c>
      <c r="YD17">
        <v>0</v>
      </c>
      <c r="YE17">
        <v>0</v>
      </c>
      <c r="YF17">
        <v>0</v>
      </c>
      <c r="YG17">
        <v>0</v>
      </c>
      <c r="YH17">
        <v>0</v>
      </c>
      <c r="YI17">
        <v>0</v>
      </c>
      <c r="YJ17">
        <v>0</v>
      </c>
      <c r="YK17">
        <v>0</v>
      </c>
      <c r="YL17">
        <v>0</v>
      </c>
      <c r="YM17">
        <v>0</v>
      </c>
      <c r="YN17">
        <v>0</v>
      </c>
      <c r="YO17">
        <v>0</v>
      </c>
      <c r="YP17">
        <v>0</v>
      </c>
      <c r="YQ17">
        <v>4876729.67</v>
      </c>
      <c r="YR17">
        <v>75620792.560000002</v>
      </c>
      <c r="YS17">
        <v>90147883.540000007</v>
      </c>
      <c r="YT17">
        <v>-232442.74</v>
      </c>
      <c r="YU17">
        <v>0</v>
      </c>
      <c r="YV17">
        <v>165536233.36000001</v>
      </c>
      <c r="YW17">
        <v>70744062.890000001</v>
      </c>
      <c r="YX17">
        <v>176318928.53999999</v>
      </c>
      <c r="YY17">
        <v>4644286.93</v>
      </c>
      <c r="YZ17">
        <v>180963215.47</v>
      </c>
      <c r="ZA17">
        <v>89915440.799999997</v>
      </c>
      <c r="ZB17">
        <v>0</v>
      </c>
      <c r="ZC17">
        <v>0</v>
      </c>
      <c r="ZD17">
        <v>0</v>
      </c>
      <c r="ZE17">
        <v>15426982.109999999</v>
      </c>
      <c r="ZF17">
        <v>160891946.43000001</v>
      </c>
      <c r="ZG17">
        <v>0</v>
      </c>
    </row>
    <row r="18" spans="1:683">
      <c r="A18" s="84">
        <v>45657</v>
      </c>
      <c r="B18" s="81">
        <v>51571</v>
      </c>
      <c r="C18" s="82" t="s">
        <v>1950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33613282</v>
      </c>
      <c r="R18" s="38">
        <v>670000</v>
      </c>
      <c r="S18" s="38">
        <v>0</v>
      </c>
      <c r="T18" s="38">
        <v>34283282</v>
      </c>
      <c r="U18" s="38">
        <v>-750000</v>
      </c>
      <c r="V18" s="38">
        <v>36227590</v>
      </c>
      <c r="W18" s="38">
        <v>0</v>
      </c>
      <c r="X18" s="38">
        <v>33222482</v>
      </c>
      <c r="Y18" s="38">
        <v>670000</v>
      </c>
      <c r="Z18" s="38">
        <v>11007082.529999999</v>
      </c>
      <c r="AA18" s="38">
        <v>36977590</v>
      </c>
      <c r="AB18" s="38">
        <v>0</v>
      </c>
      <c r="AC18" s="38">
        <v>33892482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23044434.75</v>
      </c>
      <c r="AR18" s="38">
        <v>1767416</v>
      </c>
      <c r="AS18" s="38">
        <v>5011467</v>
      </c>
      <c r="AT18" s="38">
        <v>19800383.75</v>
      </c>
      <c r="AU18" s="38">
        <v>4956435</v>
      </c>
      <c r="AV18" s="38">
        <v>16494808</v>
      </c>
      <c r="AW18" s="38">
        <v>2467730</v>
      </c>
      <c r="AX18" s="38">
        <v>22718266.75</v>
      </c>
      <c r="AY18" s="38">
        <v>1767416</v>
      </c>
      <c r="AZ18" s="38">
        <v>7398882.9199999999</v>
      </c>
      <c r="BA18" s="38">
        <v>14006103</v>
      </c>
      <c r="BB18" s="38">
        <v>5011467</v>
      </c>
      <c r="BC18" s="38">
        <v>19474215.75</v>
      </c>
      <c r="BD18" s="38">
        <v>70918839</v>
      </c>
      <c r="BE18" s="38">
        <v>3264552</v>
      </c>
      <c r="BF18" s="38">
        <v>14110617</v>
      </c>
      <c r="BG18" s="38">
        <v>60072774</v>
      </c>
      <c r="BH18" s="38">
        <v>-26148</v>
      </c>
      <c r="BI18" s="38">
        <v>43426455</v>
      </c>
      <c r="BJ18" s="38">
        <v>7621314</v>
      </c>
      <c r="BK18" s="38">
        <v>68168712</v>
      </c>
      <c r="BL18" s="38">
        <v>3264552</v>
      </c>
      <c r="BM18" s="38">
        <v>21432260.73</v>
      </c>
      <c r="BN18" s="38">
        <v>51073917</v>
      </c>
      <c r="BO18" s="38">
        <v>14110617</v>
      </c>
      <c r="BP18" s="38">
        <v>57322647</v>
      </c>
      <c r="BQ18" s="38">
        <v>568280.01</v>
      </c>
      <c r="BR18" s="38">
        <v>746</v>
      </c>
      <c r="BS18" s="38">
        <v>0.01</v>
      </c>
      <c r="BT18" s="38">
        <v>569026</v>
      </c>
      <c r="BU18" s="38">
        <v>0</v>
      </c>
      <c r="BV18" s="38">
        <v>343030</v>
      </c>
      <c r="BW18" s="38">
        <v>0</v>
      </c>
      <c r="BX18" s="38">
        <v>397100.01</v>
      </c>
      <c r="BY18" s="38">
        <v>746</v>
      </c>
      <c r="BZ18" s="38">
        <v>125330.81</v>
      </c>
      <c r="CA18" s="38">
        <v>343030</v>
      </c>
      <c r="CB18" s="38">
        <v>0.01</v>
      </c>
      <c r="CC18" s="38">
        <v>397846</v>
      </c>
      <c r="CD18" s="38">
        <v>101659511</v>
      </c>
      <c r="CE18" s="38">
        <v>23582521</v>
      </c>
      <c r="CF18" s="38">
        <v>27525602</v>
      </c>
      <c r="CG18" s="38">
        <v>97716430</v>
      </c>
      <c r="CH18" s="38">
        <v>11636532</v>
      </c>
      <c r="CI18" s="38">
        <v>48043730</v>
      </c>
      <c r="CJ18" s="38">
        <v>14319723</v>
      </c>
      <c r="CK18" s="38">
        <v>99011516</v>
      </c>
      <c r="CL18" s="38">
        <v>23582521</v>
      </c>
      <c r="CM18" s="38">
        <v>32124556.77</v>
      </c>
      <c r="CN18" s="38">
        <v>50726921</v>
      </c>
      <c r="CO18" s="38">
        <v>27525602</v>
      </c>
      <c r="CP18" s="38">
        <v>95068435</v>
      </c>
      <c r="CQ18" s="38">
        <v>1485903</v>
      </c>
      <c r="CR18" s="38">
        <v>0</v>
      </c>
      <c r="CS18" s="38">
        <v>6814</v>
      </c>
      <c r="CT18" s="38">
        <v>1479089</v>
      </c>
      <c r="CU18" s="38">
        <v>0</v>
      </c>
      <c r="CV18" s="38">
        <v>-57510</v>
      </c>
      <c r="CW18" s="38">
        <v>12045</v>
      </c>
      <c r="CX18" s="38">
        <v>1679361</v>
      </c>
      <c r="CY18" s="38">
        <v>0</v>
      </c>
      <c r="CZ18" s="38">
        <v>419266.82</v>
      </c>
      <c r="DA18" s="38">
        <v>-45465</v>
      </c>
      <c r="DB18" s="38">
        <v>6814</v>
      </c>
      <c r="DC18" s="38">
        <v>1672547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0</v>
      </c>
      <c r="DO18" s="38">
        <v>0</v>
      </c>
      <c r="DP18" s="38">
        <v>0</v>
      </c>
      <c r="DQ18" s="38">
        <v>0</v>
      </c>
      <c r="DR18" s="38">
        <v>0</v>
      </c>
      <c r="DS18" s="38">
        <v>0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0</v>
      </c>
      <c r="DZ18" s="38">
        <v>0</v>
      </c>
      <c r="EA18" s="38">
        <v>0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8">
        <v>0</v>
      </c>
      <c r="EI18" s="38">
        <v>0</v>
      </c>
      <c r="EJ18" s="38">
        <v>0</v>
      </c>
      <c r="EK18" s="38">
        <v>0</v>
      </c>
      <c r="EL18" s="38">
        <v>0</v>
      </c>
      <c r="EM18" s="38">
        <v>0</v>
      </c>
      <c r="EN18" s="38">
        <v>0</v>
      </c>
      <c r="EO18" s="38">
        <v>0</v>
      </c>
      <c r="EP18" s="38">
        <v>0</v>
      </c>
      <c r="EQ18" s="38">
        <v>0</v>
      </c>
      <c r="ER18" s="38">
        <v>0</v>
      </c>
      <c r="ES18" s="38">
        <v>0</v>
      </c>
      <c r="ET18" s="38">
        <v>0</v>
      </c>
      <c r="EU18" s="38">
        <v>0</v>
      </c>
      <c r="EV18" s="38">
        <v>0</v>
      </c>
      <c r="EW18" s="38">
        <v>419490</v>
      </c>
      <c r="EX18" s="38">
        <v>0</v>
      </c>
      <c r="EY18" s="38">
        <v>0</v>
      </c>
      <c r="EZ18" s="38">
        <v>0</v>
      </c>
      <c r="FA18" s="38">
        <v>419490</v>
      </c>
      <c r="FB18" s="38">
        <v>0</v>
      </c>
      <c r="FC18" s="38">
        <v>0</v>
      </c>
      <c r="FD18" s="38">
        <v>0</v>
      </c>
      <c r="FE18" s="38">
        <v>0</v>
      </c>
      <c r="FF18" s="38">
        <v>0</v>
      </c>
      <c r="FG18" s="38">
        <v>0</v>
      </c>
      <c r="FH18" s="38">
        <v>0</v>
      </c>
      <c r="FI18" s="38">
        <v>0</v>
      </c>
      <c r="FJ18" s="38">
        <v>0</v>
      </c>
      <c r="FK18" s="38">
        <v>0</v>
      </c>
      <c r="FL18" s="38">
        <v>0</v>
      </c>
      <c r="FM18" s="38">
        <v>0</v>
      </c>
      <c r="FN18" s="38">
        <v>0</v>
      </c>
      <c r="FO18" s="38">
        <v>0</v>
      </c>
      <c r="FP18" s="38">
        <v>0</v>
      </c>
      <c r="FQ18" s="38">
        <v>0</v>
      </c>
      <c r="FR18" s="38">
        <v>0</v>
      </c>
      <c r="FS18" s="38">
        <v>0</v>
      </c>
      <c r="FT18" s="38">
        <v>0</v>
      </c>
      <c r="FU18" s="38">
        <v>0</v>
      </c>
      <c r="FV18" s="38">
        <v>0</v>
      </c>
      <c r="FW18" s="38">
        <v>0</v>
      </c>
      <c r="FX18" s="38">
        <v>0</v>
      </c>
      <c r="FY18" s="38">
        <v>0</v>
      </c>
      <c r="FZ18" s="38">
        <v>0</v>
      </c>
      <c r="GA18" s="38">
        <v>0</v>
      </c>
      <c r="GB18" s="38">
        <v>0</v>
      </c>
      <c r="GC18" s="38">
        <v>0</v>
      </c>
      <c r="GD18" s="38">
        <v>0</v>
      </c>
      <c r="GE18" s="38">
        <v>0</v>
      </c>
      <c r="GF18" s="38">
        <v>0</v>
      </c>
      <c r="GG18" s="38">
        <v>0</v>
      </c>
      <c r="GH18" s="38">
        <v>415000</v>
      </c>
      <c r="GI18" s="38">
        <v>12572500</v>
      </c>
      <c r="GJ18" s="38">
        <v>12987500</v>
      </c>
      <c r="GK18" s="38">
        <v>-1373001</v>
      </c>
      <c r="GL18" s="38">
        <v>-269907</v>
      </c>
      <c r="GM18" s="38">
        <v>415000</v>
      </c>
      <c r="GN18" s="38">
        <v>12572500</v>
      </c>
      <c r="GO18" s="38">
        <v>4990514</v>
      </c>
      <c r="GP18" s="38">
        <v>1103094</v>
      </c>
      <c r="GQ18" s="38">
        <v>12987500</v>
      </c>
      <c r="GR18" s="38">
        <v>231705249.75999999</v>
      </c>
      <c r="GS18" s="38">
        <v>41857735</v>
      </c>
      <c r="GT18" s="38">
        <v>12987500</v>
      </c>
      <c r="GU18" s="38">
        <v>46654500.009999998</v>
      </c>
      <c r="GV18" s="38">
        <v>213920984.75</v>
      </c>
      <c r="GW18" s="38">
        <v>14443818</v>
      </c>
      <c r="GX18" s="38">
        <v>-269907</v>
      </c>
      <c r="GY18" s="38">
        <v>144478103</v>
      </c>
      <c r="GZ18" s="38">
        <v>24840302</v>
      </c>
      <c r="HA18" s="38">
        <v>225612437.75999999</v>
      </c>
      <c r="HB18" s="38">
        <v>41857735</v>
      </c>
      <c r="HC18" s="38">
        <v>77497894.569999993</v>
      </c>
      <c r="HD18" s="38">
        <v>0</v>
      </c>
      <c r="HE18" s="38">
        <v>77497894.569999993</v>
      </c>
      <c r="HF18" s="38">
        <v>154604680</v>
      </c>
      <c r="HG18" s="38">
        <v>12987500</v>
      </c>
      <c r="HH18" s="38">
        <v>46654500.009999998</v>
      </c>
      <c r="HI18" s="38">
        <v>207828172.75</v>
      </c>
      <c r="HJ18" s="38">
        <v>0</v>
      </c>
      <c r="HK18" s="38">
        <v>0</v>
      </c>
      <c r="HL18" s="38">
        <v>0</v>
      </c>
      <c r="HM18" s="38">
        <v>0</v>
      </c>
      <c r="HN18" s="38">
        <v>0</v>
      </c>
      <c r="HO18" s="38">
        <v>0</v>
      </c>
      <c r="HP18" s="38">
        <v>0</v>
      </c>
      <c r="HQ18" s="38">
        <v>0</v>
      </c>
      <c r="HR18" s="38">
        <v>0</v>
      </c>
      <c r="HS18" s="38">
        <v>0</v>
      </c>
      <c r="HT18" s="38">
        <v>0</v>
      </c>
      <c r="HU18" s="38">
        <v>0</v>
      </c>
      <c r="HV18" s="38">
        <v>0</v>
      </c>
      <c r="HW18" s="38">
        <v>0</v>
      </c>
      <c r="HX18" s="38">
        <v>13773793</v>
      </c>
      <c r="HY18" s="38">
        <v>80031847</v>
      </c>
      <c r="HZ18" s="38">
        <v>0</v>
      </c>
      <c r="IA18" s="38">
        <v>3232659</v>
      </c>
      <c r="IB18" s="38">
        <v>76799188</v>
      </c>
      <c r="IC18" s="38">
        <v>76799188</v>
      </c>
      <c r="ID18" s="38">
        <v>63025395</v>
      </c>
      <c r="IE18" s="38">
        <v>0</v>
      </c>
      <c r="IF18" s="38">
        <v>63025395</v>
      </c>
      <c r="IG18" s="38">
        <v>0</v>
      </c>
      <c r="IH18" s="38">
        <v>80031847</v>
      </c>
      <c r="II18" s="38">
        <v>0</v>
      </c>
      <c r="IJ18" s="38">
        <v>13773793</v>
      </c>
      <c r="IK18" s="38">
        <v>0</v>
      </c>
      <c r="IL18" s="38">
        <v>0</v>
      </c>
      <c r="IM18" s="38">
        <v>0</v>
      </c>
      <c r="IN18" s="38">
        <v>0</v>
      </c>
      <c r="IO18" s="38">
        <v>0</v>
      </c>
      <c r="IP18" s="38">
        <v>0</v>
      </c>
      <c r="IQ18" s="38">
        <v>0</v>
      </c>
      <c r="IR18" s="38">
        <v>0</v>
      </c>
      <c r="IS18" s="38">
        <v>0</v>
      </c>
      <c r="IT18" s="38">
        <v>0</v>
      </c>
      <c r="IU18" s="38">
        <v>0</v>
      </c>
      <c r="IV18" s="38">
        <v>0</v>
      </c>
      <c r="IW18" s="38">
        <v>0</v>
      </c>
      <c r="IX18" s="38">
        <v>0</v>
      </c>
      <c r="IY18" s="38">
        <v>0</v>
      </c>
      <c r="IZ18" s="38">
        <v>6836863</v>
      </c>
      <c r="JA18" s="38">
        <v>32468795</v>
      </c>
      <c r="JB18" s="38">
        <v>0</v>
      </c>
      <c r="JC18" s="38">
        <v>1946314</v>
      </c>
      <c r="JD18" s="38">
        <v>30522481</v>
      </c>
      <c r="JE18" s="38">
        <v>33358799</v>
      </c>
      <c r="JF18" s="38">
        <v>23685618</v>
      </c>
      <c r="JG18" s="38">
        <v>2836318</v>
      </c>
      <c r="JH18" s="38">
        <v>26521936</v>
      </c>
      <c r="JI18" s="38">
        <v>2836318</v>
      </c>
      <c r="JJ18" s="38">
        <v>35305113</v>
      </c>
      <c r="JK18" s="38">
        <v>0</v>
      </c>
      <c r="JL18" s="38">
        <v>6836863</v>
      </c>
      <c r="JM18" s="38">
        <v>0</v>
      </c>
      <c r="JN18" s="38">
        <v>23621149</v>
      </c>
      <c r="JO18" s="38">
        <v>29983334</v>
      </c>
      <c r="JP18" s="38">
        <v>0</v>
      </c>
      <c r="JQ18" s="38">
        <v>1797326</v>
      </c>
      <c r="JR18" s="38">
        <v>28186008</v>
      </c>
      <c r="JS18" s="38">
        <v>28198478</v>
      </c>
      <c r="JT18" s="38">
        <v>4564859</v>
      </c>
      <c r="JU18" s="38">
        <v>12470</v>
      </c>
      <c r="JV18" s="38">
        <v>4577329</v>
      </c>
      <c r="JW18" s="38">
        <v>12470</v>
      </c>
      <c r="JX18" s="38">
        <v>29995804</v>
      </c>
      <c r="JY18" s="38">
        <v>0</v>
      </c>
      <c r="JZ18" s="38">
        <v>23621149</v>
      </c>
      <c r="KA18" s="38">
        <v>0</v>
      </c>
      <c r="KB18" s="38">
        <v>172513</v>
      </c>
      <c r="KC18" s="38">
        <v>261580</v>
      </c>
      <c r="KD18" s="38">
        <v>0</v>
      </c>
      <c r="KE18" s="38">
        <v>15680</v>
      </c>
      <c r="KF18" s="38">
        <v>245900</v>
      </c>
      <c r="KG18" s="38">
        <v>245900</v>
      </c>
      <c r="KH18" s="38">
        <v>73387</v>
      </c>
      <c r="KI18" s="38">
        <v>0</v>
      </c>
      <c r="KJ18" s="38">
        <v>73387</v>
      </c>
      <c r="KK18" s="38">
        <v>0</v>
      </c>
      <c r="KL18" s="38">
        <v>261580</v>
      </c>
      <c r="KM18" s="38">
        <v>0</v>
      </c>
      <c r="KN18" s="38">
        <v>172513</v>
      </c>
      <c r="KO18" s="38">
        <v>0</v>
      </c>
      <c r="KP18" s="38">
        <v>42566311</v>
      </c>
      <c r="KQ18" s="38">
        <v>78179482</v>
      </c>
      <c r="KR18" s="38">
        <v>0</v>
      </c>
      <c r="KS18" s="38">
        <v>4686403</v>
      </c>
      <c r="KT18" s="38">
        <v>73493079</v>
      </c>
      <c r="KU18" s="38">
        <v>90247228</v>
      </c>
      <c r="KV18" s="38">
        <v>30926768</v>
      </c>
      <c r="KW18" s="38">
        <v>16754149</v>
      </c>
      <c r="KX18" s="38">
        <v>47680917</v>
      </c>
      <c r="KY18" s="38">
        <v>16754149</v>
      </c>
      <c r="KZ18" s="38">
        <v>94933631</v>
      </c>
      <c r="LA18" s="38">
        <v>0</v>
      </c>
      <c r="LB18" s="38">
        <v>42566311</v>
      </c>
      <c r="LC18" s="38">
        <v>0</v>
      </c>
      <c r="LD18" s="38">
        <v>750933</v>
      </c>
      <c r="LE18" s="38">
        <v>1134608</v>
      </c>
      <c r="LF18" s="38">
        <v>0</v>
      </c>
      <c r="LG18" s="38">
        <v>68013</v>
      </c>
      <c r="LH18" s="38">
        <v>1066595</v>
      </c>
      <c r="LI18" s="38">
        <v>1066595</v>
      </c>
      <c r="LJ18" s="38">
        <v>315662</v>
      </c>
      <c r="LK18" s="38">
        <v>0</v>
      </c>
      <c r="LL18" s="38">
        <v>315662</v>
      </c>
      <c r="LM18" s="38">
        <v>0</v>
      </c>
      <c r="LN18" s="38">
        <v>1134608</v>
      </c>
      <c r="LO18" s="38">
        <v>0</v>
      </c>
      <c r="LP18" s="38">
        <v>750933</v>
      </c>
      <c r="LQ18" s="38">
        <v>0</v>
      </c>
      <c r="LR18" s="38">
        <v>0</v>
      </c>
      <c r="LS18" s="38">
        <v>0</v>
      </c>
      <c r="LT18" s="38">
        <v>0</v>
      </c>
      <c r="LU18" s="38">
        <v>0</v>
      </c>
      <c r="LV18" s="38">
        <v>0</v>
      </c>
      <c r="LW18" s="38">
        <v>0</v>
      </c>
      <c r="LX18" s="38">
        <v>0</v>
      </c>
      <c r="LY18" s="38">
        <v>0</v>
      </c>
      <c r="LZ18" s="38">
        <v>0</v>
      </c>
      <c r="MA18" s="38">
        <v>0</v>
      </c>
      <c r="MB18" s="38">
        <v>0</v>
      </c>
      <c r="MC18" s="38">
        <v>0</v>
      </c>
      <c r="MD18" s="38">
        <v>0</v>
      </c>
      <c r="ME18" s="38">
        <v>0</v>
      </c>
      <c r="MF18" s="38">
        <v>0</v>
      </c>
      <c r="MG18" s="38">
        <v>0</v>
      </c>
      <c r="MH18" s="38">
        <v>0</v>
      </c>
      <c r="MI18" s="38">
        <v>0</v>
      </c>
      <c r="MJ18" s="38">
        <v>0</v>
      </c>
      <c r="MK18" s="38">
        <v>0</v>
      </c>
      <c r="ML18" s="38">
        <v>0</v>
      </c>
      <c r="MM18" s="38">
        <v>0</v>
      </c>
      <c r="MN18" s="38">
        <v>0</v>
      </c>
      <c r="MO18" s="38">
        <v>0</v>
      </c>
      <c r="MP18" s="38">
        <v>0</v>
      </c>
      <c r="MQ18" s="38">
        <v>0</v>
      </c>
      <c r="MR18" s="38">
        <v>0</v>
      </c>
      <c r="MS18" s="38">
        <v>0</v>
      </c>
      <c r="MT18" s="38">
        <v>0</v>
      </c>
      <c r="MU18" s="38">
        <v>0</v>
      </c>
      <c r="MV18" s="38">
        <v>0</v>
      </c>
      <c r="MW18" s="38">
        <v>0</v>
      </c>
      <c r="MX18" s="38">
        <v>0</v>
      </c>
      <c r="MY18" s="38">
        <v>0</v>
      </c>
      <c r="MZ18" s="38">
        <v>0</v>
      </c>
      <c r="NA18" s="38">
        <v>0</v>
      </c>
      <c r="NB18" s="38">
        <v>0</v>
      </c>
      <c r="NC18" s="38">
        <v>0</v>
      </c>
      <c r="ND18" s="38">
        <v>0</v>
      </c>
      <c r="NE18" s="38">
        <v>0</v>
      </c>
      <c r="NF18" s="38">
        <v>0</v>
      </c>
      <c r="NG18" s="38">
        <v>0</v>
      </c>
      <c r="NH18" s="38">
        <v>0</v>
      </c>
      <c r="NI18" s="38">
        <v>46240</v>
      </c>
      <c r="NJ18" s="38">
        <v>0</v>
      </c>
      <c r="NK18" s="38">
        <v>2772</v>
      </c>
      <c r="NL18" s="38">
        <v>43468</v>
      </c>
      <c r="NM18" s="38">
        <v>43468</v>
      </c>
      <c r="NN18" s="38">
        <v>43468</v>
      </c>
      <c r="NO18" s="38">
        <v>0</v>
      </c>
      <c r="NP18" s="38">
        <v>43468</v>
      </c>
      <c r="NQ18" s="38">
        <v>0</v>
      </c>
      <c r="NR18" s="38">
        <v>46240</v>
      </c>
      <c r="NS18" s="38">
        <v>0</v>
      </c>
      <c r="NT18" s="38">
        <v>0</v>
      </c>
      <c r="NU18" s="38">
        <v>0</v>
      </c>
      <c r="NV18" s="38">
        <v>0</v>
      </c>
      <c r="NW18" s="38">
        <v>0</v>
      </c>
      <c r="NX18" s="38">
        <v>0</v>
      </c>
      <c r="NY18" s="38">
        <v>0</v>
      </c>
      <c r="NZ18" s="38">
        <v>0</v>
      </c>
      <c r="OA18" s="38">
        <v>0</v>
      </c>
      <c r="OB18" s="38">
        <v>0</v>
      </c>
      <c r="OC18" s="38">
        <v>0</v>
      </c>
      <c r="OD18" s="38">
        <v>0</v>
      </c>
      <c r="OE18" s="38">
        <v>0</v>
      </c>
      <c r="OF18" s="38">
        <v>0</v>
      </c>
      <c r="OG18" s="38">
        <v>0</v>
      </c>
      <c r="OH18" s="38">
        <v>0</v>
      </c>
      <c r="OI18" s="38">
        <v>0</v>
      </c>
      <c r="OJ18" s="38">
        <v>0</v>
      </c>
      <c r="OK18" s="38">
        <v>0</v>
      </c>
      <c r="OL18" s="38">
        <v>0</v>
      </c>
      <c r="OM18" s="38">
        <v>0</v>
      </c>
      <c r="ON18" s="38">
        <v>0</v>
      </c>
      <c r="OO18" s="38">
        <v>0</v>
      </c>
      <c r="OP18" s="38">
        <v>0</v>
      </c>
      <c r="OQ18" s="38">
        <v>0</v>
      </c>
      <c r="OR18" s="38">
        <v>0</v>
      </c>
      <c r="OS18" s="38">
        <v>0</v>
      </c>
      <c r="OT18" s="38">
        <v>0</v>
      </c>
      <c r="OU18" s="38">
        <v>0</v>
      </c>
      <c r="OV18" s="38">
        <v>0</v>
      </c>
      <c r="OW18" s="38">
        <v>0</v>
      </c>
      <c r="OX18" s="38">
        <v>0</v>
      </c>
      <c r="OY18" s="38">
        <v>0</v>
      </c>
      <c r="OZ18" s="38">
        <v>0</v>
      </c>
      <c r="PA18" s="38">
        <v>0</v>
      </c>
      <c r="PB18" s="38">
        <v>0</v>
      </c>
      <c r="PC18" s="38">
        <v>0</v>
      </c>
      <c r="PD18" s="38">
        <v>0</v>
      </c>
      <c r="PE18" s="38">
        <v>0</v>
      </c>
      <c r="PF18" s="38">
        <v>0</v>
      </c>
      <c r="PG18" s="38">
        <v>0</v>
      </c>
      <c r="PH18" s="38">
        <v>0</v>
      </c>
      <c r="PI18" s="38">
        <v>0</v>
      </c>
      <c r="PJ18" s="38">
        <v>0</v>
      </c>
      <c r="PK18" s="38">
        <v>0</v>
      </c>
      <c r="PL18" s="38">
        <v>0</v>
      </c>
      <c r="PM18" s="38">
        <v>265941</v>
      </c>
      <c r="PN18" s="38">
        <v>0</v>
      </c>
      <c r="PO18" s="38">
        <v>15941</v>
      </c>
      <c r="PP18" s="38">
        <v>250000</v>
      </c>
      <c r="PQ18" s="38">
        <v>1468015</v>
      </c>
      <c r="PR18" s="38">
        <v>250000</v>
      </c>
      <c r="PS18" s="38">
        <v>1218015</v>
      </c>
      <c r="PT18" s="38">
        <v>1468015</v>
      </c>
      <c r="PU18" s="38">
        <v>1218015</v>
      </c>
      <c r="PV18" s="38">
        <v>1483956</v>
      </c>
      <c r="PW18" s="38">
        <v>0</v>
      </c>
      <c r="PX18" s="38">
        <v>0</v>
      </c>
      <c r="PY18" s="38">
        <v>0</v>
      </c>
      <c r="PZ18" s="38">
        <v>87721562</v>
      </c>
      <c r="QA18" s="38">
        <v>222371827</v>
      </c>
      <c r="QB18" s="38">
        <v>0</v>
      </c>
      <c r="QC18" s="38">
        <v>11765108</v>
      </c>
      <c r="QD18" s="38">
        <v>210606719</v>
      </c>
      <c r="QE18" s="38">
        <v>231427671</v>
      </c>
      <c r="QF18" s="38">
        <v>122885157</v>
      </c>
      <c r="QG18" s="38">
        <v>20820952</v>
      </c>
      <c r="QH18" s="38">
        <v>143706109</v>
      </c>
      <c r="QI18" s="38">
        <v>20820952</v>
      </c>
      <c r="QJ18" s="38">
        <v>243192779</v>
      </c>
      <c r="QK18" s="38">
        <v>0</v>
      </c>
      <c r="QL18" s="38">
        <v>87721562</v>
      </c>
      <c r="QM18" s="38">
        <v>0</v>
      </c>
      <c r="QN18" s="83">
        <v>0</v>
      </c>
      <c r="QO18" s="83">
        <v>0</v>
      </c>
      <c r="QP18" s="83">
        <v>0</v>
      </c>
      <c r="QQ18" s="83">
        <v>0</v>
      </c>
      <c r="QR18" s="83">
        <v>0</v>
      </c>
      <c r="QS18" s="83">
        <v>0</v>
      </c>
      <c r="QT18" s="83">
        <v>0</v>
      </c>
      <c r="QU18" s="83">
        <v>0</v>
      </c>
      <c r="QV18" s="83">
        <v>0</v>
      </c>
      <c r="QW18" s="83">
        <v>0</v>
      </c>
      <c r="QX18" s="83">
        <v>0</v>
      </c>
      <c r="QY18" s="83">
        <v>0</v>
      </c>
      <c r="QZ18" s="83">
        <v>0</v>
      </c>
      <c r="RA18" s="83">
        <v>0</v>
      </c>
      <c r="RB18" s="83">
        <v>0</v>
      </c>
      <c r="RC18" s="83">
        <v>0</v>
      </c>
      <c r="RD18" s="83">
        <v>0</v>
      </c>
      <c r="RE18" s="83">
        <v>0</v>
      </c>
      <c r="RF18" s="83">
        <v>0</v>
      </c>
      <c r="RG18" s="83">
        <v>0</v>
      </c>
      <c r="RH18" s="83">
        <v>0</v>
      </c>
      <c r="RI18" s="83">
        <v>0</v>
      </c>
      <c r="RJ18" s="83">
        <v>0</v>
      </c>
      <c r="RK18" s="83">
        <v>0</v>
      </c>
      <c r="RL18" s="83">
        <v>0</v>
      </c>
      <c r="RM18" s="83">
        <v>0</v>
      </c>
      <c r="RN18" s="83">
        <v>0</v>
      </c>
      <c r="RO18" s="83">
        <v>0</v>
      </c>
      <c r="RP18" s="83">
        <v>0</v>
      </c>
      <c r="RQ18" s="83">
        <v>0</v>
      </c>
      <c r="RR18" s="83">
        <v>0</v>
      </c>
      <c r="RS18" s="83">
        <v>0</v>
      </c>
      <c r="RT18" s="83">
        <v>0</v>
      </c>
      <c r="RU18" s="83">
        <v>0</v>
      </c>
      <c r="RV18" s="83">
        <v>0</v>
      </c>
      <c r="RW18" s="83">
        <v>0</v>
      </c>
      <c r="RX18" s="83">
        <v>0</v>
      </c>
      <c r="RY18" s="83">
        <v>0</v>
      </c>
      <c r="RZ18" s="83">
        <v>0</v>
      </c>
      <c r="SA18" s="83">
        <v>0</v>
      </c>
      <c r="SB18" s="83">
        <v>0</v>
      </c>
      <c r="SC18" s="83">
        <v>0</v>
      </c>
      <c r="SD18" s="83">
        <v>0</v>
      </c>
      <c r="SE18" s="83">
        <v>0</v>
      </c>
      <c r="SF18" s="83">
        <v>0</v>
      </c>
      <c r="SG18" s="83">
        <v>0</v>
      </c>
      <c r="SH18" s="83">
        <v>0</v>
      </c>
      <c r="SI18" s="83">
        <v>0</v>
      </c>
      <c r="SJ18" s="83">
        <v>0</v>
      </c>
      <c r="SK18" s="83">
        <v>0</v>
      </c>
      <c r="SL18" s="83">
        <v>0</v>
      </c>
      <c r="SM18" s="83">
        <v>0</v>
      </c>
      <c r="SN18" s="83">
        <v>0</v>
      </c>
      <c r="SO18" s="83">
        <v>0</v>
      </c>
      <c r="SP18" s="83">
        <v>0</v>
      </c>
      <c r="SQ18" s="83">
        <v>0</v>
      </c>
      <c r="SR18" s="83">
        <v>0</v>
      </c>
      <c r="SS18" s="83">
        <v>0</v>
      </c>
      <c r="ST18" s="83">
        <v>0</v>
      </c>
      <c r="SU18" s="83">
        <v>0</v>
      </c>
      <c r="SV18" s="83">
        <v>0</v>
      </c>
      <c r="SW18" s="83">
        <v>0</v>
      </c>
      <c r="SX18" s="83">
        <v>0</v>
      </c>
      <c r="SY18" s="83">
        <v>0</v>
      </c>
      <c r="SZ18" s="83">
        <v>0</v>
      </c>
      <c r="TA18" s="83">
        <v>0</v>
      </c>
      <c r="TB18" s="83">
        <v>0</v>
      </c>
      <c r="TC18" s="83">
        <v>0</v>
      </c>
      <c r="TD18" s="83">
        <v>0</v>
      </c>
      <c r="TE18" s="83">
        <v>0</v>
      </c>
      <c r="TF18" s="83">
        <v>0</v>
      </c>
      <c r="TG18" s="83">
        <v>0</v>
      </c>
      <c r="TH18" s="83">
        <v>0</v>
      </c>
      <c r="TI18" s="83">
        <v>0</v>
      </c>
      <c r="TJ18" s="83">
        <v>0</v>
      </c>
      <c r="TK18" s="83">
        <v>0</v>
      </c>
      <c r="TL18" s="83">
        <v>0</v>
      </c>
      <c r="TM18" s="83">
        <v>0</v>
      </c>
      <c r="TN18" s="83">
        <v>0</v>
      </c>
      <c r="TO18" s="83">
        <v>0</v>
      </c>
      <c r="TP18" s="83">
        <v>0</v>
      </c>
      <c r="TQ18" s="83">
        <v>0</v>
      </c>
      <c r="TR18" s="83">
        <v>0</v>
      </c>
      <c r="TS18" s="83">
        <v>0</v>
      </c>
      <c r="TT18" s="83">
        <v>0</v>
      </c>
      <c r="TU18" s="83">
        <v>0</v>
      </c>
      <c r="TV18" s="83">
        <v>0</v>
      </c>
      <c r="TW18" s="83">
        <v>0</v>
      </c>
      <c r="TX18" s="83">
        <v>0</v>
      </c>
      <c r="TY18" s="83">
        <v>0</v>
      </c>
      <c r="TZ18" s="83">
        <v>0</v>
      </c>
      <c r="UA18" s="83">
        <v>0</v>
      </c>
      <c r="UB18" s="83">
        <v>0</v>
      </c>
      <c r="UC18" s="83">
        <v>0</v>
      </c>
      <c r="UD18" s="83">
        <v>0</v>
      </c>
      <c r="UE18" s="83">
        <v>0</v>
      </c>
      <c r="UF18" s="83">
        <v>0</v>
      </c>
      <c r="UG18" s="83">
        <v>0</v>
      </c>
      <c r="UH18" s="83">
        <v>0</v>
      </c>
      <c r="UI18" s="83">
        <v>9449362.6500000004</v>
      </c>
      <c r="UJ18" s="83">
        <v>572698544.61000001</v>
      </c>
      <c r="UK18" s="83">
        <v>73699226</v>
      </c>
      <c r="UL18" s="83">
        <v>73699226</v>
      </c>
      <c r="UM18" s="83">
        <v>498999318.61000001</v>
      </c>
      <c r="UN18" s="83">
        <v>0</v>
      </c>
      <c r="UO18" s="83">
        <v>0</v>
      </c>
      <c r="UP18" s="83">
        <v>0</v>
      </c>
      <c r="UQ18" s="83">
        <v>498999318.61000001</v>
      </c>
      <c r="UR18" s="83">
        <v>0</v>
      </c>
      <c r="US18" s="83">
        <v>0</v>
      </c>
      <c r="UT18" s="83">
        <v>582147907.25999999</v>
      </c>
      <c r="UU18" s="83">
        <v>0</v>
      </c>
      <c r="UV18" s="83">
        <v>582147907.25999999</v>
      </c>
      <c r="UW18" s="83">
        <v>0</v>
      </c>
      <c r="UX18" s="83">
        <v>0</v>
      </c>
      <c r="UY18" s="83">
        <v>572698544.61000001</v>
      </c>
      <c r="UZ18">
        <v>0</v>
      </c>
      <c r="VA18">
        <v>0</v>
      </c>
      <c r="VB18">
        <v>0</v>
      </c>
      <c r="VC18">
        <v>0</v>
      </c>
      <c r="VD18">
        <v>0</v>
      </c>
      <c r="VE18">
        <v>0</v>
      </c>
      <c r="VF18">
        <v>0</v>
      </c>
      <c r="VG18">
        <v>0</v>
      </c>
      <c r="VH18">
        <v>0</v>
      </c>
      <c r="VI18">
        <v>0</v>
      </c>
      <c r="VJ18">
        <v>0</v>
      </c>
      <c r="VK18">
        <v>0</v>
      </c>
      <c r="VL18">
        <v>0</v>
      </c>
      <c r="VM18">
        <v>0</v>
      </c>
      <c r="VN18">
        <v>0</v>
      </c>
      <c r="VO18">
        <v>0</v>
      </c>
      <c r="VP18">
        <v>0</v>
      </c>
      <c r="VQ18">
        <v>0</v>
      </c>
      <c r="VR18">
        <v>0</v>
      </c>
      <c r="VS18">
        <v>0</v>
      </c>
      <c r="VT18">
        <v>0</v>
      </c>
      <c r="VU18">
        <v>0</v>
      </c>
      <c r="VV18">
        <v>0</v>
      </c>
      <c r="VW18">
        <v>0</v>
      </c>
      <c r="VX18">
        <v>0</v>
      </c>
      <c r="VY18">
        <v>0</v>
      </c>
      <c r="VZ18">
        <v>0</v>
      </c>
      <c r="WA18">
        <v>0</v>
      </c>
      <c r="WB18">
        <v>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</v>
      </c>
      <c r="WJ18">
        <v>0</v>
      </c>
      <c r="WK18">
        <v>0</v>
      </c>
      <c r="WL18">
        <v>0</v>
      </c>
      <c r="WM18">
        <v>0</v>
      </c>
      <c r="WN18">
        <v>0</v>
      </c>
      <c r="WO18">
        <v>0</v>
      </c>
      <c r="WP18">
        <v>0</v>
      </c>
      <c r="WQ18">
        <v>0</v>
      </c>
      <c r="WR18">
        <v>0</v>
      </c>
      <c r="WS18">
        <v>0</v>
      </c>
      <c r="WT18">
        <v>0</v>
      </c>
      <c r="WU18">
        <v>0</v>
      </c>
      <c r="WV18">
        <v>0</v>
      </c>
      <c r="WW18">
        <v>0</v>
      </c>
      <c r="WX18">
        <v>0</v>
      </c>
      <c r="WY18">
        <v>0</v>
      </c>
      <c r="WZ18">
        <v>0</v>
      </c>
      <c r="XA18">
        <v>0</v>
      </c>
      <c r="XB18">
        <v>0</v>
      </c>
      <c r="XC18">
        <v>0</v>
      </c>
      <c r="XD18">
        <v>0</v>
      </c>
      <c r="XE18">
        <v>0</v>
      </c>
      <c r="XF18">
        <v>0</v>
      </c>
      <c r="XG18">
        <v>0</v>
      </c>
      <c r="XH18">
        <v>0</v>
      </c>
      <c r="XI18">
        <v>0</v>
      </c>
      <c r="XJ18">
        <v>0</v>
      </c>
      <c r="XK18">
        <v>0</v>
      </c>
      <c r="XL18">
        <v>0</v>
      </c>
      <c r="XM18">
        <v>0</v>
      </c>
      <c r="XN18">
        <v>0</v>
      </c>
      <c r="XO18">
        <v>0</v>
      </c>
      <c r="XP18">
        <v>0</v>
      </c>
      <c r="XQ18">
        <v>0</v>
      </c>
      <c r="XR18">
        <v>0</v>
      </c>
      <c r="XS18">
        <v>0</v>
      </c>
      <c r="XT18">
        <v>0</v>
      </c>
      <c r="XU18">
        <v>0</v>
      </c>
      <c r="XV18">
        <v>0</v>
      </c>
      <c r="XW18">
        <v>0</v>
      </c>
      <c r="XX18">
        <v>0</v>
      </c>
      <c r="XY18">
        <v>0</v>
      </c>
      <c r="XZ18">
        <v>0</v>
      </c>
      <c r="YA18">
        <v>0</v>
      </c>
      <c r="YB18">
        <v>0</v>
      </c>
      <c r="YC18">
        <v>0</v>
      </c>
      <c r="YD18">
        <v>0</v>
      </c>
      <c r="YE18">
        <v>0</v>
      </c>
      <c r="YF18">
        <v>0</v>
      </c>
      <c r="YG18">
        <v>0</v>
      </c>
      <c r="YH18">
        <v>0</v>
      </c>
      <c r="YI18">
        <v>0</v>
      </c>
      <c r="YJ18">
        <v>0</v>
      </c>
      <c r="YK18">
        <v>0</v>
      </c>
      <c r="YL18">
        <v>0</v>
      </c>
      <c r="YM18">
        <v>0</v>
      </c>
      <c r="YN18">
        <v>0</v>
      </c>
      <c r="YO18">
        <v>0</v>
      </c>
      <c r="YP18">
        <v>0</v>
      </c>
      <c r="YQ18">
        <v>0</v>
      </c>
      <c r="YR18">
        <v>73699226</v>
      </c>
      <c r="YS18">
        <v>498999318.61000001</v>
      </c>
      <c r="YT18">
        <v>0</v>
      </c>
      <c r="YU18">
        <v>0</v>
      </c>
      <c r="YV18">
        <v>572698544.61000001</v>
      </c>
      <c r="YW18">
        <v>73699226</v>
      </c>
      <c r="YX18">
        <v>582147907.25999999</v>
      </c>
      <c r="YY18">
        <v>0</v>
      </c>
      <c r="YZ18">
        <v>582147907.25999999</v>
      </c>
      <c r="ZA18">
        <v>498999318.61000001</v>
      </c>
      <c r="ZB18">
        <v>0</v>
      </c>
      <c r="ZC18">
        <v>0</v>
      </c>
      <c r="ZD18">
        <v>0</v>
      </c>
      <c r="ZE18">
        <v>9449362.6500000004</v>
      </c>
      <c r="ZF18">
        <v>572698544.61000001</v>
      </c>
      <c r="ZG18">
        <v>0</v>
      </c>
    </row>
    <row r="19" spans="1:683">
      <c r="A19" s="84">
        <v>45657</v>
      </c>
      <c r="B19" s="81">
        <v>51949</v>
      </c>
      <c r="C19" s="82" t="s">
        <v>1951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83269000</v>
      </c>
      <c r="AE19" s="38">
        <v>751000</v>
      </c>
      <c r="AF19" s="38">
        <v>0</v>
      </c>
      <c r="AG19" s="38">
        <v>84020000</v>
      </c>
      <c r="AH19" s="38">
        <v>0</v>
      </c>
      <c r="AI19" s="38">
        <v>71473000</v>
      </c>
      <c r="AJ19" s="38">
        <v>0</v>
      </c>
      <c r="AK19" s="38">
        <v>83393000</v>
      </c>
      <c r="AL19" s="38">
        <v>751000</v>
      </c>
      <c r="AM19" s="38">
        <v>16516000</v>
      </c>
      <c r="AN19" s="38">
        <v>71473000</v>
      </c>
      <c r="AO19" s="38">
        <v>0</v>
      </c>
      <c r="AP19" s="38">
        <v>84144000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0</v>
      </c>
      <c r="DC19" s="38">
        <v>0</v>
      </c>
      <c r="DD19" s="38">
        <v>0</v>
      </c>
      <c r="DE19" s="38">
        <v>0</v>
      </c>
      <c r="DF19" s="38">
        <v>0</v>
      </c>
      <c r="DG19" s="38">
        <v>0</v>
      </c>
      <c r="DH19" s="38">
        <v>0</v>
      </c>
      <c r="DI19" s="38">
        <v>0</v>
      </c>
      <c r="DJ19" s="38">
        <v>0</v>
      </c>
      <c r="DK19" s="38">
        <v>0</v>
      </c>
      <c r="DL19" s="38">
        <v>0</v>
      </c>
      <c r="DM19" s="38">
        <v>0</v>
      </c>
      <c r="DN19" s="38">
        <v>0</v>
      </c>
      <c r="DO19" s="38">
        <v>0</v>
      </c>
      <c r="DP19" s="38">
        <v>0</v>
      </c>
      <c r="DQ19" s="38">
        <v>0</v>
      </c>
      <c r="DR19" s="38">
        <v>0</v>
      </c>
      <c r="DS19" s="38">
        <v>0</v>
      </c>
      <c r="DT19" s="38">
        <v>0</v>
      </c>
      <c r="DU19" s="38">
        <v>0</v>
      </c>
      <c r="DV19" s="38">
        <v>0</v>
      </c>
      <c r="DW19" s="38">
        <v>0</v>
      </c>
      <c r="DX19" s="38">
        <v>0</v>
      </c>
      <c r="DY19" s="38">
        <v>0</v>
      </c>
      <c r="DZ19" s="38">
        <v>0</v>
      </c>
      <c r="EA19" s="38">
        <v>0</v>
      </c>
      <c r="EB19" s="38">
        <v>0</v>
      </c>
      <c r="EC19" s="38">
        <v>0</v>
      </c>
      <c r="ED19" s="38">
        <v>0</v>
      </c>
      <c r="EE19" s="38">
        <v>0</v>
      </c>
      <c r="EF19" s="38">
        <v>0</v>
      </c>
      <c r="EG19" s="38">
        <v>0</v>
      </c>
      <c r="EH19" s="38">
        <v>0</v>
      </c>
      <c r="EI19" s="38">
        <v>0</v>
      </c>
      <c r="EJ19" s="38">
        <v>0</v>
      </c>
      <c r="EK19" s="38">
        <v>0</v>
      </c>
      <c r="EL19" s="38">
        <v>0</v>
      </c>
      <c r="EM19" s="38">
        <v>0</v>
      </c>
      <c r="EN19" s="38">
        <v>0</v>
      </c>
      <c r="EO19" s="38">
        <v>0</v>
      </c>
      <c r="EP19" s="38">
        <v>0</v>
      </c>
      <c r="EQ19" s="38">
        <v>0</v>
      </c>
      <c r="ER19" s="38">
        <v>0</v>
      </c>
      <c r="ES19" s="38">
        <v>0</v>
      </c>
      <c r="ET19" s="38">
        <v>0</v>
      </c>
      <c r="EU19" s="38">
        <v>0</v>
      </c>
      <c r="EV19" s="38">
        <v>0</v>
      </c>
      <c r="EW19" s="38">
        <v>0</v>
      </c>
      <c r="EX19" s="38">
        <v>0</v>
      </c>
      <c r="EY19" s="38">
        <v>0</v>
      </c>
      <c r="EZ19" s="38">
        <v>0</v>
      </c>
      <c r="FA19" s="38">
        <v>0</v>
      </c>
      <c r="FB19" s="38">
        <v>0</v>
      </c>
      <c r="FC19" s="38">
        <v>0</v>
      </c>
      <c r="FD19" s="38">
        <v>0</v>
      </c>
      <c r="FE19" s="38">
        <v>0</v>
      </c>
      <c r="FF19" s="38">
        <v>0</v>
      </c>
      <c r="FG19" s="38">
        <v>0</v>
      </c>
      <c r="FH19" s="38">
        <v>0</v>
      </c>
      <c r="FI19" s="38">
        <v>0</v>
      </c>
      <c r="FJ19" s="38">
        <v>0</v>
      </c>
      <c r="FK19" s="38">
        <v>0</v>
      </c>
      <c r="FL19" s="38">
        <v>0</v>
      </c>
      <c r="FM19" s="38">
        <v>0</v>
      </c>
      <c r="FN19" s="38">
        <v>0</v>
      </c>
      <c r="FO19" s="38">
        <v>0</v>
      </c>
      <c r="FP19" s="38">
        <v>0</v>
      </c>
      <c r="FQ19" s="38">
        <v>0</v>
      </c>
      <c r="FR19" s="38">
        <v>0</v>
      </c>
      <c r="FS19" s="38">
        <v>0</v>
      </c>
      <c r="FT19" s="38">
        <v>0</v>
      </c>
      <c r="FU19" s="38">
        <v>0</v>
      </c>
      <c r="FV19" s="38">
        <v>0</v>
      </c>
      <c r="FW19" s="38">
        <v>0</v>
      </c>
      <c r="FX19" s="38">
        <v>0</v>
      </c>
      <c r="FY19" s="38">
        <v>0</v>
      </c>
      <c r="FZ19" s="38">
        <v>0</v>
      </c>
      <c r="GA19" s="38">
        <v>0</v>
      </c>
      <c r="GB19" s="38">
        <v>0</v>
      </c>
      <c r="GC19" s="38">
        <v>0</v>
      </c>
      <c r="GD19" s="38">
        <v>0</v>
      </c>
      <c r="GE19" s="38">
        <v>0</v>
      </c>
      <c r="GF19" s="38">
        <v>0</v>
      </c>
      <c r="GG19" s="38">
        <v>0</v>
      </c>
      <c r="GH19" s="38">
        <v>0</v>
      </c>
      <c r="GI19" s="38">
        <v>0</v>
      </c>
      <c r="GJ19" s="38">
        <v>0</v>
      </c>
      <c r="GK19" s="38">
        <v>0</v>
      </c>
      <c r="GL19" s="38">
        <v>0</v>
      </c>
      <c r="GM19" s="38">
        <v>0</v>
      </c>
      <c r="GN19" s="38">
        <v>0</v>
      </c>
      <c r="GO19" s="38">
        <v>0</v>
      </c>
      <c r="GP19" s="38">
        <v>0</v>
      </c>
      <c r="GQ19" s="38">
        <v>0</v>
      </c>
      <c r="GR19" s="38">
        <v>83269000</v>
      </c>
      <c r="GS19" s="38">
        <v>751000</v>
      </c>
      <c r="GT19" s="38">
        <v>0</v>
      </c>
      <c r="GU19" s="38">
        <v>0</v>
      </c>
      <c r="GV19" s="38">
        <v>84020000</v>
      </c>
      <c r="GW19" s="38">
        <v>0</v>
      </c>
      <c r="GX19" s="38">
        <v>0</v>
      </c>
      <c r="GY19" s="38">
        <v>71473000</v>
      </c>
      <c r="GZ19" s="38">
        <v>0</v>
      </c>
      <c r="HA19" s="38">
        <v>83393000</v>
      </c>
      <c r="HB19" s="38">
        <v>751000</v>
      </c>
      <c r="HC19" s="38">
        <v>16516000</v>
      </c>
      <c r="HD19" s="38">
        <v>0</v>
      </c>
      <c r="HE19" s="38">
        <v>16516000</v>
      </c>
      <c r="HF19" s="38">
        <v>71473000</v>
      </c>
      <c r="HG19" s="38">
        <v>0</v>
      </c>
      <c r="HH19" s="38">
        <v>0</v>
      </c>
      <c r="HI19" s="38">
        <v>84144000</v>
      </c>
      <c r="HJ19" s="38">
        <v>0</v>
      </c>
      <c r="HK19" s="38">
        <v>0</v>
      </c>
      <c r="HL19" s="38">
        <v>0</v>
      </c>
      <c r="HM19" s="38">
        <v>0</v>
      </c>
      <c r="HN19" s="38">
        <v>0</v>
      </c>
      <c r="HO19" s="38">
        <v>0</v>
      </c>
      <c r="HP19" s="38">
        <v>0</v>
      </c>
      <c r="HQ19" s="38">
        <v>0</v>
      </c>
      <c r="HR19" s="38">
        <v>0</v>
      </c>
      <c r="HS19" s="38">
        <v>0</v>
      </c>
      <c r="HT19" s="38">
        <v>0</v>
      </c>
      <c r="HU19" s="38">
        <v>0</v>
      </c>
      <c r="HV19" s="38">
        <v>0</v>
      </c>
      <c r="HW19" s="38">
        <v>0</v>
      </c>
      <c r="HX19" s="38">
        <v>0</v>
      </c>
      <c r="HY19" s="38">
        <v>0</v>
      </c>
      <c r="HZ19" s="38">
        <v>0</v>
      </c>
      <c r="IA19" s="38">
        <v>0</v>
      </c>
      <c r="IB19" s="38">
        <v>0</v>
      </c>
      <c r="IC19" s="38">
        <v>0</v>
      </c>
      <c r="ID19" s="38">
        <v>0</v>
      </c>
      <c r="IE19" s="38">
        <v>0</v>
      </c>
      <c r="IF19" s="38">
        <v>0</v>
      </c>
      <c r="IG19" s="38">
        <v>0</v>
      </c>
      <c r="IH19" s="38">
        <v>0</v>
      </c>
      <c r="II19" s="38">
        <v>0</v>
      </c>
      <c r="IJ19" s="38">
        <v>0</v>
      </c>
      <c r="IK19" s="38">
        <v>0</v>
      </c>
      <c r="IL19" s="38">
        <v>17987000</v>
      </c>
      <c r="IM19" s="38">
        <v>261276000</v>
      </c>
      <c r="IN19" s="38">
        <v>0</v>
      </c>
      <c r="IO19" s="38">
        <v>16363000</v>
      </c>
      <c r="IP19" s="38">
        <v>244913000</v>
      </c>
      <c r="IQ19" s="38">
        <v>244913000</v>
      </c>
      <c r="IR19" s="38">
        <v>226926000</v>
      </c>
      <c r="IS19" s="38">
        <v>0</v>
      </c>
      <c r="IT19" s="38">
        <v>226926000</v>
      </c>
      <c r="IU19" s="38">
        <v>0</v>
      </c>
      <c r="IV19" s="38">
        <v>261276000</v>
      </c>
      <c r="IW19" s="38">
        <v>0</v>
      </c>
      <c r="IX19" s="38">
        <v>17987000</v>
      </c>
      <c r="IY19" s="38">
        <v>0</v>
      </c>
      <c r="IZ19" s="38">
        <v>0</v>
      </c>
      <c r="JA19" s="38">
        <v>0</v>
      </c>
      <c r="JB19" s="38">
        <v>0</v>
      </c>
      <c r="JC19" s="38">
        <v>0</v>
      </c>
      <c r="JD19" s="38">
        <v>0</v>
      </c>
      <c r="JE19" s="38">
        <v>0</v>
      </c>
      <c r="JF19" s="38">
        <v>0</v>
      </c>
      <c r="JG19" s="38">
        <v>0</v>
      </c>
      <c r="JH19" s="38">
        <v>0</v>
      </c>
      <c r="JI19" s="38">
        <v>0</v>
      </c>
      <c r="JJ19" s="38">
        <v>0</v>
      </c>
      <c r="JK19" s="38">
        <v>0</v>
      </c>
      <c r="JL19" s="38">
        <v>0</v>
      </c>
      <c r="JM19" s="38">
        <v>0</v>
      </c>
      <c r="JN19" s="38">
        <v>0</v>
      </c>
      <c r="JO19" s="38">
        <v>0</v>
      </c>
      <c r="JP19" s="38">
        <v>0</v>
      </c>
      <c r="JQ19" s="38">
        <v>0</v>
      </c>
      <c r="JR19" s="38">
        <v>0</v>
      </c>
      <c r="JS19" s="38">
        <v>0</v>
      </c>
      <c r="JT19" s="38">
        <v>0</v>
      </c>
      <c r="JU19" s="38">
        <v>0</v>
      </c>
      <c r="JV19" s="38">
        <v>0</v>
      </c>
      <c r="JW19" s="38">
        <v>0</v>
      </c>
      <c r="JX19" s="38">
        <v>0</v>
      </c>
      <c r="JY19" s="38">
        <v>0</v>
      </c>
      <c r="JZ19" s="38">
        <v>0</v>
      </c>
      <c r="KA19" s="38">
        <v>0</v>
      </c>
      <c r="KB19" s="38">
        <v>0</v>
      </c>
      <c r="KC19" s="38">
        <v>0</v>
      </c>
      <c r="KD19" s="38">
        <v>0</v>
      </c>
      <c r="KE19" s="38">
        <v>0</v>
      </c>
      <c r="KF19" s="38">
        <v>0</v>
      </c>
      <c r="KG19" s="38">
        <v>0</v>
      </c>
      <c r="KH19" s="38">
        <v>0</v>
      </c>
      <c r="KI19" s="38">
        <v>0</v>
      </c>
      <c r="KJ19" s="38">
        <v>0</v>
      </c>
      <c r="KK19" s="38">
        <v>0</v>
      </c>
      <c r="KL19" s="38">
        <v>0</v>
      </c>
      <c r="KM19" s="38">
        <v>0</v>
      </c>
      <c r="KN19" s="38">
        <v>0</v>
      </c>
      <c r="KO19" s="38">
        <v>0</v>
      </c>
      <c r="KP19" s="38">
        <v>0</v>
      </c>
      <c r="KQ19" s="38">
        <v>0</v>
      </c>
      <c r="KR19" s="38">
        <v>0</v>
      </c>
      <c r="KS19" s="38">
        <v>0</v>
      </c>
      <c r="KT19" s="38">
        <v>0</v>
      </c>
      <c r="KU19" s="38">
        <v>0</v>
      </c>
      <c r="KV19" s="38">
        <v>0</v>
      </c>
      <c r="KW19" s="38">
        <v>0</v>
      </c>
      <c r="KX19" s="38">
        <v>0</v>
      </c>
      <c r="KY19" s="38">
        <v>0</v>
      </c>
      <c r="KZ19" s="38">
        <v>0</v>
      </c>
      <c r="LA19" s="38">
        <v>0</v>
      </c>
      <c r="LB19" s="38">
        <v>0</v>
      </c>
      <c r="LC19" s="38">
        <v>0</v>
      </c>
      <c r="LD19" s="38">
        <v>0</v>
      </c>
      <c r="LE19" s="38">
        <v>0</v>
      </c>
      <c r="LF19" s="38">
        <v>0</v>
      </c>
      <c r="LG19" s="38">
        <v>0</v>
      </c>
      <c r="LH19" s="38">
        <v>0</v>
      </c>
      <c r="LI19" s="38">
        <v>0</v>
      </c>
      <c r="LJ19" s="38">
        <v>0</v>
      </c>
      <c r="LK19" s="38">
        <v>0</v>
      </c>
      <c r="LL19" s="38">
        <v>0</v>
      </c>
      <c r="LM19" s="38">
        <v>0</v>
      </c>
      <c r="LN19" s="38">
        <v>0</v>
      </c>
      <c r="LO19" s="38">
        <v>0</v>
      </c>
      <c r="LP19" s="38">
        <v>0</v>
      </c>
      <c r="LQ19" s="38">
        <v>0</v>
      </c>
      <c r="LR19" s="38">
        <v>0</v>
      </c>
      <c r="LS19" s="38">
        <v>0</v>
      </c>
      <c r="LT19" s="38">
        <v>0</v>
      </c>
      <c r="LU19" s="38">
        <v>0</v>
      </c>
      <c r="LV19" s="38">
        <v>0</v>
      </c>
      <c r="LW19" s="38">
        <v>0</v>
      </c>
      <c r="LX19" s="38">
        <v>0</v>
      </c>
      <c r="LY19" s="38">
        <v>0</v>
      </c>
      <c r="LZ19" s="38">
        <v>0</v>
      </c>
      <c r="MA19" s="38">
        <v>0</v>
      </c>
      <c r="MB19" s="38">
        <v>0</v>
      </c>
      <c r="MC19" s="38">
        <v>0</v>
      </c>
      <c r="MD19" s="38">
        <v>0</v>
      </c>
      <c r="ME19" s="38">
        <v>0</v>
      </c>
      <c r="MF19" s="38">
        <v>0</v>
      </c>
      <c r="MG19" s="38">
        <v>0</v>
      </c>
      <c r="MH19" s="38">
        <v>0</v>
      </c>
      <c r="MI19" s="38">
        <v>0</v>
      </c>
      <c r="MJ19" s="38">
        <v>0</v>
      </c>
      <c r="MK19" s="38">
        <v>0</v>
      </c>
      <c r="ML19" s="38">
        <v>0</v>
      </c>
      <c r="MM19" s="38">
        <v>0</v>
      </c>
      <c r="MN19" s="38">
        <v>0</v>
      </c>
      <c r="MO19" s="38">
        <v>0</v>
      </c>
      <c r="MP19" s="38">
        <v>0</v>
      </c>
      <c r="MQ19" s="38">
        <v>0</v>
      </c>
      <c r="MR19" s="38">
        <v>0</v>
      </c>
      <c r="MS19" s="38">
        <v>0</v>
      </c>
      <c r="MT19" s="38">
        <v>0</v>
      </c>
      <c r="MU19" s="38">
        <v>0</v>
      </c>
      <c r="MV19" s="38">
        <v>0</v>
      </c>
      <c r="MW19" s="38">
        <v>0</v>
      </c>
      <c r="MX19" s="38">
        <v>0</v>
      </c>
      <c r="MY19" s="38">
        <v>0</v>
      </c>
      <c r="MZ19" s="38">
        <v>0</v>
      </c>
      <c r="NA19" s="38">
        <v>0</v>
      </c>
      <c r="NB19" s="38">
        <v>0</v>
      </c>
      <c r="NC19" s="38">
        <v>0</v>
      </c>
      <c r="ND19" s="38">
        <v>0</v>
      </c>
      <c r="NE19" s="38">
        <v>0</v>
      </c>
      <c r="NF19" s="38">
        <v>0</v>
      </c>
      <c r="NG19" s="38">
        <v>0</v>
      </c>
      <c r="NH19" s="38">
        <v>0</v>
      </c>
      <c r="NI19" s="38">
        <v>0</v>
      </c>
      <c r="NJ19" s="38">
        <v>0</v>
      </c>
      <c r="NK19" s="38">
        <v>0</v>
      </c>
      <c r="NL19" s="38">
        <v>0</v>
      </c>
      <c r="NM19" s="38">
        <v>0</v>
      </c>
      <c r="NN19" s="38">
        <v>0</v>
      </c>
      <c r="NO19" s="38">
        <v>0</v>
      </c>
      <c r="NP19" s="38">
        <v>0</v>
      </c>
      <c r="NQ19" s="38">
        <v>0</v>
      </c>
      <c r="NR19" s="38">
        <v>0</v>
      </c>
      <c r="NS19" s="38">
        <v>0</v>
      </c>
      <c r="NT19" s="38">
        <v>0</v>
      </c>
      <c r="NU19" s="38">
        <v>0</v>
      </c>
      <c r="NV19" s="38">
        <v>0</v>
      </c>
      <c r="NW19" s="38">
        <v>0</v>
      </c>
      <c r="NX19" s="38">
        <v>0</v>
      </c>
      <c r="NY19" s="38">
        <v>0</v>
      </c>
      <c r="NZ19" s="38">
        <v>0</v>
      </c>
      <c r="OA19" s="38">
        <v>0</v>
      </c>
      <c r="OB19" s="38">
        <v>0</v>
      </c>
      <c r="OC19" s="38">
        <v>0</v>
      </c>
      <c r="OD19" s="38">
        <v>0</v>
      </c>
      <c r="OE19" s="38">
        <v>0</v>
      </c>
      <c r="OF19" s="38">
        <v>0</v>
      </c>
      <c r="OG19" s="38">
        <v>0</v>
      </c>
      <c r="OH19" s="38">
        <v>0</v>
      </c>
      <c r="OI19" s="38">
        <v>0</v>
      </c>
      <c r="OJ19" s="38">
        <v>0</v>
      </c>
      <c r="OK19" s="38">
        <v>0</v>
      </c>
      <c r="OL19" s="38">
        <v>0</v>
      </c>
      <c r="OM19" s="38">
        <v>0</v>
      </c>
      <c r="ON19" s="38">
        <v>0</v>
      </c>
      <c r="OO19" s="38">
        <v>0</v>
      </c>
      <c r="OP19" s="38">
        <v>0</v>
      </c>
      <c r="OQ19" s="38">
        <v>0</v>
      </c>
      <c r="OR19" s="38">
        <v>0</v>
      </c>
      <c r="OS19" s="38">
        <v>0</v>
      </c>
      <c r="OT19" s="38">
        <v>0</v>
      </c>
      <c r="OU19" s="38">
        <v>0</v>
      </c>
      <c r="OV19" s="38">
        <v>0</v>
      </c>
      <c r="OW19" s="38">
        <v>0</v>
      </c>
      <c r="OX19" s="38">
        <v>0</v>
      </c>
      <c r="OY19" s="38">
        <v>0</v>
      </c>
      <c r="OZ19" s="38">
        <v>0</v>
      </c>
      <c r="PA19" s="38">
        <v>0</v>
      </c>
      <c r="PB19" s="38">
        <v>0</v>
      </c>
      <c r="PC19" s="38">
        <v>0</v>
      </c>
      <c r="PD19" s="38">
        <v>0</v>
      </c>
      <c r="PE19" s="38">
        <v>0</v>
      </c>
      <c r="PF19" s="38">
        <v>0</v>
      </c>
      <c r="PG19" s="38">
        <v>0</v>
      </c>
      <c r="PH19" s="38">
        <v>0</v>
      </c>
      <c r="PI19" s="38">
        <v>0</v>
      </c>
      <c r="PJ19" s="38">
        <v>0</v>
      </c>
      <c r="PK19" s="38">
        <v>0</v>
      </c>
      <c r="PL19" s="38">
        <v>0</v>
      </c>
      <c r="PM19" s="38">
        <v>0</v>
      </c>
      <c r="PN19" s="38">
        <v>0</v>
      </c>
      <c r="PO19" s="38">
        <v>0</v>
      </c>
      <c r="PP19" s="38">
        <v>0</v>
      </c>
      <c r="PQ19" s="38">
        <v>0</v>
      </c>
      <c r="PR19" s="38">
        <v>0</v>
      </c>
      <c r="PS19" s="38">
        <v>0</v>
      </c>
      <c r="PT19" s="38">
        <v>0</v>
      </c>
      <c r="PU19" s="38">
        <v>0</v>
      </c>
      <c r="PV19" s="38">
        <v>0</v>
      </c>
      <c r="PW19" s="38">
        <v>0</v>
      </c>
      <c r="PX19" s="38">
        <v>0</v>
      </c>
      <c r="PY19" s="38">
        <v>0</v>
      </c>
      <c r="PZ19" s="38">
        <v>17987000</v>
      </c>
      <c r="QA19" s="38">
        <v>261276000</v>
      </c>
      <c r="QB19" s="38">
        <v>0</v>
      </c>
      <c r="QC19" s="38">
        <v>16363000</v>
      </c>
      <c r="QD19" s="38">
        <v>244913000</v>
      </c>
      <c r="QE19" s="38">
        <v>244913000</v>
      </c>
      <c r="QF19" s="38">
        <v>226926000</v>
      </c>
      <c r="QG19" s="38">
        <v>0</v>
      </c>
      <c r="QH19" s="38">
        <v>226926000</v>
      </c>
      <c r="QI19" s="38">
        <v>0</v>
      </c>
      <c r="QJ19" s="38">
        <v>261276000</v>
      </c>
      <c r="QK19" s="38">
        <v>0</v>
      </c>
      <c r="QL19" s="38">
        <v>17987000</v>
      </c>
      <c r="QM19" s="38">
        <v>0</v>
      </c>
      <c r="QN19" s="83">
        <v>0</v>
      </c>
      <c r="QO19" s="83">
        <v>0</v>
      </c>
      <c r="QP19" s="83">
        <v>0</v>
      </c>
      <c r="QQ19" s="83">
        <v>0</v>
      </c>
      <c r="QR19" s="83">
        <v>0</v>
      </c>
      <c r="QS19" s="83">
        <v>0</v>
      </c>
      <c r="QT19" s="83">
        <v>0</v>
      </c>
      <c r="QU19" s="83">
        <v>0</v>
      </c>
      <c r="QV19" s="83">
        <v>0</v>
      </c>
      <c r="QW19" s="83">
        <v>0</v>
      </c>
      <c r="QX19" s="83">
        <v>0</v>
      </c>
      <c r="QY19" s="83">
        <v>0</v>
      </c>
      <c r="QZ19" s="83">
        <v>0</v>
      </c>
      <c r="RA19" s="83">
        <v>0</v>
      </c>
      <c r="RB19" s="83">
        <v>47000</v>
      </c>
      <c r="RC19" s="83">
        <v>1347195</v>
      </c>
      <c r="RD19" s="83">
        <v>853969</v>
      </c>
      <c r="RE19" s="83">
        <v>853969</v>
      </c>
      <c r="RF19" s="83">
        <v>493226</v>
      </c>
      <c r="RG19" s="83">
        <v>0</v>
      </c>
      <c r="RH19" s="83">
        <v>0</v>
      </c>
      <c r="RI19" s="83">
        <v>0</v>
      </c>
      <c r="RJ19" s="83">
        <v>493226</v>
      </c>
      <c r="RK19" s="83">
        <v>0</v>
      </c>
      <c r="RL19" s="83">
        <v>0</v>
      </c>
      <c r="RM19" s="83">
        <v>1394195</v>
      </c>
      <c r="RN19" s="83">
        <v>0</v>
      </c>
      <c r="RO19" s="83">
        <v>1394195</v>
      </c>
      <c r="RP19" s="83">
        <v>0</v>
      </c>
      <c r="RQ19" s="83">
        <v>0</v>
      </c>
      <c r="RR19" s="83">
        <v>1347195</v>
      </c>
      <c r="RS19" s="83">
        <v>0</v>
      </c>
      <c r="RT19" s="83">
        <v>0</v>
      </c>
      <c r="RU19" s="83">
        <v>0</v>
      </c>
      <c r="RV19" s="83">
        <v>0</v>
      </c>
      <c r="RW19" s="83">
        <v>0</v>
      </c>
      <c r="RX19" s="83">
        <v>0</v>
      </c>
      <c r="RY19" s="83">
        <v>0</v>
      </c>
      <c r="RZ19" s="83">
        <v>0</v>
      </c>
      <c r="SA19" s="83">
        <v>0</v>
      </c>
      <c r="SB19" s="83">
        <v>0</v>
      </c>
      <c r="SC19" s="83">
        <v>0</v>
      </c>
      <c r="SD19" s="83">
        <v>0</v>
      </c>
      <c r="SE19" s="83">
        <v>0</v>
      </c>
      <c r="SF19" s="83">
        <v>0</v>
      </c>
      <c r="SG19" s="83">
        <v>0</v>
      </c>
      <c r="SH19" s="83">
        <v>0</v>
      </c>
      <c r="SI19" s="83">
        <v>0</v>
      </c>
      <c r="SJ19" s="83">
        <v>0</v>
      </c>
      <c r="SK19" s="83">
        <v>0</v>
      </c>
      <c r="SL19" s="83">
        <v>0</v>
      </c>
      <c r="SM19" s="83">
        <v>0</v>
      </c>
      <c r="SN19" s="83">
        <v>0</v>
      </c>
      <c r="SO19" s="83">
        <v>0</v>
      </c>
      <c r="SP19" s="83">
        <v>0</v>
      </c>
      <c r="SQ19" s="83">
        <v>0</v>
      </c>
      <c r="SR19" s="83">
        <v>0</v>
      </c>
      <c r="SS19" s="83">
        <v>0</v>
      </c>
      <c r="ST19" s="83">
        <v>0</v>
      </c>
      <c r="SU19" s="83">
        <v>0</v>
      </c>
      <c r="SV19" s="83">
        <v>0</v>
      </c>
      <c r="SW19" s="83">
        <v>0</v>
      </c>
      <c r="SX19" s="83">
        <v>0</v>
      </c>
      <c r="SY19" s="83">
        <v>0</v>
      </c>
      <c r="SZ19" s="83">
        <v>0</v>
      </c>
      <c r="TA19" s="83">
        <v>0</v>
      </c>
      <c r="TB19" s="83">
        <v>0</v>
      </c>
      <c r="TC19" s="83">
        <v>0</v>
      </c>
      <c r="TD19" s="83">
        <v>0</v>
      </c>
      <c r="TE19" s="83">
        <v>0</v>
      </c>
      <c r="TF19" s="83">
        <v>0</v>
      </c>
      <c r="TG19" s="83">
        <v>0</v>
      </c>
      <c r="TH19" s="83">
        <v>0</v>
      </c>
      <c r="TI19" s="83">
        <v>0</v>
      </c>
      <c r="TJ19" s="83">
        <v>0</v>
      </c>
      <c r="TK19" s="83">
        <v>0</v>
      </c>
      <c r="TL19" s="83">
        <v>0</v>
      </c>
      <c r="TM19" s="83">
        <v>0</v>
      </c>
      <c r="TN19" s="83">
        <v>0</v>
      </c>
      <c r="TO19" s="83">
        <v>0</v>
      </c>
      <c r="TP19" s="83">
        <v>0</v>
      </c>
      <c r="TQ19" s="83">
        <v>0</v>
      </c>
      <c r="TR19" s="83">
        <v>0</v>
      </c>
      <c r="TS19" s="83">
        <v>2815499</v>
      </c>
      <c r="TT19" s="83">
        <v>250000</v>
      </c>
      <c r="TU19" s="83">
        <v>2815499</v>
      </c>
      <c r="TV19" s="83">
        <v>0</v>
      </c>
      <c r="TW19" s="83">
        <v>0</v>
      </c>
      <c r="TX19" s="83">
        <v>2565499</v>
      </c>
      <c r="TY19" s="83">
        <v>0</v>
      </c>
      <c r="TZ19" s="83">
        <v>0</v>
      </c>
      <c r="UA19" s="83">
        <v>0</v>
      </c>
      <c r="UB19" s="83">
        <v>0</v>
      </c>
      <c r="UC19" s="83">
        <v>250000</v>
      </c>
      <c r="UD19" s="83">
        <v>2565499</v>
      </c>
      <c r="UE19" s="83">
        <v>2815499</v>
      </c>
      <c r="UF19" s="83">
        <v>0</v>
      </c>
      <c r="UG19" s="83">
        <v>0</v>
      </c>
      <c r="UH19" s="83">
        <v>250000</v>
      </c>
      <c r="UI19" s="83">
        <v>7833000</v>
      </c>
      <c r="UJ19" s="83">
        <v>245624695</v>
      </c>
      <c r="UK19" s="83">
        <v>123076176</v>
      </c>
      <c r="UL19" s="83">
        <v>165026563</v>
      </c>
      <c r="UM19" s="83">
        <v>80598132</v>
      </c>
      <c r="UN19" s="83">
        <v>0</v>
      </c>
      <c r="UO19" s="83">
        <v>41950387</v>
      </c>
      <c r="UP19" s="83">
        <v>0</v>
      </c>
      <c r="UQ19" s="83">
        <v>80598132</v>
      </c>
      <c r="UR19" s="83">
        <v>0</v>
      </c>
      <c r="US19" s="83">
        <v>0</v>
      </c>
      <c r="UT19" s="83">
        <v>211507308</v>
      </c>
      <c r="UU19" s="83">
        <v>41950387</v>
      </c>
      <c r="UV19" s="83">
        <v>253457695</v>
      </c>
      <c r="UW19" s="83">
        <v>0</v>
      </c>
      <c r="UX19" s="83">
        <v>0</v>
      </c>
      <c r="UY19" s="83">
        <v>203674308</v>
      </c>
      <c r="UZ19">
        <v>0</v>
      </c>
      <c r="VA19">
        <v>0</v>
      </c>
      <c r="VB19">
        <v>0</v>
      </c>
      <c r="VC19">
        <v>0</v>
      </c>
      <c r="VD19">
        <v>0</v>
      </c>
      <c r="VE19">
        <v>0</v>
      </c>
      <c r="VF19">
        <v>0</v>
      </c>
      <c r="VG19">
        <v>0</v>
      </c>
      <c r="VH19">
        <v>0</v>
      </c>
      <c r="VI19">
        <v>0</v>
      </c>
      <c r="VJ19">
        <v>0</v>
      </c>
      <c r="VK19">
        <v>853969</v>
      </c>
      <c r="VL19">
        <v>493226</v>
      </c>
      <c r="VM19">
        <v>0</v>
      </c>
      <c r="VN19">
        <v>0</v>
      </c>
      <c r="VO19">
        <v>1347195</v>
      </c>
      <c r="VP19">
        <v>853969</v>
      </c>
      <c r="VQ19">
        <v>1394195</v>
      </c>
      <c r="VR19">
        <v>0</v>
      </c>
      <c r="VS19">
        <v>1394195</v>
      </c>
      <c r="VT19">
        <v>493226</v>
      </c>
      <c r="VU19">
        <v>0</v>
      </c>
      <c r="VV19">
        <v>0</v>
      </c>
      <c r="VW19">
        <v>0</v>
      </c>
      <c r="VX19">
        <v>47000</v>
      </c>
      <c r="VY19">
        <v>1347195</v>
      </c>
      <c r="VZ19">
        <v>0</v>
      </c>
      <c r="WA19">
        <v>0</v>
      </c>
      <c r="WB19">
        <v>0</v>
      </c>
      <c r="WC19">
        <v>0</v>
      </c>
      <c r="WD19">
        <v>0</v>
      </c>
      <c r="WE19">
        <v>0</v>
      </c>
      <c r="WF19">
        <v>0</v>
      </c>
      <c r="WG19">
        <v>0</v>
      </c>
      <c r="WH19">
        <v>0</v>
      </c>
      <c r="WI19">
        <v>0</v>
      </c>
      <c r="WJ19">
        <v>0</v>
      </c>
      <c r="WK19">
        <v>0</v>
      </c>
      <c r="WL19">
        <v>0</v>
      </c>
      <c r="WM19">
        <v>0</v>
      </c>
      <c r="WN19">
        <v>0</v>
      </c>
      <c r="WO19">
        <v>0</v>
      </c>
      <c r="WP19">
        <v>0</v>
      </c>
      <c r="WQ19">
        <v>0</v>
      </c>
      <c r="WR19">
        <v>0</v>
      </c>
      <c r="WS19">
        <v>0</v>
      </c>
      <c r="WT19">
        <v>0</v>
      </c>
      <c r="WU19">
        <v>0</v>
      </c>
      <c r="WV19">
        <v>0</v>
      </c>
      <c r="WW19">
        <v>0</v>
      </c>
      <c r="WX19">
        <v>0</v>
      </c>
      <c r="WY19">
        <v>0</v>
      </c>
      <c r="WZ19">
        <v>0</v>
      </c>
      <c r="XA19">
        <v>0</v>
      </c>
      <c r="XB19">
        <v>0</v>
      </c>
      <c r="XC19">
        <v>0</v>
      </c>
      <c r="XD19">
        <v>0</v>
      </c>
      <c r="XE19">
        <v>0</v>
      </c>
      <c r="XF19">
        <v>0</v>
      </c>
      <c r="XG19">
        <v>0</v>
      </c>
      <c r="XH19">
        <v>0</v>
      </c>
      <c r="XI19">
        <v>0</v>
      </c>
      <c r="XJ19">
        <v>0</v>
      </c>
      <c r="XK19">
        <v>0</v>
      </c>
      <c r="XL19">
        <v>0</v>
      </c>
      <c r="XM19">
        <v>0</v>
      </c>
      <c r="XN19">
        <v>0</v>
      </c>
      <c r="XO19">
        <v>0</v>
      </c>
      <c r="XP19">
        <v>0</v>
      </c>
      <c r="XQ19">
        <v>0</v>
      </c>
      <c r="XR19">
        <v>0</v>
      </c>
      <c r="XS19">
        <v>0</v>
      </c>
      <c r="XT19">
        <v>0</v>
      </c>
      <c r="XU19">
        <v>0</v>
      </c>
      <c r="XV19">
        <v>0</v>
      </c>
      <c r="XW19">
        <v>0</v>
      </c>
      <c r="XX19">
        <v>0</v>
      </c>
      <c r="XY19">
        <v>0</v>
      </c>
      <c r="XZ19">
        <v>2565499</v>
      </c>
      <c r="YA19">
        <v>2815499</v>
      </c>
      <c r="YB19">
        <v>0</v>
      </c>
      <c r="YC19">
        <v>0</v>
      </c>
      <c r="YD19">
        <v>0</v>
      </c>
      <c r="YE19">
        <v>2815499</v>
      </c>
      <c r="YF19">
        <v>250000</v>
      </c>
      <c r="YG19">
        <v>250000</v>
      </c>
      <c r="YH19">
        <v>2565499</v>
      </c>
      <c r="YI19">
        <v>2815499</v>
      </c>
      <c r="YJ19">
        <v>0</v>
      </c>
      <c r="YK19">
        <v>0</v>
      </c>
      <c r="YL19">
        <v>0</v>
      </c>
      <c r="YM19">
        <v>0</v>
      </c>
      <c r="YN19">
        <v>0</v>
      </c>
      <c r="YO19">
        <v>250000</v>
      </c>
      <c r="YP19">
        <v>0</v>
      </c>
      <c r="YQ19">
        <v>41950387</v>
      </c>
      <c r="YR19">
        <v>165026563</v>
      </c>
      <c r="YS19">
        <v>80598132</v>
      </c>
      <c r="YT19">
        <v>0</v>
      </c>
      <c r="YU19">
        <v>0</v>
      </c>
      <c r="YV19">
        <v>245624695</v>
      </c>
      <c r="YW19">
        <v>123076176</v>
      </c>
      <c r="YX19">
        <v>211507308</v>
      </c>
      <c r="YY19">
        <v>41950387</v>
      </c>
      <c r="YZ19">
        <v>253457695</v>
      </c>
      <c r="ZA19">
        <v>80598132</v>
      </c>
      <c r="ZB19">
        <v>0</v>
      </c>
      <c r="ZC19">
        <v>0</v>
      </c>
      <c r="ZD19">
        <v>0</v>
      </c>
      <c r="ZE19">
        <v>7833000</v>
      </c>
      <c r="ZF19">
        <v>203674308</v>
      </c>
      <c r="ZG19">
        <v>0</v>
      </c>
    </row>
    <row r="20" spans="1:683">
      <c r="A20" s="84">
        <v>45657</v>
      </c>
      <c r="B20" s="81">
        <v>53074</v>
      </c>
      <c r="C20" s="82" t="s">
        <v>1952</v>
      </c>
      <c r="D20" s="38">
        <v>2310733</v>
      </c>
      <c r="E20" s="38">
        <v>10321</v>
      </c>
      <c r="F20" s="38">
        <v>0</v>
      </c>
      <c r="G20" s="38">
        <v>2321054</v>
      </c>
      <c r="H20" s="38">
        <v>0</v>
      </c>
      <c r="I20" s="38">
        <v>642062</v>
      </c>
      <c r="J20" s="38">
        <v>0</v>
      </c>
      <c r="K20" s="38">
        <v>2095440</v>
      </c>
      <c r="L20" s="38">
        <v>9554</v>
      </c>
      <c r="M20" s="38">
        <v>737644</v>
      </c>
      <c r="N20" s="38">
        <v>642062</v>
      </c>
      <c r="O20" s="38">
        <v>0</v>
      </c>
      <c r="P20" s="38">
        <v>2104994</v>
      </c>
      <c r="Q20" s="38">
        <v>256018157</v>
      </c>
      <c r="R20" s="38">
        <v>1555459</v>
      </c>
      <c r="S20" s="38">
        <v>0</v>
      </c>
      <c r="T20" s="38">
        <v>257573616</v>
      </c>
      <c r="U20" s="38">
        <v>0</v>
      </c>
      <c r="V20" s="38">
        <v>96813237</v>
      </c>
      <c r="W20" s="38">
        <v>0</v>
      </c>
      <c r="X20" s="38">
        <v>251558906</v>
      </c>
      <c r="Y20" s="38">
        <v>1504030</v>
      </c>
      <c r="Z20" s="38">
        <v>104388620</v>
      </c>
      <c r="AA20" s="38">
        <v>96813237</v>
      </c>
      <c r="AB20" s="38">
        <v>0</v>
      </c>
      <c r="AC20" s="38">
        <v>253062936</v>
      </c>
      <c r="AD20" s="38">
        <v>20092208</v>
      </c>
      <c r="AE20" s="38">
        <v>99158</v>
      </c>
      <c r="AF20" s="38">
        <v>0</v>
      </c>
      <c r="AG20" s="38">
        <v>20191366</v>
      </c>
      <c r="AH20" s="38">
        <v>0</v>
      </c>
      <c r="AI20" s="38">
        <v>10310867</v>
      </c>
      <c r="AJ20" s="38">
        <v>0</v>
      </c>
      <c r="AK20" s="38">
        <v>17184733</v>
      </c>
      <c r="AL20" s="38">
        <v>97247</v>
      </c>
      <c r="AM20" s="38">
        <v>8892700</v>
      </c>
      <c r="AN20" s="38">
        <v>10310867</v>
      </c>
      <c r="AO20" s="38">
        <v>0</v>
      </c>
      <c r="AP20" s="38">
        <v>17281980</v>
      </c>
      <c r="AQ20" s="38">
        <v>58999013</v>
      </c>
      <c r="AR20" s="38">
        <v>1622799</v>
      </c>
      <c r="AS20" s="38">
        <v>0</v>
      </c>
      <c r="AT20" s="38">
        <v>60621812</v>
      </c>
      <c r="AU20" s="38">
        <v>0</v>
      </c>
      <c r="AV20" s="38">
        <v>46869866</v>
      </c>
      <c r="AW20" s="38">
        <v>0</v>
      </c>
      <c r="AX20" s="38">
        <v>57469326</v>
      </c>
      <c r="AY20" s="38">
        <v>1585863</v>
      </c>
      <c r="AZ20" s="38">
        <v>27055497</v>
      </c>
      <c r="BA20" s="38">
        <v>46869866</v>
      </c>
      <c r="BB20" s="38">
        <v>0</v>
      </c>
      <c r="BC20" s="38">
        <v>59055189</v>
      </c>
      <c r="BD20" s="38">
        <v>396372922</v>
      </c>
      <c r="BE20" s="38">
        <v>324632</v>
      </c>
      <c r="BF20" s="38">
        <v>0</v>
      </c>
      <c r="BG20" s="38">
        <v>396697554</v>
      </c>
      <c r="BH20" s="38">
        <v>0</v>
      </c>
      <c r="BI20" s="38">
        <v>195883914</v>
      </c>
      <c r="BJ20" s="38">
        <v>0</v>
      </c>
      <c r="BK20" s="38">
        <v>386007929</v>
      </c>
      <c r="BL20" s="38">
        <v>314510</v>
      </c>
      <c r="BM20" s="38">
        <v>145380409</v>
      </c>
      <c r="BN20" s="38">
        <v>195883914</v>
      </c>
      <c r="BO20" s="38">
        <v>0</v>
      </c>
      <c r="BP20" s="38">
        <v>386322439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497091909</v>
      </c>
      <c r="CE20" s="38">
        <v>20307050</v>
      </c>
      <c r="CF20" s="38">
        <v>0</v>
      </c>
      <c r="CG20" s="38">
        <v>517398959</v>
      </c>
      <c r="CH20" s="38">
        <v>766101</v>
      </c>
      <c r="CI20" s="38">
        <v>245833922</v>
      </c>
      <c r="CJ20" s="38">
        <v>0</v>
      </c>
      <c r="CK20" s="38">
        <v>486569633</v>
      </c>
      <c r="CL20" s="38">
        <v>20163376</v>
      </c>
      <c r="CM20" s="38">
        <v>193482930</v>
      </c>
      <c r="CN20" s="38">
        <v>245067821</v>
      </c>
      <c r="CO20" s="38">
        <v>0</v>
      </c>
      <c r="CP20" s="38">
        <v>506733009</v>
      </c>
      <c r="CQ20" s="38">
        <v>6989351</v>
      </c>
      <c r="CR20" s="38">
        <v>563583</v>
      </c>
      <c r="CS20" s="38">
        <v>0</v>
      </c>
      <c r="CT20" s="38">
        <v>7552934</v>
      </c>
      <c r="CU20" s="38">
        <v>0</v>
      </c>
      <c r="CV20" s="38">
        <v>471953</v>
      </c>
      <c r="CW20" s="38">
        <v>0</v>
      </c>
      <c r="CX20" s="38">
        <v>6998155</v>
      </c>
      <c r="CY20" s="38">
        <v>535799</v>
      </c>
      <c r="CZ20" s="38">
        <v>2836201</v>
      </c>
      <c r="DA20" s="38">
        <v>471953</v>
      </c>
      <c r="DB20" s="38">
        <v>0</v>
      </c>
      <c r="DC20" s="38">
        <v>7533954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  <c r="DU20" s="38">
        <v>0</v>
      </c>
      <c r="DV20" s="38">
        <v>0</v>
      </c>
      <c r="DW20" s="38">
        <v>0</v>
      </c>
      <c r="DX20" s="38">
        <v>0</v>
      </c>
      <c r="DY20" s="38">
        <v>0</v>
      </c>
      <c r="DZ20" s="38">
        <v>0</v>
      </c>
      <c r="EA20" s="38">
        <v>0</v>
      </c>
      <c r="EB20" s="38">
        <v>0</v>
      </c>
      <c r="EC20" s="38">
        <v>0</v>
      </c>
      <c r="ED20" s="38">
        <v>177261840</v>
      </c>
      <c r="EE20" s="38">
        <v>0</v>
      </c>
      <c r="EF20" s="38">
        <v>0</v>
      </c>
      <c r="EG20" s="38">
        <v>177261840</v>
      </c>
      <c r="EH20" s="38">
        <v>-12089</v>
      </c>
      <c r="EI20" s="38">
        <v>109405634</v>
      </c>
      <c r="EJ20" s="38">
        <v>0</v>
      </c>
      <c r="EK20" s="38">
        <v>176664303</v>
      </c>
      <c r="EL20" s="38">
        <v>0</v>
      </c>
      <c r="EM20" s="38">
        <v>67758374</v>
      </c>
      <c r="EN20" s="38">
        <v>109417723</v>
      </c>
      <c r="EO20" s="38">
        <v>0</v>
      </c>
      <c r="EP20" s="38">
        <v>176664303</v>
      </c>
      <c r="EQ20" s="38">
        <v>39648857</v>
      </c>
      <c r="ER20" s="38">
        <v>0</v>
      </c>
      <c r="ES20" s="38">
        <v>0</v>
      </c>
      <c r="ET20" s="38">
        <v>39648857</v>
      </c>
      <c r="EU20" s="38">
        <v>-284</v>
      </c>
      <c r="EV20" s="38">
        <v>19101981</v>
      </c>
      <c r="EW20" s="38">
        <v>0</v>
      </c>
      <c r="EX20" s="38">
        <v>38976365</v>
      </c>
      <c r="EY20" s="38">
        <v>26793</v>
      </c>
      <c r="EZ20" s="38">
        <v>13902032</v>
      </c>
      <c r="FA20" s="38">
        <v>19102265</v>
      </c>
      <c r="FB20" s="38">
        <v>0</v>
      </c>
      <c r="FC20" s="38">
        <v>39003158</v>
      </c>
      <c r="FD20" s="38">
        <v>0</v>
      </c>
      <c r="FE20" s="38">
        <v>0</v>
      </c>
      <c r="FF20" s="38">
        <v>0</v>
      </c>
      <c r="FG20" s="38">
        <v>0</v>
      </c>
      <c r="FH20" s="38">
        <v>0</v>
      </c>
      <c r="FI20" s="38">
        <v>0</v>
      </c>
      <c r="FJ20" s="38">
        <v>0</v>
      </c>
      <c r="FK20" s="38">
        <v>0</v>
      </c>
      <c r="FL20" s="38">
        <v>0</v>
      </c>
      <c r="FM20" s="38">
        <v>0</v>
      </c>
      <c r="FN20" s="38">
        <v>0</v>
      </c>
      <c r="FO20" s="38">
        <v>0</v>
      </c>
      <c r="FP20" s="38">
        <v>0</v>
      </c>
      <c r="FQ20" s="38">
        <v>0</v>
      </c>
      <c r="FR20" s="38">
        <v>0</v>
      </c>
      <c r="FS20" s="38">
        <v>0</v>
      </c>
      <c r="FT20" s="38">
        <v>0</v>
      </c>
      <c r="FU20" s="38">
        <v>0</v>
      </c>
      <c r="FV20" s="38">
        <v>0</v>
      </c>
      <c r="FW20" s="38">
        <v>0</v>
      </c>
      <c r="FX20" s="38">
        <v>0</v>
      </c>
      <c r="FY20" s="38">
        <v>0</v>
      </c>
      <c r="FZ20" s="38">
        <v>0</v>
      </c>
      <c r="GA20" s="38">
        <v>0</v>
      </c>
      <c r="GB20" s="38">
        <v>0</v>
      </c>
      <c r="GC20" s="38">
        <v>0</v>
      </c>
      <c r="GD20" s="38">
        <v>0</v>
      </c>
      <c r="GE20" s="38">
        <v>0</v>
      </c>
      <c r="GF20" s="38">
        <v>0</v>
      </c>
      <c r="GG20" s="38">
        <v>0</v>
      </c>
      <c r="GH20" s="38">
        <v>0</v>
      </c>
      <c r="GI20" s="38">
        <v>0</v>
      </c>
      <c r="GJ20" s="38">
        <v>0</v>
      </c>
      <c r="GK20" s="38">
        <v>0</v>
      </c>
      <c r="GL20" s="38">
        <v>0</v>
      </c>
      <c r="GM20" s="38">
        <v>0</v>
      </c>
      <c r="GN20" s="38">
        <v>0</v>
      </c>
      <c r="GO20" s="38">
        <v>0</v>
      </c>
      <c r="GP20" s="38">
        <v>0</v>
      </c>
      <c r="GQ20" s="38">
        <v>0</v>
      </c>
      <c r="GR20" s="38">
        <v>1454784990</v>
      </c>
      <c r="GS20" s="38">
        <v>24483002</v>
      </c>
      <c r="GT20" s="38">
        <v>0</v>
      </c>
      <c r="GU20" s="38">
        <v>0</v>
      </c>
      <c r="GV20" s="38">
        <v>1479267992</v>
      </c>
      <c r="GW20" s="38">
        <v>753728</v>
      </c>
      <c r="GX20" s="38">
        <v>0</v>
      </c>
      <c r="GY20" s="38">
        <v>725333436</v>
      </c>
      <c r="GZ20" s="38">
        <v>0</v>
      </c>
      <c r="HA20" s="38">
        <v>1423524790</v>
      </c>
      <c r="HB20" s="38">
        <v>24237172</v>
      </c>
      <c r="HC20" s="38">
        <v>596114114</v>
      </c>
      <c r="HD20" s="38">
        <v>31679707</v>
      </c>
      <c r="HE20" s="38">
        <v>564434407</v>
      </c>
      <c r="HF20" s="38">
        <v>724579708</v>
      </c>
      <c r="HG20" s="38">
        <v>0</v>
      </c>
      <c r="HH20" s="38">
        <v>0</v>
      </c>
      <c r="HI20" s="38">
        <v>1447761962</v>
      </c>
      <c r="HJ20" s="38">
        <v>451895.08</v>
      </c>
      <c r="HK20" s="38">
        <v>1021629.57</v>
      </c>
      <c r="HL20" s="38">
        <v>0</v>
      </c>
      <c r="HM20" s="38">
        <v>55998.28</v>
      </c>
      <c r="HN20" s="38">
        <v>965631.29</v>
      </c>
      <c r="HO20" s="38">
        <v>960500.77</v>
      </c>
      <c r="HP20" s="38">
        <v>508605.69</v>
      </c>
      <c r="HQ20" s="38">
        <v>0</v>
      </c>
      <c r="HR20" s="38">
        <v>508605.69</v>
      </c>
      <c r="HS20" s="38">
        <v>-5130.5200000000004</v>
      </c>
      <c r="HT20" s="38">
        <v>1016499.05</v>
      </c>
      <c r="HU20" s="38">
        <v>0</v>
      </c>
      <c r="HV20" s="38">
        <v>457025.6</v>
      </c>
      <c r="HW20" s="38">
        <v>-5130.5200000000004</v>
      </c>
      <c r="HX20" s="38">
        <v>-44768408.439999998</v>
      </c>
      <c r="HY20" s="38">
        <v>213417416.22</v>
      </c>
      <c r="HZ20" s="38">
        <v>0</v>
      </c>
      <c r="IA20" s="38">
        <v>21586322.98</v>
      </c>
      <c r="IB20" s="38">
        <v>191831093.24000001</v>
      </c>
      <c r="IC20" s="38">
        <v>191298744.55000001</v>
      </c>
      <c r="ID20" s="38">
        <v>236067152.99000001</v>
      </c>
      <c r="IE20" s="38">
        <v>0</v>
      </c>
      <c r="IF20" s="38">
        <v>236067152.99000001</v>
      </c>
      <c r="IG20" s="38">
        <v>-532348.68999999994</v>
      </c>
      <c r="IH20" s="38">
        <v>212885067.53</v>
      </c>
      <c r="II20" s="38">
        <v>0</v>
      </c>
      <c r="IJ20" s="38">
        <v>-44236059.75</v>
      </c>
      <c r="IK20" s="38">
        <v>-532348.68999999994</v>
      </c>
      <c r="IL20" s="38">
        <v>3025671.86</v>
      </c>
      <c r="IM20" s="38">
        <v>34871088.549999997</v>
      </c>
      <c r="IN20" s="38">
        <v>0</v>
      </c>
      <c r="IO20" s="38">
        <v>2216643.11</v>
      </c>
      <c r="IP20" s="38">
        <v>32654445.440000001</v>
      </c>
      <c r="IQ20" s="38">
        <v>32616495.289999999</v>
      </c>
      <c r="IR20" s="38">
        <v>29590823.43</v>
      </c>
      <c r="IS20" s="38">
        <v>0</v>
      </c>
      <c r="IT20" s="38">
        <v>29590823.43</v>
      </c>
      <c r="IU20" s="38">
        <v>-37950.15</v>
      </c>
      <c r="IV20" s="38">
        <v>34833138.399999999</v>
      </c>
      <c r="IW20" s="38">
        <v>0</v>
      </c>
      <c r="IX20" s="38">
        <v>3063622.01</v>
      </c>
      <c r="IY20" s="38">
        <v>-37950.15</v>
      </c>
      <c r="IZ20" s="38">
        <v>18870527.34</v>
      </c>
      <c r="JA20" s="38">
        <v>95443433.650000006</v>
      </c>
      <c r="JB20" s="38">
        <v>0</v>
      </c>
      <c r="JC20" s="38">
        <v>5616780.0300000003</v>
      </c>
      <c r="JD20" s="38">
        <v>89826653.620000005</v>
      </c>
      <c r="JE20" s="38">
        <v>89820239.260000005</v>
      </c>
      <c r="JF20" s="38">
        <v>70949711.920000002</v>
      </c>
      <c r="JG20" s="38">
        <v>0</v>
      </c>
      <c r="JH20" s="38">
        <v>70949711.920000002</v>
      </c>
      <c r="JI20" s="38">
        <v>-6414.36</v>
      </c>
      <c r="JJ20" s="38">
        <v>95437019.290000007</v>
      </c>
      <c r="JK20" s="38">
        <v>0</v>
      </c>
      <c r="JL20" s="38">
        <v>18876941.699999999</v>
      </c>
      <c r="JM20" s="38">
        <v>-6414.36</v>
      </c>
      <c r="JN20" s="38">
        <v>-35940707.659999996</v>
      </c>
      <c r="JO20" s="38">
        <v>-12182992.91</v>
      </c>
      <c r="JP20" s="38">
        <v>0</v>
      </c>
      <c r="JQ20" s="38">
        <v>13090358.51</v>
      </c>
      <c r="JR20" s="38">
        <v>-25273351.420000002</v>
      </c>
      <c r="JS20" s="38">
        <v>-25409833.600000001</v>
      </c>
      <c r="JT20" s="38">
        <v>10530874.060000001</v>
      </c>
      <c r="JU20" s="38">
        <v>0</v>
      </c>
      <c r="JV20" s="38">
        <v>10530874.060000001</v>
      </c>
      <c r="JW20" s="38">
        <v>-136482.18</v>
      </c>
      <c r="JX20" s="38">
        <v>-12319475.09</v>
      </c>
      <c r="JY20" s="38">
        <v>0</v>
      </c>
      <c r="JZ20" s="38">
        <v>-35804225.479999997</v>
      </c>
      <c r="KA20" s="38">
        <v>-136482.18</v>
      </c>
      <c r="KB20" s="38">
        <v>0</v>
      </c>
      <c r="KC20" s="38">
        <v>0</v>
      </c>
      <c r="KD20" s="38">
        <v>0</v>
      </c>
      <c r="KE20" s="38">
        <v>0</v>
      </c>
      <c r="KF20" s="38">
        <v>0</v>
      </c>
      <c r="KG20" s="38">
        <v>0</v>
      </c>
      <c r="KH20" s="38">
        <v>0</v>
      </c>
      <c r="KI20" s="38">
        <v>0</v>
      </c>
      <c r="KJ20" s="38">
        <v>0</v>
      </c>
      <c r="KK20" s="38">
        <v>0</v>
      </c>
      <c r="KL20" s="38">
        <v>0</v>
      </c>
      <c r="KM20" s="38">
        <v>0</v>
      </c>
      <c r="KN20" s="38">
        <v>0</v>
      </c>
      <c r="KO20" s="38">
        <v>0</v>
      </c>
      <c r="KP20" s="38">
        <v>-86435525.090000004</v>
      </c>
      <c r="KQ20" s="38">
        <v>71002027.200000003</v>
      </c>
      <c r="KR20" s="38">
        <v>0</v>
      </c>
      <c r="KS20" s="38">
        <v>17082364.030000001</v>
      </c>
      <c r="KT20" s="38">
        <v>53919663.170000002</v>
      </c>
      <c r="KU20" s="38">
        <v>46959395.219999999</v>
      </c>
      <c r="KV20" s="38">
        <v>132471217.90000001</v>
      </c>
      <c r="KW20" s="38">
        <v>923702.41</v>
      </c>
      <c r="KX20" s="38">
        <v>133394920.31</v>
      </c>
      <c r="KY20" s="38">
        <v>-6960267.9500000002</v>
      </c>
      <c r="KZ20" s="38">
        <v>64041759.25</v>
      </c>
      <c r="LA20" s="38">
        <v>0</v>
      </c>
      <c r="LB20" s="38">
        <v>-78551554.730000004</v>
      </c>
      <c r="LC20" s="38">
        <v>-7883970.3600000003</v>
      </c>
      <c r="LD20" s="38">
        <v>-1002328.84</v>
      </c>
      <c r="LE20" s="38">
        <v>2382407.31</v>
      </c>
      <c r="LF20" s="38">
        <v>0</v>
      </c>
      <c r="LG20" s="38">
        <v>428143.04</v>
      </c>
      <c r="LH20" s="38">
        <v>1954264.27</v>
      </c>
      <c r="LI20" s="38">
        <v>1798131.71</v>
      </c>
      <c r="LJ20" s="38">
        <v>2800460.55</v>
      </c>
      <c r="LK20" s="38">
        <v>0</v>
      </c>
      <c r="LL20" s="38">
        <v>2800460.55</v>
      </c>
      <c r="LM20" s="38">
        <v>-156132.56</v>
      </c>
      <c r="LN20" s="38">
        <v>2226274.75</v>
      </c>
      <c r="LO20" s="38">
        <v>0</v>
      </c>
      <c r="LP20" s="38">
        <v>-846196.28</v>
      </c>
      <c r="LQ20" s="38">
        <v>-156132.56</v>
      </c>
      <c r="LR20" s="38">
        <v>0</v>
      </c>
      <c r="LS20" s="38">
        <v>0</v>
      </c>
      <c r="LT20" s="38">
        <v>0</v>
      </c>
      <c r="LU20" s="38">
        <v>0</v>
      </c>
      <c r="LV20" s="38">
        <v>0</v>
      </c>
      <c r="LW20" s="38">
        <v>0</v>
      </c>
      <c r="LX20" s="38">
        <v>0</v>
      </c>
      <c r="LY20" s="38">
        <v>0</v>
      </c>
      <c r="LZ20" s="38">
        <v>0</v>
      </c>
      <c r="MA20" s="38">
        <v>0</v>
      </c>
      <c r="MB20" s="38">
        <v>0</v>
      </c>
      <c r="MC20" s="38">
        <v>0</v>
      </c>
      <c r="MD20" s="38">
        <v>0</v>
      </c>
      <c r="ME20" s="38">
        <v>0</v>
      </c>
      <c r="MF20" s="38">
        <v>0</v>
      </c>
      <c r="MG20" s="38">
        <v>0</v>
      </c>
      <c r="MH20" s="38">
        <v>0</v>
      </c>
      <c r="MI20" s="38">
        <v>0</v>
      </c>
      <c r="MJ20" s="38">
        <v>0</v>
      </c>
      <c r="MK20" s="38">
        <v>0</v>
      </c>
      <c r="ML20" s="38">
        <v>0</v>
      </c>
      <c r="MM20" s="38">
        <v>0</v>
      </c>
      <c r="MN20" s="38">
        <v>0</v>
      </c>
      <c r="MO20" s="38">
        <v>0</v>
      </c>
      <c r="MP20" s="38">
        <v>0</v>
      </c>
      <c r="MQ20" s="38">
        <v>0</v>
      </c>
      <c r="MR20" s="38">
        <v>0</v>
      </c>
      <c r="MS20" s="38">
        <v>0</v>
      </c>
      <c r="MT20" s="38">
        <v>-8946577.9900000002</v>
      </c>
      <c r="MU20" s="38">
        <v>64155528.490000002</v>
      </c>
      <c r="MV20" s="38">
        <v>0</v>
      </c>
      <c r="MW20" s="38">
        <v>4719280.26</v>
      </c>
      <c r="MX20" s="38">
        <v>59436248.229999997</v>
      </c>
      <c r="MY20" s="38">
        <v>60152492.950000003</v>
      </c>
      <c r="MZ20" s="38">
        <v>68389159.340000004</v>
      </c>
      <c r="NA20" s="38">
        <v>709911.6</v>
      </c>
      <c r="NB20" s="38">
        <v>69099070.939999998</v>
      </c>
      <c r="NC20" s="38">
        <v>716244.72</v>
      </c>
      <c r="ND20" s="38">
        <v>64871773.210000001</v>
      </c>
      <c r="NE20" s="38">
        <v>0</v>
      </c>
      <c r="NF20" s="38">
        <v>-8952911.1099999994</v>
      </c>
      <c r="NG20" s="38">
        <v>6333.12</v>
      </c>
      <c r="NH20" s="38">
        <v>-859763.22</v>
      </c>
      <c r="NI20" s="38">
        <v>11774748.75</v>
      </c>
      <c r="NJ20" s="38">
        <v>0</v>
      </c>
      <c r="NK20" s="38">
        <v>1440217.64</v>
      </c>
      <c r="NL20" s="38">
        <v>10334531.109999999</v>
      </c>
      <c r="NM20" s="38">
        <v>10329795.609999999</v>
      </c>
      <c r="NN20" s="38">
        <v>11161496.380000001</v>
      </c>
      <c r="NO20" s="38">
        <v>28062.45</v>
      </c>
      <c r="NP20" s="38">
        <v>11189558.83</v>
      </c>
      <c r="NQ20" s="38">
        <v>-4735.5</v>
      </c>
      <c r="NR20" s="38">
        <v>11770013.25</v>
      </c>
      <c r="NS20" s="38">
        <v>0</v>
      </c>
      <c r="NT20" s="38">
        <v>-826965.27</v>
      </c>
      <c r="NU20" s="38">
        <v>-32797.949999999997</v>
      </c>
      <c r="NV20" s="38">
        <v>0</v>
      </c>
      <c r="NW20" s="38">
        <v>0</v>
      </c>
      <c r="NX20" s="38">
        <v>0</v>
      </c>
      <c r="NY20" s="38">
        <v>0</v>
      </c>
      <c r="NZ20" s="38">
        <v>0</v>
      </c>
      <c r="OA20" s="38">
        <v>0</v>
      </c>
      <c r="OB20" s="38">
        <v>0</v>
      </c>
      <c r="OC20" s="38">
        <v>0</v>
      </c>
      <c r="OD20" s="38">
        <v>0</v>
      </c>
      <c r="OE20" s="38">
        <v>0</v>
      </c>
      <c r="OF20" s="38">
        <v>0</v>
      </c>
      <c r="OG20" s="38">
        <v>0</v>
      </c>
      <c r="OH20" s="38">
        <v>0</v>
      </c>
      <c r="OI20" s="38">
        <v>0</v>
      </c>
      <c r="OJ20" s="38">
        <v>0</v>
      </c>
      <c r="OK20" s="38">
        <v>0</v>
      </c>
      <c r="OL20" s="38">
        <v>0</v>
      </c>
      <c r="OM20" s="38">
        <v>0</v>
      </c>
      <c r="ON20" s="38">
        <v>0</v>
      </c>
      <c r="OO20" s="38">
        <v>0</v>
      </c>
      <c r="OP20" s="38">
        <v>0</v>
      </c>
      <c r="OQ20" s="38">
        <v>0</v>
      </c>
      <c r="OR20" s="38">
        <v>0</v>
      </c>
      <c r="OS20" s="38">
        <v>0</v>
      </c>
      <c r="OT20" s="38">
        <v>0</v>
      </c>
      <c r="OU20" s="38">
        <v>0</v>
      </c>
      <c r="OV20" s="38">
        <v>0</v>
      </c>
      <c r="OW20" s="38">
        <v>0</v>
      </c>
      <c r="OX20" s="38">
        <v>0</v>
      </c>
      <c r="OY20" s="38">
        <v>0</v>
      </c>
      <c r="OZ20" s="38">
        <v>0</v>
      </c>
      <c r="PA20" s="38">
        <v>0</v>
      </c>
      <c r="PB20" s="38">
        <v>0</v>
      </c>
      <c r="PC20" s="38">
        <v>0</v>
      </c>
      <c r="PD20" s="38">
        <v>0</v>
      </c>
      <c r="PE20" s="38">
        <v>0</v>
      </c>
      <c r="PF20" s="38">
        <v>0</v>
      </c>
      <c r="PG20" s="38">
        <v>0</v>
      </c>
      <c r="PH20" s="38">
        <v>0</v>
      </c>
      <c r="PI20" s="38">
        <v>0</v>
      </c>
      <c r="PJ20" s="38">
        <v>0</v>
      </c>
      <c r="PK20" s="38">
        <v>0</v>
      </c>
      <c r="PL20" s="38">
        <v>0</v>
      </c>
      <c r="PM20" s="38">
        <v>0</v>
      </c>
      <c r="PN20" s="38">
        <v>0</v>
      </c>
      <c r="PO20" s="38">
        <v>0</v>
      </c>
      <c r="PP20" s="38">
        <v>0</v>
      </c>
      <c r="PQ20" s="38">
        <v>0</v>
      </c>
      <c r="PR20" s="38">
        <v>0</v>
      </c>
      <c r="PS20" s="38">
        <v>0</v>
      </c>
      <c r="PT20" s="38">
        <v>0</v>
      </c>
      <c r="PU20" s="38">
        <v>0</v>
      </c>
      <c r="PV20" s="38">
        <v>0</v>
      </c>
      <c r="PW20" s="38">
        <v>0</v>
      </c>
      <c r="PX20" s="38">
        <v>0</v>
      </c>
      <c r="PY20" s="38">
        <v>0</v>
      </c>
      <c r="PZ20" s="38">
        <v>-155605216.96000001</v>
      </c>
      <c r="QA20" s="38">
        <v>481885286.82999998</v>
      </c>
      <c r="QB20" s="38">
        <v>0</v>
      </c>
      <c r="QC20" s="38">
        <v>66236107.880000003</v>
      </c>
      <c r="QD20" s="38">
        <v>415649178.94999999</v>
      </c>
      <c r="QE20" s="38">
        <v>408525961.75999999</v>
      </c>
      <c r="QF20" s="38">
        <v>562469502.25999999</v>
      </c>
      <c r="QG20" s="38">
        <v>1661676.46</v>
      </c>
      <c r="QH20" s="38">
        <v>564131178.72000003</v>
      </c>
      <c r="QI20" s="38">
        <v>-7123217.1900000004</v>
      </c>
      <c r="QJ20" s="38">
        <v>474762069.63999999</v>
      </c>
      <c r="QK20" s="38">
        <v>0</v>
      </c>
      <c r="QL20" s="38">
        <v>-146820323.31</v>
      </c>
      <c r="QM20" s="38">
        <v>-8784893.6500000004</v>
      </c>
      <c r="QN20" s="83">
        <v>0</v>
      </c>
      <c r="QO20" s="83">
        <v>0</v>
      </c>
      <c r="QP20" s="83">
        <v>0</v>
      </c>
      <c r="QQ20" s="83">
        <v>0</v>
      </c>
      <c r="QR20" s="83">
        <v>0</v>
      </c>
      <c r="QS20" s="83">
        <v>0</v>
      </c>
      <c r="QT20" s="83">
        <v>0</v>
      </c>
      <c r="QU20" s="83">
        <v>0</v>
      </c>
      <c r="QV20" s="83">
        <v>0</v>
      </c>
      <c r="QW20" s="83">
        <v>0</v>
      </c>
      <c r="QX20" s="83">
        <v>0</v>
      </c>
      <c r="QY20" s="83">
        <v>0</v>
      </c>
      <c r="QZ20" s="83">
        <v>0</v>
      </c>
      <c r="RA20" s="83">
        <v>0</v>
      </c>
      <c r="RB20" s="83">
        <v>0</v>
      </c>
      <c r="RC20" s="83">
        <v>0</v>
      </c>
      <c r="RD20" s="83">
        <v>0</v>
      </c>
      <c r="RE20" s="83">
        <v>0</v>
      </c>
      <c r="RF20" s="83">
        <v>0</v>
      </c>
      <c r="RG20" s="83">
        <v>0</v>
      </c>
      <c r="RH20" s="83">
        <v>0</v>
      </c>
      <c r="RI20" s="83">
        <v>0</v>
      </c>
      <c r="RJ20" s="83">
        <v>0</v>
      </c>
      <c r="RK20" s="83">
        <v>0</v>
      </c>
      <c r="RL20" s="83">
        <v>0</v>
      </c>
      <c r="RM20" s="83">
        <v>0</v>
      </c>
      <c r="RN20" s="83">
        <v>0</v>
      </c>
      <c r="RO20" s="83">
        <v>0</v>
      </c>
      <c r="RP20" s="83">
        <v>0</v>
      </c>
      <c r="RQ20" s="83">
        <v>0</v>
      </c>
      <c r="RR20" s="83">
        <v>0</v>
      </c>
      <c r="RS20" s="83">
        <v>0</v>
      </c>
      <c r="RT20" s="83">
        <v>0</v>
      </c>
      <c r="RU20" s="83">
        <v>0</v>
      </c>
      <c r="RV20" s="83">
        <v>0</v>
      </c>
      <c r="RW20" s="83">
        <v>0</v>
      </c>
      <c r="RX20" s="83">
        <v>0</v>
      </c>
      <c r="RY20" s="83">
        <v>0</v>
      </c>
      <c r="RZ20" s="83">
        <v>0</v>
      </c>
      <c r="SA20" s="83">
        <v>0</v>
      </c>
      <c r="SB20" s="83">
        <v>0</v>
      </c>
      <c r="SC20" s="83">
        <v>0</v>
      </c>
      <c r="SD20" s="83">
        <v>0</v>
      </c>
      <c r="SE20" s="83">
        <v>0</v>
      </c>
      <c r="SF20" s="83">
        <v>0</v>
      </c>
      <c r="SG20" s="83">
        <v>0</v>
      </c>
      <c r="SH20" s="83">
        <v>0</v>
      </c>
      <c r="SI20" s="83">
        <v>0</v>
      </c>
      <c r="SJ20" s="83">
        <v>0</v>
      </c>
      <c r="SK20" s="83">
        <v>0</v>
      </c>
      <c r="SL20" s="83">
        <v>0</v>
      </c>
      <c r="SM20" s="83">
        <v>0</v>
      </c>
      <c r="SN20" s="83">
        <v>0</v>
      </c>
      <c r="SO20" s="83">
        <v>0</v>
      </c>
      <c r="SP20" s="83">
        <v>0</v>
      </c>
      <c r="SQ20" s="83">
        <v>0</v>
      </c>
      <c r="SR20" s="83">
        <v>0</v>
      </c>
      <c r="SS20" s="83">
        <v>0</v>
      </c>
      <c r="ST20" s="83">
        <v>0</v>
      </c>
      <c r="SU20" s="83">
        <v>0</v>
      </c>
      <c r="SV20" s="83">
        <v>0</v>
      </c>
      <c r="SW20" s="83">
        <v>0</v>
      </c>
      <c r="SX20" s="83">
        <v>0</v>
      </c>
      <c r="SY20" s="83">
        <v>0</v>
      </c>
      <c r="SZ20" s="83">
        <v>0</v>
      </c>
      <c r="TA20" s="83">
        <v>0</v>
      </c>
      <c r="TB20" s="83">
        <v>0</v>
      </c>
      <c r="TC20" s="83">
        <v>0</v>
      </c>
      <c r="TD20" s="83">
        <v>0</v>
      </c>
      <c r="TE20" s="83">
        <v>0</v>
      </c>
      <c r="TF20" s="83">
        <v>0</v>
      </c>
      <c r="TG20" s="83">
        <v>0</v>
      </c>
      <c r="TH20" s="83">
        <v>0</v>
      </c>
      <c r="TI20" s="83">
        <v>0</v>
      </c>
      <c r="TJ20" s="83">
        <v>0</v>
      </c>
      <c r="TK20" s="83">
        <v>0</v>
      </c>
      <c r="TL20" s="83">
        <v>0</v>
      </c>
      <c r="TM20" s="83">
        <v>0</v>
      </c>
      <c r="TN20" s="83">
        <v>0</v>
      </c>
      <c r="TO20" s="83">
        <v>0</v>
      </c>
      <c r="TP20" s="83">
        <v>0</v>
      </c>
      <c r="TQ20" s="83">
        <v>0</v>
      </c>
      <c r="TR20" s="83">
        <v>0</v>
      </c>
      <c r="TS20" s="83">
        <v>0</v>
      </c>
      <c r="TT20" s="83">
        <v>0</v>
      </c>
      <c r="TU20" s="83">
        <v>0</v>
      </c>
      <c r="TV20" s="83">
        <v>0</v>
      </c>
      <c r="TW20" s="83">
        <v>0</v>
      </c>
      <c r="TX20" s="83">
        <v>0</v>
      </c>
      <c r="TY20" s="83">
        <v>0</v>
      </c>
      <c r="TZ20" s="83">
        <v>0</v>
      </c>
      <c r="UA20" s="83">
        <v>0</v>
      </c>
      <c r="UB20" s="83">
        <v>0</v>
      </c>
      <c r="UC20" s="83">
        <v>0</v>
      </c>
      <c r="UD20" s="83">
        <v>0</v>
      </c>
      <c r="UE20" s="83">
        <v>0</v>
      </c>
      <c r="UF20" s="83">
        <v>0</v>
      </c>
      <c r="UG20" s="83">
        <v>0</v>
      </c>
      <c r="UH20" s="83">
        <v>0</v>
      </c>
      <c r="UI20" s="83">
        <v>14677000</v>
      </c>
      <c r="UJ20" s="83">
        <v>192693000</v>
      </c>
      <c r="UK20" s="83">
        <v>173807000</v>
      </c>
      <c r="UL20" s="83">
        <v>173807000</v>
      </c>
      <c r="UM20" s="83">
        <v>18886000</v>
      </c>
      <c r="UN20" s="83">
        <v>0</v>
      </c>
      <c r="UO20" s="83">
        <v>0</v>
      </c>
      <c r="UP20" s="83">
        <v>0</v>
      </c>
      <c r="UQ20" s="83">
        <v>18886000</v>
      </c>
      <c r="UR20" s="83">
        <v>0</v>
      </c>
      <c r="US20" s="83">
        <v>0</v>
      </c>
      <c r="UT20" s="83">
        <v>207370000</v>
      </c>
      <c r="UU20" s="83">
        <v>0</v>
      </c>
      <c r="UV20" s="83">
        <v>207370000</v>
      </c>
      <c r="UW20" s="83">
        <v>0</v>
      </c>
      <c r="UX20" s="83">
        <v>0</v>
      </c>
      <c r="UY20" s="83">
        <v>192693000</v>
      </c>
      <c r="UZ20">
        <v>0</v>
      </c>
      <c r="VA20">
        <v>0</v>
      </c>
      <c r="VB20">
        <v>0</v>
      </c>
      <c r="VC20">
        <v>0</v>
      </c>
      <c r="VD20">
        <v>0</v>
      </c>
      <c r="VE20">
        <v>0</v>
      </c>
      <c r="VF20">
        <v>0</v>
      </c>
      <c r="VG20">
        <v>0</v>
      </c>
      <c r="VH20">
        <v>0</v>
      </c>
      <c r="VI20">
        <v>0</v>
      </c>
      <c r="VJ20">
        <v>0</v>
      </c>
      <c r="VK20">
        <v>0</v>
      </c>
      <c r="VL20">
        <v>0</v>
      </c>
      <c r="VM20">
        <v>0</v>
      </c>
      <c r="VN20">
        <v>0</v>
      </c>
      <c r="VO20">
        <v>0</v>
      </c>
      <c r="VP20">
        <v>0</v>
      </c>
      <c r="VQ20">
        <v>0</v>
      </c>
      <c r="VR20">
        <v>0</v>
      </c>
      <c r="VS20">
        <v>0</v>
      </c>
      <c r="VT20">
        <v>0</v>
      </c>
      <c r="VU20">
        <v>0</v>
      </c>
      <c r="VV20">
        <v>0</v>
      </c>
      <c r="VW20">
        <v>0</v>
      </c>
      <c r="VX20">
        <v>0</v>
      </c>
      <c r="VY20">
        <v>0</v>
      </c>
      <c r="VZ20">
        <v>0</v>
      </c>
      <c r="WA20">
        <v>0</v>
      </c>
      <c r="WB20">
        <v>0</v>
      </c>
      <c r="WC20">
        <v>0</v>
      </c>
      <c r="WD20">
        <v>0</v>
      </c>
      <c r="WE20">
        <v>0</v>
      </c>
      <c r="WF20">
        <v>0</v>
      </c>
      <c r="WG20">
        <v>0</v>
      </c>
      <c r="WH20">
        <v>0</v>
      </c>
      <c r="WI20">
        <v>0</v>
      </c>
      <c r="WJ20">
        <v>0</v>
      </c>
      <c r="WK20">
        <v>0</v>
      </c>
      <c r="WL20">
        <v>0</v>
      </c>
      <c r="WM20">
        <v>0</v>
      </c>
      <c r="WN20">
        <v>0</v>
      </c>
      <c r="WO20">
        <v>0</v>
      </c>
      <c r="WP20">
        <v>0</v>
      </c>
      <c r="WQ20">
        <v>0</v>
      </c>
      <c r="WR20">
        <v>0</v>
      </c>
      <c r="WS20">
        <v>0</v>
      </c>
      <c r="WT20">
        <v>0</v>
      </c>
      <c r="WU20">
        <v>0</v>
      </c>
      <c r="WV20">
        <v>0</v>
      </c>
      <c r="WW20">
        <v>0</v>
      </c>
      <c r="WX20">
        <v>0</v>
      </c>
      <c r="WY20">
        <v>0</v>
      </c>
      <c r="WZ20">
        <v>0</v>
      </c>
      <c r="XA20">
        <v>0</v>
      </c>
      <c r="XB20">
        <v>0</v>
      </c>
      <c r="XC20">
        <v>0</v>
      </c>
      <c r="XD20">
        <v>0</v>
      </c>
      <c r="XE20">
        <v>0</v>
      </c>
      <c r="XF20">
        <v>0</v>
      </c>
      <c r="XG20">
        <v>0</v>
      </c>
      <c r="XH20">
        <v>0</v>
      </c>
      <c r="XI20">
        <v>0</v>
      </c>
      <c r="XJ20">
        <v>0</v>
      </c>
      <c r="XK20">
        <v>0</v>
      </c>
      <c r="XL20">
        <v>0</v>
      </c>
      <c r="XM20">
        <v>0</v>
      </c>
      <c r="XN20">
        <v>0</v>
      </c>
      <c r="XO20">
        <v>0</v>
      </c>
      <c r="XP20">
        <v>0</v>
      </c>
      <c r="XQ20">
        <v>0</v>
      </c>
      <c r="XR20">
        <v>0</v>
      </c>
      <c r="XS20">
        <v>0</v>
      </c>
      <c r="XT20">
        <v>0</v>
      </c>
      <c r="XU20">
        <v>0</v>
      </c>
      <c r="XV20">
        <v>0</v>
      </c>
      <c r="XW20">
        <v>0</v>
      </c>
      <c r="XX20">
        <v>0</v>
      </c>
      <c r="XY20">
        <v>0</v>
      </c>
      <c r="XZ20">
        <v>0</v>
      </c>
      <c r="YA20">
        <v>0</v>
      </c>
      <c r="YB20">
        <v>0</v>
      </c>
      <c r="YC20">
        <v>0</v>
      </c>
      <c r="YD20">
        <v>0</v>
      </c>
      <c r="YE20">
        <v>0</v>
      </c>
      <c r="YF20">
        <v>0</v>
      </c>
      <c r="YG20">
        <v>0</v>
      </c>
      <c r="YH20">
        <v>0</v>
      </c>
      <c r="YI20">
        <v>0</v>
      </c>
      <c r="YJ20">
        <v>0</v>
      </c>
      <c r="YK20">
        <v>0</v>
      </c>
      <c r="YL20">
        <v>0</v>
      </c>
      <c r="YM20">
        <v>0</v>
      </c>
      <c r="YN20">
        <v>0</v>
      </c>
      <c r="YO20">
        <v>0</v>
      </c>
      <c r="YP20">
        <v>0</v>
      </c>
      <c r="YQ20">
        <v>0</v>
      </c>
      <c r="YR20">
        <v>173807000</v>
      </c>
      <c r="YS20">
        <v>18886000</v>
      </c>
      <c r="YT20">
        <v>0</v>
      </c>
      <c r="YU20">
        <v>0</v>
      </c>
      <c r="YV20">
        <v>192693000</v>
      </c>
      <c r="YW20">
        <v>173807000</v>
      </c>
      <c r="YX20">
        <v>207370000</v>
      </c>
      <c r="YY20">
        <v>0</v>
      </c>
      <c r="YZ20">
        <v>207370000</v>
      </c>
      <c r="ZA20">
        <v>18886000</v>
      </c>
      <c r="ZB20">
        <v>0</v>
      </c>
      <c r="ZC20">
        <v>0</v>
      </c>
      <c r="ZD20">
        <v>0</v>
      </c>
      <c r="ZE20">
        <v>14677000</v>
      </c>
      <c r="ZF20">
        <v>192693000</v>
      </c>
      <c r="ZG20">
        <v>0</v>
      </c>
    </row>
    <row r="21" spans="1:683">
      <c r="A21" s="84">
        <v>45657</v>
      </c>
      <c r="B21" s="81">
        <v>50230</v>
      </c>
      <c r="C21" s="82" t="s">
        <v>1953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25282123.219999999</v>
      </c>
      <c r="R21" s="38">
        <v>575000</v>
      </c>
      <c r="S21" s="38">
        <v>0</v>
      </c>
      <c r="T21" s="38">
        <v>25857123.219999999</v>
      </c>
      <c r="U21" s="38">
        <v>611706</v>
      </c>
      <c r="V21" s="38">
        <v>15489313.359999999</v>
      </c>
      <c r="W21" s="38">
        <v>0</v>
      </c>
      <c r="X21" s="38">
        <v>26192894.75</v>
      </c>
      <c r="Y21" s="38">
        <v>575000</v>
      </c>
      <c r="Z21" s="38">
        <v>8170429.4000000004</v>
      </c>
      <c r="AA21" s="38">
        <v>14877607.359999999</v>
      </c>
      <c r="AB21" s="38">
        <v>0</v>
      </c>
      <c r="AC21" s="38">
        <v>26767894.75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8159509.3700000001</v>
      </c>
      <c r="AR21" s="38">
        <v>538400.63</v>
      </c>
      <c r="AS21" s="38">
        <v>0</v>
      </c>
      <c r="AT21" s="38">
        <v>8697910</v>
      </c>
      <c r="AU21" s="38">
        <v>-314839</v>
      </c>
      <c r="AV21" s="38">
        <v>13151243.300000001</v>
      </c>
      <c r="AW21" s="38">
        <v>0</v>
      </c>
      <c r="AX21" s="38">
        <v>8159509.3700000001</v>
      </c>
      <c r="AY21" s="38">
        <v>538400.63</v>
      </c>
      <c r="AZ21" s="38">
        <v>2885619.8</v>
      </c>
      <c r="BA21" s="38">
        <v>13466082.300000001</v>
      </c>
      <c r="BB21" s="38">
        <v>0</v>
      </c>
      <c r="BC21" s="38">
        <v>8697910</v>
      </c>
      <c r="BD21" s="38">
        <v>47133978.310000002</v>
      </c>
      <c r="BE21" s="38">
        <v>2868849.5</v>
      </c>
      <c r="BF21" s="38">
        <v>0</v>
      </c>
      <c r="BG21" s="38">
        <v>50002827.810000002</v>
      </c>
      <c r="BH21" s="38">
        <v>0</v>
      </c>
      <c r="BI21" s="38">
        <v>29363451.809999999</v>
      </c>
      <c r="BJ21" s="38">
        <v>0</v>
      </c>
      <c r="BK21" s="38">
        <v>47208466.5</v>
      </c>
      <c r="BL21" s="38">
        <v>2868849.5</v>
      </c>
      <c r="BM21" s="38">
        <v>17195635.260000002</v>
      </c>
      <c r="BN21" s="38">
        <v>29363451.809999999</v>
      </c>
      <c r="BO21" s="38">
        <v>0</v>
      </c>
      <c r="BP21" s="38">
        <v>50077316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61388193.539999999</v>
      </c>
      <c r="CE21" s="38">
        <v>6814709.46</v>
      </c>
      <c r="CF21" s="38">
        <v>0</v>
      </c>
      <c r="CG21" s="38">
        <v>68202903</v>
      </c>
      <c r="CH21" s="38">
        <v>760666</v>
      </c>
      <c r="CI21" s="38">
        <v>33560239.479999997</v>
      </c>
      <c r="CJ21" s="38">
        <v>0</v>
      </c>
      <c r="CK21" s="38">
        <v>61472515.759999998</v>
      </c>
      <c r="CL21" s="38">
        <v>6814709.46</v>
      </c>
      <c r="CM21" s="38">
        <v>21163255.940000001</v>
      </c>
      <c r="CN21" s="38">
        <v>32799573.48</v>
      </c>
      <c r="CO21" s="38">
        <v>0</v>
      </c>
      <c r="CP21" s="38">
        <v>68287225.219999999</v>
      </c>
      <c r="CQ21" s="38">
        <v>5729240.3200000003</v>
      </c>
      <c r="CR21" s="38">
        <v>378040.68</v>
      </c>
      <c r="CS21" s="38">
        <v>0</v>
      </c>
      <c r="CT21" s="38">
        <v>6107281</v>
      </c>
      <c r="CU21" s="38">
        <v>0</v>
      </c>
      <c r="CV21" s="38">
        <v>-294248.28000000003</v>
      </c>
      <c r="CW21" s="38">
        <v>0</v>
      </c>
      <c r="CX21" s="38">
        <v>4124613.37</v>
      </c>
      <c r="CY21" s="38">
        <v>378040.68</v>
      </c>
      <c r="CZ21" s="38">
        <v>1287651.6000000001</v>
      </c>
      <c r="DA21" s="38">
        <v>-294248.28000000003</v>
      </c>
      <c r="DB21" s="38">
        <v>0</v>
      </c>
      <c r="DC21" s="38">
        <v>4502654.05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8">
        <v>0</v>
      </c>
      <c r="DK21" s="38">
        <v>0</v>
      </c>
      <c r="DL21" s="38">
        <v>0</v>
      </c>
      <c r="DM21" s="38">
        <v>0</v>
      </c>
      <c r="DN21" s="38">
        <v>0</v>
      </c>
      <c r="DO21" s="38">
        <v>0</v>
      </c>
      <c r="DP21" s="38">
        <v>0</v>
      </c>
      <c r="DQ21" s="38">
        <v>0</v>
      </c>
      <c r="DR21" s="38">
        <v>0</v>
      </c>
      <c r="DS21" s="38">
        <v>0</v>
      </c>
      <c r="DT21" s="38">
        <v>0</v>
      </c>
      <c r="DU21" s="38">
        <v>0</v>
      </c>
      <c r="DV21" s="38">
        <v>0</v>
      </c>
      <c r="DW21" s="38">
        <v>0</v>
      </c>
      <c r="DX21" s="38">
        <v>0</v>
      </c>
      <c r="DY21" s="38">
        <v>0</v>
      </c>
      <c r="DZ21" s="38">
        <v>0</v>
      </c>
      <c r="EA21" s="38">
        <v>0</v>
      </c>
      <c r="EB21" s="38">
        <v>0</v>
      </c>
      <c r="EC21" s="38">
        <v>0</v>
      </c>
      <c r="ED21" s="38">
        <v>0</v>
      </c>
      <c r="EE21" s="38">
        <v>0</v>
      </c>
      <c r="EF21" s="38">
        <v>0</v>
      </c>
      <c r="EG21" s="38">
        <v>0</v>
      </c>
      <c r="EH21" s="38">
        <v>0</v>
      </c>
      <c r="EI21" s="38">
        <v>0</v>
      </c>
      <c r="EJ21" s="38">
        <v>0</v>
      </c>
      <c r="EK21" s="38">
        <v>0</v>
      </c>
      <c r="EL21" s="38">
        <v>0</v>
      </c>
      <c r="EM21" s="38">
        <v>0</v>
      </c>
      <c r="EN21" s="38">
        <v>0</v>
      </c>
      <c r="EO21" s="38">
        <v>0</v>
      </c>
      <c r="EP21" s="38">
        <v>0</v>
      </c>
      <c r="EQ21" s="38">
        <v>0</v>
      </c>
      <c r="ER21" s="38">
        <v>0</v>
      </c>
      <c r="ES21" s="38">
        <v>0</v>
      </c>
      <c r="ET21" s="38">
        <v>0</v>
      </c>
      <c r="EU21" s="38">
        <v>0</v>
      </c>
      <c r="EV21" s="38">
        <v>0</v>
      </c>
      <c r="EW21" s="38">
        <v>0</v>
      </c>
      <c r="EX21" s="38">
        <v>0</v>
      </c>
      <c r="EY21" s="38">
        <v>0</v>
      </c>
      <c r="EZ21" s="38">
        <v>0</v>
      </c>
      <c r="FA21" s="38">
        <v>0</v>
      </c>
      <c r="FB21" s="38">
        <v>0</v>
      </c>
      <c r="FC21" s="38">
        <v>0</v>
      </c>
      <c r="FD21" s="38">
        <v>0</v>
      </c>
      <c r="FE21" s="38">
        <v>0</v>
      </c>
      <c r="FF21" s="38">
        <v>0</v>
      </c>
      <c r="FG21" s="38">
        <v>0</v>
      </c>
      <c r="FH21" s="38">
        <v>0</v>
      </c>
      <c r="FI21" s="38">
        <v>0</v>
      </c>
      <c r="FJ21" s="38">
        <v>0</v>
      </c>
      <c r="FK21" s="38">
        <v>0</v>
      </c>
      <c r="FL21" s="38">
        <v>0</v>
      </c>
      <c r="FM21" s="38">
        <v>0</v>
      </c>
      <c r="FN21" s="38">
        <v>0</v>
      </c>
      <c r="FO21" s="38">
        <v>0</v>
      </c>
      <c r="FP21" s="38">
        <v>0</v>
      </c>
      <c r="FQ21" s="38">
        <v>0</v>
      </c>
      <c r="FR21" s="38">
        <v>0</v>
      </c>
      <c r="FS21" s="38">
        <v>0</v>
      </c>
      <c r="FT21" s="38">
        <v>0</v>
      </c>
      <c r="FU21" s="38">
        <v>0</v>
      </c>
      <c r="FV21" s="38">
        <v>0</v>
      </c>
      <c r="FW21" s="38">
        <v>0</v>
      </c>
      <c r="FX21" s="38">
        <v>0</v>
      </c>
      <c r="FY21" s="38">
        <v>0</v>
      </c>
      <c r="FZ21" s="38">
        <v>0</v>
      </c>
      <c r="GA21" s="38">
        <v>0</v>
      </c>
      <c r="GB21" s="38">
        <v>0</v>
      </c>
      <c r="GC21" s="38">
        <v>0</v>
      </c>
      <c r="GD21" s="38">
        <v>0</v>
      </c>
      <c r="GE21" s="38">
        <v>0</v>
      </c>
      <c r="GF21" s="38">
        <v>0</v>
      </c>
      <c r="GG21" s="38">
        <v>0</v>
      </c>
      <c r="GH21" s="38">
        <v>0</v>
      </c>
      <c r="GI21" s="38">
        <v>0</v>
      </c>
      <c r="GJ21" s="38">
        <v>0</v>
      </c>
      <c r="GK21" s="38">
        <v>0</v>
      </c>
      <c r="GL21" s="38">
        <v>0</v>
      </c>
      <c r="GM21" s="38">
        <v>0</v>
      </c>
      <c r="GN21" s="38">
        <v>0</v>
      </c>
      <c r="GO21" s="38">
        <v>0</v>
      </c>
      <c r="GP21" s="38">
        <v>0</v>
      </c>
      <c r="GQ21" s="38">
        <v>0</v>
      </c>
      <c r="GR21" s="38">
        <v>147693044.75</v>
      </c>
      <c r="GS21" s="38">
        <v>11175000.279999999</v>
      </c>
      <c r="GT21" s="38">
        <v>0</v>
      </c>
      <c r="GU21" s="38">
        <v>0</v>
      </c>
      <c r="GV21" s="38">
        <v>158868045.03</v>
      </c>
      <c r="GW21" s="38">
        <v>1057533</v>
      </c>
      <c r="GX21" s="38">
        <v>0</v>
      </c>
      <c r="GY21" s="38">
        <v>91269999.670000002</v>
      </c>
      <c r="GZ21" s="38">
        <v>0</v>
      </c>
      <c r="HA21" s="38">
        <v>147157999.75</v>
      </c>
      <c r="HB21" s="38">
        <v>11175000.279999999</v>
      </c>
      <c r="HC21" s="38">
        <v>50702592</v>
      </c>
      <c r="HD21" s="38">
        <v>0</v>
      </c>
      <c r="HE21" s="38">
        <v>50702592</v>
      </c>
      <c r="HF21" s="38">
        <v>90212466.670000002</v>
      </c>
      <c r="HG21" s="38">
        <v>0</v>
      </c>
      <c r="HH21" s="38">
        <v>0</v>
      </c>
      <c r="HI21" s="38">
        <v>158333000.03</v>
      </c>
      <c r="HJ21" s="38">
        <v>0</v>
      </c>
      <c r="HK21" s="38">
        <v>0</v>
      </c>
      <c r="HL21" s="38">
        <v>0</v>
      </c>
      <c r="HM21" s="38">
        <v>0</v>
      </c>
      <c r="HN21" s="38">
        <v>0</v>
      </c>
      <c r="HO21" s="38">
        <v>0</v>
      </c>
      <c r="HP21" s="38">
        <v>0</v>
      </c>
      <c r="HQ21" s="38">
        <v>0</v>
      </c>
      <c r="HR21" s="38">
        <v>0</v>
      </c>
      <c r="HS21" s="38">
        <v>0</v>
      </c>
      <c r="HT21" s="38">
        <v>0</v>
      </c>
      <c r="HU21" s="38">
        <v>0</v>
      </c>
      <c r="HV21" s="38">
        <v>0</v>
      </c>
      <c r="HW21" s="38">
        <v>0</v>
      </c>
      <c r="HX21" s="38">
        <v>132359.73000000001</v>
      </c>
      <c r="HY21" s="38">
        <v>26998189.469999999</v>
      </c>
      <c r="HZ21" s="38">
        <v>0</v>
      </c>
      <c r="IA21" s="38">
        <v>2156244.56</v>
      </c>
      <c r="IB21" s="38">
        <v>24841944.91</v>
      </c>
      <c r="IC21" s="38">
        <v>25448583.91</v>
      </c>
      <c r="ID21" s="38">
        <v>24709585.18</v>
      </c>
      <c r="IE21" s="38">
        <v>606639</v>
      </c>
      <c r="IF21" s="38">
        <v>25316224.18</v>
      </c>
      <c r="IG21" s="38">
        <v>606639</v>
      </c>
      <c r="IH21" s="38">
        <v>27604828.469999999</v>
      </c>
      <c r="II21" s="38">
        <v>0</v>
      </c>
      <c r="IJ21" s="38">
        <v>132359.73000000001</v>
      </c>
      <c r="IK21" s="38">
        <v>0</v>
      </c>
      <c r="IL21" s="38">
        <v>0</v>
      </c>
      <c r="IM21" s="38">
        <v>0</v>
      </c>
      <c r="IN21" s="38">
        <v>0</v>
      </c>
      <c r="IO21" s="38">
        <v>0</v>
      </c>
      <c r="IP21" s="38">
        <v>0</v>
      </c>
      <c r="IQ21" s="38">
        <v>0</v>
      </c>
      <c r="IR21" s="38">
        <v>0</v>
      </c>
      <c r="IS21" s="38">
        <v>0</v>
      </c>
      <c r="IT21" s="38">
        <v>0</v>
      </c>
      <c r="IU21" s="38">
        <v>0</v>
      </c>
      <c r="IV21" s="38">
        <v>0</v>
      </c>
      <c r="IW21" s="38">
        <v>0</v>
      </c>
      <c r="IX21" s="38">
        <v>0</v>
      </c>
      <c r="IY21" s="38">
        <v>0</v>
      </c>
      <c r="IZ21" s="38">
        <v>41515.74</v>
      </c>
      <c r="JA21" s="38">
        <v>14893571.65</v>
      </c>
      <c r="JB21" s="38">
        <v>0</v>
      </c>
      <c r="JC21" s="38">
        <v>1271524.77</v>
      </c>
      <c r="JD21" s="38">
        <v>13622046.890000001</v>
      </c>
      <c r="JE21" s="38">
        <v>15317009.890000001</v>
      </c>
      <c r="JF21" s="38">
        <v>13580531.15</v>
      </c>
      <c r="JG21" s="38">
        <v>1694963</v>
      </c>
      <c r="JH21" s="38">
        <v>15275494.15</v>
      </c>
      <c r="JI21" s="38">
        <v>1694963</v>
      </c>
      <c r="JJ21" s="38">
        <v>16588534.65</v>
      </c>
      <c r="JK21" s="38">
        <v>0</v>
      </c>
      <c r="JL21" s="38">
        <v>41515.74</v>
      </c>
      <c r="JM21" s="38">
        <v>0</v>
      </c>
      <c r="JN21" s="38">
        <v>235253.53</v>
      </c>
      <c r="JO21" s="38">
        <v>-111411.78</v>
      </c>
      <c r="JP21" s="38">
        <v>0</v>
      </c>
      <c r="JQ21" s="38">
        <v>0</v>
      </c>
      <c r="JR21" s="38">
        <v>-111411.78</v>
      </c>
      <c r="JS21" s="38">
        <v>-111411.78</v>
      </c>
      <c r="JT21" s="38">
        <v>-346665.31</v>
      </c>
      <c r="JU21" s="38">
        <v>0</v>
      </c>
      <c r="JV21" s="38">
        <v>-346665.31</v>
      </c>
      <c r="JW21" s="38">
        <v>0</v>
      </c>
      <c r="JX21" s="38">
        <v>-111411.78</v>
      </c>
      <c r="JY21" s="38">
        <v>0</v>
      </c>
      <c r="JZ21" s="38">
        <v>235253.53</v>
      </c>
      <c r="KA21" s="38">
        <v>0</v>
      </c>
      <c r="KB21" s="38">
        <v>0</v>
      </c>
      <c r="KC21" s="38">
        <v>0</v>
      </c>
      <c r="KD21" s="38">
        <v>0</v>
      </c>
      <c r="KE21" s="38">
        <v>0</v>
      </c>
      <c r="KF21" s="38">
        <v>0</v>
      </c>
      <c r="KG21" s="38">
        <v>0</v>
      </c>
      <c r="KH21" s="38">
        <v>0</v>
      </c>
      <c r="KI21" s="38">
        <v>0</v>
      </c>
      <c r="KJ21" s="38">
        <v>0</v>
      </c>
      <c r="KK21" s="38">
        <v>0</v>
      </c>
      <c r="KL21" s="38">
        <v>0</v>
      </c>
      <c r="KM21" s="38">
        <v>0</v>
      </c>
      <c r="KN21" s="38">
        <v>0</v>
      </c>
      <c r="KO21" s="38">
        <v>0</v>
      </c>
      <c r="KP21" s="38">
        <v>1422133.69</v>
      </c>
      <c r="KQ21" s="38">
        <v>10705317.67</v>
      </c>
      <c r="KR21" s="38">
        <v>0</v>
      </c>
      <c r="KS21" s="38">
        <v>869353.67</v>
      </c>
      <c r="KT21" s="38">
        <v>9835964</v>
      </c>
      <c r="KU21" s="38">
        <v>11629117</v>
      </c>
      <c r="KV21" s="38">
        <v>8413830.3100000005</v>
      </c>
      <c r="KW21" s="38">
        <v>1793153</v>
      </c>
      <c r="KX21" s="38">
        <v>10206983.310000001</v>
      </c>
      <c r="KY21" s="38">
        <v>1793153</v>
      </c>
      <c r="KZ21" s="38">
        <v>12498470.67</v>
      </c>
      <c r="LA21" s="38">
        <v>0</v>
      </c>
      <c r="LB21" s="38">
        <v>1422133.69</v>
      </c>
      <c r="LC21" s="38">
        <v>0</v>
      </c>
      <c r="LD21" s="38">
        <v>26099.27</v>
      </c>
      <c r="LE21" s="38">
        <v>1279101.9099999999</v>
      </c>
      <c r="LF21" s="38">
        <v>0</v>
      </c>
      <c r="LG21" s="38">
        <v>98345.01</v>
      </c>
      <c r="LH21" s="38">
        <v>1180756.8999999999</v>
      </c>
      <c r="LI21" s="38">
        <v>1180756.8999999999</v>
      </c>
      <c r="LJ21" s="38">
        <v>1154657.6299999999</v>
      </c>
      <c r="LK21" s="38">
        <v>0</v>
      </c>
      <c r="LL21" s="38">
        <v>1154657.6299999999</v>
      </c>
      <c r="LM21" s="38">
        <v>0</v>
      </c>
      <c r="LN21" s="38">
        <v>1279101.9099999999</v>
      </c>
      <c r="LO21" s="38">
        <v>0</v>
      </c>
      <c r="LP21" s="38">
        <v>26099.27</v>
      </c>
      <c r="LQ21" s="38">
        <v>0</v>
      </c>
      <c r="LR21" s="38">
        <v>0</v>
      </c>
      <c r="LS21" s="38">
        <v>0</v>
      </c>
      <c r="LT21" s="38">
        <v>0</v>
      </c>
      <c r="LU21" s="38">
        <v>0</v>
      </c>
      <c r="LV21" s="38">
        <v>0</v>
      </c>
      <c r="LW21" s="38">
        <v>0</v>
      </c>
      <c r="LX21" s="38">
        <v>0</v>
      </c>
      <c r="LY21" s="38">
        <v>0</v>
      </c>
      <c r="LZ21" s="38">
        <v>0</v>
      </c>
      <c r="MA21" s="38">
        <v>0</v>
      </c>
      <c r="MB21" s="38">
        <v>0</v>
      </c>
      <c r="MC21" s="38">
        <v>0</v>
      </c>
      <c r="MD21" s="38">
        <v>0</v>
      </c>
      <c r="ME21" s="38">
        <v>0</v>
      </c>
      <c r="MF21" s="38">
        <v>0</v>
      </c>
      <c r="MG21" s="38">
        <v>0</v>
      </c>
      <c r="MH21" s="38">
        <v>0</v>
      </c>
      <c r="MI21" s="38">
        <v>0</v>
      </c>
      <c r="MJ21" s="38">
        <v>0</v>
      </c>
      <c r="MK21" s="38">
        <v>0</v>
      </c>
      <c r="ML21" s="38">
        <v>0</v>
      </c>
      <c r="MM21" s="38">
        <v>0</v>
      </c>
      <c r="MN21" s="38">
        <v>0</v>
      </c>
      <c r="MO21" s="38">
        <v>0</v>
      </c>
      <c r="MP21" s="38">
        <v>0</v>
      </c>
      <c r="MQ21" s="38">
        <v>0</v>
      </c>
      <c r="MR21" s="38">
        <v>0</v>
      </c>
      <c r="MS21" s="38">
        <v>0</v>
      </c>
      <c r="MT21" s="38">
        <v>0</v>
      </c>
      <c r="MU21" s="38">
        <v>0</v>
      </c>
      <c r="MV21" s="38">
        <v>0</v>
      </c>
      <c r="MW21" s="38">
        <v>0</v>
      </c>
      <c r="MX21" s="38">
        <v>0</v>
      </c>
      <c r="MY21" s="38">
        <v>0</v>
      </c>
      <c r="MZ21" s="38">
        <v>0</v>
      </c>
      <c r="NA21" s="38">
        <v>0</v>
      </c>
      <c r="NB21" s="38">
        <v>0</v>
      </c>
      <c r="NC21" s="38">
        <v>0</v>
      </c>
      <c r="ND21" s="38">
        <v>0</v>
      </c>
      <c r="NE21" s="38">
        <v>0</v>
      </c>
      <c r="NF21" s="38">
        <v>0</v>
      </c>
      <c r="NG21" s="38">
        <v>0</v>
      </c>
      <c r="NH21" s="38">
        <v>0</v>
      </c>
      <c r="NI21" s="38">
        <v>0</v>
      </c>
      <c r="NJ21" s="38">
        <v>0</v>
      </c>
      <c r="NK21" s="38">
        <v>0</v>
      </c>
      <c r="NL21" s="38">
        <v>0</v>
      </c>
      <c r="NM21" s="38">
        <v>0</v>
      </c>
      <c r="NN21" s="38">
        <v>0</v>
      </c>
      <c r="NO21" s="38">
        <v>0</v>
      </c>
      <c r="NP21" s="38">
        <v>0</v>
      </c>
      <c r="NQ21" s="38">
        <v>0</v>
      </c>
      <c r="NR21" s="38">
        <v>0</v>
      </c>
      <c r="NS21" s="38">
        <v>0</v>
      </c>
      <c r="NT21" s="38">
        <v>0</v>
      </c>
      <c r="NU21" s="38">
        <v>0</v>
      </c>
      <c r="NV21" s="38">
        <v>0</v>
      </c>
      <c r="NW21" s="38">
        <v>0</v>
      </c>
      <c r="NX21" s="38">
        <v>0</v>
      </c>
      <c r="NY21" s="38">
        <v>0</v>
      </c>
      <c r="NZ21" s="38">
        <v>0</v>
      </c>
      <c r="OA21" s="38">
        <v>0</v>
      </c>
      <c r="OB21" s="38">
        <v>0</v>
      </c>
      <c r="OC21" s="38">
        <v>0</v>
      </c>
      <c r="OD21" s="38">
        <v>0</v>
      </c>
      <c r="OE21" s="38">
        <v>0</v>
      </c>
      <c r="OF21" s="38">
        <v>0</v>
      </c>
      <c r="OG21" s="38">
        <v>0</v>
      </c>
      <c r="OH21" s="38">
        <v>0</v>
      </c>
      <c r="OI21" s="38">
        <v>0</v>
      </c>
      <c r="OJ21" s="38">
        <v>0</v>
      </c>
      <c r="OK21" s="38">
        <v>0</v>
      </c>
      <c r="OL21" s="38">
        <v>0</v>
      </c>
      <c r="OM21" s="38">
        <v>0</v>
      </c>
      <c r="ON21" s="38">
        <v>0</v>
      </c>
      <c r="OO21" s="38">
        <v>0</v>
      </c>
      <c r="OP21" s="38">
        <v>0</v>
      </c>
      <c r="OQ21" s="38">
        <v>0</v>
      </c>
      <c r="OR21" s="38">
        <v>0</v>
      </c>
      <c r="OS21" s="38">
        <v>0</v>
      </c>
      <c r="OT21" s="38">
        <v>0</v>
      </c>
      <c r="OU21" s="38">
        <v>0</v>
      </c>
      <c r="OV21" s="38">
        <v>0</v>
      </c>
      <c r="OW21" s="38">
        <v>0</v>
      </c>
      <c r="OX21" s="38">
        <v>0</v>
      </c>
      <c r="OY21" s="38">
        <v>0</v>
      </c>
      <c r="OZ21" s="38">
        <v>0</v>
      </c>
      <c r="PA21" s="38">
        <v>0</v>
      </c>
      <c r="PB21" s="38">
        <v>0</v>
      </c>
      <c r="PC21" s="38">
        <v>0</v>
      </c>
      <c r="PD21" s="38">
        <v>0</v>
      </c>
      <c r="PE21" s="38">
        <v>0</v>
      </c>
      <c r="PF21" s="38">
        <v>0</v>
      </c>
      <c r="PG21" s="38">
        <v>0</v>
      </c>
      <c r="PH21" s="38">
        <v>0</v>
      </c>
      <c r="PI21" s="38">
        <v>0</v>
      </c>
      <c r="PJ21" s="38">
        <v>0</v>
      </c>
      <c r="PK21" s="38">
        <v>0</v>
      </c>
      <c r="PL21" s="38">
        <v>0</v>
      </c>
      <c r="PM21" s="38">
        <v>0</v>
      </c>
      <c r="PN21" s="38">
        <v>0</v>
      </c>
      <c r="PO21" s="38">
        <v>0</v>
      </c>
      <c r="PP21" s="38">
        <v>0</v>
      </c>
      <c r="PQ21" s="38">
        <v>0</v>
      </c>
      <c r="PR21" s="38">
        <v>0</v>
      </c>
      <c r="PS21" s="38">
        <v>0</v>
      </c>
      <c r="PT21" s="38">
        <v>0</v>
      </c>
      <c r="PU21" s="38">
        <v>0</v>
      </c>
      <c r="PV21" s="38">
        <v>0</v>
      </c>
      <c r="PW21" s="38">
        <v>0</v>
      </c>
      <c r="PX21" s="38">
        <v>0</v>
      </c>
      <c r="PY21" s="38">
        <v>0</v>
      </c>
      <c r="PZ21" s="38">
        <v>1857361.96</v>
      </c>
      <c r="QA21" s="38">
        <v>53764768.920000002</v>
      </c>
      <c r="QB21" s="38">
        <v>0</v>
      </c>
      <c r="QC21" s="38">
        <v>4395468</v>
      </c>
      <c r="QD21" s="38">
        <v>49369300.920000002</v>
      </c>
      <c r="QE21" s="38">
        <v>53464055.920000002</v>
      </c>
      <c r="QF21" s="38">
        <v>47511938.960000001</v>
      </c>
      <c r="QG21" s="38">
        <v>4094755</v>
      </c>
      <c r="QH21" s="38">
        <v>51606693.960000001</v>
      </c>
      <c r="QI21" s="38">
        <v>4094755</v>
      </c>
      <c r="QJ21" s="38">
        <v>57859523.920000002</v>
      </c>
      <c r="QK21" s="38">
        <v>0</v>
      </c>
      <c r="QL21" s="38">
        <v>1857361.96</v>
      </c>
      <c r="QM21" s="38">
        <v>0</v>
      </c>
      <c r="QN21" s="83">
        <v>16797508.370000001</v>
      </c>
      <c r="QO21" s="83">
        <v>-1434208.19</v>
      </c>
      <c r="QP21" s="83"/>
      <c r="QQ21" s="83">
        <v>688397.54</v>
      </c>
      <c r="QR21" s="83">
        <v>2706.04</v>
      </c>
      <c r="QS21" s="83">
        <v>-1431502.15</v>
      </c>
      <c r="QT21" s="83"/>
      <c r="QU21" s="83"/>
      <c r="QV21" s="83">
        <v>15967646.130000001</v>
      </c>
      <c r="QW21" s="83">
        <v>691103.58</v>
      </c>
      <c r="QX21" s="83">
        <v>16658749.710000001</v>
      </c>
      <c r="QY21" s="83"/>
      <c r="QZ21" s="83"/>
      <c r="RA21" s="83">
        <v>14674902.640000001</v>
      </c>
      <c r="RB21" s="83">
        <v>689791.29</v>
      </c>
      <c r="RC21" s="83">
        <v>7708161.3799999999</v>
      </c>
      <c r="RD21" s="83">
        <v>8817146.0199999996</v>
      </c>
      <c r="RE21" s="83">
        <v>8870081.3900000006</v>
      </c>
      <c r="RF21" s="83">
        <v>-1161920.01</v>
      </c>
      <c r="RG21" s="83"/>
      <c r="RH21" s="83">
        <v>52935.37</v>
      </c>
      <c r="RI21" s="83"/>
      <c r="RJ21" s="83">
        <v>-1161920.01</v>
      </c>
      <c r="RK21" s="83"/>
      <c r="RL21" s="83"/>
      <c r="RM21" s="83">
        <v>8345017.2999999998</v>
      </c>
      <c r="RN21" s="83">
        <v>52935.37</v>
      </c>
      <c r="RO21" s="83">
        <v>8397952.6699999999</v>
      </c>
      <c r="RP21" s="83"/>
      <c r="RQ21" s="83"/>
      <c r="RR21" s="83">
        <v>7655226.0099999998</v>
      </c>
      <c r="RS21" s="83">
        <v>0</v>
      </c>
      <c r="RT21" s="83">
        <v>0</v>
      </c>
      <c r="RU21" s="83"/>
      <c r="RV21" s="83"/>
      <c r="RW21" s="83"/>
      <c r="RX21" s="83"/>
      <c r="RY21" s="83"/>
      <c r="RZ21" s="83"/>
      <c r="SA21" s="83"/>
      <c r="SB21" s="83"/>
      <c r="SC21" s="83"/>
      <c r="SD21" s="83"/>
      <c r="SE21" s="83"/>
      <c r="SF21" s="83"/>
      <c r="SG21" s="83"/>
      <c r="SH21" s="83"/>
      <c r="SI21" s="83"/>
      <c r="SJ21" s="83">
        <v>0</v>
      </c>
      <c r="SK21" s="83">
        <v>0</v>
      </c>
      <c r="SL21" s="83"/>
      <c r="SM21" s="83"/>
      <c r="SN21" s="83"/>
      <c r="SO21" s="83"/>
      <c r="SP21" s="83"/>
      <c r="SQ21" s="83"/>
      <c r="SR21" s="83"/>
      <c r="SS21" s="83"/>
      <c r="ST21" s="83"/>
      <c r="SU21" s="83"/>
      <c r="SV21" s="83"/>
      <c r="SW21" s="83"/>
      <c r="SX21" s="83"/>
      <c r="SY21" s="83"/>
      <c r="SZ21" s="83"/>
      <c r="TA21" s="83">
        <v>0</v>
      </c>
      <c r="TB21" s="83">
        <v>0</v>
      </c>
      <c r="TC21" s="83"/>
      <c r="TD21" s="83"/>
      <c r="TE21" s="83"/>
      <c r="TF21" s="83"/>
      <c r="TG21" s="83"/>
      <c r="TH21" s="83"/>
      <c r="TI21" s="83"/>
      <c r="TJ21" s="83"/>
      <c r="TK21" s="83"/>
      <c r="TL21" s="83"/>
      <c r="TM21" s="83"/>
      <c r="TN21" s="83"/>
      <c r="TO21" s="83"/>
      <c r="TP21" s="83"/>
      <c r="TQ21" s="83"/>
      <c r="TR21" s="83">
        <v>0</v>
      </c>
      <c r="TS21" s="83">
        <v>0</v>
      </c>
      <c r="TT21" s="83"/>
      <c r="TU21" s="83"/>
      <c r="TV21" s="83"/>
      <c r="TW21" s="83"/>
      <c r="TX21" s="83"/>
      <c r="TY21" s="83"/>
      <c r="TZ21" s="83"/>
      <c r="UA21" s="83"/>
      <c r="UB21" s="83"/>
      <c r="UC21" s="83"/>
      <c r="UD21" s="83"/>
      <c r="UE21" s="83"/>
      <c r="UF21" s="83"/>
      <c r="UG21" s="83"/>
      <c r="UH21" s="83"/>
      <c r="UI21" s="83">
        <v>44924922.740000002</v>
      </c>
      <c r="UJ21" s="83">
        <v>237642509.93000001</v>
      </c>
      <c r="UK21" s="83">
        <v>399236997.66000003</v>
      </c>
      <c r="UL21" s="83">
        <v>400121293.29000002</v>
      </c>
      <c r="UM21" s="83">
        <v>-144233178.59</v>
      </c>
      <c r="UN21" s="83"/>
      <c r="UO21" s="83">
        <v>884295.63</v>
      </c>
      <c r="UP21" s="83">
        <v>-18245604.77</v>
      </c>
      <c r="UQ21" s="83">
        <v>-162478783.36000001</v>
      </c>
      <c r="UR21" s="83"/>
      <c r="US21" s="83"/>
      <c r="UT21" s="83">
        <v>299928741.81</v>
      </c>
      <c r="UU21" s="83">
        <v>-17361309.140000001</v>
      </c>
      <c r="UV21" s="83">
        <v>282567432.67000002</v>
      </c>
      <c r="UW21" s="83"/>
      <c r="UX21" s="83"/>
      <c r="UY21" s="83">
        <v>255003819.06999999</v>
      </c>
      <c r="UZ21">
        <v>15967646.130000001</v>
      </c>
      <c r="VA21">
        <v>691103.58</v>
      </c>
      <c r="VB21">
        <v>16658749.710000001</v>
      </c>
      <c r="VC21">
        <v>-1431502.15</v>
      </c>
      <c r="VG21">
        <v>1292743.49</v>
      </c>
      <c r="VH21">
        <v>14674902.640000001</v>
      </c>
      <c r="VJ21">
        <v>52935.37</v>
      </c>
      <c r="VK21">
        <v>8870081.3900000006</v>
      </c>
      <c r="VL21">
        <v>-1161920.01</v>
      </c>
      <c r="VO21">
        <v>7708161.3799999999</v>
      </c>
      <c r="VP21">
        <v>8817146.0199999996</v>
      </c>
      <c r="VQ21">
        <v>8345017.2999999998</v>
      </c>
      <c r="VR21">
        <v>52935.37</v>
      </c>
      <c r="VS21">
        <v>8397952.6699999999</v>
      </c>
      <c r="VT21">
        <v>-1161920.01</v>
      </c>
      <c r="VX21">
        <v>689791.29</v>
      </c>
      <c r="VY21">
        <v>7655226.0099999998</v>
      </c>
      <c r="WF21">
        <v>0</v>
      </c>
      <c r="WO21">
        <v>0</v>
      </c>
      <c r="WW21">
        <v>0</v>
      </c>
      <c r="XF21">
        <v>0</v>
      </c>
      <c r="XN21">
        <v>0</v>
      </c>
      <c r="XW21">
        <v>0</v>
      </c>
      <c r="YE21">
        <v>0</v>
      </c>
      <c r="YN21">
        <v>0</v>
      </c>
      <c r="YQ21">
        <v>884295.63</v>
      </c>
      <c r="YR21">
        <v>400121293.29000002</v>
      </c>
      <c r="YS21">
        <v>-144233178.59</v>
      </c>
      <c r="YT21">
        <v>-18245604.77</v>
      </c>
      <c r="YV21">
        <v>237642509.93000001</v>
      </c>
      <c r="YW21">
        <v>399236997.66000003</v>
      </c>
      <c r="YX21">
        <v>299928741.81</v>
      </c>
      <c r="YY21">
        <v>-17361309.140000001</v>
      </c>
      <c r="YZ21">
        <v>282567432.67000002</v>
      </c>
      <c r="ZA21">
        <v>-162478783.36000001</v>
      </c>
      <c r="ZE21">
        <v>44924922.740000002</v>
      </c>
      <c r="ZF21">
        <v>255003819.06999999</v>
      </c>
    </row>
    <row r="22" spans="1:683">
      <c r="A22" s="84">
        <v>45657</v>
      </c>
      <c r="B22" s="81">
        <v>53106</v>
      </c>
      <c r="C22" s="82" t="s">
        <v>1954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9903798.3800000008</v>
      </c>
      <c r="R22" s="38">
        <v>685134.12</v>
      </c>
      <c r="S22" s="38">
        <v>0</v>
      </c>
      <c r="T22" s="38">
        <v>10588932.5</v>
      </c>
      <c r="U22" s="38">
        <v>-377006</v>
      </c>
      <c r="V22" s="38">
        <v>1463426.33</v>
      </c>
      <c r="W22" s="38">
        <v>0</v>
      </c>
      <c r="X22" s="38">
        <v>9785011.4700000007</v>
      </c>
      <c r="Y22" s="38">
        <v>685134.12</v>
      </c>
      <c r="Z22" s="38">
        <v>1742813.84</v>
      </c>
      <c r="AA22" s="38">
        <v>1840432.33</v>
      </c>
      <c r="AB22" s="38">
        <v>0</v>
      </c>
      <c r="AC22" s="38">
        <v>10470145.59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2878683.04</v>
      </c>
      <c r="AR22" s="38">
        <v>191323.46</v>
      </c>
      <c r="AS22" s="38">
        <v>0</v>
      </c>
      <c r="AT22" s="38">
        <v>3070006.5</v>
      </c>
      <c r="AU22" s="38">
        <v>8203</v>
      </c>
      <c r="AV22" s="38">
        <v>5643145.3899999997</v>
      </c>
      <c r="AW22" s="38">
        <v>0</v>
      </c>
      <c r="AX22" s="38">
        <v>2811829.52</v>
      </c>
      <c r="AY22" s="38">
        <v>191323.46</v>
      </c>
      <c r="AZ22" s="38">
        <v>631810.85</v>
      </c>
      <c r="BA22" s="38">
        <v>5634942.3899999997</v>
      </c>
      <c r="BB22" s="38">
        <v>0</v>
      </c>
      <c r="BC22" s="38">
        <v>3003152.98</v>
      </c>
      <c r="BD22" s="38">
        <v>19244733.539999999</v>
      </c>
      <c r="BE22" s="38">
        <v>649137.94999999995</v>
      </c>
      <c r="BF22" s="38">
        <v>0</v>
      </c>
      <c r="BG22" s="38">
        <v>19893871.489999998</v>
      </c>
      <c r="BH22" s="38">
        <v>-85526</v>
      </c>
      <c r="BI22" s="38">
        <v>15369565.380000001</v>
      </c>
      <c r="BJ22" s="38">
        <v>0</v>
      </c>
      <c r="BK22" s="38">
        <v>18832020.140000001</v>
      </c>
      <c r="BL22" s="38">
        <v>649137.94999999995</v>
      </c>
      <c r="BM22" s="38">
        <v>4662456.58</v>
      </c>
      <c r="BN22" s="38">
        <v>15455091.380000001</v>
      </c>
      <c r="BO22" s="38">
        <v>0</v>
      </c>
      <c r="BP22" s="38">
        <v>19481158.09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30932532.390000001</v>
      </c>
      <c r="CE22" s="38">
        <v>3962543.11</v>
      </c>
      <c r="CF22" s="38">
        <v>0</v>
      </c>
      <c r="CG22" s="38">
        <v>34895075.5</v>
      </c>
      <c r="CH22" s="38">
        <v>-37858</v>
      </c>
      <c r="CI22" s="38">
        <v>17025903.120000001</v>
      </c>
      <c r="CJ22" s="38">
        <v>0</v>
      </c>
      <c r="CK22" s="38">
        <v>30349950.010000002</v>
      </c>
      <c r="CL22" s="38">
        <v>3962543.11</v>
      </c>
      <c r="CM22" s="38">
        <v>7931589.8600000003</v>
      </c>
      <c r="CN22" s="38">
        <v>17063761.120000001</v>
      </c>
      <c r="CO22" s="38">
        <v>0</v>
      </c>
      <c r="CP22" s="38">
        <v>34312493.119999997</v>
      </c>
      <c r="CQ22" s="38">
        <v>2223413.25</v>
      </c>
      <c r="CR22" s="38">
        <v>32873.25</v>
      </c>
      <c r="CS22" s="38">
        <v>0</v>
      </c>
      <c r="CT22" s="38">
        <v>2256286.5</v>
      </c>
      <c r="CU22" s="38">
        <v>-256756</v>
      </c>
      <c r="CV22" s="38">
        <v>-702900.91</v>
      </c>
      <c r="CW22" s="38">
        <v>0</v>
      </c>
      <c r="CX22" s="38">
        <v>2223187.2599999998</v>
      </c>
      <c r="CY22" s="38">
        <v>32873.25</v>
      </c>
      <c r="CZ22" s="38">
        <v>412858.16</v>
      </c>
      <c r="DA22" s="38">
        <v>-446144.91</v>
      </c>
      <c r="DB22" s="38">
        <v>0</v>
      </c>
      <c r="DC22" s="38">
        <v>2256060.5099999998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  <c r="DX22" s="38">
        <v>0</v>
      </c>
      <c r="DY22" s="38">
        <v>0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v>0</v>
      </c>
      <c r="EI22" s="38">
        <v>0</v>
      </c>
      <c r="EJ22" s="38">
        <v>0</v>
      </c>
      <c r="EK22" s="38">
        <v>0</v>
      </c>
      <c r="EL22" s="38">
        <v>0</v>
      </c>
      <c r="EM22" s="38">
        <v>0</v>
      </c>
      <c r="EN22" s="38">
        <v>0</v>
      </c>
      <c r="EO22" s="38">
        <v>0</v>
      </c>
      <c r="EP22" s="38">
        <v>0</v>
      </c>
      <c r="EQ22" s="38">
        <v>0</v>
      </c>
      <c r="ER22" s="38">
        <v>0</v>
      </c>
      <c r="ES22" s="38">
        <v>0</v>
      </c>
      <c r="ET22" s="38">
        <v>0</v>
      </c>
      <c r="EU22" s="38">
        <v>0</v>
      </c>
      <c r="EV22" s="38">
        <v>0</v>
      </c>
      <c r="EW22" s="38">
        <v>0</v>
      </c>
      <c r="EX22" s="38">
        <v>0</v>
      </c>
      <c r="EY22" s="38">
        <v>0</v>
      </c>
      <c r="EZ22" s="38">
        <v>0</v>
      </c>
      <c r="FA22" s="38">
        <v>0</v>
      </c>
      <c r="FB22" s="38">
        <v>0</v>
      </c>
      <c r="FC22" s="38">
        <v>0</v>
      </c>
      <c r="FD22" s="38">
        <v>0</v>
      </c>
      <c r="FE22" s="38">
        <v>0</v>
      </c>
      <c r="FF22" s="38">
        <v>0</v>
      </c>
      <c r="FG22" s="38">
        <v>0</v>
      </c>
      <c r="FH22" s="38">
        <v>0</v>
      </c>
      <c r="FI22" s="38">
        <v>0</v>
      </c>
      <c r="FJ22" s="38">
        <v>0</v>
      </c>
      <c r="FK22" s="38">
        <v>0</v>
      </c>
      <c r="FL22" s="38">
        <v>0</v>
      </c>
      <c r="FM22" s="38">
        <v>0</v>
      </c>
      <c r="FN22" s="38">
        <v>0</v>
      </c>
      <c r="FO22" s="38">
        <v>0</v>
      </c>
      <c r="FP22" s="38">
        <v>0</v>
      </c>
      <c r="FQ22" s="38">
        <v>0</v>
      </c>
      <c r="FR22" s="38">
        <v>0</v>
      </c>
      <c r="FS22" s="38">
        <v>0</v>
      </c>
      <c r="FT22" s="38">
        <v>0</v>
      </c>
      <c r="FU22" s="38">
        <v>0</v>
      </c>
      <c r="FV22" s="38">
        <v>0</v>
      </c>
      <c r="FW22" s="38">
        <v>0</v>
      </c>
      <c r="FX22" s="38">
        <v>0</v>
      </c>
      <c r="FY22" s="38">
        <v>0</v>
      </c>
      <c r="FZ22" s="38">
        <v>0</v>
      </c>
      <c r="GA22" s="38">
        <v>0</v>
      </c>
      <c r="GB22" s="38">
        <v>0</v>
      </c>
      <c r="GC22" s="38">
        <v>0</v>
      </c>
      <c r="GD22" s="38">
        <v>0</v>
      </c>
      <c r="GE22" s="38">
        <v>0</v>
      </c>
      <c r="GF22" s="38">
        <v>0</v>
      </c>
      <c r="GG22" s="38">
        <v>0</v>
      </c>
      <c r="GH22" s="38">
        <v>0</v>
      </c>
      <c r="GI22" s="38">
        <v>0</v>
      </c>
      <c r="GJ22" s="38">
        <v>0</v>
      </c>
      <c r="GK22" s="38">
        <v>0</v>
      </c>
      <c r="GL22" s="38">
        <v>0</v>
      </c>
      <c r="GM22" s="38">
        <v>0</v>
      </c>
      <c r="GN22" s="38">
        <v>0</v>
      </c>
      <c r="GO22" s="38">
        <v>0</v>
      </c>
      <c r="GP22" s="38">
        <v>0</v>
      </c>
      <c r="GQ22" s="38">
        <v>0</v>
      </c>
      <c r="GR22" s="38">
        <v>65183160.600000001</v>
      </c>
      <c r="GS22" s="38">
        <v>5521011.8899999997</v>
      </c>
      <c r="GT22" s="38">
        <v>0</v>
      </c>
      <c r="GU22" s="38">
        <v>0</v>
      </c>
      <c r="GV22" s="38">
        <v>70704172.489999995</v>
      </c>
      <c r="GW22" s="38">
        <v>-748943</v>
      </c>
      <c r="GX22" s="38">
        <v>0</v>
      </c>
      <c r="GY22" s="38">
        <v>38799139.310000002</v>
      </c>
      <c r="GZ22" s="38">
        <v>0</v>
      </c>
      <c r="HA22" s="38">
        <v>64001998.399999999</v>
      </c>
      <c r="HB22" s="38">
        <v>5521011.8899999997</v>
      </c>
      <c r="HC22" s="38">
        <v>15381529.300000001</v>
      </c>
      <c r="HD22" s="38">
        <v>0</v>
      </c>
      <c r="HE22" s="38">
        <v>15381529.300000001</v>
      </c>
      <c r="HF22" s="38">
        <v>39548082.310000002</v>
      </c>
      <c r="HG22" s="38">
        <v>0</v>
      </c>
      <c r="HH22" s="38">
        <v>0</v>
      </c>
      <c r="HI22" s="38">
        <v>69523010.290000007</v>
      </c>
      <c r="HJ22" s="38">
        <v>0</v>
      </c>
      <c r="HK22" s="38">
        <v>0</v>
      </c>
      <c r="HL22" s="38">
        <v>0</v>
      </c>
      <c r="HM22" s="38">
        <v>0</v>
      </c>
      <c r="HN22" s="38">
        <v>0</v>
      </c>
      <c r="HO22" s="38">
        <v>0</v>
      </c>
      <c r="HP22" s="38">
        <v>0</v>
      </c>
      <c r="HQ22" s="38">
        <v>0</v>
      </c>
      <c r="HR22" s="38">
        <v>0</v>
      </c>
      <c r="HS22" s="38">
        <v>0</v>
      </c>
      <c r="HT22" s="38">
        <v>0</v>
      </c>
      <c r="HU22" s="38">
        <v>0</v>
      </c>
      <c r="HV22" s="38">
        <v>0</v>
      </c>
      <c r="HW22" s="38">
        <v>0</v>
      </c>
      <c r="HX22" s="38">
        <v>1430186.36</v>
      </c>
      <c r="HY22" s="38">
        <v>14701039.08</v>
      </c>
      <c r="HZ22" s="38">
        <v>0</v>
      </c>
      <c r="IA22" s="38">
        <v>712000</v>
      </c>
      <c r="IB22" s="38">
        <v>13989039.08</v>
      </c>
      <c r="IC22" s="38">
        <v>15832900.99</v>
      </c>
      <c r="ID22" s="38">
        <v>12558852.720000001</v>
      </c>
      <c r="IE22" s="38">
        <v>1843861.91</v>
      </c>
      <c r="IF22" s="38">
        <v>14402714.630000001</v>
      </c>
      <c r="IG22" s="38">
        <v>1843861.91</v>
      </c>
      <c r="IH22" s="38">
        <v>16544900.99</v>
      </c>
      <c r="II22" s="38">
        <v>0</v>
      </c>
      <c r="IJ22" s="38">
        <v>1430186.36</v>
      </c>
      <c r="IK22" s="38">
        <v>0</v>
      </c>
      <c r="IL22" s="38">
        <v>0</v>
      </c>
      <c r="IM22" s="38">
        <v>0</v>
      </c>
      <c r="IN22" s="38">
        <v>0</v>
      </c>
      <c r="IO22" s="38">
        <v>0</v>
      </c>
      <c r="IP22" s="38">
        <v>0</v>
      </c>
      <c r="IQ22" s="38">
        <v>0</v>
      </c>
      <c r="IR22" s="38">
        <v>0</v>
      </c>
      <c r="IS22" s="38">
        <v>0</v>
      </c>
      <c r="IT22" s="38">
        <v>0</v>
      </c>
      <c r="IU22" s="38">
        <v>0</v>
      </c>
      <c r="IV22" s="38">
        <v>0</v>
      </c>
      <c r="IW22" s="38">
        <v>0</v>
      </c>
      <c r="IX22" s="38">
        <v>0</v>
      </c>
      <c r="IY22" s="38">
        <v>0</v>
      </c>
      <c r="IZ22" s="38">
        <v>649256.74</v>
      </c>
      <c r="JA22" s="38">
        <v>5851146.75</v>
      </c>
      <c r="JB22" s="38">
        <v>0</v>
      </c>
      <c r="JC22" s="38">
        <v>321000</v>
      </c>
      <c r="JD22" s="38">
        <v>5530146.75</v>
      </c>
      <c r="JE22" s="38">
        <v>5785151.9199999999</v>
      </c>
      <c r="JF22" s="38">
        <v>4880890.01</v>
      </c>
      <c r="JG22" s="38">
        <v>255005.17</v>
      </c>
      <c r="JH22" s="38">
        <v>5135895.18</v>
      </c>
      <c r="JI22" s="38">
        <v>255005.17</v>
      </c>
      <c r="JJ22" s="38">
        <v>6106151.9199999999</v>
      </c>
      <c r="JK22" s="38">
        <v>0</v>
      </c>
      <c r="JL22" s="38">
        <v>649256.74</v>
      </c>
      <c r="JM22" s="38">
        <v>0</v>
      </c>
      <c r="JN22" s="38">
        <v>3625974.66</v>
      </c>
      <c r="JO22" s="38">
        <v>5947263.1399999997</v>
      </c>
      <c r="JP22" s="38">
        <v>0</v>
      </c>
      <c r="JQ22" s="38">
        <v>313000</v>
      </c>
      <c r="JR22" s="38">
        <v>5634263.1399999997</v>
      </c>
      <c r="JS22" s="38">
        <v>5634249.4400000004</v>
      </c>
      <c r="JT22" s="38">
        <v>2008288.47</v>
      </c>
      <c r="JU22" s="38">
        <v>-13.7</v>
      </c>
      <c r="JV22" s="38">
        <v>2008274.77</v>
      </c>
      <c r="JW22" s="38">
        <v>-13.7</v>
      </c>
      <c r="JX22" s="38">
        <v>5947249.4400000004</v>
      </c>
      <c r="JY22" s="38">
        <v>0</v>
      </c>
      <c r="JZ22" s="38">
        <v>3625974.66</v>
      </c>
      <c r="KA22" s="38">
        <v>0</v>
      </c>
      <c r="KB22" s="38">
        <v>0</v>
      </c>
      <c r="KC22" s="38">
        <v>0</v>
      </c>
      <c r="KD22" s="38">
        <v>0</v>
      </c>
      <c r="KE22" s="38">
        <v>0</v>
      </c>
      <c r="KF22" s="38">
        <v>0</v>
      </c>
      <c r="KG22" s="38">
        <v>0</v>
      </c>
      <c r="KH22" s="38">
        <v>0</v>
      </c>
      <c r="KI22" s="38">
        <v>0</v>
      </c>
      <c r="KJ22" s="38">
        <v>0</v>
      </c>
      <c r="KK22" s="38">
        <v>0</v>
      </c>
      <c r="KL22" s="38">
        <v>0</v>
      </c>
      <c r="KM22" s="38">
        <v>0</v>
      </c>
      <c r="KN22" s="38">
        <v>0</v>
      </c>
      <c r="KO22" s="38">
        <v>0</v>
      </c>
      <c r="KP22" s="38">
        <v>8137783.4900000002</v>
      </c>
      <c r="KQ22" s="38">
        <v>14791365.6</v>
      </c>
      <c r="KR22" s="38">
        <v>0</v>
      </c>
      <c r="KS22" s="38">
        <v>788000</v>
      </c>
      <c r="KT22" s="38">
        <v>14003365.6</v>
      </c>
      <c r="KU22" s="38">
        <v>14224737.82</v>
      </c>
      <c r="KV22" s="38">
        <v>5865582.1100000003</v>
      </c>
      <c r="KW22" s="38">
        <v>221372.22</v>
      </c>
      <c r="KX22" s="38">
        <v>6086954.3300000001</v>
      </c>
      <c r="KY22" s="38">
        <v>221372.22</v>
      </c>
      <c r="KZ22" s="38">
        <v>15012737.82</v>
      </c>
      <c r="LA22" s="38">
        <v>0</v>
      </c>
      <c r="LB22" s="38">
        <v>8137783.4900000002</v>
      </c>
      <c r="LC22" s="38">
        <v>0</v>
      </c>
      <c r="LD22" s="38">
        <v>480423.89</v>
      </c>
      <c r="LE22" s="38">
        <v>673351.2</v>
      </c>
      <c r="LF22" s="38">
        <v>0</v>
      </c>
      <c r="LG22" s="38">
        <v>37000</v>
      </c>
      <c r="LH22" s="38">
        <v>636351.19999999995</v>
      </c>
      <c r="LI22" s="38">
        <v>652490.88</v>
      </c>
      <c r="LJ22" s="38">
        <v>155927.31</v>
      </c>
      <c r="LK22" s="38">
        <v>16139.68</v>
      </c>
      <c r="LL22" s="38">
        <v>172066.99</v>
      </c>
      <c r="LM22" s="38">
        <v>16139.68</v>
      </c>
      <c r="LN22" s="38">
        <v>689490.88</v>
      </c>
      <c r="LO22" s="38">
        <v>0</v>
      </c>
      <c r="LP22" s="38">
        <v>480423.89</v>
      </c>
      <c r="LQ22" s="38">
        <v>0</v>
      </c>
      <c r="LR22" s="38">
        <v>0</v>
      </c>
      <c r="LS22" s="38">
        <v>0</v>
      </c>
      <c r="LT22" s="38">
        <v>0</v>
      </c>
      <c r="LU22" s="38">
        <v>0</v>
      </c>
      <c r="LV22" s="38">
        <v>0</v>
      </c>
      <c r="LW22" s="38">
        <v>0</v>
      </c>
      <c r="LX22" s="38">
        <v>0</v>
      </c>
      <c r="LY22" s="38">
        <v>0</v>
      </c>
      <c r="LZ22" s="38">
        <v>0</v>
      </c>
      <c r="MA22" s="38">
        <v>0</v>
      </c>
      <c r="MB22" s="38">
        <v>0</v>
      </c>
      <c r="MC22" s="38">
        <v>0</v>
      </c>
      <c r="MD22" s="38">
        <v>0</v>
      </c>
      <c r="ME22" s="38">
        <v>0</v>
      </c>
      <c r="MF22" s="38">
        <v>0</v>
      </c>
      <c r="MG22" s="38">
        <v>0</v>
      </c>
      <c r="MH22" s="38">
        <v>0</v>
      </c>
      <c r="MI22" s="38">
        <v>0</v>
      </c>
      <c r="MJ22" s="38">
        <v>0</v>
      </c>
      <c r="MK22" s="38">
        <v>0</v>
      </c>
      <c r="ML22" s="38">
        <v>0</v>
      </c>
      <c r="MM22" s="38">
        <v>0</v>
      </c>
      <c r="MN22" s="38">
        <v>0</v>
      </c>
      <c r="MO22" s="38">
        <v>0</v>
      </c>
      <c r="MP22" s="38">
        <v>0</v>
      </c>
      <c r="MQ22" s="38">
        <v>0</v>
      </c>
      <c r="MR22" s="38">
        <v>0</v>
      </c>
      <c r="MS22" s="38">
        <v>0</v>
      </c>
      <c r="MT22" s="38">
        <v>0</v>
      </c>
      <c r="MU22" s="38">
        <v>0</v>
      </c>
      <c r="MV22" s="38">
        <v>0</v>
      </c>
      <c r="MW22" s="38">
        <v>0</v>
      </c>
      <c r="MX22" s="38">
        <v>0</v>
      </c>
      <c r="MY22" s="38">
        <v>0</v>
      </c>
      <c r="MZ22" s="38">
        <v>0</v>
      </c>
      <c r="NA22" s="38">
        <v>0</v>
      </c>
      <c r="NB22" s="38">
        <v>0</v>
      </c>
      <c r="NC22" s="38">
        <v>0</v>
      </c>
      <c r="ND22" s="38">
        <v>0</v>
      </c>
      <c r="NE22" s="38">
        <v>0</v>
      </c>
      <c r="NF22" s="38">
        <v>0</v>
      </c>
      <c r="NG22" s="38">
        <v>0</v>
      </c>
      <c r="NH22" s="38">
        <v>0</v>
      </c>
      <c r="NI22" s="38">
        <v>0</v>
      </c>
      <c r="NJ22" s="38">
        <v>0</v>
      </c>
      <c r="NK22" s="38">
        <v>0</v>
      </c>
      <c r="NL22" s="38">
        <v>0</v>
      </c>
      <c r="NM22" s="38">
        <v>0</v>
      </c>
      <c r="NN22" s="38">
        <v>0</v>
      </c>
      <c r="NO22" s="38">
        <v>0</v>
      </c>
      <c r="NP22" s="38">
        <v>0</v>
      </c>
      <c r="NQ22" s="38">
        <v>0</v>
      </c>
      <c r="NR22" s="38">
        <v>0</v>
      </c>
      <c r="NS22" s="38">
        <v>0</v>
      </c>
      <c r="NT22" s="38">
        <v>0</v>
      </c>
      <c r="NU22" s="38">
        <v>0</v>
      </c>
      <c r="NV22" s="38">
        <v>0</v>
      </c>
      <c r="NW22" s="38">
        <v>0</v>
      </c>
      <c r="NX22" s="38">
        <v>0</v>
      </c>
      <c r="NY22" s="38">
        <v>0</v>
      </c>
      <c r="NZ22" s="38">
        <v>0</v>
      </c>
      <c r="OA22" s="38">
        <v>0</v>
      </c>
      <c r="OB22" s="38">
        <v>0</v>
      </c>
      <c r="OC22" s="38">
        <v>0</v>
      </c>
      <c r="OD22" s="38">
        <v>0</v>
      </c>
      <c r="OE22" s="38">
        <v>0</v>
      </c>
      <c r="OF22" s="38">
        <v>0</v>
      </c>
      <c r="OG22" s="38">
        <v>0</v>
      </c>
      <c r="OH22" s="38">
        <v>0</v>
      </c>
      <c r="OI22" s="38">
        <v>0</v>
      </c>
      <c r="OJ22" s="38">
        <v>0</v>
      </c>
      <c r="OK22" s="38">
        <v>0</v>
      </c>
      <c r="OL22" s="38">
        <v>0</v>
      </c>
      <c r="OM22" s="38">
        <v>0</v>
      </c>
      <c r="ON22" s="38">
        <v>0</v>
      </c>
      <c r="OO22" s="38">
        <v>0</v>
      </c>
      <c r="OP22" s="38">
        <v>0</v>
      </c>
      <c r="OQ22" s="38">
        <v>0</v>
      </c>
      <c r="OR22" s="38">
        <v>0</v>
      </c>
      <c r="OS22" s="38">
        <v>0</v>
      </c>
      <c r="OT22" s="38">
        <v>0</v>
      </c>
      <c r="OU22" s="38">
        <v>0</v>
      </c>
      <c r="OV22" s="38">
        <v>0</v>
      </c>
      <c r="OW22" s="38">
        <v>0</v>
      </c>
      <c r="OX22" s="38">
        <v>0</v>
      </c>
      <c r="OY22" s="38">
        <v>0</v>
      </c>
      <c r="OZ22" s="38">
        <v>0</v>
      </c>
      <c r="PA22" s="38">
        <v>0</v>
      </c>
      <c r="PB22" s="38">
        <v>0</v>
      </c>
      <c r="PC22" s="38">
        <v>0</v>
      </c>
      <c r="PD22" s="38">
        <v>0</v>
      </c>
      <c r="PE22" s="38">
        <v>0</v>
      </c>
      <c r="PF22" s="38">
        <v>0</v>
      </c>
      <c r="PG22" s="38">
        <v>0</v>
      </c>
      <c r="PH22" s="38">
        <v>0</v>
      </c>
      <c r="PI22" s="38">
        <v>0</v>
      </c>
      <c r="PJ22" s="38">
        <v>0</v>
      </c>
      <c r="PK22" s="38">
        <v>0</v>
      </c>
      <c r="PL22" s="38">
        <v>0</v>
      </c>
      <c r="PM22" s="38">
        <v>0</v>
      </c>
      <c r="PN22" s="38">
        <v>0</v>
      </c>
      <c r="PO22" s="38">
        <v>0</v>
      </c>
      <c r="PP22" s="38">
        <v>0</v>
      </c>
      <c r="PQ22" s="38">
        <v>0</v>
      </c>
      <c r="PR22" s="38">
        <v>0</v>
      </c>
      <c r="PS22" s="38">
        <v>0</v>
      </c>
      <c r="PT22" s="38">
        <v>0</v>
      </c>
      <c r="PU22" s="38">
        <v>0</v>
      </c>
      <c r="PV22" s="38">
        <v>0</v>
      </c>
      <c r="PW22" s="38">
        <v>0</v>
      </c>
      <c r="PX22" s="38">
        <v>0</v>
      </c>
      <c r="PY22" s="38">
        <v>0</v>
      </c>
      <c r="PZ22" s="38">
        <v>14323625.130000001</v>
      </c>
      <c r="QA22" s="38">
        <v>41964165.75</v>
      </c>
      <c r="QB22" s="38">
        <v>0</v>
      </c>
      <c r="QC22" s="38">
        <v>2171000</v>
      </c>
      <c r="QD22" s="38">
        <v>39793165.75</v>
      </c>
      <c r="QE22" s="38">
        <v>42129531.030000001</v>
      </c>
      <c r="QF22" s="38">
        <v>25469540.620000001</v>
      </c>
      <c r="QG22" s="38">
        <v>2336365.2799999998</v>
      </c>
      <c r="QH22" s="38">
        <v>27805905.899999999</v>
      </c>
      <c r="QI22" s="38">
        <v>2336365.2799999998</v>
      </c>
      <c r="QJ22" s="38">
        <v>44300531.030000001</v>
      </c>
      <c r="QK22" s="38">
        <v>0</v>
      </c>
      <c r="QL22" s="38">
        <v>14323625.130000001</v>
      </c>
      <c r="QM22" s="38">
        <v>0</v>
      </c>
      <c r="QN22" s="83">
        <v>0</v>
      </c>
      <c r="QO22" s="83">
        <v>0</v>
      </c>
      <c r="QP22" s="83">
        <v>0</v>
      </c>
      <c r="QQ22" s="83">
        <v>0</v>
      </c>
      <c r="QR22" s="83">
        <v>0</v>
      </c>
      <c r="QS22" s="83">
        <v>0</v>
      </c>
      <c r="QT22" s="83">
        <v>0</v>
      </c>
      <c r="QU22" s="83">
        <v>0</v>
      </c>
      <c r="QV22" s="83">
        <v>0</v>
      </c>
      <c r="QW22" s="83">
        <v>0</v>
      </c>
      <c r="QX22" s="83">
        <v>0</v>
      </c>
      <c r="QY22" s="83">
        <v>0</v>
      </c>
      <c r="QZ22" s="83">
        <v>0</v>
      </c>
      <c r="RA22" s="83">
        <v>0</v>
      </c>
      <c r="RB22" s="83">
        <v>0</v>
      </c>
      <c r="RC22" s="83">
        <v>0</v>
      </c>
      <c r="RD22" s="83">
        <v>0</v>
      </c>
      <c r="RE22" s="83">
        <v>0</v>
      </c>
      <c r="RF22" s="83">
        <v>0</v>
      </c>
      <c r="RG22" s="83">
        <v>0</v>
      </c>
      <c r="RH22" s="83">
        <v>0</v>
      </c>
      <c r="RI22" s="83">
        <v>0</v>
      </c>
      <c r="RJ22" s="83">
        <v>0</v>
      </c>
      <c r="RK22" s="83">
        <v>0</v>
      </c>
      <c r="RL22" s="83">
        <v>0</v>
      </c>
      <c r="RM22" s="83">
        <v>0</v>
      </c>
      <c r="RN22" s="83">
        <v>0</v>
      </c>
      <c r="RO22" s="83">
        <v>0</v>
      </c>
      <c r="RP22" s="83">
        <v>0</v>
      </c>
      <c r="RQ22" s="83">
        <v>0</v>
      </c>
      <c r="RR22" s="83">
        <v>0</v>
      </c>
      <c r="RS22" s="83">
        <v>0</v>
      </c>
      <c r="RT22" s="83">
        <v>0</v>
      </c>
      <c r="RU22" s="83">
        <v>0</v>
      </c>
      <c r="RV22" s="83">
        <v>0</v>
      </c>
      <c r="RW22" s="83">
        <v>0</v>
      </c>
      <c r="RX22" s="83">
        <v>0</v>
      </c>
      <c r="RY22" s="83">
        <v>0</v>
      </c>
      <c r="RZ22" s="83">
        <v>0</v>
      </c>
      <c r="SA22" s="83">
        <v>0</v>
      </c>
      <c r="SB22" s="83">
        <v>0</v>
      </c>
      <c r="SC22" s="83">
        <v>0</v>
      </c>
      <c r="SD22" s="83">
        <v>0</v>
      </c>
      <c r="SE22" s="83">
        <v>0</v>
      </c>
      <c r="SF22" s="83">
        <v>0</v>
      </c>
      <c r="SG22" s="83">
        <v>0</v>
      </c>
      <c r="SH22" s="83">
        <v>0</v>
      </c>
      <c r="SI22" s="83">
        <v>0</v>
      </c>
      <c r="SJ22" s="83">
        <v>0</v>
      </c>
      <c r="SK22" s="83">
        <v>0</v>
      </c>
      <c r="SL22" s="83">
        <v>0</v>
      </c>
      <c r="SM22" s="83">
        <v>0</v>
      </c>
      <c r="SN22" s="83">
        <v>0</v>
      </c>
      <c r="SO22" s="83">
        <v>0</v>
      </c>
      <c r="SP22" s="83">
        <v>0</v>
      </c>
      <c r="SQ22" s="83">
        <v>0</v>
      </c>
      <c r="SR22" s="83">
        <v>0</v>
      </c>
      <c r="SS22" s="83">
        <v>0</v>
      </c>
      <c r="ST22" s="83">
        <v>0</v>
      </c>
      <c r="SU22" s="83">
        <v>0</v>
      </c>
      <c r="SV22" s="83">
        <v>0</v>
      </c>
      <c r="SW22" s="83">
        <v>0</v>
      </c>
      <c r="SX22" s="83">
        <v>0</v>
      </c>
      <c r="SY22" s="83">
        <v>0</v>
      </c>
      <c r="SZ22" s="83">
        <v>0</v>
      </c>
      <c r="TA22" s="83">
        <v>0</v>
      </c>
      <c r="TB22" s="83">
        <v>0</v>
      </c>
      <c r="TC22" s="83">
        <v>0</v>
      </c>
      <c r="TD22" s="83">
        <v>0</v>
      </c>
      <c r="TE22" s="83">
        <v>0</v>
      </c>
      <c r="TF22" s="83">
        <v>0</v>
      </c>
      <c r="TG22" s="83">
        <v>0</v>
      </c>
      <c r="TH22" s="83">
        <v>0</v>
      </c>
      <c r="TI22" s="83">
        <v>0</v>
      </c>
      <c r="TJ22" s="83">
        <v>0</v>
      </c>
      <c r="TK22" s="83">
        <v>0</v>
      </c>
      <c r="TL22" s="83">
        <v>0</v>
      </c>
      <c r="TM22" s="83">
        <v>0</v>
      </c>
      <c r="TN22" s="83">
        <v>0</v>
      </c>
      <c r="TO22" s="83">
        <v>0</v>
      </c>
      <c r="TP22" s="83">
        <v>0</v>
      </c>
      <c r="TQ22" s="83">
        <v>0</v>
      </c>
      <c r="TR22" s="83">
        <v>0</v>
      </c>
      <c r="TS22" s="83">
        <v>0</v>
      </c>
      <c r="TT22" s="83">
        <v>0</v>
      </c>
      <c r="TU22" s="83">
        <v>0</v>
      </c>
      <c r="TV22" s="83">
        <v>0</v>
      </c>
      <c r="TW22" s="83">
        <v>0</v>
      </c>
      <c r="TX22" s="83">
        <v>0</v>
      </c>
      <c r="TY22" s="83">
        <v>0</v>
      </c>
      <c r="TZ22" s="83">
        <v>0</v>
      </c>
      <c r="UA22" s="83">
        <v>0</v>
      </c>
      <c r="UB22" s="83">
        <v>0</v>
      </c>
      <c r="UC22" s="83">
        <v>0</v>
      </c>
      <c r="UD22" s="83">
        <v>0</v>
      </c>
      <c r="UE22" s="83">
        <v>0</v>
      </c>
      <c r="UF22" s="83">
        <v>0</v>
      </c>
      <c r="UG22" s="83">
        <v>0</v>
      </c>
      <c r="UH22" s="83">
        <v>0</v>
      </c>
      <c r="UI22" s="83">
        <v>3429148.93</v>
      </c>
      <c r="UJ22" s="83">
        <v>52237490.810000002</v>
      </c>
      <c r="UK22" s="83">
        <v>45467696.799999997</v>
      </c>
      <c r="UL22" s="83">
        <v>51171149.799999997</v>
      </c>
      <c r="UM22" s="83">
        <v>1066341</v>
      </c>
      <c r="UN22" s="83">
        <v>0</v>
      </c>
      <c r="UO22" s="83">
        <v>5703453</v>
      </c>
      <c r="UP22" s="83">
        <v>0</v>
      </c>
      <c r="UQ22" s="83">
        <v>1066341</v>
      </c>
      <c r="UR22" s="83">
        <v>0</v>
      </c>
      <c r="US22" s="83">
        <v>0</v>
      </c>
      <c r="UT22" s="83">
        <v>49963186.740000002</v>
      </c>
      <c r="UU22" s="83">
        <v>5703453</v>
      </c>
      <c r="UV22" s="83">
        <v>55666639.810000002</v>
      </c>
      <c r="UW22" s="83">
        <v>0</v>
      </c>
      <c r="UX22" s="83">
        <v>0</v>
      </c>
      <c r="UY22" s="83">
        <v>46534037.810000002</v>
      </c>
      <c r="UZ22">
        <v>0</v>
      </c>
      <c r="VA22">
        <v>0</v>
      </c>
      <c r="VB22">
        <v>0</v>
      </c>
      <c r="VC22">
        <v>0</v>
      </c>
      <c r="VD22">
        <v>0</v>
      </c>
      <c r="VE22">
        <v>0</v>
      </c>
      <c r="VF22">
        <v>0</v>
      </c>
      <c r="VG22">
        <v>0</v>
      </c>
      <c r="VH22">
        <v>0</v>
      </c>
      <c r="VI22">
        <v>0</v>
      </c>
      <c r="VJ22">
        <v>0</v>
      </c>
      <c r="VK22">
        <v>0</v>
      </c>
      <c r="VL22">
        <v>0</v>
      </c>
      <c r="VM22">
        <v>0</v>
      </c>
      <c r="VN22">
        <v>0</v>
      </c>
      <c r="VO22">
        <v>0</v>
      </c>
      <c r="VP22">
        <v>0</v>
      </c>
      <c r="VQ22">
        <v>0</v>
      </c>
      <c r="VR22">
        <v>0</v>
      </c>
      <c r="VS22">
        <v>0</v>
      </c>
      <c r="VT22">
        <v>0</v>
      </c>
      <c r="VU22">
        <v>0</v>
      </c>
      <c r="VV22">
        <v>0</v>
      </c>
      <c r="VW22">
        <v>0</v>
      </c>
      <c r="VX22">
        <v>0</v>
      </c>
      <c r="VY22">
        <v>0</v>
      </c>
      <c r="VZ22">
        <v>0</v>
      </c>
      <c r="WA22">
        <v>0</v>
      </c>
      <c r="WB22">
        <v>0</v>
      </c>
      <c r="WC22">
        <v>0</v>
      </c>
      <c r="WD22">
        <v>0</v>
      </c>
      <c r="WE22">
        <v>0</v>
      </c>
      <c r="WF22">
        <v>0</v>
      </c>
      <c r="WG22">
        <v>0</v>
      </c>
      <c r="WH22">
        <v>0</v>
      </c>
      <c r="WI22">
        <v>0</v>
      </c>
      <c r="WJ22">
        <v>0</v>
      </c>
      <c r="WK22">
        <v>0</v>
      </c>
      <c r="WL22">
        <v>0</v>
      </c>
      <c r="WM22">
        <v>0</v>
      </c>
      <c r="WN22">
        <v>0</v>
      </c>
      <c r="WO22">
        <v>0</v>
      </c>
      <c r="WP22">
        <v>0</v>
      </c>
      <c r="WQ22">
        <v>0</v>
      </c>
      <c r="WR22">
        <v>0</v>
      </c>
      <c r="WS22">
        <v>0</v>
      </c>
      <c r="WT22">
        <v>0</v>
      </c>
      <c r="WU22">
        <v>0</v>
      </c>
      <c r="WV22">
        <v>0</v>
      </c>
      <c r="WW22">
        <v>0</v>
      </c>
      <c r="WX22">
        <v>0</v>
      </c>
      <c r="WY22">
        <v>0</v>
      </c>
      <c r="WZ22">
        <v>0</v>
      </c>
      <c r="XA22">
        <v>0</v>
      </c>
      <c r="XB22">
        <v>0</v>
      </c>
      <c r="XC22">
        <v>0</v>
      </c>
      <c r="XD22">
        <v>0</v>
      </c>
      <c r="XE22">
        <v>0</v>
      </c>
      <c r="XF22">
        <v>0</v>
      </c>
      <c r="XG22">
        <v>0</v>
      </c>
      <c r="XH22">
        <v>0</v>
      </c>
      <c r="XI22">
        <v>0</v>
      </c>
      <c r="XJ22">
        <v>0</v>
      </c>
      <c r="XK22">
        <v>0</v>
      </c>
      <c r="XL22">
        <v>0</v>
      </c>
      <c r="XM22">
        <v>0</v>
      </c>
      <c r="XN22">
        <v>0</v>
      </c>
      <c r="XO22">
        <v>0</v>
      </c>
      <c r="XP22">
        <v>0</v>
      </c>
      <c r="XQ22">
        <v>0</v>
      </c>
      <c r="XR22">
        <v>0</v>
      </c>
      <c r="XS22">
        <v>0</v>
      </c>
      <c r="XT22">
        <v>0</v>
      </c>
      <c r="XU22">
        <v>0</v>
      </c>
      <c r="XV22">
        <v>0</v>
      </c>
      <c r="XW22">
        <v>0</v>
      </c>
      <c r="XX22">
        <v>0</v>
      </c>
      <c r="XY22">
        <v>0</v>
      </c>
      <c r="XZ22">
        <v>0</v>
      </c>
      <c r="YA22">
        <v>0</v>
      </c>
      <c r="YB22">
        <v>0</v>
      </c>
      <c r="YC22">
        <v>0</v>
      </c>
      <c r="YD22">
        <v>0</v>
      </c>
      <c r="YE22">
        <v>0</v>
      </c>
      <c r="YF22">
        <v>0</v>
      </c>
      <c r="YG22">
        <v>0</v>
      </c>
      <c r="YH22">
        <v>0</v>
      </c>
      <c r="YI22">
        <v>0</v>
      </c>
      <c r="YJ22">
        <v>0</v>
      </c>
      <c r="YK22">
        <v>0</v>
      </c>
      <c r="YL22">
        <v>0</v>
      </c>
      <c r="YM22">
        <v>0</v>
      </c>
      <c r="YN22">
        <v>0</v>
      </c>
      <c r="YO22">
        <v>0</v>
      </c>
      <c r="YP22">
        <v>0</v>
      </c>
      <c r="YQ22">
        <v>5703453</v>
      </c>
      <c r="YR22">
        <v>51171149.799999997</v>
      </c>
      <c r="YS22">
        <v>1066341</v>
      </c>
      <c r="YT22">
        <v>0</v>
      </c>
      <c r="YU22">
        <v>0</v>
      </c>
      <c r="YV22">
        <v>52237490.810000002</v>
      </c>
      <c r="YW22">
        <v>45467696.799999997</v>
      </c>
      <c r="YX22">
        <v>49963186.740000002</v>
      </c>
      <c r="YY22">
        <v>5703453</v>
      </c>
      <c r="YZ22">
        <v>55666639.810000002</v>
      </c>
      <c r="ZA22">
        <v>1066341</v>
      </c>
      <c r="ZB22">
        <v>0</v>
      </c>
      <c r="ZC22">
        <v>0</v>
      </c>
      <c r="ZD22">
        <v>0</v>
      </c>
      <c r="ZE22">
        <v>3429148.93</v>
      </c>
      <c r="ZF22">
        <v>46534037.810000002</v>
      </c>
      <c r="ZG22">
        <v>0</v>
      </c>
    </row>
    <row r="23" spans="1:683">
      <c r="A23" s="84">
        <v>45657</v>
      </c>
      <c r="B23" s="81">
        <v>53111</v>
      </c>
      <c r="C23" s="82" t="s">
        <v>1955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38">
        <v>0</v>
      </c>
      <c r="CU23" s="38">
        <v>0</v>
      </c>
      <c r="CV23" s="38">
        <v>0</v>
      </c>
      <c r="CW23" s="38">
        <v>0</v>
      </c>
      <c r="CX23" s="38">
        <v>0</v>
      </c>
      <c r="CY23" s="38">
        <v>0</v>
      </c>
      <c r="CZ23" s="38">
        <v>0</v>
      </c>
      <c r="DA23" s="38">
        <v>0</v>
      </c>
      <c r="DB23" s="38">
        <v>0</v>
      </c>
      <c r="DC23" s="38">
        <v>0</v>
      </c>
      <c r="DD23" s="38">
        <v>0</v>
      </c>
      <c r="DE23" s="38">
        <v>0</v>
      </c>
      <c r="DF23" s="38">
        <v>0</v>
      </c>
      <c r="DG23" s="38">
        <v>0</v>
      </c>
      <c r="DH23" s="38">
        <v>0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0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0</v>
      </c>
      <c r="DU23" s="38">
        <v>0</v>
      </c>
      <c r="DV23" s="38">
        <v>0</v>
      </c>
      <c r="DW23" s="38">
        <v>0</v>
      </c>
      <c r="DX23" s="38">
        <v>0</v>
      </c>
      <c r="DY23" s="38">
        <v>0</v>
      </c>
      <c r="DZ23" s="38">
        <v>0</v>
      </c>
      <c r="EA23" s="38">
        <v>0</v>
      </c>
      <c r="EB23" s="38">
        <v>0</v>
      </c>
      <c r="EC23" s="38">
        <v>0</v>
      </c>
      <c r="ED23" s="38">
        <v>0</v>
      </c>
      <c r="EE23" s="38">
        <v>0</v>
      </c>
      <c r="EF23" s="38">
        <v>0</v>
      </c>
      <c r="EG23" s="38">
        <v>0</v>
      </c>
      <c r="EH23" s="38">
        <v>0</v>
      </c>
      <c r="EI23" s="38">
        <v>0</v>
      </c>
      <c r="EJ23" s="38">
        <v>0</v>
      </c>
      <c r="EK23" s="38">
        <v>0</v>
      </c>
      <c r="EL23" s="38">
        <v>0</v>
      </c>
      <c r="EM23" s="38">
        <v>0</v>
      </c>
      <c r="EN23" s="38">
        <v>0</v>
      </c>
      <c r="EO23" s="38">
        <v>0</v>
      </c>
      <c r="EP23" s="38">
        <v>0</v>
      </c>
      <c r="EQ23" s="38">
        <v>61116468.479999997</v>
      </c>
      <c r="ER23" s="38">
        <v>438437.59</v>
      </c>
      <c r="ES23" s="38">
        <v>0</v>
      </c>
      <c r="ET23" s="38">
        <v>61554906.07</v>
      </c>
      <c r="EU23" s="38">
        <v>3802942.27</v>
      </c>
      <c r="EV23" s="38">
        <v>52493123</v>
      </c>
      <c r="EW23" s="38">
        <v>0</v>
      </c>
      <c r="EX23" s="38">
        <v>61116468.479999997</v>
      </c>
      <c r="EY23" s="38">
        <v>438437.59</v>
      </c>
      <c r="EZ23" s="38">
        <v>14802673.720000001</v>
      </c>
      <c r="FA23" s="38">
        <v>48690180.729999997</v>
      </c>
      <c r="FB23" s="38">
        <v>0</v>
      </c>
      <c r="FC23" s="38">
        <v>61554906.07</v>
      </c>
      <c r="FD23" s="38">
        <v>0</v>
      </c>
      <c r="FE23" s="38">
        <v>0</v>
      </c>
      <c r="FF23" s="38">
        <v>0</v>
      </c>
      <c r="FG23" s="38">
        <v>0</v>
      </c>
      <c r="FH23" s="38">
        <v>0</v>
      </c>
      <c r="FI23" s="38">
        <v>0</v>
      </c>
      <c r="FJ23" s="38">
        <v>0</v>
      </c>
      <c r="FK23" s="38">
        <v>0</v>
      </c>
      <c r="FL23" s="38">
        <v>0</v>
      </c>
      <c r="FM23" s="38">
        <v>0</v>
      </c>
      <c r="FN23" s="38">
        <v>0</v>
      </c>
      <c r="FO23" s="38">
        <v>0</v>
      </c>
      <c r="FP23" s="38">
        <v>0</v>
      </c>
      <c r="FQ23" s="38">
        <v>0</v>
      </c>
      <c r="FR23" s="38">
        <v>0</v>
      </c>
      <c r="FS23" s="38">
        <v>0</v>
      </c>
      <c r="FT23" s="38">
        <v>0</v>
      </c>
      <c r="FU23" s="38">
        <v>0</v>
      </c>
      <c r="FV23" s="38">
        <v>0</v>
      </c>
      <c r="FW23" s="38">
        <v>0</v>
      </c>
      <c r="FX23" s="38">
        <v>0</v>
      </c>
      <c r="FY23" s="38">
        <v>0</v>
      </c>
      <c r="FZ23" s="38">
        <v>0</v>
      </c>
      <c r="GA23" s="38">
        <v>0</v>
      </c>
      <c r="GB23" s="38">
        <v>0</v>
      </c>
      <c r="GC23" s="38">
        <v>0</v>
      </c>
      <c r="GD23" s="38">
        <v>0</v>
      </c>
      <c r="GE23" s="38">
        <v>0</v>
      </c>
      <c r="GF23" s="38">
        <v>0</v>
      </c>
      <c r="GG23" s="38">
        <v>0</v>
      </c>
      <c r="GH23" s="38">
        <v>0</v>
      </c>
      <c r="GI23" s="38">
        <v>0</v>
      </c>
      <c r="GJ23" s="38">
        <v>0</v>
      </c>
      <c r="GK23" s="38">
        <v>0</v>
      </c>
      <c r="GL23" s="38">
        <v>0</v>
      </c>
      <c r="GM23" s="38">
        <v>0</v>
      </c>
      <c r="GN23" s="38">
        <v>0</v>
      </c>
      <c r="GO23" s="38">
        <v>0</v>
      </c>
      <c r="GP23" s="38">
        <v>0</v>
      </c>
      <c r="GQ23" s="38">
        <v>0</v>
      </c>
      <c r="GR23" s="38">
        <v>61116468.479999997</v>
      </c>
      <c r="GS23" s="38">
        <v>438437.59</v>
      </c>
      <c r="GT23" s="38">
        <v>0</v>
      </c>
      <c r="GU23" s="38">
        <v>0</v>
      </c>
      <c r="GV23" s="38">
        <v>61554906.07</v>
      </c>
      <c r="GW23" s="38">
        <v>3802942.27</v>
      </c>
      <c r="GX23" s="38">
        <v>0</v>
      </c>
      <c r="GY23" s="38">
        <v>52493123</v>
      </c>
      <c r="GZ23" s="38">
        <v>0</v>
      </c>
      <c r="HA23" s="38">
        <v>61116468.479999997</v>
      </c>
      <c r="HB23" s="38">
        <v>438437.59</v>
      </c>
      <c r="HC23" s="38">
        <v>14802673.720000001</v>
      </c>
      <c r="HD23" s="38">
        <v>0</v>
      </c>
      <c r="HE23" s="38">
        <v>14802673.720000001</v>
      </c>
      <c r="HF23" s="38">
        <v>48690180.729999997</v>
      </c>
      <c r="HG23" s="38">
        <v>0</v>
      </c>
      <c r="HH23" s="38">
        <v>0</v>
      </c>
      <c r="HI23" s="38">
        <v>61554906.07</v>
      </c>
      <c r="HJ23" s="38">
        <v>0</v>
      </c>
      <c r="HK23" s="38">
        <v>0</v>
      </c>
      <c r="HL23" s="38">
        <v>0</v>
      </c>
      <c r="HM23" s="38">
        <v>0</v>
      </c>
      <c r="HN23" s="38">
        <v>0</v>
      </c>
      <c r="HO23" s="38">
        <v>0</v>
      </c>
      <c r="HP23" s="38">
        <v>0</v>
      </c>
      <c r="HQ23" s="38">
        <v>0</v>
      </c>
      <c r="HR23" s="38">
        <v>0</v>
      </c>
      <c r="HS23" s="38">
        <v>0</v>
      </c>
      <c r="HT23" s="38">
        <v>0</v>
      </c>
      <c r="HU23" s="38">
        <v>0</v>
      </c>
      <c r="HV23" s="38">
        <v>0</v>
      </c>
      <c r="HW23" s="38">
        <v>0</v>
      </c>
      <c r="HX23" s="38">
        <v>0</v>
      </c>
      <c r="HY23" s="38">
        <v>0</v>
      </c>
      <c r="HZ23" s="38">
        <v>0</v>
      </c>
      <c r="IA23" s="38">
        <v>0</v>
      </c>
      <c r="IB23" s="38">
        <v>0</v>
      </c>
      <c r="IC23" s="38">
        <v>0</v>
      </c>
      <c r="ID23" s="38">
        <v>0</v>
      </c>
      <c r="IE23" s="38">
        <v>0</v>
      </c>
      <c r="IF23" s="38">
        <v>0</v>
      </c>
      <c r="IG23" s="38">
        <v>0</v>
      </c>
      <c r="IH23" s="38">
        <v>0</v>
      </c>
      <c r="II23" s="38">
        <v>0</v>
      </c>
      <c r="IJ23" s="38">
        <v>0</v>
      </c>
      <c r="IK23" s="38">
        <v>0</v>
      </c>
      <c r="IL23" s="38">
        <v>0</v>
      </c>
      <c r="IM23" s="38">
        <v>0</v>
      </c>
      <c r="IN23" s="38">
        <v>0</v>
      </c>
      <c r="IO23" s="38">
        <v>0</v>
      </c>
      <c r="IP23" s="38">
        <v>0</v>
      </c>
      <c r="IQ23" s="38">
        <v>0</v>
      </c>
      <c r="IR23" s="38">
        <v>0</v>
      </c>
      <c r="IS23" s="38">
        <v>0</v>
      </c>
      <c r="IT23" s="38">
        <v>0</v>
      </c>
      <c r="IU23" s="38">
        <v>0</v>
      </c>
      <c r="IV23" s="38">
        <v>0</v>
      </c>
      <c r="IW23" s="38">
        <v>0</v>
      </c>
      <c r="IX23" s="38">
        <v>0</v>
      </c>
      <c r="IY23" s="38">
        <v>0</v>
      </c>
      <c r="IZ23" s="38">
        <v>0</v>
      </c>
      <c r="JA23" s="38">
        <v>0</v>
      </c>
      <c r="JB23" s="38">
        <v>0</v>
      </c>
      <c r="JC23" s="38">
        <v>0</v>
      </c>
      <c r="JD23" s="38">
        <v>0</v>
      </c>
      <c r="JE23" s="38">
        <v>0</v>
      </c>
      <c r="JF23" s="38">
        <v>0</v>
      </c>
      <c r="JG23" s="38">
        <v>0</v>
      </c>
      <c r="JH23" s="38">
        <v>0</v>
      </c>
      <c r="JI23" s="38">
        <v>0</v>
      </c>
      <c r="JJ23" s="38">
        <v>0</v>
      </c>
      <c r="JK23" s="38">
        <v>0</v>
      </c>
      <c r="JL23" s="38">
        <v>0</v>
      </c>
      <c r="JM23" s="38">
        <v>0</v>
      </c>
      <c r="JN23" s="38">
        <v>0</v>
      </c>
      <c r="JO23" s="38">
        <v>0</v>
      </c>
      <c r="JP23" s="38">
        <v>0</v>
      </c>
      <c r="JQ23" s="38">
        <v>0</v>
      </c>
      <c r="JR23" s="38">
        <v>0</v>
      </c>
      <c r="JS23" s="38">
        <v>0</v>
      </c>
      <c r="JT23" s="38">
        <v>0</v>
      </c>
      <c r="JU23" s="38">
        <v>0</v>
      </c>
      <c r="JV23" s="38">
        <v>0</v>
      </c>
      <c r="JW23" s="38">
        <v>0</v>
      </c>
      <c r="JX23" s="38">
        <v>0</v>
      </c>
      <c r="JY23" s="38">
        <v>0</v>
      </c>
      <c r="JZ23" s="38">
        <v>0</v>
      </c>
      <c r="KA23" s="38">
        <v>0</v>
      </c>
      <c r="KB23" s="38">
        <v>0</v>
      </c>
      <c r="KC23" s="38">
        <v>0</v>
      </c>
      <c r="KD23" s="38">
        <v>0</v>
      </c>
      <c r="KE23" s="38">
        <v>0</v>
      </c>
      <c r="KF23" s="38">
        <v>0</v>
      </c>
      <c r="KG23" s="38">
        <v>0</v>
      </c>
      <c r="KH23" s="38">
        <v>0</v>
      </c>
      <c r="KI23" s="38">
        <v>0</v>
      </c>
      <c r="KJ23" s="38">
        <v>0</v>
      </c>
      <c r="KK23" s="38">
        <v>0</v>
      </c>
      <c r="KL23" s="38">
        <v>0</v>
      </c>
      <c r="KM23" s="38">
        <v>0</v>
      </c>
      <c r="KN23" s="38">
        <v>0</v>
      </c>
      <c r="KO23" s="38">
        <v>0</v>
      </c>
      <c r="KP23" s="38">
        <v>0</v>
      </c>
      <c r="KQ23" s="38">
        <v>0</v>
      </c>
      <c r="KR23" s="38">
        <v>0</v>
      </c>
      <c r="KS23" s="38">
        <v>0</v>
      </c>
      <c r="KT23" s="38">
        <v>0</v>
      </c>
      <c r="KU23" s="38">
        <v>0</v>
      </c>
      <c r="KV23" s="38">
        <v>0</v>
      </c>
      <c r="KW23" s="38">
        <v>0</v>
      </c>
      <c r="KX23" s="38">
        <v>0</v>
      </c>
      <c r="KY23" s="38">
        <v>0</v>
      </c>
      <c r="KZ23" s="38">
        <v>0</v>
      </c>
      <c r="LA23" s="38">
        <v>0</v>
      </c>
      <c r="LB23" s="38">
        <v>0</v>
      </c>
      <c r="LC23" s="38">
        <v>0</v>
      </c>
      <c r="LD23" s="38">
        <v>0</v>
      </c>
      <c r="LE23" s="38">
        <v>0</v>
      </c>
      <c r="LF23" s="38">
        <v>0</v>
      </c>
      <c r="LG23" s="38">
        <v>0</v>
      </c>
      <c r="LH23" s="38">
        <v>0</v>
      </c>
      <c r="LI23" s="38">
        <v>0</v>
      </c>
      <c r="LJ23" s="38">
        <v>0</v>
      </c>
      <c r="LK23" s="38">
        <v>0</v>
      </c>
      <c r="LL23" s="38">
        <v>0</v>
      </c>
      <c r="LM23" s="38">
        <v>0</v>
      </c>
      <c r="LN23" s="38">
        <v>0</v>
      </c>
      <c r="LO23" s="38">
        <v>0</v>
      </c>
      <c r="LP23" s="38">
        <v>0</v>
      </c>
      <c r="LQ23" s="38">
        <v>0</v>
      </c>
      <c r="LR23" s="38">
        <v>0</v>
      </c>
      <c r="LS23" s="38">
        <v>0</v>
      </c>
      <c r="LT23" s="38">
        <v>0</v>
      </c>
      <c r="LU23" s="38">
        <v>0</v>
      </c>
      <c r="LV23" s="38">
        <v>0</v>
      </c>
      <c r="LW23" s="38">
        <v>0</v>
      </c>
      <c r="LX23" s="38">
        <v>0</v>
      </c>
      <c r="LY23" s="38">
        <v>0</v>
      </c>
      <c r="LZ23" s="38">
        <v>0</v>
      </c>
      <c r="MA23" s="38">
        <v>0</v>
      </c>
      <c r="MB23" s="38">
        <v>0</v>
      </c>
      <c r="MC23" s="38">
        <v>0</v>
      </c>
      <c r="MD23" s="38">
        <v>0</v>
      </c>
      <c r="ME23" s="38">
        <v>0</v>
      </c>
      <c r="MF23" s="38">
        <v>0</v>
      </c>
      <c r="MG23" s="38">
        <v>0</v>
      </c>
      <c r="MH23" s="38">
        <v>0</v>
      </c>
      <c r="MI23" s="38">
        <v>0</v>
      </c>
      <c r="MJ23" s="38">
        <v>0</v>
      </c>
      <c r="MK23" s="38">
        <v>0</v>
      </c>
      <c r="ML23" s="38">
        <v>0</v>
      </c>
      <c r="MM23" s="38">
        <v>0</v>
      </c>
      <c r="MN23" s="38">
        <v>0</v>
      </c>
      <c r="MO23" s="38">
        <v>0</v>
      </c>
      <c r="MP23" s="38">
        <v>0</v>
      </c>
      <c r="MQ23" s="38">
        <v>0</v>
      </c>
      <c r="MR23" s="38">
        <v>0</v>
      </c>
      <c r="MS23" s="38">
        <v>0</v>
      </c>
      <c r="MT23" s="38">
        <v>0</v>
      </c>
      <c r="MU23" s="38">
        <v>0</v>
      </c>
      <c r="MV23" s="38">
        <v>0</v>
      </c>
      <c r="MW23" s="38">
        <v>0</v>
      </c>
      <c r="MX23" s="38">
        <v>0</v>
      </c>
      <c r="MY23" s="38">
        <v>0</v>
      </c>
      <c r="MZ23" s="38">
        <v>0</v>
      </c>
      <c r="NA23" s="38">
        <v>0</v>
      </c>
      <c r="NB23" s="38">
        <v>0</v>
      </c>
      <c r="NC23" s="38">
        <v>0</v>
      </c>
      <c r="ND23" s="38">
        <v>0</v>
      </c>
      <c r="NE23" s="38">
        <v>0</v>
      </c>
      <c r="NF23" s="38">
        <v>0</v>
      </c>
      <c r="NG23" s="38">
        <v>0</v>
      </c>
      <c r="NH23" s="38">
        <v>1055000</v>
      </c>
      <c r="NI23" s="38">
        <v>38755706</v>
      </c>
      <c r="NJ23" s="38">
        <v>0</v>
      </c>
      <c r="NK23" s="38">
        <v>2898349</v>
      </c>
      <c r="NL23" s="38">
        <v>35857357</v>
      </c>
      <c r="NM23" s="38">
        <v>36746056</v>
      </c>
      <c r="NN23" s="38">
        <v>34802357</v>
      </c>
      <c r="NO23" s="38">
        <v>888699</v>
      </c>
      <c r="NP23" s="38">
        <v>35691056</v>
      </c>
      <c r="NQ23" s="38">
        <v>888699</v>
      </c>
      <c r="NR23" s="38">
        <v>39644405</v>
      </c>
      <c r="NS23" s="38">
        <v>0</v>
      </c>
      <c r="NT23" s="38">
        <v>1055000</v>
      </c>
      <c r="NU23" s="38">
        <v>0</v>
      </c>
      <c r="NV23" s="38">
        <v>0</v>
      </c>
      <c r="NW23" s="38">
        <v>0</v>
      </c>
      <c r="NX23" s="38">
        <v>0</v>
      </c>
      <c r="NY23" s="38">
        <v>0</v>
      </c>
      <c r="NZ23" s="38">
        <v>0</v>
      </c>
      <c r="OA23" s="38">
        <v>0</v>
      </c>
      <c r="OB23" s="38">
        <v>0</v>
      </c>
      <c r="OC23" s="38">
        <v>0</v>
      </c>
      <c r="OD23" s="38">
        <v>0</v>
      </c>
      <c r="OE23" s="38">
        <v>0</v>
      </c>
      <c r="OF23" s="38">
        <v>0</v>
      </c>
      <c r="OG23" s="38">
        <v>0</v>
      </c>
      <c r="OH23" s="38">
        <v>0</v>
      </c>
      <c r="OI23" s="38">
        <v>0</v>
      </c>
      <c r="OJ23" s="38">
        <v>0</v>
      </c>
      <c r="OK23" s="38">
        <v>0</v>
      </c>
      <c r="OL23" s="38">
        <v>0</v>
      </c>
      <c r="OM23" s="38">
        <v>0</v>
      </c>
      <c r="ON23" s="38">
        <v>0</v>
      </c>
      <c r="OO23" s="38">
        <v>0</v>
      </c>
      <c r="OP23" s="38">
        <v>0</v>
      </c>
      <c r="OQ23" s="38">
        <v>0</v>
      </c>
      <c r="OR23" s="38">
        <v>0</v>
      </c>
      <c r="OS23" s="38">
        <v>0</v>
      </c>
      <c r="OT23" s="38">
        <v>0</v>
      </c>
      <c r="OU23" s="38">
        <v>0</v>
      </c>
      <c r="OV23" s="38">
        <v>0</v>
      </c>
      <c r="OW23" s="38">
        <v>0</v>
      </c>
      <c r="OX23" s="38">
        <v>0</v>
      </c>
      <c r="OY23" s="38">
        <v>0</v>
      </c>
      <c r="OZ23" s="38">
        <v>0</v>
      </c>
      <c r="PA23" s="38">
        <v>0</v>
      </c>
      <c r="PB23" s="38">
        <v>0</v>
      </c>
      <c r="PC23" s="38">
        <v>0</v>
      </c>
      <c r="PD23" s="38">
        <v>0</v>
      </c>
      <c r="PE23" s="38">
        <v>0</v>
      </c>
      <c r="PF23" s="38">
        <v>0</v>
      </c>
      <c r="PG23" s="38">
        <v>0</v>
      </c>
      <c r="PH23" s="38">
        <v>0</v>
      </c>
      <c r="PI23" s="38">
        <v>0</v>
      </c>
      <c r="PJ23" s="38">
        <v>0</v>
      </c>
      <c r="PK23" s="38">
        <v>0</v>
      </c>
      <c r="PL23" s="38">
        <v>0</v>
      </c>
      <c r="PM23" s="38">
        <v>0</v>
      </c>
      <c r="PN23" s="38">
        <v>0</v>
      </c>
      <c r="PO23" s="38">
        <v>0</v>
      </c>
      <c r="PP23" s="38">
        <v>0</v>
      </c>
      <c r="PQ23" s="38">
        <v>0</v>
      </c>
      <c r="PR23" s="38">
        <v>0</v>
      </c>
      <c r="PS23" s="38">
        <v>0</v>
      </c>
      <c r="PT23" s="38">
        <v>0</v>
      </c>
      <c r="PU23" s="38">
        <v>0</v>
      </c>
      <c r="PV23" s="38">
        <v>0</v>
      </c>
      <c r="PW23" s="38">
        <v>0</v>
      </c>
      <c r="PX23" s="38">
        <v>0</v>
      </c>
      <c r="PY23" s="38">
        <v>0</v>
      </c>
      <c r="PZ23" s="38">
        <v>1055000</v>
      </c>
      <c r="QA23" s="38">
        <v>38755706</v>
      </c>
      <c r="QB23" s="38">
        <v>0</v>
      </c>
      <c r="QC23" s="38">
        <v>2898349</v>
      </c>
      <c r="QD23" s="38">
        <v>35857357</v>
      </c>
      <c r="QE23" s="38">
        <v>36746056</v>
      </c>
      <c r="QF23" s="38">
        <v>34802357</v>
      </c>
      <c r="QG23" s="38">
        <v>888699</v>
      </c>
      <c r="QH23" s="38">
        <v>35691056</v>
      </c>
      <c r="QI23" s="38">
        <v>888699</v>
      </c>
      <c r="QJ23" s="38">
        <v>39644405</v>
      </c>
      <c r="QK23" s="38">
        <v>0</v>
      </c>
      <c r="QL23" s="38">
        <v>1055000</v>
      </c>
      <c r="QM23" s="38">
        <v>0</v>
      </c>
      <c r="QN23" s="83">
        <v>0</v>
      </c>
      <c r="QO23" s="83">
        <v>0</v>
      </c>
      <c r="QP23" s="83">
        <v>0</v>
      </c>
      <c r="QQ23" s="83">
        <v>0</v>
      </c>
      <c r="QR23" s="83">
        <v>0</v>
      </c>
      <c r="QS23" s="83">
        <v>0</v>
      </c>
      <c r="QT23" s="83">
        <v>0</v>
      </c>
      <c r="QU23" s="83">
        <v>0</v>
      </c>
      <c r="QV23" s="83">
        <v>0</v>
      </c>
      <c r="QW23" s="83">
        <v>0</v>
      </c>
      <c r="QX23" s="83">
        <v>0</v>
      </c>
      <c r="QY23" s="83">
        <v>0</v>
      </c>
      <c r="QZ23" s="83">
        <v>0</v>
      </c>
      <c r="RA23" s="83">
        <v>0</v>
      </c>
      <c r="RB23" s="83">
        <v>0</v>
      </c>
      <c r="RC23" s="83">
        <v>0</v>
      </c>
      <c r="RD23" s="83">
        <v>0</v>
      </c>
      <c r="RE23" s="83">
        <v>0</v>
      </c>
      <c r="RF23" s="83">
        <v>0</v>
      </c>
      <c r="RG23" s="83">
        <v>0</v>
      </c>
      <c r="RH23" s="83">
        <v>0</v>
      </c>
      <c r="RI23" s="83">
        <v>0</v>
      </c>
      <c r="RJ23" s="83">
        <v>0</v>
      </c>
      <c r="RK23" s="83">
        <v>0</v>
      </c>
      <c r="RL23" s="83">
        <v>0</v>
      </c>
      <c r="RM23" s="83">
        <v>0</v>
      </c>
      <c r="RN23" s="83">
        <v>0</v>
      </c>
      <c r="RO23" s="83">
        <v>0</v>
      </c>
      <c r="RP23" s="83">
        <v>0</v>
      </c>
      <c r="RQ23" s="83">
        <v>0</v>
      </c>
      <c r="RR23" s="83">
        <v>0</v>
      </c>
      <c r="RS23" s="83">
        <v>0</v>
      </c>
      <c r="RT23" s="83">
        <v>0</v>
      </c>
      <c r="RU23" s="83">
        <v>0</v>
      </c>
      <c r="RV23" s="83">
        <v>0</v>
      </c>
      <c r="RW23" s="83">
        <v>0</v>
      </c>
      <c r="RX23" s="83">
        <v>0</v>
      </c>
      <c r="RY23" s="83">
        <v>0</v>
      </c>
      <c r="RZ23" s="83">
        <v>0</v>
      </c>
      <c r="SA23" s="83">
        <v>0</v>
      </c>
      <c r="SB23" s="83">
        <v>0</v>
      </c>
      <c r="SC23" s="83">
        <v>0</v>
      </c>
      <c r="SD23" s="83">
        <v>0</v>
      </c>
      <c r="SE23" s="83">
        <v>0</v>
      </c>
      <c r="SF23" s="83">
        <v>0</v>
      </c>
      <c r="SG23" s="83">
        <v>0</v>
      </c>
      <c r="SH23" s="83">
        <v>0</v>
      </c>
      <c r="SI23" s="83">
        <v>0</v>
      </c>
      <c r="SJ23" s="83">
        <v>0</v>
      </c>
      <c r="SK23" s="83">
        <v>0</v>
      </c>
      <c r="SL23" s="83">
        <v>0</v>
      </c>
      <c r="SM23" s="83">
        <v>0</v>
      </c>
      <c r="SN23" s="83">
        <v>0</v>
      </c>
      <c r="SO23" s="83">
        <v>0</v>
      </c>
      <c r="SP23" s="83">
        <v>0</v>
      </c>
      <c r="SQ23" s="83">
        <v>0</v>
      </c>
      <c r="SR23" s="83">
        <v>0</v>
      </c>
      <c r="SS23" s="83">
        <v>0</v>
      </c>
      <c r="ST23" s="83">
        <v>0</v>
      </c>
      <c r="SU23" s="83">
        <v>0</v>
      </c>
      <c r="SV23" s="83">
        <v>0</v>
      </c>
      <c r="SW23" s="83">
        <v>0</v>
      </c>
      <c r="SX23" s="83">
        <v>0</v>
      </c>
      <c r="SY23" s="83">
        <v>0</v>
      </c>
      <c r="SZ23" s="83">
        <v>0</v>
      </c>
      <c r="TA23" s="83">
        <v>0</v>
      </c>
      <c r="TB23" s="83">
        <v>0</v>
      </c>
      <c r="TC23" s="83">
        <v>0</v>
      </c>
      <c r="TD23" s="83">
        <v>0</v>
      </c>
      <c r="TE23" s="83">
        <v>0</v>
      </c>
      <c r="TF23" s="83">
        <v>0</v>
      </c>
      <c r="TG23" s="83">
        <v>0</v>
      </c>
      <c r="TH23" s="83">
        <v>0</v>
      </c>
      <c r="TI23" s="83">
        <v>0</v>
      </c>
      <c r="TJ23" s="83">
        <v>0</v>
      </c>
      <c r="TK23" s="83">
        <v>0</v>
      </c>
      <c r="TL23" s="83">
        <v>0</v>
      </c>
      <c r="TM23" s="83">
        <v>0</v>
      </c>
      <c r="TN23" s="83">
        <v>0</v>
      </c>
      <c r="TO23" s="83">
        <v>0</v>
      </c>
      <c r="TP23" s="83">
        <v>0</v>
      </c>
      <c r="TQ23" s="83">
        <v>0</v>
      </c>
      <c r="TR23" s="83">
        <v>0</v>
      </c>
      <c r="TS23" s="83">
        <v>0</v>
      </c>
      <c r="TT23" s="83">
        <v>0</v>
      </c>
      <c r="TU23" s="83">
        <v>0</v>
      </c>
      <c r="TV23" s="83">
        <v>0</v>
      </c>
      <c r="TW23" s="83">
        <v>0</v>
      </c>
      <c r="TX23" s="83">
        <v>0</v>
      </c>
      <c r="TY23" s="83">
        <v>0</v>
      </c>
      <c r="TZ23" s="83">
        <v>0</v>
      </c>
      <c r="UA23" s="83">
        <v>0</v>
      </c>
      <c r="UB23" s="83">
        <v>0</v>
      </c>
      <c r="UC23" s="83">
        <v>0</v>
      </c>
      <c r="UD23" s="83">
        <v>0</v>
      </c>
      <c r="UE23" s="83">
        <v>0</v>
      </c>
      <c r="UF23" s="83">
        <v>0</v>
      </c>
      <c r="UG23" s="83">
        <v>0</v>
      </c>
      <c r="UH23" s="83">
        <v>0</v>
      </c>
      <c r="UI23" s="83">
        <v>1951000</v>
      </c>
      <c r="UJ23" s="83">
        <v>41662954.460000001</v>
      </c>
      <c r="UK23" s="83">
        <v>22023562.5</v>
      </c>
      <c r="UL23" s="83">
        <v>28773084.440000001</v>
      </c>
      <c r="UM23" s="83">
        <v>10119089.890000001</v>
      </c>
      <c r="UN23" s="83">
        <v>0</v>
      </c>
      <c r="UO23" s="83">
        <v>6749521.9400000004</v>
      </c>
      <c r="UP23" s="83">
        <v>2770780.13</v>
      </c>
      <c r="UQ23" s="83">
        <v>12889870.02</v>
      </c>
      <c r="UR23" s="83">
        <v>0</v>
      </c>
      <c r="US23" s="83">
        <v>0</v>
      </c>
      <c r="UT23" s="83">
        <v>34093652.390000001</v>
      </c>
      <c r="UU23" s="83">
        <v>9520302.0700000003</v>
      </c>
      <c r="UV23" s="83">
        <v>43613954.460000001</v>
      </c>
      <c r="UW23" s="83">
        <v>0</v>
      </c>
      <c r="UX23" s="83">
        <v>0</v>
      </c>
      <c r="UY23" s="83">
        <v>32142652.390000001</v>
      </c>
      <c r="UZ23">
        <v>0</v>
      </c>
      <c r="VA23">
        <v>0</v>
      </c>
      <c r="VB23">
        <v>0</v>
      </c>
      <c r="VC23">
        <v>0</v>
      </c>
      <c r="VD23">
        <v>0</v>
      </c>
      <c r="VE23">
        <v>0</v>
      </c>
      <c r="VF23">
        <v>0</v>
      </c>
      <c r="VG23">
        <v>0</v>
      </c>
      <c r="VH23">
        <v>0</v>
      </c>
      <c r="VI23">
        <v>0</v>
      </c>
      <c r="VJ23">
        <v>0</v>
      </c>
      <c r="VK23">
        <v>0</v>
      </c>
      <c r="VL23">
        <v>0</v>
      </c>
      <c r="VM23">
        <v>0</v>
      </c>
      <c r="VN23">
        <v>0</v>
      </c>
      <c r="VO23">
        <v>0</v>
      </c>
      <c r="VP23">
        <v>0</v>
      </c>
      <c r="VQ23">
        <v>0</v>
      </c>
      <c r="VR23">
        <v>0</v>
      </c>
      <c r="VS23">
        <v>0</v>
      </c>
      <c r="VT23">
        <v>0</v>
      </c>
      <c r="VU23">
        <v>0</v>
      </c>
      <c r="VV23">
        <v>0</v>
      </c>
      <c r="VW23">
        <v>0</v>
      </c>
      <c r="VX23">
        <v>0</v>
      </c>
      <c r="VY23">
        <v>0</v>
      </c>
      <c r="VZ23">
        <v>0</v>
      </c>
      <c r="WA23">
        <v>0</v>
      </c>
      <c r="WB23">
        <v>0</v>
      </c>
      <c r="WC23">
        <v>0</v>
      </c>
      <c r="WD23">
        <v>0</v>
      </c>
      <c r="WE23">
        <v>0</v>
      </c>
      <c r="WF23">
        <v>0</v>
      </c>
      <c r="WG23">
        <v>0</v>
      </c>
      <c r="WH23">
        <v>0</v>
      </c>
      <c r="WI23">
        <v>0</v>
      </c>
      <c r="WJ23">
        <v>0</v>
      </c>
      <c r="WK23">
        <v>0</v>
      </c>
      <c r="WL23">
        <v>0</v>
      </c>
      <c r="WM23">
        <v>0</v>
      </c>
      <c r="WN23">
        <v>0</v>
      </c>
      <c r="WO23">
        <v>0</v>
      </c>
      <c r="WP23">
        <v>0</v>
      </c>
      <c r="WQ23">
        <v>0</v>
      </c>
      <c r="WR23">
        <v>0</v>
      </c>
      <c r="WS23">
        <v>0</v>
      </c>
      <c r="WT23">
        <v>0</v>
      </c>
      <c r="WU23">
        <v>0</v>
      </c>
      <c r="WV23">
        <v>0</v>
      </c>
      <c r="WW23">
        <v>0</v>
      </c>
      <c r="WX23">
        <v>0</v>
      </c>
      <c r="WY23">
        <v>0</v>
      </c>
      <c r="WZ23">
        <v>0</v>
      </c>
      <c r="XA23">
        <v>0</v>
      </c>
      <c r="XB23">
        <v>0</v>
      </c>
      <c r="XC23">
        <v>0</v>
      </c>
      <c r="XD23">
        <v>0</v>
      </c>
      <c r="XE23">
        <v>0</v>
      </c>
      <c r="XF23">
        <v>0</v>
      </c>
      <c r="XG23">
        <v>0</v>
      </c>
      <c r="XH23">
        <v>0</v>
      </c>
      <c r="XI23">
        <v>0</v>
      </c>
      <c r="XJ23">
        <v>0</v>
      </c>
      <c r="XK23">
        <v>0</v>
      </c>
      <c r="XL23">
        <v>0</v>
      </c>
      <c r="XM23">
        <v>0</v>
      </c>
      <c r="XN23">
        <v>0</v>
      </c>
      <c r="XO23">
        <v>0</v>
      </c>
      <c r="XP23">
        <v>0</v>
      </c>
      <c r="XQ23">
        <v>0</v>
      </c>
      <c r="XR23">
        <v>0</v>
      </c>
      <c r="XS23">
        <v>0</v>
      </c>
      <c r="XT23">
        <v>0</v>
      </c>
      <c r="XU23">
        <v>0</v>
      </c>
      <c r="XV23">
        <v>0</v>
      </c>
      <c r="XW23">
        <v>0</v>
      </c>
      <c r="XX23">
        <v>0</v>
      </c>
      <c r="XY23">
        <v>0</v>
      </c>
      <c r="XZ23">
        <v>0</v>
      </c>
      <c r="YA23">
        <v>0</v>
      </c>
      <c r="YB23">
        <v>0</v>
      </c>
      <c r="YC23">
        <v>0</v>
      </c>
      <c r="YD23">
        <v>0</v>
      </c>
      <c r="YE23">
        <v>0</v>
      </c>
      <c r="YF23">
        <v>0</v>
      </c>
      <c r="YG23">
        <v>0</v>
      </c>
      <c r="YH23">
        <v>0</v>
      </c>
      <c r="YI23">
        <v>0</v>
      </c>
      <c r="YJ23">
        <v>0</v>
      </c>
      <c r="YK23">
        <v>0</v>
      </c>
      <c r="YL23">
        <v>0</v>
      </c>
      <c r="YM23">
        <v>0</v>
      </c>
      <c r="YN23">
        <v>0</v>
      </c>
      <c r="YO23">
        <v>0</v>
      </c>
      <c r="YP23">
        <v>0</v>
      </c>
      <c r="YQ23">
        <v>6749521.9400000004</v>
      </c>
      <c r="YR23">
        <v>28773084.440000001</v>
      </c>
      <c r="YS23">
        <v>10119089.890000001</v>
      </c>
      <c r="YT23">
        <v>2770780.13</v>
      </c>
      <c r="YU23">
        <v>0</v>
      </c>
      <c r="YV23">
        <v>41662954.460000001</v>
      </c>
      <c r="YW23">
        <v>22023562.5</v>
      </c>
      <c r="YX23">
        <v>34093652.390000001</v>
      </c>
      <c r="YY23">
        <v>9520302.0700000003</v>
      </c>
      <c r="YZ23">
        <v>43613954.460000001</v>
      </c>
      <c r="ZA23">
        <v>12889870.02</v>
      </c>
      <c r="ZB23">
        <v>0</v>
      </c>
      <c r="ZC23">
        <v>0</v>
      </c>
      <c r="ZD23">
        <v>0</v>
      </c>
      <c r="ZE23">
        <v>1951000</v>
      </c>
      <c r="ZF23">
        <v>32142652.390000001</v>
      </c>
      <c r="ZG23">
        <v>0</v>
      </c>
    </row>
    <row r="24" spans="1:683">
      <c r="A24" s="84">
        <v>45657</v>
      </c>
      <c r="B24" s="81">
        <v>50295</v>
      </c>
      <c r="C24" s="82" t="s">
        <v>1956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19371075.719999999</v>
      </c>
      <c r="R24" s="38">
        <v>856824.54</v>
      </c>
      <c r="S24" s="38">
        <v>0</v>
      </c>
      <c r="T24" s="38">
        <v>20227900.260000002</v>
      </c>
      <c r="U24" s="38">
        <v>1793352</v>
      </c>
      <c r="V24" s="38">
        <v>19706417.039999999</v>
      </c>
      <c r="W24" s="38">
        <v>0</v>
      </c>
      <c r="X24" s="38">
        <v>19135999.210000001</v>
      </c>
      <c r="Y24" s="38">
        <v>856824.54</v>
      </c>
      <c r="Z24" s="38">
        <v>2870395.16</v>
      </c>
      <c r="AA24" s="38">
        <v>17913065.039999999</v>
      </c>
      <c r="AB24" s="38">
        <v>0</v>
      </c>
      <c r="AC24" s="38">
        <v>19992823.75</v>
      </c>
      <c r="AD24" s="38">
        <v>17002532.41</v>
      </c>
      <c r="AE24" s="38">
        <v>2353818.0099999998</v>
      </c>
      <c r="AF24" s="38">
        <v>0</v>
      </c>
      <c r="AG24" s="38">
        <v>19356350.420000002</v>
      </c>
      <c r="AH24" s="38">
        <v>0</v>
      </c>
      <c r="AI24" s="38">
        <v>3634608.12</v>
      </c>
      <c r="AJ24" s="38">
        <v>0</v>
      </c>
      <c r="AK24" s="38">
        <v>15911946.880000001</v>
      </c>
      <c r="AL24" s="38">
        <v>2353818.0099999998</v>
      </c>
      <c r="AM24" s="38">
        <v>1538364.64</v>
      </c>
      <c r="AN24" s="38">
        <v>3634608.12</v>
      </c>
      <c r="AO24" s="38">
        <v>0</v>
      </c>
      <c r="AP24" s="38">
        <v>18265764.890000001</v>
      </c>
      <c r="AQ24" s="38">
        <v>14033305.34</v>
      </c>
      <c r="AR24" s="38">
        <v>2811256.55</v>
      </c>
      <c r="AS24" s="38">
        <v>0</v>
      </c>
      <c r="AT24" s="38">
        <v>16844561.890000001</v>
      </c>
      <c r="AU24" s="38">
        <v>4427934</v>
      </c>
      <c r="AV24" s="38">
        <v>7791725.9800000004</v>
      </c>
      <c r="AW24" s="38">
        <v>0</v>
      </c>
      <c r="AX24" s="38">
        <v>13659894.65</v>
      </c>
      <c r="AY24" s="38">
        <v>2811256.55</v>
      </c>
      <c r="AZ24" s="38">
        <v>1998376.38</v>
      </c>
      <c r="BA24" s="38">
        <v>3363791.98</v>
      </c>
      <c r="BB24" s="38">
        <v>0</v>
      </c>
      <c r="BC24" s="38">
        <v>16471151.199999999</v>
      </c>
      <c r="BD24" s="38">
        <v>36789723.280000001</v>
      </c>
      <c r="BE24" s="38">
        <v>0</v>
      </c>
      <c r="BF24" s="38">
        <v>0</v>
      </c>
      <c r="BG24" s="38">
        <v>36789723.280000001</v>
      </c>
      <c r="BH24" s="38">
        <v>0</v>
      </c>
      <c r="BI24" s="38">
        <v>27879355.18</v>
      </c>
      <c r="BJ24" s="38">
        <v>0</v>
      </c>
      <c r="BK24" s="38">
        <v>35705102.520000003</v>
      </c>
      <c r="BL24" s="38">
        <v>0</v>
      </c>
      <c r="BM24" s="38">
        <v>2725058.7</v>
      </c>
      <c r="BN24" s="38">
        <v>27879355.18</v>
      </c>
      <c r="BO24" s="38">
        <v>0</v>
      </c>
      <c r="BP24" s="38">
        <v>35705102.520000003</v>
      </c>
      <c r="BQ24" s="38">
        <v>1289631.8999999999</v>
      </c>
      <c r="BR24" s="38">
        <v>0</v>
      </c>
      <c r="BS24" s="38">
        <v>0</v>
      </c>
      <c r="BT24" s="38">
        <v>1289631.8999999999</v>
      </c>
      <c r="BU24" s="38">
        <v>0</v>
      </c>
      <c r="BV24" s="38">
        <v>993310.25</v>
      </c>
      <c r="BW24" s="38">
        <v>0</v>
      </c>
      <c r="BX24" s="38">
        <v>1243007.26</v>
      </c>
      <c r="BY24" s="38">
        <v>0</v>
      </c>
      <c r="BZ24" s="38">
        <v>72668.23</v>
      </c>
      <c r="CA24" s="38">
        <v>993310.25</v>
      </c>
      <c r="CB24" s="38">
        <v>0</v>
      </c>
      <c r="CC24" s="38">
        <v>1243007.26</v>
      </c>
      <c r="CD24" s="38">
        <v>72259035.890000001</v>
      </c>
      <c r="CE24" s="38">
        <v>13006939.199999999</v>
      </c>
      <c r="CF24" s="38">
        <v>0</v>
      </c>
      <c r="CG24" s="38">
        <v>85265975.090000004</v>
      </c>
      <c r="CH24" s="38">
        <v>0</v>
      </c>
      <c r="CI24" s="38">
        <v>43655126.990000002</v>
      </c>
      <c r="CJ24" s="38">
        <v>0</v>
      </c>
      <c r="CK24" s="38">
        <v>71059952.989999995</v>
      </c>
      <c r="CL24" s="38">
        <v>13006939.199999999</v>
      </c>
      <c r="CM24" s="38">
        <v>7862965.5099999998</v>
      </c>
      <c r="CN24" s="38">
        <v>43655126.990000002</v>
      </c>
      <c r="CO24" s="38">
        <v>0</v>
      </c>
      <c r="CP24" s="38">
        <v>84066892.189999998</v>
      </c>
      <c r="CQ24" s="38">
        <v>7609682.5499999998</v>
      </c>
      <c r="CR24" s="38">
        <v>522624.72</v>
      </c>
      <c r="CS24" s="38">
        <v>0</v>
      </c>
      <c r="CT24" s="38">
        <v>8132307.2699999996</v>
      </c>
      <c r="CU24" s="38">
        <v>0</v>
      </c>
      <c r="CV24" s="38">
        <v>1477343.9</v>
      </c>
      <c r="CW24" s="38">
        <v>0</v>
      </c>
      <c r="CX24" s="38">
        <v>7380868.0999999996</v>
      </c>
      <c r="CY24" s="38">
        <v>522624.72</v>
      </c>
      <c r="CZ24" s="38">
        <v>948057.62</v>
      </c>
      <c r="DA24" s="38">
        <v>1477343.9</v>
      </c>
      <c r="DB24" s="38">
        <v>0</v>
      </c>
      <c r="DC24" s="38">
        <v>7903492.8200000003</v>
      </c>
      <c r="DD24" s="38">
        <v>0</v>
      </c>
      <c r="DE24" s="38">
        <v>0</v>
      </c>
      <c r="DF24" s="38">
        <v>0</v>
      </c>
      <c r="DG24" s="38">
        <v>0</v>
      </c>
      <c r="DH24" s="38">
        <v>0</v>
      </c>
      <c r="DI24" s="38">
        <v>0</v>
      </c>
      <c r="DJ24" s="38">
        <v>0</v>
      </c>
      <c r="DK24" s="38">
        <v>0</v>
      </c>
      <c r="DL24" s="38">
        <v>0</v>
      </c>
      <c r="DM24" s="38">
        <v>0</v>
      </c>
      <c r="DN24" s="38">
        <v>0</v>
      </c>
      <c r="DO24" s="38">
        <v>0</v>
      </c>
      <c r="DP24" s="38">
        <v>0</v>
      </c>
      <c r="DQ24" s="38">
        <v>0</v>
      </c>
      <c r="DR24" s="38">
        <v>0</v>
      </c>
      <c r="DS24" s="38">
        <v>0</v>
      </c>
      <c r="DT24" s="38">
        <v>0</v>
      </c>
      <c r="DU24" s="38">
        <v>0</v>
      </c>
      <c r="DV24" s="38">
        <v>0</v>
      </c>
      <c r="DW24" s="38">
        <v>0</v>
      </c>
      <c r="DX24" s="38">
        <v>0</v>
      </c>
      <c r="DY24" s="38">
        <v>0</v>
      </c>
      <c r="DZ24" s="38">
        <v>0</v>
      </c>
      <c r="EA24" s="38">
        <v>0</v>
      </c>
      <c r="EB24" s="38">
        <v>0</v>
      </c>
      <c r="EC24" s="38">
        <v>0</v>
      </c>
      <c r="ED24" s="38">
        <v>4910679.5599999996</v>
      </c>
      <c r="EE24" s="38">
        <v>59982</v>
      </c>
      <c r="EF24" s="38">
        <v>0</v>
      </c>
      <c r="EG24" s="38">
        <v>4970661.5599999996</v>
      </c>
      <c r="EH24" s="38">
        <v>0</v>
      </c>
      <c r="EI24" s="38">
        <v>3230374.59</v>
      </c>
      <c r="EJ24" s="38">
        <v>0</v>
      </c>
      <c r="EK24" s="38">
        <v>4798248.63</v>
      </c>
      <c r="EL24" s="38">
        <v>59982</v>
      </c>
      <c r="EM24" s="38">
        <v>236171.75</v>
      </c>
      <c r="EN24" s="38">
        <v>3230374.59</v>
      </c>
      <c r="EO24" s="38">
        <v>0</v>
      </c>
      <c r="EP24" s="38">
        <v>4858230.63</v>
      </c>
      <c r="EQ24" s="38">
        <v>0</v>
      </c>
      <c r="ER24" s="38">
        <v>0</v>
      </c>
      <c r="ES24" s="38">
        <v>0</v>
      </c>
      <c r="ET24" s="38">
        <v>0</v>
      </c>
      <c r="EU24" s="38">
        <v>0</v>
      </c>
      <c r="EV24" s="38">
        <v>0</v>
      </c>
      <c r="EW24" s="38">
        <v>0</v>
      </c>
      <c r="EX24" s="38">
        <v>0</v>
      </c>
      <c r="EY24" s="38">
        <v>0</v>
      </c>
      <c r="EZ24" s="38">
        <v>0</v>
      </c>
      <c r="FA24" s="38">
        <v>0</v>
      </c>
      <c r="FB24" s="38">
        <v>0</v>
      </c>
      <c r="FC24" s="38">
        <v>0</v>
      </c>
      <c r="FD24" s="38">
        <v>0</v>
      </c>
      <c r="FE24" s="38">
        <v>0</v>
      </c>
      <c r="FF24" s="38">
        <v>0</v>
      </c>
      <c r="FG24" s="38">
        <v>0</v>
      </c>
      <c r="FH24" s="38">
        <v>0</v>
      </c>
      <c r="FI24" s="38">
        <v>0</v>
      </c>
      <c r="FJ24" s="38">
        <v>0</v>
      </c>
      <c r="FK24" s="38">
        <v>0</v>
      </c>
      <c r="FL24" s="38">
        <v>0</v>
      </c>
      <c r="FM24" s="38">
        <v>0</v>
      </c>
      <c r="FN24" s="38">
        <v>0</v>
      </c>
      <c r="FO24" s="38">
        <v>0</v>
      </c>
      <c r="FP24" s="38">
        <v>0</v>
      </c>
      <c r="FQ24" s="38">
        <v>0</v>
      </c>
      <c r="FR24" s="38">
        <v>0</v>
      </c>
      <c r="FS24" s="38">
        <v>0</v>
      </c>
      <c r="FT24" s="38">
        <v>0</v>
      </c>
      <c r="FU24" s="38">
        <v>0</v>
      </c>
      <c r="FV24" s="38">
        <v>0</v>
      </c>
      <c r="FW24" s="38">
        <v>0</v>
      </c>
      <c r="FX24" s="38">
        <v>0</v>
      </c>
      <c r="FY24" s="38">
        <v>0</v>
      </c>
      <c r="FZ24" s="38">
        <v>0</v>
      </c>
      <c r="GA24" s="38">
        <v>0</v>
      </c>
      <c r="GB24" s="38">
        <v>0</v>
      </c>
      <c r="GC24" s="38">
        <v>0</v>
      </c>
      <c r="GD24" s="38">
        <v>0</v>
      </c>
      <c r="GE24" s="38">
        <v>0</v>
      </c>
      <c r="GF24" s="38">
        <v>0</v>
      </c>
      <c r="GG24" s="38">
        <v>0</v>
      </c>
      <c r="GH24" s="38">
        <v>0</v>
      </c>
      <c r="GI24" s="38">
        <v>0</v>
      </c>
      <c r="GJ24" s="38">
        <v>0</v>
      </c>
      <c r="GK24" s="38">
        <v>0</v>
      </c>
      <c r="GL24" s="38">
        <v>0</v>
      </c>
      <c r="GM24" s="38">
        <v>0</v>
      </c>
      <c r="GN24" s="38">
        <v>0</v>
      </c>
      <c r="GO24" s="38">
        <v>0</v>
      </c>
      <c r="GP24" s="38">
        <v>0</v>
      </c>
      <c r="GQ24" s="38">
        <v>0</v>
      </c>
      <c r="GR24" s="38">
        <v>173265666.65000001</v>
      </c>
      <c r="GS24" s="38">
        <v>19611445.02</v>
      </c>
      <c r="GT24" s="38">
        <v>0</v>
      </c>
      <c r="GU24" s="38">
        <v>0</v>
      </c>
      <c r="GV24" s="38">
        <v>192877111.66999999</v>
      </c>
      <c r="GW24" s="38">
        <v>6221286</v>
      </c>
      <c r="GX24" s="38">
        <v>0</v>
      </c>
      <c r="GY24" s="38">
        <v>108368262.05</v>
      </c>
      <c r="GZ24" s="38">
        <v>0</v>
      </c>
      <c r="HA24" s="38">
        <v>168895020.24000001</v>
      </c>
      <c r="HB24" s="38">
        <v>19611445.02</v>
      </c>
      <c r="HC24" s="38">
        <v>18252058</v>
      </c>
      <c r="HD24" s="38">
        <v>0</v>
      </c>
      <c r="HE24" s="38">
        <v>18252058</v>
      </c>
      <c r="HF24" s="38">
        <v>102146976.05</v>
      </c>
      <c r="HG24" s="38">
        <v>0</v>
      </c>
      <c r="HH24" s="38">
        <v>0</v>
      </c>
      <c r="HI24" s="38">
        <v>188506465.25999999</v>
      </c>
      <c r="HJ24" s="38">
        <v>0</v>
      </c>
      <c r="HK24" s="38">
        <v>0</v>
      </c>
      <c r="HL24" s="38">
        <v>0</v>
      </c>
      <c r="HM24" s="38">
        <v>0</v>
      </c>
      <c r="HN24" s="38">
        <v>0</v>
      </c>
      <c r="HO24" s="38">
        <v>0</v>
      </c>
      <c r="HP24" s="38">
        <v>0</v>
      </c>
      <c r="HQ24" s="38">
        <v>0</v>
      </c>
      <c r="HR24" s="38">
        <v>0</v>
      </c>
      <c r="HS24" s="38">
        <v>0</v>
      </c>
      <c r="HT24" s="38">
        <v>0</v>
      </c>
      <c r="HU24" s="38">
        <v>0</v>
      </c>
      <c r="HV24" s="38">
        <v>0</v>
      </c>
      <c r="HW24" s="38">
        <v>0</v>
      </c>
      <c r="HX24" s="38">
        <v>6821448.7400000002</v>
      </c>
      <c r="HY24" s="38">
        <v>30897770.890000001</v>
      </c>
      <c r="HZ24" s="38">
        <v>0</v>
      </c>
      <c r="IA24" s="38">
        <v>1092020.1399999999</v>
      </c>
      <c r="IB24" s="38">
        <v>29805750.739999998</v>
      </c>
      <c r="IC24" s="38">
        <v>30866999.989999998</v>
      </c>
      <c r="ID24" s="38">
        <v>22984302</v>
      </c>
      <c r="IE24" s="38">
        <v>1061249.24</v>
      </c>
      <c r="IF24" s="38">
        <v>24045551.239999998</v>
      </c>
      <c r="IG24" s="38">
        <v>1061249.24</v>
      </c>
      <c r="IH24" s="38">
        <v>31959020.129999999</v>
      </c>
      <c r="II24" s="38">
        <v>0</v>
      </c>
      <c r="IJ24" s="38">
        <v>6821448.7400000002</v>
      </c>
      <c r="IK24" s="38">
        <v>0</v>
      </c>
      <c r="IL24" s="38">
        <v>-374120.42</v>
      </c>
      <c r="IM24" s="38">
        <v>17998593.25</v>
      </c>
      <c r="IN24" s="38">
        <v>0</v>
      </c>
      <c r="IO24" s="38">
        <v>1140827.01</v>
      </c>
      <c r="IP24" s="38">
        <v>16857766.239999998</v>
      </c>
      <c r="IQ24" s="38">
        <v>16857766.239999998</v>
      </c>
      <c r="IR24" s="38">
        <v>17231886.66</v>
      </c>
      <c r="IS24" s="38">
        <v>0</v>
      </c>
      <c r="IT24" s="38">
        <v>17231886.66</v>
      </c>
      <c r="IU24" s="38">
        <v>0</v>
      </c>
      <c r="IV24" s="38">
        <v>17998593.25</v>
      </c>
      <c r="IW24" s="38">
        <v>0</v>
      </c>
      <c r="IX24" s="38">
        <v>-374120.42</v>
      </c>
      <c r="IY24" s="38">
        <v>0</v>
      </c>
      <c r="IZ24" s="38">
        <v>6000848.7199999997</v>
      </c>
      <c r="JA24" s="38">
        <v>15170981.619999999</v>
      </c>
      <c r="JB24" s="38">
        <v>0</v>
      </c>
      <c r="JC24" s="38">
        <v>640076.77</v>
      </c>
      <c r="JD24" s="38">
        <v>14530904.85</v>
      </c>
      <c r="JE24" s="38">
        <v>17157855.989999998</v>
      </c>
      <c r="JF24" s="38">
        <v>8530056.1400000006</v>
      </c>
      <c r="JG24" s="38">
        <v>2626951.14</v>
      </c>
      <c r="JH24" s="38">
        <v>11157007.279999999</v>
      </c>
      <c r="JI24" s="38">
        <v>2626951.14</v>
      </c>
      <c r="JJ24" s="38">
        <v>17797932.760000002</v>
      </c>
      <c r="JK24" s="38">
        <v>0</v>
      </c>
      <c r="JL24" s="38">
        <v>6000848.7199999997</v>
      </c>
      <c r="JM24" s="38">
        <v>0</v>
      </c>
      <c r="JN24" s="38">
        <v>12445535.74</v>
      </c>
      <c r="JO24" s="38">
        <v>14614449.83</v>
      </c>
      <c r="JP24" s="38">
        <v>0</v>
      </c>
      <c r="JQ24" s="38">
        <v>228554.65</v>
      </c>
      <c r="JR24" s="38">
        <v>14385895.18</v>
      </c>
      <c r="JS24" s="38">
        <v>14385895.18</v>
      </c>
      <c r="JT24" s="38">
        <v>1940359.44</v>
      </c>
      <c r="JU24" s="38">
        <v>0</v>
      </c>
      <c r="JV24" s="38">
        <v>1940359.44</v>
      </c>
      <c r="JW24" s="38">
        <v>0</v>
      </c>
      <c r="JX24" s="38">
        <v>14614449.83</v>
      </c>
      <c r="JY24" s="38">
        <v>0</v>
      </c>
      <c r="JZ24" s="38">
        <v>12445535.74</v>
      </c>
      <c r="KA24" s="38">
        <v>0</v>
      </c>
      <c r="KB24" s="38">
        <v>234662.14</v>
      </c>
      <c r="KC24" s="38">
        <v>1009448.2</v>
      </c>
      <c r="KD24" s="38">
        <v>0</v>
      </c>
      <c r="KE24" s="38">
        <v>25482.95</v>
      </c>
      <c r="KF24" s="38">
        <v>983965.24</v>
      </c>
      <c r="KG24" s="38">
        <v>983965.24</v>
      </c>
      <c r="KH24" s="38">
        <v>749303.11</v>
      </c>
      <c r="KI24" s="38">
        <v>0</v>
      </c>
      <c r="KJ24" s="38">
        <v>749303.11</v>
      </c>
      <c r="KK24" s="38">
        <v>0</v>
      </c>
      <c r="KL24" s="38">
        <v>1009448.2</v>
      </c>
      <c r="KM24" s="38">
        <v>0</v>
      </c>
      <c r="KN24" s="38">
        <v>234662.14</v>
      </c>
      <c r="KO24" s="38">
        <v>0</v>
      </c>
      <c r="KP24" s="38">
        <v>22068136.52</v>
      </c>
      <c r="KQ24" s="38">
        <v>43632877.710000001</v>
      </c>
      <c r="KR24" s="38">
        <v>0</v>
      </c>
      <c r="KS24" s="38">
        <v>1283669.76</v>
      </c>
      <c r="KT24" s="38">
        <v>42349207.939999998</v>
      </c>
      <c r="KU24" s="38">
        <v>42349207.939999998</v>
      </c>
      <c r="KV24" s="38">
        <v>20281071.43</v>
      </c>
      <c r="KW24" s="38">
        <v>0</v>
      </c>
      <c r="KX24" s="38">
        <v>20281071.43</v>
      </c>
      <c r="KY24" s="38">
        <v>0</v>
      </c>
      <c r="KZ24" s="38">
        <v>43632877.710000001</v>
      </c>
      <c r="LA24" s="38">
        <v>0</v>
      </c>
      <c r="LB24" s="38">
        <v>22068136.52</v>
      </c>
      <c r="LC24" s="38">
        <v>0</v>
      </c>
      <c r="LD24" s="38">
        <v>1464162.07</v>
      </c>
      <c r="LE24" s="38">
        <v>6840660.9199999999</v>
      </c>
      <c r="LF24" s="38">
        <v>0</v>
      </c>
      <c r="LG24" s="38">
        <v>377713.71</v>
      </c>
      <c r="LH24" s="38">
        <v>6462947.21</v>
      </c>
      <c r="LI24" s="38">
        <v>6462947.21</v>
      </c>
      <c r="LJ24" s="38">
        <v>4998785.1500000004</v>
      </c>
      <c r="LK24" s="38">
        <v>0</v>
      </c>
      <c r="LL24" s="38">
        <v>4998785.1500000004</v>
      </c>
      <c r="LM24" s="38">
        <v>0</v>
      </c>
      <c r="LN24" s="38">
        <v>6840660.9199999999</v>
      </c>
      <c r="LO24" s="38">
        <v>0</v>
      </c>
      <c r="LP24" s="38">
        <v>1464162.07</v>
      </c>
      <c r="LQ24" s="38">
        <v>0</v>
      </c>
      <c r="LR24" s="38">
        <v>0</v>
      </c>
      <c r="LS24" s="38">
        <v>0</v>
      </c>
      <c r="LT24" s="38">
        <v>0</v>
      </c>
      <c r="LU24" s="38">
        <v>0</v>
      </c>
      <c r="LV24" s="38">
        <v>0</v>
      </c>
      <c r="LW24" s="38">
        <v>0</v>
      </c>
      <c r="LX24" s="38">
        <v>0</v>
      </c>
      <c r="LY24" s="38">
        <v>0</v>
      </c>
      <c r="LZ24" s="38">
        <v>0</v>
      </c>
      <c r="MA24" s="38">
        <v>0</v>
      </c>
      <c r="MB24" s="38">
        <v>0</v>
      </c>
      <c r="MC24" s="38">
        <v>0</v>
      </c>
      <c r="MD24" s="38">
        <v>0</v>
      </c>
      <c r="ME24" s="38">
        <v>0</v>
      </c>
      <c r="MF24" s="38">
        <v>0</v>
      </c>
      <c r="MG24" s="38">
        <v>0</v>
      </c>
      <c r="MH24" s="38">
        <v>0</v>
      </c>
      <c r="MI24" s="38">
        <v>0</v>
      </c>
      <c r="MJ24" s="38">
        <v>0</v>
      </c>
      <c r="MK24" s="38">
        <v>0</v>
      </c>
      <c r="ML24" s="38">
        <v>0</v>
      </c>
      <c r="MM24" s="38">
        <v>0</v>
      </c>
      <c r="MN24" s="38">
        <v>0</v>
      </c>
      <c r="MO24" s="38">
        <v>0</v>
      </c>
      <c r="MP24" s="38">
        <v>0</v>
      </c>
      <c r="MQ24" s="38">
        <v>0</v>
      </c>
      <c r="MR24" s="38">
        <v>0</v>
      </c>
      <c r="MS24" s="38">
        <v>0</v>
      </c>
      <c r="MT24" s="38">
        <v>1146418.22</v>
      </c>
      <c r="MU24" s="38">
        <v>2391753.36</v>
      </c>
      <c r="MV24" s="38">
        <v>0</v>
      </c>
      <c r="MW24" s="38">
        <v>44139.44</v>
      </c>
      <c r="MX24" s="38">
        <v>2347613.92</v>
      </c>
      <c r="MY24" s="38">
        <v>2347613.92</v>
      </c>
      <c r="MZ24" s="38">
        <v>1201195.7</v>
      </c>
      <c r="NA24" s="38">
        <v>0</v>
      </c>
      <c r="NB24" s="38">
        <v>1201195.7</v>
      </c>
      <c r="NC24" s="38">
        <v>0</v>
      </c>
      <c r="ND24" s="38">
        <v>2391753.36</v>
      </c>
      <c r="NE24" s="38">
        <v>0</v>
      </c>
      <c r="NF24" s="38">
        <v>1146418.22</v>
      </c>
      <c r="NG24" s="38">
        <v>0</v>
      </c>
      <c r="NH24" s="38">
        <v>0</v>
      </c>
      <c r="NI24" s="38">
        <v>0</v>
      </c>
      <c r="NJ24" s="38">
        <v>0</v>
      </c>
      <c r="NK24" s="38">
        <v>0</v>
      </c>
      <c r="NL24" s="38">
        <v>0</v>
      </c>
      <c r="NM24" s="38">
        <v>0</v>
      </c>
      <c r="NN24" s="38">
        <v>0</v>
      </c>
      <c r="NO24" s="38">
        <v>0</v>
      </c>
      <c r="NP24" s="38">
        <v>0</v>
      </c>
      <c r="NQ24" s="38">
        <v>0</v>
      </c>
      <c r="NR24" s="38">
        <v>0</v>
      </c>
      <c r="NS24" s="38">
        <v>0</v>
      </c>
      <c r="NT24" s="38">
        <v>0</v>
      </c>
      <c r="NU24" s="38">
        <v>0</v>
      </c>
      <c r="NV24" s="38">
        <v>0</v>
      </c>
      <c r="NW24" s="38">
        <v>0</v>
      </c>
      <c r="NX24" s="38">
        <v>0</v>
      </c>
      <c r="NY24" s="38">
        <v>0</v>
      </c>
      <c r="NZ24" s="38">
        <v>0</v>
      </c>
      <c r="OA24" s="38">
        <v>0</v>
      </c>
      <c r="OB24" s="38">
        <v>0</v>
      </c>
      <c r="OC24" s="38">
        <v>0</v>
      </c>
      <c r="OD24" s="38">
        <v>0</v>
      </c>
      <c r="OE24" s="38">
        <v>0</v>
      </c>
      <c r="OF24" s="38">
        <v>0</v>
      </c>
      <c r="OG24" s="38">
        <v>0</v>
      </c>
      <c r="OH24" s="38">
        <v>0</v>
      </c>
      <c r="OI24" s="38">
        <v>0</v>
      </c>
      <c r="OJ24" s="38">
        <v>0</v>
      </c>
      <c r="OK24" s="38">
        <v>0</v>
      </c>
      <c r="OL24" s="38">
        <v>0</v>
      </c>
      <c r="OM24" s="38">
        <v>0</v>
      </c>
      <c r="ON24" s="38">
        <v>0</v>
      </c>
      <c r="OO24" s="38">
        <v>0</v>
      </c>
      <c r="OP24" s="38">
        <v>0</v>
      </c>
      <c r="OQ24" s="38">
        <v>0</v>
      </c>
      <c r="OR24" s="38">
        <v>0</v>
      </c>
      <c r="OS24" s="38">
        <v>0</v>
      </c>
      <c r="OT24" s="38">
        <v>0</v>
      </c>
      <c r="OU24" s="38">
        <v>0</v>
      </c>
      <c r="OV24" s="38">
        <v>0</v>
      </c>
      <c r="OW24" s="38">
        <v>0</v>
      </c>
      <c r="OX24" s="38">
        <v>0</v>
      </c>
      <c r="OY24" s="38">
        <v>0</v>
      </c>
      <c r="OZ24" s="38">
        <v>0</v>
      </c>
      <c r="PA24" s="38">
        <v>0</v>
      </c>
      <c r="PB24" s="38">
        <v>0</v>
      </c>
      <c r="PC24" s="38">
        <v>0</v>
      </c>
      <c r="PD24" s="38">
        <v>0</v>
      </c>
      <c r="PE24" s="38">
        <v>0</v>
      </c>
      <c r="PF24" s="38">
        <v>0</v>
      </c>
      <c r="PG24" s="38">
        <v>0</v>
      </c>
      <c r="PH24" s="38">
        <v>0</v>
      </c>
      <c r="PI24" s="38">
        <v>0</v>
      </c>
      <c r="PJ24" s="38">
        <v>0</v>
      </c>
      <c r="PK24" s="38">
        <v>0</v>
      </c>
      <c r="PL24" s="38">
        <v>0</v>
      </c>
      <c r="PM24" s="38">
        <v>0</v>
      </c>
      <c r="PN24" s="38">
        <v>0</v>
      </c>
      <c r="PO24" s="38">
        <v>0</v>
      </c>
      <c r="PP24" s="38">
        <v>0</v>
      </c>
      <c r="PQ24" s="38">
        <v>0</v>
      </c>
      <c r="PR24" s="38">
        <v>0</v>
      </c>
      <c r="PS24" s="38">
        <v>0</v>
      </c>
      <c r="PT24" s="38">
        <v>0</v>
      </c>
      <c r="PU24" s="38">
        <v>0</v>
      </c>
      <c r="PV24" s="38">
        <v>0</v>
      </c>
      <c r="PW24" s="38">
        <v>0</v>
      </c>
      <c r="PX24" s="38">
        <v>0</v>
      </c>
      <c r="PY24" s="38">
        <v>0</v>
      </c>
      <c r="PZ24" s="38">
        <v>49807091.719999999</v>
      </c>
      <c r="QA24" s="38">
        <v>132556535.78</v>
      </c>
      <c r="QB24" s="38">
        <v>0</v>
      </c>
      <c r="QC24" s="38">
        <v>4832484.45</v>
      </c>
      <c r="QD24" s="38">
        <v>127724051.34</v>
      </c>
      <c r="QE24" s="38">
        <v>131412251.72</v>
      </c>
      <c r="QF24" s="38">
        <v>77916959.620000005</v>
      </c>
      <c r="QG24" s="38">
        <v>3688200.38</v>
      </c>
      <c r="QH24" s="38">
        <v>81605160</v>
      </c>
      <c r="QI24" s="38">
        <v>3688200.38</v>
      </c>
      <c r="QJ24" s="38">
        <v>136244736.16</v>
      </c>
      <c r="QK24" s="38">
        <v>0</v>
      </c>
      <c r="QL24" s="38">
        <v>49807091.719999999</v>
      </c>
      <c r="QM24" s="38">
        <v>0</v>
      </c>
      <c r="QN24" s="83">
        <v>0</v>
      </c>
      <c r="QO24" s="83">
        <v>0</v>
      </c>
      <c r="QP24" s="83">
        <v>0</v>
      </c>
      <c r="QQ24" s="83">
        <v>0</v>
      </c>
      <c r="QR24" s="83">
        <v>0</v>
      </c>
      <c r="QS24" s="83">
        <v>0</v>
      </c>
      <c r="QT24" s="83">
        <v>0</v>
      </c>
      <c r="QU24" s="83">
        <v>0</v>
      </c>
      <c r="QV24" s="83">
        <v>0</v>
      </c>
      <c r="QW24" s="83">
        <v>0</v>
      </c>
      <c r="QX24" s="83">
        <v>0</v>
      </c>
      <c r="QY24" s="83">
        <v>0</v>
      </c>
      <c r="QZ24" s="83">
        <v>0</v>
      </c>
      <c r="RA24" s="83">
        <v>0</v>
      </c>
      <c r="RB24" s="83">
        <v>1788647</v>
      </c>
      <c r="RC24" s="83">
        <v>23416362</v>
      </c>
      <c r="RD24" s="83">
        <v>18863451.670000002</v>
      </c>
      <c r="RE24" s="83">
        <v>22329822</v>
      </c>
      <c r="RF24" s="83">
        <v>1086540</v>
      </c>
      <c r="RG24" s="83">
        <v>0</v>
      </c>
      <c r="RH24" s="83">
        <v>3466370.33</v>
      </c>
      <c r="RI24" s="83">
        <v>0</v>
      </c>
      <c r="RJ24" s="83">
        <v>1086540</v>
      </c>
      <c r="RK24" s="83">
        <v>0</v>
      </c>
      <c r="RL24" s="83">
        <v>0</v>
      </c>
      <c r="RM24" s="83">
        <v>21738638.670000002</v>
      </c>
      <c r="RN24" s="83">
        <v>3466370.33</v>
      </c>
      <c r="RO24" s="83">
        <v>25205009</v>
      </c>
      <c r="RP24" s="83">
        <v>0</v>
      </c>
      <c r="RQ24" s="83">
        <v>0</v>
      </c>
      <c r="RR24" s="83">
        <v>19949991.670000002</v>
      </c>
      <c r="RS24" s="83">
        <v>0</v>
      </c>
      <c r="RT24" s="83">
        <v>0</v>
      </c>
      <c r="RU24" s="83">
        <v>0</v>
      </c>
      <c r="RV24" s="83">
        <v>0</v>
      </c>
      <c r="RW24" s="83">
        <v>0</v>
      </c>
      <c r="RX24" s="83">
        <v>0</v>
      </c>
      <c r="RY24" s="83">
        <v>0</v>
      </c>
      <c r="RZ24" s="83">
        <v>0</v>
      </c>
      <c r="SA24" s="83">
        <v>0</v>
      </c>
      <c r="SB24" s="83">
        <v>0</v>
      </c>
      <c r="SC24" s="83">
        <v>0</v>
      </c>
      <c r="SD24" s="83">
        <v>0</v>
      </c>
      <c r="SE24" s="83">
        <v>0</v>
      </c>
      <c r="SF24" s="83">
        <v>0</v>
      </c>
      <c r="SG24" s="83">
        <v>0</v>
      </c>
      <c r="SH24" s="83">
        <v>0</v>
      </c>
      <c r="SI24" s="83">
        <v>0</v>
      </c>
      <c r="SJ24" s="83">
        <v>0</v>
      </c>
      <c r="SK24" s="83">
        <v>0</v>
      </c>
      <c r="SL24" s="83">
        <v>0</v>
      </c>
      <c r="SM24" s="83">
        <v>0</v>
      </c>
      <c r="SN24" s="83">
        <v>0</v>
      </c>
      <c r="SO24" s="83">
        <v>0</v>
      </c>
      <c r="SP24" s="83">
        <v>0</v>
      </c>
      <c r="SQ24" s="83">
        <v>0</v>
      </c>
      <c r="SR24" s="83">
        <v>0</v>
      </c>
      <c r="SS24" s="83">
        <v>0</v>
      </c>
      <c r="ST24" s="83">
        <v>0</v>
      </c>
      <c r="SU24" s="83">
        <v>0</v>
      </c>
      <c r="SV24" s="83">
        <v>0</v>
      </c>
      <c r="SW24" s="83">
        <v>0</v>
      </c>
      <c r="SX24" s="83">
        <v>0</v>
      </c>
      <c r="SY24" s="83">
        <v>0</v>
      </c>
      <c r="SZ24" s="83">
        <v>0</v>
      </c>
      <c r="TA24" s="83">
        <v>0</v>
      </c>
      <c r="TB24" s="83">
        <v>0</v>
      </c>
      <c r="TC24" s="83">
        <v>0</v>
      </c>
      <c r="TD24" s="83">
        <v>0</v>
      </c>
      <c r="TE24" s="83">
        <v>0</v>
      </c>
      <c r="TF24" s="83">
        <v>0</v>
      </c>
      <c r="TG24" s="83">
        <v>0</v>
      </c>
      <c r="TH24" s="83">
        <v>0</v>
      </c>
      <c r="TI24" s="83">
        <v>0</v>
      </c>
      <c r="TJ24" s="83">
        <v>0</v>
      </c>
      <c r="TK24" s="83">
        <v>0</v>
      </c>
      <c r="TL24" s="83">
        <v>0</v>
      </c>
      <c r="TM24" s="83">
        <v>0</v>
      </c>
      <c r="TN24" s="83">
        <v>0</v>
      </c>
      <c r="TO24" s="83">
        <v>0</v>
      </c>
      <c r="TP24" s="83">
        <v>0</v>
      </c>
      <c r="TQ24" s="83">
        <v>0</v>
      </c>
      <c r="TR24" s="83">
        <v>0</v>
      </c>
      <c r="TS24" s="83">
        <v>0</v>
      </c>
      <c r="TT24" s="83">
        <v>0</v>
      </c>
      <c r="TU24" s="83">
        <v>0</v>
      </c>
      <c r="TV24" s="83">
        <v>0</v>
      </c>
      <c r="TW24" s="83">
        <v>0</v>
      </c>
      <c r="TX24" s="83">
        <v>0</v>
      </c>
      <c r="TY24" s="83">
        <v>0</v>
      </c>
      <c r="TZ24" s="83">
        <v>0</v>
      </c>
      <c r="UA24" s="83">
        <v>0</v>
      </c>
      <c r="UB24" s="83">
        <v>0</v>
      </c>
      <c r="UC24" s="83">
        <v>0</v>
      </c>
      <c r="UD24" s="83">
        <v>0</v>
      </c>
      <c r="UE24" s="83">
        <v>0</v>
      </c>
      <c r="UF24" s="83">
        <v>0</v>
      </c>
      <c r="UG24" s="83">
        <v>0</v>
      </c>
      <c r="UH24" s="83">
        <v>0</v>
      </c>
      <c r="UI24" s="83">
        <v>1788647</v>
      </c>
      <c r="UJ24" s="83">
        <v>23416362</v>
      </c>
      <c r="UK24" s="83">
        <v>18863451.670000002</v>
      </c>
      <c r="UL24" s="83">
        <v>22329822</v>
      </c>
      <c r="UM24" s="83">
        <v>1086540</v>
      </c>
      <c r="UN24" s="83">
        <v>0</v>
      </c>
      <c r="UO24" s="83">
        <v>3466370.33</v>
      </c>
      <c r="UP24" s="83">
        <v>0</v>
      </c>
      <c r="UQ24" s="83">
        <v>1086540</v>
      </c>
      <c r="UR24" s="83">
        <v>0</v>
      </c>
      <c r="US24" s="83">
        <v>0</v>
      </c>
      <c r="UT24" s="83">
        <v>21738638.670000002</v>
      </c>
      <c r="UU24" s="83">
        <v>3466370.33</v>
      </c>
      <c r="UV24" s="83">
        <v>25205009</v>
      </c>
      <c r="UW24" s="83">
        <v>0</v>
      </c>
      <c r="UX24" s="83">
        <v>0</v>
      </c>
      <c r="UY24" s="83">
        <v>19949991.670000002</v>
      </c>
      <c r="UZ24">
        <v>0</v>
      </c>
      <c r="VA24">
        <v>0</v>
      </c>
      <c r="VB24">
        <v>0</v>
      </c>
      <c r="VC24">
        <v>0</v>
      </c>
      <c r="VD24">
        <v>0</v>
      </c>
      <c r="VE24">
        <v>0</v>
      </c>
      <c r="VF24">
        <v>0</v>
      </c>
      <c r="VG24">
        <v>0</v>
      </c>
      <c r="VH24">
        <v>0</v>
      </c>
      <c r="VI24">
        <v>0</v>
      </c>
      <c r="VJ24">
        <v>3466370.33</v>
      </c>
      <c r="VK24">
        <v>22329822</v>
      </c>
      <c r="VL24">
        <v>1086540</v>
      </c>
      <c r="VM24">
        <v>0</v>
      </c>
      <c r="VN24">
        <v>0</v>
      </c>
      <c r="VO24">
        <v>23416362</v>
      </c>
      <c r="VP24">
        <v>18863451.670000002</v>
      </c>
      <c r="VQ24">
        <v>21738638.670000002</v>
      </c>
      <c r="VR24">
        <v>3466370.33</v>
      </c>
      <c r="VS24">
        <v>25205009</v>
      </c>
      <c r="VT24">
        <v>1086540</v>
      </c>
      <c r="VU24">
        <v>0</v>
      </c>
      <c r="VV24">
        <v>0</v>
      </c>
      <c r="VW24">
        <v>0</v>
      </c>
      <c r="VX24">
        <v>1788647</v>
      </c>
      <c r="VY24">
        <v>19949991.670000002</v>
      </c>
      <c r="VZ24">
        <v>0</v>
      </c>
      <c r="WA24">
        <v>0</v>
      </c>
      <c r="WB24">
        <v>0</v>
      </c>
      <c r="WC24">
        <v>0</v>
      </c>
      <c r="WD24">
        <v>0</v>
      </c>
      <c r="WE24">
        <v>0</v>
      </c>
      <c r="WF24">
        <v>0</v>
      </c>
      <c r="WG24">
        <v>0</v>
      </c>
      <c r="WH24">
        <v>0</v>
      </c>
      <c r="WI24">
        <v>0</v>
      </c>
      <c r="WJ24">
        <v>0</v>
      </c>
      <c r="WK24">
        <v>0</v>
      </c>
      <c r="WL24">
        <v>0</v>
      </c>
      <c r="WM24">
        <v>0</v>
      </c>
      <c r="WN24">
        <v>0</v>
      </c>
      <c r="WO24">
        <v>0</v>
      </c>
      <c r="WP24">
        <v>0</v>
      </c>
      <c r="WQ24">
        <v>0</v>
      </c>
      <c r="WR24">
        <v>0</v>
      </c>
      <c r="WS24">
        <v>0</v>
      </c>
      <c r="WT24">
        <v>0</v>
      </c>
      <c r="WU24">
        <v>0</v>
      </c>
      <c r="WV24">
        <v>0</v>
      </c>
      <c r="WW24">
        <v>0</v>
      </c>
      <c r="WX24">
        <v>0</v>
      </c>
      <c r="WY24">
        <v>0</v>
      </c>
      <c r="WZ24">
        <v>0</v>
      </c>
      <c r="XA24">
        <v>0</v>
      </c>
      <c r="XB24">
        <v>0</v>
      </c>
      <c r="XC24">
        <v>0</v>
      </c>
      <c r="XD24">
        <v>0</v>
      </c>
      <c r="XE24">
        <v>0</v>
      </c>
      <c r="XF24">
        <v>0</v>
      </c>
      <c r="XG24">
        <v>0</v>
      </c>
      <c r="XH24">
        <v>0</v>
      </c>
      <c r="XI24">
        <v>0</v>
      </c>
      <c r="XJ24">
        <v>0</v>
      </c>
      <c r="XK24">
        <v>0</v>
      </c>
      <c r="XL24">
        <v>0</v>
      </c>
      <c r="XM24">
        <v>0</v>
      </c>
      <c r="XN24">
        <v>0</v>
      </c>
      <c r="XO24">
        <v>0</v>
      </c>
      <c r="XP24">
        <v>0</v>
      </c>
      <c r="XQ24">
        <v>0</v>
      </c>
      <c r="XR24">
        <v>0</v>
      </c>
      <c r="XS24">
        <v>0</v>
      </c>
      <c r="XT24">
        <v>0</v>
      </c>
      <c r="XU24">
        <v>0</v>
      </c>
      <c r="XV24">
        <v>0</v>
      </c>
      <c r="XW24">
        <v>0</v>
      </c>
      <c r="XX24">
        <v>0</v>
      </c>
      <c r="XY24">
        <v>0</v>
      </c>
      <c r="XZ24">
        <v>0</v>
      </c>
      <c r="YA24">
        <v>0</v>
      </c>
      <c r="YB24">
        <v>0</v>
      </c>
      <c r="YC24">
        <v>0</v>
      </c>
      <c r="YD24">
        <v>0</v>
      </c>
      <c r="YE24">
        <v>0</v>
      </c>
      <c r="YF24">
        <v>0</v>
      </c>
      <c r="YG24">
        <v>0</v>
      </c>
      <c r="YH24">
        <v>0</v>
      </c>
      <c r="YI24">
        <v>0</v>
      </c>
      <c r="YJ24">
        <v>0</v>
      </c>
      <c r="YK24">
        <v>0</v>
      </c>
      <c r="YL24">
        <v>0</v>
      </c>
      <c r="YM24">
        <v>0</v>
      </c>
      <c r="YN24">
        <v>0</v>
      </c>
      <c r="YO24">
        <v>0</v>
      </c>
      <c r="YP24">
        <v>0</v>
      </c>
      <c r="YQ24">
        <v>3466370.33</v>
      </c>
      <c r="YR24">
        <v>22329822</v>
      </c>
      <c r="YS24">
        <v>1086540</v>
      </c>
      <c r="YT24">
        <v>0</v>
      </c>
      <c r="YU24">
        <v>0</v>
      </c>
      <c r="YV24">
        <v>23416362</v>
      </c>
      <c r="YW24">
        <v>18863451.670000002</v>
      </c>
      <c r="YX24">
        <v>21738638.670000002</v>
      </c>
      <c r="YY24">
        <v>3466370.33</v>
      </c>
      <c r="YZ24">
        <v>25205009</v>
      </c>
      <c r="ZA24">
        <v>1086540</v>
      </c>
      <c r="ZB24">
        <v>0</v>
      </c>
      <c r="ZC24">
        <v>0</v>
      </c>
      <c r="ZD24">
        <v>0</v>
      </c>
      <c r="ZE24">
        <v>1788647</v>
      </c>
      <c r="ZF24">
        <v>19949991.670000002</v>
      </c>
      <c r="ZG24">
        <v>0</v>
      </c>
    </row>
    <row r="25" spans="1:683">
      <c r="A25" s="84">
        <v>45657</v>
      </c>
      <c r="B25" s="81">
        <v>51619</v>
      </c>
      <c r="C25" s="82" t="s">
        <v>1957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562939140</v>
      </c>
      <c r="R25" s="38">
        <v>12193856.050000001</v>
      </c>
      <c r="S25" s="38">
        <v>0</v>
      </c>
      <c r="T25" s="38">
        <v>575132996.03999996</v>
      </c>
      <c r="U25" s="38">
        <v>0</v>
      </c>
      <c r="V25" s="38">
        <v>320180086.79000002</v>
      </c>
      <c r="W25" s="38">
        <v>0</v>
      </c>
      <c r="X25" s="38">
        <v>534176253.26999998</v>
      </c>
      <c r="Y25" s="38">
        <v>12193856.050000001</v>
      </c>
      <c r="Z25" s="38">
        <v>125787465.77</v>
      </c>
      <c r="AA25" s="38">
        <v>320180086.79000002</v>
      </c>
      <c r="AB25" s="38">
        <v>0</v>
      </c>
      <c r="AC25" s="38">
        <v>546370109.30999994</v>
      </c>
      <c r="AD25" s="38">
        <v>41781961.409999996</v>
      </c>
      <c r="AE25" s="38">
        <v>1665790.88</v>
      </c>
      <c r="AF25" s="38">
        <v>0</v>
      </c>
      <c r="AG25" s="38">
        <v>43447752.289999999</v>
      </c>
      <c r="AH25" s="38">
        <v>0</v>
      </c>
      <c r="AI25" s="38">
        <v>22307493.129999999</v>
      </c>
      <c r="AJ25" s="38">
        <v>0</v>
      </c>
      <c r="AK25" s="38">
        <v>37703863.509999998</v>
      </c>
      <c r="AL25" s="38">
        <v>1665790.88</v>
      </c>
      <c r="AM25" s="38">
        <v>8816614.2400000002</v>
      </c>
      <c r="AN25" s="38">
        <v>22307493.129999999</v>
      </c>
      <c r="AO25" s="38">
        <v>0</v>
      </c>
      <c r="AP25" s="38">
        <v>39369654.390000001</v>
      </c>
      <c r="AQ25" s="38">
        <v>252134215.03</v>
      </c>
      <c r="AR25" s="38">
        <v>1609557.07</v>
      </c>
      <c r="AS25" s="38">
        <v>0</v>
      </c>
      <c r="AT25" s="38">
        <v>253743772.09999999</v>
      </c>
      <c r="AU25" s="38">
        <v>0</v>
      </c>
      <c r="AV25" s="38">
        <v>228087616.74000001</v>
      </c>
      <c r="AW25" s="38">
        <v>0</v>
      </c>
      <c r="AX25" s="38">
        <v>251028666.47999999</v>
      </c>
      <c r="AY25" s="38">
        <v>1609557.07</v>
      </c>
      <c r="AZ25" s="38">
        <v>51559879.979999997</v>
      </c>
      <c r="BA25" s="38">
        <v>228087616.74000001</v>
      </c>
      <c r="BB25" s="38">
        <v>0</v>
      </c>
      <c r="BC25" s="38">
        <v>252638223.55000001</v>
      </c>
      <c r="BD25" s="38">
        <v>1131934959.6099999</v>
      </c>
      <c r="BE25" s="38">
        <v>7212262.3799999999</v>
      </c>
      <c r="BF25" s="38">
        <v>0</v>
      </c>
      <c r="BG25" s="38">
        <v>1139147221.99</v>
      </c>
      <c r="BH25" s="38">
        <v>0</v>
      </c>
      <c r="BI25" s="38">
        <v>567008664.76999998</v>
      </c>
      <c r="BJ25" s="38">
        <v>0</v>
      </c>
      <c r="BK25" s="38">
        <v>1129341232.76</v>
      </c>
      <c r="BL25" s="38">
        <v>7212262.3799999999</v>
      </c>
      <c r="BM25" s="38">
        <v>230854802.00999999</v>
      </c>
      <c r="BN25" s="38">
        <v>567008664.76999998</v>
      </c>
      <c r="BO25" s="38">
        <v>0</v>
      </c>
      <c r="BP25" s="38">
        <v>1136553495.1400001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1224799122.73</v>
      </c>
      <c r="CE25" s="38">
        <v>49336496</v>
      </c>
      <c r="CF25" s="38">
        <v>0</v>
      </c>
      <c r="CG25" s="38">
        <v>1274135618.73</v>
      </c>
      <c r="CH25" s="38">
        <v>0</v>
      </c>
      <c r="CI25" s="38">
        <v>682370480.30999994</v>
      </c>
      <c r="CJ25" s="38">
        <v>0</v>
      </c>
      <c r="CK25" s="38">
        <v>1159652610.6199999</v>
      </c>
      <c r="CL25" s="38">
        <v>49336496</v>
      </c>
      <c r="CM25" s="38">
        <v>278714233.58999997</v>
      </c>
      <c r="CN25" s="38">
        <v>682370480.30999994</v>
      </c>
      <c r="CO25" s="38">
        <v>0</v>
      </c>
      <c r="CP25" s="38">
        <v>1208989106.6199999</v>
      </c>
      <c r="CQ25" s="38">
        <v>109450686.78</v>
      </c>
      <c r="CR25" s="38">
        <v>1405770.44</v>
      </c>
      <c r="CS25" s="38">
        <v>0</v>
      </c>
      <c r="CT25" s="38">
        <v>110856457.20999999</v>
      </c>
      <c r="CU25" s="38">
        <v>0</v>
      </c>
      <c r="CV25" s="38">
        <v>59480516.409999996</v>
      </c>
      <c r="CW25" s="38">
        <v>0</v>
      </c>
      <c r="CX25" s="38">
        <v>101798182.8</v>
      </c>
      <c r="CY25" s="38">
        <v>1405770.44</v>
      </c>
      <c r="CZ25" s="38">
        <v>24074217.73</v>
      </c>
      <c r="DA25" s="38">
        <v>59480516.409999996</v>
      </c>
      <c r="DB25" s="38">
        <v>0</v>
      </c>
      <c r="DC25" s="38">
        <v>103203953.23999999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  <c r="DN25" s="38">
        <v>0</v>
      </c>
      <c r="DO25" s="38">
        <v>0</v>
      </c>
      <c r="DP25" s="38">
        <v>0</v>
      </c>
      <c r="DQ25" s="38">
        <v>37804487.670000002</v>
      </c>
      <c r="DR25" s="38">
        <v>1411885.61</v>
      </c>
      <c r="DS25" s="38">
        <v>0</v>
      </c>
      <c r="DT25" s="38">
        <v>39216373.280000001</v>
      </c>
      <c r="DU25" s="38">
        <v>0</v>
      </c>
      <c r="DV25" s="38">
        <v>16164585.9</v>
      </c>
      <c r="DW25" s="38">
        <v>0</v>
      </c>
      <c r="DX25" s="38">
        <v>35149184.859999999</v>
      </c>
      <c r="DY25" s="38">
        <v>1411885.61</v>
      </c>
      <c r="DZ25" s="38">
        <v>8496805.7300000004</v>
      </c>
      <c r="EA25" s="38">
        <v>16164585.9</v>
      </c>
      <c r="EB25" s="38">
        <v>0</v>
      </c>
      <c r="EC25" s="38">
        <v>36561070.479999997</v>
      </c>
      <c r="ED25" s="38">
        <v>114604416.86</v>
      </c>
      <c r="EE25" s="38">
        <v>3875150.23</v>
      </c>
      <c r="EF25" s="38">
        <v>0</v>
      </c>
      <c r="EG25" s="38">
        <v>118479567.08</v>
      </c>
      <c r="EH25" s="38">
        <v>0</v>
      </c>
      <c r="EI25" s="38">
        <v>82741464.760000005</v>
      </c>
      <c r="EJ25" s="38">
        <v>0</v>
      </c>
      <c r="EK25" s="38">
        <v>108253786.54000001</v>
      </c>
      <c r="EL25" s="38">
        <v>3875150.23</v>
      </c>
      <c r="EM25" s="38">
        <v>25551543.440000001</v>
      </c>
      <c r="EN25" s="38">
        <v>82741464.760000005</v>
      </c>
      <c r="EO25" s="38">
        <v>0</v>
      </c>
      <c r="EP25" s="38">
        <v>112128936.77</v>
      </c>
      <c r="EQ25" s="38">
        <v>0</v>
      </c>
      <c r="ER25" s="38">
        <v>0</v>
      </c>
      <c r="ES25" s="38">
        <v>0</v>
      </c>
      <c r="ET25" s="38">
        <v>0</v>
      </c>
      <c r="EU25" s="38">
        <v>0</v>
      </c>
      <c r="EV25" s="38">
        <v>0</v>
      </c>
      <c r="EW25" s="38">
        <v>0</v>
      </c>
      <c r="EX25" s="38">
        <v>0</v>
      </c>
      <c r="EY25" s="38">
        <v>0</v>
      </c>
      <c r="EZ25" s="38">
        <v>0</v>
      </c>
      <c r="FA25" s="38">
        <v>0</v>
      </c>
      <c r="FB25" s="38">
        <v>0</v>
      </c>
      <c r="FC25" s="38">
        <v>0</v>
      </c>
      <c r="FD25" s="38">
        <v>0</v>
      </c>
      <c r="FE25" s="38">
        <v>0</v>
      </c>
      <c r="FF25" s="38">
        <v>0</v>
      </c>
      <c r="FG25" s="38">
        <v>0</v>
      </c>
      <c r="FH25" s="38">
        <v>0</v>
      </c>
      <c r="FI25" s="38">
        <v>0</v>
      </c>
      <c r="FJ25" s="38">
        <v>0</v>
      </c>
      <c r="FK25" s="38">
        <v>0</v>
      </c>
      <c r="FL25" s="38">
        <v>0</v>
      </c>
      <c r="FM25" s="38">
        <v>0</v>
      </c>
      <c r="FN25" s="38">
        <v>0</v>
      </c>
      <c r="FO25" s="38">
        <v>0</v>
      </c>
      <c r="FP25" s="38">
        <v>0</v>
      </c>
      <c r="FQ25" s="38">
        <v>0</v>
      </c>
      <c r="FR25" s="38">
        <v>0</v>
      </c>
      <c r="FS25" s="38">
        <v>0</v>
      </c>
      <c r="FT25" s="38">
        <v>0</v>
      </c>
      <c r="FU25" s="38">
        <v>0</v>
      </c>
      <c r="FV25" s="38">
        <v>0</v>
      </c>
      <c r="FW25" s="38">
        <v>0</v>
      </c>
      <c r="FX25" s="38">
        <v>0</v>
      </c>
      <c r="FY25" s="38">
        <v>0</v>
      </c>
      <c r="FZ25" s="38">
        <v>0</v>
      </c>
      <c r="GA25" s="38">
        <v>0</v>
      </c>
      <c r="GB25" s="38">
        <v>0</v>
      </c>
      <c r="GC25" s="38">
        <v>0</v>
      </c>
      <c r="GD25" s="38">
        <v>0</v>
      </c>
      <c r="GE25" s="38">
        <v>0</v>
      </c>
      <c r="GF25" s="38">
        <v>0</v>
      </c>
      <c r="GG25" s="38">
        <v>0</v>
      </c>
      <c r="GH25" s="38">
        <v>0</v>
      </c>
      <c r="GI25" s="38">
        <v>0</v>
      </c>
      <c r="GJ25" s="38">
        <v>0</v>
      </c>
      <c r="GK25" s="38">
        <v>0</v>
      </c>
      <c r="GL25" s="38">
        <v>0</v>
      </c>
      <c r="GM25" s="38">
        <v>0</v>
      </c>
      <c r="GN25" s="38">
        <v>0</v>
      </c>
      <c r="GO25" s="38">
        <v>0</v>
      </c>
      <c r="GP25" s="38">
        <v>0</v>
      </c>
      <c r="GQ25" s="38">
        <v>0</v>
      </c>
      <c r="GR25" s="38">
        <v>3475448990.0799999</v>
      </c>
      <c r="GS25" s="38">
        <v>78710768.659999996</v>
      </c>
      <c r="GT25" s="38">
        <v>0</v>
      </c>
      <c r="GU25" s="38">
        <v>0</v>
      </c>
      <c r="GV25" s="38">
        <v>3554159758.73</v>
      </c>
      <c r="GW25" s="38">
        <v>0</v>
      </c>
      <c r="GX25" s="38">
        <v>0</v>
      </c>
      <c r="GY25" s="38">
        <v>1978340908.8099999</v>
      </c>
      <c r="GZ25" s="38">
        <v>0</v>
      </c>
      <c r="HA25" s="38">
        <v>3357103780.8499999</v>
      </c>
      <c r="HB25" s="38">
        <v>78710768.659999996</v>
      </c>
      <c r="HC25" s="38">
        <v>753855562.49000001</v>
      </c>
      <c r="HD25" s="38">
        <v>0</v>
      </c>
      <c r="HE25" s="38">
        <v>753855562.49000001</v>
      </c>
      <c r="HF25" s="38">
        <v>1978340908.8099999</v>
      </c>
      <c r="HG25" s="38">
        <v>0</v>
      </c>
      <c r="HH25" s="38">
        <v>0</v>
      </c>
      <c r="HI25" s="38">
        <v>3435814549.5</v>
      </c>
      <c r="HJ25" s="38">
        <v>0</v>
      </c>
      <c r="HK25" s="38">
        <v>0</v>
      </c>
      <c r="HL25" s="38">
        <v>0</v>
      </c>
      <c r="HM25" s="38">
        <v>0</v>
      </c>
      <c r="HN25" s="38">
        <v>0</v>
      </c>
      <c r="HO25" s="38">
        <v>0</v>
      </c>
      <c r="HP25" s="38">
        <v>0</v>
      </c>
      <c r="HQ25" s="38">
        <v>0</v>
      </c>
      <c r="HR25" s="38">
        <v>0</v>
      </c>
      <c r="HS25" s="38">
        <v>0</v>
      </c>
      <c r="HT25" s="38">
        <v>0</v>
      </c>
      <c r="HU25" s="38">
        <v>0</v>
      </c>
      <c r="HV25" s="38">
        <v>0</v>
      </c>
      <c r="HW25" s="38">
        <v>0</v>
      </c>
      <c r="HX25" s="38">
        <v>229726743.58000001</v>
      </c>
      <c r="HY25" s="38">
        <v>895497149.87</v>
      </c>
      <c r="HZ25" s="38">
        <v>0</v>
      </c>
      <c r="IA25" s="38">
        <v>32240763.66</v>
      </c>
      <c r="IB25" s="38">
        <v>863256386.20000005</v>
      </c>
      <c r="IC25" s="38">
        <v>863256386.20000005</v>
      </c>
      <c r="ID25" s="38">
        <v>633529642.62</v>
      </c>
      <c r="IE25" s="38">
        <v>0</v>
      </c>
      <c r="IF25" s="38">
        <v>633529642.62</v>
      </c>
      <c r="IG25" s="38">
        <v>0</v>
      </c>
      <c r="IH25" s="38">
        <v>895497149.87</v>
      </c>
      <c r="II25" s="38">
        <v>0</v>
      </c>
      <c r="IJ25" s="38">
        <v>229726743.58000001</v>
      </c>
      <c r="IK25" s="38">
        <v>0</v>
      </c>
      <c r="IL25" s="38">
        <v>17117984.219999999</v>
      </c>
      <c r="IM25" s="38">
        <v>93151157.340000004</v>
      </c>
      <c r="IN25" s="38">
        <v>0</v>
      </c>
      <c r="IO25" s="38">
        <v>3353739.82</v>
      </c>
      <c r="IP25" s="38">
        <v>89797417.519999996</v>
      </c>
      <c r="IQ25" s="38">
        <v>93940599.609999999</v>
      </c>
      <c r="IR25" s="38">
        <v>72679433.310000002</v>
      </c>
      <c r="IS25" s="38">
        <v>4143182.08</v>
      </c>
      <c r="IT25" s="38">
        <v>76822615.390000001</v>
      </c>
      <c r="IU25" s="38">
        <v>4143182.08</v>
      </c>
      <c r="IV25" s="38">
        <v>97294339.430000007</v>
      </c>
      <c r="IW25" s="38">
        <v>0</v>
      </c>
      <c r="IX25" s="38">
        <v>17117984.219999999</v>
      </c>
      <c r="IY25" s="38">
        <v>0</v>
      </c>
      <c r="IZ25" s="38">
        <v>7735446.4500000002</v>
      </c>
      <c r="JA25" s="38">
        <v>517518046.36000001</v>
      </c>
      <c r="JB25" s="38">
        <v>0</v>
      </c>
      <c r="JC25" s="38">
        <v>22356133.050000001</v>
      </c>
      <c r="JD25" s="38">
        <v>495161913.31</v>
      </c>
      <c r="JE25" s="38">
        <v>519548234.98000002</v>
      </c>
      <c r="JF25" s="38">
        <v>487426466.85000002</v>
      </c>
      <c r="JG25" s="38">
        <v>24386321.68</v>
      </c>
      <c r="JH25" s="38">
        <v>511812788.52999997</v>
      </c>
      <c r="JI25" s="38">
        <v>24386321.68</v>
      </c>
      <c r="JJ25" s="38">
        <v>541904368.02999997</v>
      </c>
      <c r="JK25" s="38">
        <v>0</v>
      </c>
      <c r="JL25" s="38">
        <v>7735446.4500000002</v>
      </c>
      <c r="JM25" s="38">
        <v>0</v>
      </c>
      <c r="JN25" s="38">
        <v>14059230.52</v>
      </c>
      <c r="JO25" s="38">
        <v>200267689.68000001</v>
      </c>
      <c r="JP25" s="38">
        <v>0</v>
      </c>
      <c r="JQ25" s="38">
        <v>8651313.9900000002</v>
      </c>
      <c r="JR25" s="38">
        <v>191616375.69</v>
      </c>
      <c r="JS25" s="38">
        <v>191616375.69</v>
      </c>
      <c r="JT25" s="38">
        <v>177557145.16999999</v>
      </c>
      <c r="JU25" s="38">
        <v>0</v>
      </c>
      <c r="JV25" s="38">
        <v>177557145.16999999</v>
      </c>
      <c r="JW25" s="38">
        <v>0</v>
      </c>
      <c r="JX25" s="38">
        <v>200267689.68000001</v>
      </c>
      <c r="JY25" s="38">
        <v>0</v>
      </c>
      <c r="JZ25" s="38">
        <v>14059230.52</v>
      </c>
      <c r="KA25" s="38">
        <v>0</v>
      </c>
      <c r="KB25" s="38">
        <v>0</v>
      </c>
      <c r="KC25" s="38">
        <v>0</v>
      </c>
      <c r="KD25" s="38">
        <v>0</v>
      </c>
      <c r="KE25" s="38">
        <v>0</v>
      </c>
      <c r="KF25" s="38">
        <v>0</v>
      </c>
      <c r="KG25" s="38">
        <v>0</v>
      </c>
      <c r="KH25" s="38">
        <v>0</v>
      </c>
      <c r="KI25" s="38">
        <v>0</v>
      </c>
      <c r="KJ25" s="38">
        <v>0</v>
      </c>
      <c r="KK25" s="38">
        <v>0</v>
      </c>
      <c r="KL25" s="38">
        <v>0</v>
      </c>
      <c r="KM25" s="38">
        <v>0</v>
      </c>
      <c r="KN25" s="38">
        <v>0</v>
      </c>
      <c r="KO25" s="38">
        <v>0</v>
      </c>
      <c r="KP25" s="38">
        <v>502610873.06</v>
      </c>
      <c r="KQ25" s="38">
        <v>874978943.73000002</v>
      </c>
      <c r="KR25" s="38">
        <v>0</v>
      </c>
      <c r="KS25" s="38">
        <v>37797997.229999997</v>
      </c>
      <c r="KT25" s="38">
        <v>837180946.50999999</v>
      </c>
      <c r="KU25" s="38">
        <v>847518175.95000005</v>
      </c>
      <c r="KV25" s="38">
        <v>334570073.44999999</v>
      </c>
      <c r="KW25" s="38">
        <v>10337229.449999999</v>
      </c>
      <c r="KX25" s="38">
        <v>344907302.88999999</v>
      </c>
      <c r="KY25" s="38">
        <v>10337229.449999999</v>
      </c>
      <c r="KZ25" s="38">
        <v>885316173.17999995</v>
      </c>
      <c r="LA25" s="38">
        <v>0</v>
      </c>
      <c r="LB25" s="38">
        <v>502610873.06</v>
      </c>
      <c r="LC25" s="38">
        <v>0</v>
      </c>
      <c r="LD25" s="38">
        <v>38451355.539999999</v>
      </c>
      <c r="LE25" s="38">
        <v>109371125.66</v>
      </c>
      <c r="LF25" s="38">
        <v>0</v>
      </c>
      <c r="LG25" s="38">
        <v>4724695.99</v>
      </c>
      <c r="LH25" s="38">
        <v>104646429.68000001</v>
      </c>
      <c r="LI25" s="38">
        <v>104646429.68000001</v>
      </c>
      <c r="LJ25" s="38">
        <v>66195074.140000001</v>
      </c>
      <c r="LK25" s="38">
        <v>0</v>
      </c>
      <c r="LL25" s="38">
        <v>66195074.140000001</v>
      </c>
      <c r="LM25" s="38">
        <v>0</v>
      </c>
      <c r="LN25" s="38">
        <v>109371125.66</v>
      </c>
      <c r="LO25" s="38">
        <v>0</v>
      </c>
      <c r="LP25" s="38">
        <v>38451355.539999999</v>
      </c>
      <c r="LQ25" s="38">
        <v>0</v>
      </c>
      <c r="LR25" s="38">
        <v>0</v>
      </c>
      <c r="LS25" s="38">
        <v>0</v>
      </c>
      <c r="LT25" s="38">
        <v>0</v>
      </c>
      <c r="LU25" s="38">
        <v>0</v>
      </c>
      <c r="LV25" s="38">
        <v>0</v>
      </c>
      <c r="LW25" s="38">
        <v>0</v>
      </c>
      <c r="LX25" s="38">
        <v>0</v>
      </c>
      <c r="LY25" s="38">
        <v>0</v>
      </c>
      <c r="LZ25" s="38">
        <v>0</v>
      </c>
      <c r="MA25" s="38">
        <v>0</v>
      </c>
      <c r="MB25" s="38">
        <v>0</v>
      </c>
      <c r="MC25" s="38">
        <v>0</v>
      </c>
      <c r="MD25" s="38">
        <v>0</v>
      </c>
      <c r="ME25" s="38">
        <v>0</v>
      </c>
      <c r="MF25" s="38">
        <v>15526106.98</v>
      </c>
      <c r="MG25" s="38">
        <v>21765605.670000002</v>
      </c>
      <c r="MH25" s="38">
        <v>0</v>
      </c>
      <c r="MI25" s="38">
        <v>940246.97</v>
      </c>
      <c r="MJ25" s="38">
        <v>20825358.699999999</v>
      </c>
      <c r="MK25" s="38">
        <v>20825358.699999999</v>
      </c>
      <c r="ML25" s="38">
        <v>5299251.72</v>
      </c>
      <c r="MM25" s="38">
        <v>0</v>
      </c>
      <c r="MN25" s="38">
        <v>5299251.72</v>
      </c>
      <c r="MO25" s="38">
        <v>0</v>
      </c>
      <c r="MP25" s="38">
        <v>21765605.670000002</v>
      </c>
      <c r="MQ25" s="38">
        <v>0</v>
      </c>
      <c r="MR25" s="38">
        <v>15526106.98</v>
      </c>
      <c r="MS25" s="38">
        <v>0</v>
      </c>
      <c r="MT25" s="38">
        <v>47742646.079999998</v>
      </c>
      <c r="MU25" s="38">
        <v>71138219.469999999</v>
      </c>
      <c r="MV25" s="38">
        <v>0</v>
      </c>
      <c r="MW25" s="38">
        <v>3073082.21</v>
      </c>
      <c r="MX25" s="38">
        <v>68065137.260000005</v>
      </c>
      <c r="MY25" s="38">
        <v>68065137.260000005</v>
      </c>
      <c r="MZ25" s="38">
        <v>20322491.18</v>
      </c>
      <c r="NA25" s="38">
        <v>0</v>
      </c>
      <c r="NB25" s="38">
        <v>20322491.18</v>
      </c>
      <c r="NC25" s="38">
        <v>0</v>
      </c>
      <c r="ND25" s="38">
        <v>71138219.469999999</v>
      </c>
      <c r="NE25" s="38">
        <v>0</v>
      </c>
      <c r="NF25" s="38">
        <v>47742646.079999998</v>
      </c>
      <c r="NG25" s="38">
        <v>0</v>
      </c>
      <c r="NH25" s="38">
        <v>0</v>
      </c>
      <c r="NI25" s="38">
        <v>0</v>
      </c>
      <c r="NJ25" s="38">
        <v>0</v>
      </c>
      <c r="NK25" s="38">
        <v>0</v>
      </c>
      <c r="NL25" s="38">
        <v>0</v>
      </c>
      <c r="NM25" s="38">
        <v>0</v>
      </c>
      <c r="NN25" s="38">
        <v>0</v>
      </c>
      <c r="NO25" s="38">
        <v>0</v>
      </c>
      <c r="NP25" s="38">
        <v>0</v>
      </c>
      <c r="NQ25" s="38">
        <v>0</v>
      </c>
      <c r="NR25" s="38">
        <v>0</v>
      </c>
      <c r="NS25" s="38">
        <v>0</v>
      </c>
      <c r="NT25" s="38">
        <v>0</v>
      </c>
      <c r="NU25" s="38">
        <v>0</v>
      </c>
      <c r="NV25" s="38">
        <v>0</v>
      </c>
      <c r="NW25" s="38">
        <v>0</v>
      </c>
      <c r="NX25" s="38">
        <v>0</v>
      </c>
      <c r="NY25" s="38">
        <v>0</v>
      </c>
      <c r="NZ25" s="38">
        <v>0</v>
      </c>
      <c r="OA25" s="38">
        <v>0</v>
      </c>
      <c r="OB25" s="38">
        <v>0</v>
      </c>
      <c r="OC25" s="38">
        <v>0</v>
      </c>
      <c r="OD25" s="38">
        <v>0</v>
      </c>
      <c r="OE25" s="38">
        <v>0</v>
      </c>
      <c r="OF25" s="38">
        <v>0</v>
      </c>
      <c r="OG25" s="38">
        <v>0</v>
      </c>
      <c r="OH25" s="38">
        <v>0</v>
      </c>
      <c r="OI25" s="38">
        <v>0</v>
      </c>
      <c r="OJ25" s="38">
        <v>0</v>
      </c>
      <c r="OK25" s="38">
        <v>0</v>
      </c>
      <c r="OL25" s="38">
        <v>0</v>
      </c>
      <c r="OM25" s="38">
        <v>0</v>
      </c>
      <c r="ON25" s="38">
        <v>0</v>
      </c>
      <c r="OO25" s="38">
        <v>0</v>
      </c>
      <c r="OP25" s="38">
        <v>0</v>
      </c>
      <c r="OQ25" s="38">
        <v>0</v>
      </c>
      <c r="OR25" s="38">
        <v>0</v>
      </c>
      <c r="OS25" s="38">
        <v>0</v>
      </c>
      <c r="OT25" s="38">
        <v>0</v>
      </c>
      <c r="OU25" s="38">
        <v>0</v>
      </c>
      <c r="OV25" s="38">
        <v>0</v>
      </c>
      <c r="OW25" s="38">
        <v>0</v>
      </c>
      <c r="OX25" s="38">
        <v>0</v>
      </c>
      <c r="OY25" s="38">
        <v>0</v>
      </c>
      <c r="OZ25" s="38">
        <v>0</v>
      </c>
      <c r="PA25" s="38">
        <v>0</v>
      </c>
      <c r="PB25" s="38">
        <v>0</v>
      </c>
      <c r="PC25" s="38">
        <v>0</v>
      </c>
      <c r="PD25" s="38">
        <v>0</v>
      </c>
      <c r="PE25" s="38">
        <v>0</v>
      </c>
      <c r="PF25" s="38">
        <v>0</v>
      </c>
      <c r="PG25" s="38">
        <v>0</v>
      </c>
      <c r="PH25" s="38">
        <v>0</v>
      </c>
      <c r="PI25" s="38">
        <v>0</v>
      </c>
      <c r="PJ25" s="38">
        <v>0</v>
      </c>
      <c r="PK25" s="38">
        <v>0</v>
      </c>
      <c r="PL25" s="38">
        <v>0</v>
      </c>
      <c r="PM25" s="38">
        <v>0</v>
      </c>
      <c r="PN25" s="38">
        <v>0</v>
      </c>
      <c r="PO25" s="38">
        <v>0</v>
      </c>
      <c r="PP25" s="38">
        <v>0</v>
      </c>
      <c r="PQ25" s="38">
        <v>0</v>
      </c>
      <c r="PR25" s="38">
        <v>0</v>
      </c>
      <c r="PS25" s="38">
        <v>0</v>
      </c>
      <c r="PT25" s="38">
        <v>0</v>
      </c>
      <c r="PU25" s="38">
        <v>0</v>
      </c>
      <c r="PV25" s="38">
        <v>0</v>
      </c>
      <c r="PW25" s="38">
        <v>0</v>
      </c>
      <c r="PX25" s="38">
        <v>0</v>
      </c>
      <c r="PY25" s="38">
        <v>0</v>
      </c>
      <c r="PZ25" s="38">
        <v>872970386.44000006</v>
      </c>
      <c r="QA25" s="38">
        <v>2783687937.7800002</v>
      </c>
      <c r="QB25" s="38">
        <v>0</v>
      </c>
      <c r="QC25" s="38">
        <v>113137972.91</v>
      </c>
      <c r="QD25" s="38">
        <v>2670549964.8699999</v>
      </c>
      <c r="QE25" s="38">
        <v>2709416698.0799999</v>
      </c>
      <c r="QF25" s="38">
        <v>1797579578.4300001</v>
      </c>
      <c r="QG25" s="38">
        <v>38866733.210000001</v>
      </c>
      <c r="QH25" s="38">
        <v>1836446311.6400001</v>
      </c>
      <c r="QI25" s="38">
        <v>38866733.210000001</v>
      </c>
      <c r="QJ25" s="38">
        <v>2822554670.9899998</v>
      </c>
      <c r="QK25" s="38">
        <v>0</v>
      </c>
      <c r="QL25" s="38">
        <v>872970386.44000006</v>
      </c>
      <c r="QM25" s="38">
        <v>0</v>
      </c>
      <c r="QN25" s="83">
        <v>618027.63</v>
      </c>
      <c r="QO25" s="83">
        <v>967501.77</v>
      </c>
      <c r="QP25" s="83">
        <v>0</v>
      </c>
      <c r="QQ25" s="83">
        <v>0</v>
      </c>
      <c r="QR25" s="83">
        <v>0</v>
      </c>
      <c r="QS25" s="83">
        <v>967501.77</v>
      </c>
      <c r="QT25" s="83">
        <v>0</v>
      </c>
      <c r="QU25" s="83">
        <v>0</v>
      </c>
      <c r="QV25" s="83">
        <v>1608695.06</v>
      </c>
      <c r="QW25" s="83">
        <v>0</v>
      </c>
      <c r="QX25" s="83">
        <v>1608695.06</v>
      </c>
      <c r="QY25" s="83">
        <v>0</v>
      </c>
      <c r="QZ25" s="83">
        <v>0</v>
      </c>
      <c r="RA25" s="83">
        <v>1585529.41</v>
      </c>
      <c r="RB25" s="83">
        <v>0</v>
      </c>
      <c r="RC25" s="83">
        <v>0</v>
      </c>
      <c r="RD25" s="83">
        <v>0</v>
      </c>
      <c r="RE25" s="83">
        <v>0</v>
      </c>
      <c r="RF25" s="83">
        <v>0</v>
      </c>
      <c r="RG25" s="83">
        <v>0</v>
      </c>
      <c r="RH25" s="83">
        <v>0</v>
      </c>
      <c r="RI25" s="83">
        <v>0</v>
      </c>
      <c r="RJ25" s="83">
        <v>0</v>
      </c>
      <c r="RK25" s="83">
        <v>0</v>
      </c>
      <c r="RL25" s="83">
        <v>0</v>
      </c>
      <c r="RM25" s="83">
        <v>0</v>
      </c>
      <c r="RN25" s="83">
        <v>0</v>
      </c>
      <c r="RO25" s="83">
        <v>0</v>
      </c>
      <c r="RP25" s="83">
        <v>0</v>
      </c>
      <c r="RQ25" s="83">
        <v>0</v>
      </c>
      <c r="RR25" s="83">
        <v>0</v>
      </c>
      <c r="RS25" s="83">
        <v>0</v>
      </c>
      <c r="RT25" s="83">
        <v>0</v>
      </c>
      <c r="RU25" s="83">
        <v>0</v>
      </c>
      <c r="RV25" s="83">
        <v>0</v>
      </c>
      <c r="RW25" s="83">
        <v>0</v>
      </c>
      <c r="RX25" s="83">
        <v>0</v>
      </c>
      <c r="RY25" s="83">
        <v>0</v>
      </c>
      <c r="RZ25" s="83">
        <v>0</v>
      </c>
      <c r="SA25" s="83">
        <v>0</v>
      </c>
      <c r="SB25" s="83">
        <v>0</v>
      </c>
      <c r="SC25" s="83">
        <v>0</v>
      </c>
      <c r="SD25" s="83">
        <v>0</v>
      </c>
      <c r="SE25" s="83">
        <v>0</v>
      </c>
      <c r="SF25" s="83">
        <v>0</v>
      </c>
      <c r="SG25" s="83">
        <v>0</v>
      </c>
      <c r="SH25" s="83">
        <v>0</v>
      </c>
      <c r="SI25" s="83">
        <v>0</v>
      </c>
      <c r="SJ25" s="83">
        <v>0</v>
      </c>
      <c r="SK25" s="83">
        <v>0</v>
      </c>
      <c r="SL25" s="83">
        <v>0</v>
      </c>
      <c r="SM25" s="83">
        <v>0</v>
      </c>
      <c r="SN25" s="83">
        <v>0</v>
      </c>
      <c r="SO25" s="83">
        <v>0</v>
      </c>
      <c r="SP25" s="83">
        <v>0</v>
      </c>
      <c r="SQ25" s="83">
        <v>0</v>
      </c>
      <c r="SR25" s="83">
        <v>0</v>
      </c>
      <c r="SS25" s="83">
        <v>0</v>
      </c>
      <c r="ST25" s="83">
        <v>0</v>
      </c>
      <c r="SU25" s="83">
        <v>0</v>
      </c>
      <c r="SV25" s="83">
        <v>0</v>
      </c>
      <c r="SW25" s="83">
        <v>0</v>
      </c>
      <c r="SX25" s="83">
        <v>0</v>
      </c>
      <c r="SY25" s="83">
        <v>0</v>
      </c>
      <c r="SZ25" s="83">
        <v>0</v>
      </c>
      <c r="TA25" s="83">
        <v>0</v>
      </c>
      <c r="TB25" s="83">
        <v>0</v>
      </c>
      <c r="TC25" s="83">
        <v>0</v>
      </c>
      <c r="TD25" s="83">
        <v>0</v>
      </c>
      <c r="TE25" s="83">
        <v>0</v>
      </c>
      <c r="TF25" s="83">
        <v>0</v>
      </c>
      <c r="TG25" s="83">
        <v>0</v>
      </c>
      <c r="TH25" s="83">
        <v>0</v>
      </c>
      <c r="TI25" s="83">
        <v>0</v>
      </c>
      <c r="TJ25" s="83">
        <v>0</v>
      </c>
      <c r="TK25" s="83">
        <v>0</v>
      </c>
      <c r="TL25" s="83">
        <v>0</v>
      </c>
      <c r="TM25" s="83">
        <v>0</v>
      </c>
      <c r="TN25" s="83">
        <v>0</v>
      </c>
      <c r="TO25" s="83">
        <v>0</v>
      </c>
      <c r="TP25" s="83">
        <v>0</v>
      </c>
      <c r="TQ25" s="83">
        <v>0</v>
      </c>
      <c r="TR25" s="83">
        <v>0</v>
      </c>
      <c r="TS25" s="83">
        <v>0</v>
      </c>
      <c r="TT25" s="83">
        <v>0</v>
      </c>
      <c r="TU25" s="83">
        <v>0</v>
      </c>
      <c r="TV25" s="83">
        <v>0</v>
      </c>
      <c r="TW25" s="83">
        <v>0</v>
      </c>
      <c r="TX25" s="83">
        <v>0</v>
      </c>
      <c r="TY25" s="83">
        <v>0</v>
      </c>
      <c r="TZ25" s="83">
        <v>0</v>
      </c>
      <c r="UA25" s="83">
        <v>0</v>
      </c>
      <c r="UB25" s="83">
        <v>0</v>
      </c>
      <c r="UC25" s="83">
        <v>0</v>
      </c>
      <c r="UD25" s="83">
        <v>0</v>
      </c>
      <c r="UE25" s="83">
        <v>0</v>
      </c>
      <c r="UF25" s="83">
        <v>0</v>
      </c>
      <c r="UG25" s="83">
        <v>0</v>
      </c>
      <c r="UH25" s="83">
        <v>0</v>
      </c>
      <c r="UI25" s="83">
        <v>3129999.68</v>
      </c>
      <c r="UJ25" s="83">
        <v>144905610.77000001</v>
      </c>
      <c r="UK25" s="83">
        <v>83869691.650000006</v>
      </c>
      <c r="UL25" s="83">
        <v>95761959.650000006</v>
      </c>
      <c r="UM25" s="83">
        <v>49143651.119999997</v>
      </c>
      <c r="UN25" s="83">
        <v>0</v>
      </c>
      <c r="UO25" s="83">
        <v>11892268</v>
      </c>
      <c r="UP25" s="83">
        <v>0</v>
      </c>
      <c r="UQ25" s="83">
        <v>49143651.119999997</v>
      </c>
      <c r="UR25" s="83">
        <v>0</v>
      </c>
      <c r="US25" s="83">
        <v>0</v>
      </c>
      <c r="UT25" s="83">
        <v>136143342.44999999</v>
      </c>
      <c r="UU25" s="83">
        <v>11892268</v>
      </c>
      <c r="UV25" s="83">
        <v>148035610.44999999</v>
      </c>
      <c r="UW25" s="83">
        <v>0</v>
      </c>
      <c r="UX25" s="83">
        <v>0</v>
      </c>
      <c r="UY25" s="83">
        <v>133013342.77</v>
      </c>
      <c r="UZ25">
        <v>1608695.06</v>
      </c>
      <c r="VA25">
        <v>0</v>
      </c>
      <c r="VB25">
        <v>1608695.06</v>
      </c>
      <c r="VC25">
        <v>967501.77</v>
      </c>
      <c r="VD25">
        <v>0</v>
      </c>
      <c r="VE25">
        <v>0</v>
      </c>
      <c r="VF25">
        <v>0</v>
      </c>
      <c r="VG25">
        <v>23165.65</v>
      </c>
      <c r="VH25">
        <v>1585529.41</v>
      </c>
      <c r="VI25">
        <v>0</v>
      </c>
      <c r="VJ25">
        <v>0</v>
      </c>
      <c r="VK25">
        <v>0</v>
      </c>
      <c r="VL25">
        <v>0</v>
      </c>
      <c r="VM25">
        <v>0</v>
      </c>
      <c r="VN25">
        <v>0</v>
      </c>
      <c r="VO25">
        <v>0</v>
      </c>
      <c r="VP25">
        <v>0</v>
      </c>
      <c r="VQ25">
        <v>0</v>
      </c>
      <c r="VR25">
        <v>0</v>
      </c>
      <c r="VS25">
        <v>0</v>
      </c>
      <c r="VT25">
        <v>0</v>
      </c>
      <c r="VU25">
        <v>0</v>
      </c>
      <c r="VV25">
        <v>0</v>
      </c>
      <c r="VW25">
        <v>0</v>
      </c>
      <c r="VX25">
        <v>0</v>
      </c>
      <c r="VY25">
        <v>0</v>
      </c>
      <c r="VZ25">
        <v>0</v>
      </c>
      <c r="WA25">
        <v>0</v>
      </c>
      <c r="WB25">
        <v>0</v>
      </c>
      <c r="WC25">
        <v>0</v>
      </c>
      <c r="WD25">
        <v>0</v>
      </c>
      <c r="WE25">
        <v>0</v>
      </c>
      <c r="WF25">
        <v>0</v>
      </c>
      <c r="WG25">
        <v>0</v>
      </c>
      <c r="WH25">
        <v>0</v>
      </c>
      <c r="WI25">
        <v>0</v>
      </c>
      <c r="WJ25">
        <v>0</v>
      </c>
      <c r="WK25">
        <v>0</v>
      </c>
      <c r="WL25">
        <v>0</v>
      </c>
      <c r="WM25">
        <v>0</v>
      </c>
      <c r="WN25">
        <v>0</v>
      </c>
      <c r="WO25">
        <v>0</v>
      </c>
      <c r="WP25">
        <v>0</v>
      </c>
      <c r="WQ25">
        <v>0</v>
      </c>
      <c r="WR25">
        <v>0</v>
      </c>
      <c r="WS25">
        <v>0</v>
      </c>
      <c r="WT25">
        <v>0</v>
      </c>
      <c r="WU25">
        <v>0</v>
      </c>
      <c r="WV25">
        <v>0</v>
      </c>
      <c r="WW25">
        <v>0</v>
      </c>
      <c r="WX25">
        <v>0</v>
      </c>
      <c r="WY25">
        <v>0</v>
      </c>
      <c r="WZ25">
        <v>0</v>
      </c>
      <c r="XA25">
        <v>0</v>
      </c>
      <c r="XB25">
        <v>0</v>
      </c>
      <c r="XC25">
        <v>0</v>
      </c>
      <c r="XD25">
        <v>0</v>
      </c>
      <c r="XE25">
        <v>0</v>
      </c>
      <c r="XF25">
        <v>0</v>
      </c>
      <c r="XG25">
        <v>0</v>
      </c>
      <c r="XH25">
        <v>0</v>
      </c>
      <c r="XI25">
        <v>0</v>
      </c>
      <c r="XJ25">
        <v>0</v>
      </c>
      <c r="XK25">
        <v>0</v>
      </c>
      <c r="XL25">
        <v>0</v>
      </c>
      <c r="XM25">
        <v>0</v>
      </c>
      <c r="XN25">
        <v>0</v>
      </c>
      <c r="XO25">
        <v>0</v>
      </c>
      <c r="XP25">
        <v>0</v>
      </c>
      <c r="XQ25">
        <v>0</v>
      </c>
      <c r="XR25">
        <v>0</v>
      </c>
      <c r="XS25">
        <v>0</v>
      </c>
      <c r="XT25">
        <v>0</v>
      </c>
      <c r="XU25">
        <v>0</v>
      </c>
      <c r="XV25">
        <v>0</v>
      </c>
      <c r="XW25">
        <v>0</v>
      </c>
      <c r="XX25">
        <v>0</v>
      </c>
      <c r="XY25">
        <v>0</v>
      </c>
      <c r="XZ25">
        <v>0</v>
      </c>
      <c r="YA25">
        <v>0</v>
      </c>
      <c r="YB25">
        <v>0</v>
      </c>
      <c r="YC25">
        <v>0</v>
      </c>
      <c r="YD25">
        <v>0</v>
      </c>
      <c r="YE25">
        <v>0</v>
      </c>
      <c r="YF25">
        <v>0</v>
      </c>
      <c r="YG25">
        <v>0</v>
      </c>
      <c r="YH25">
        <v>0</v>
      </c>
      <c r="YI25">
        <v>0</v>
      </c>
      <c r="YJ25">
        <v>0</v>
      </c>
      <c r="YK25">
        <v>0</v>
      </c>
      <c r="YL25">
        <v>0</v>
      </c>
      <c r="YM25">
        <v>0</v>
      </c>
      <c r="YN25">
        <v>0</v>
      </c>
      <c r="YO25">
        <v>0</v>
      </c>
      <c r="YP25">
        <v>0</v>
      </c>
      <c r="YQ25">
        <v>11892268</v>
      </c>
      <c r="YR25">
        <v>95761959.650000006</v>
      </c>
      <c r="YS25">
        <v>49143651.119999997</v>
      </c>
      <c r="YT25">
        <v>0</v>
      </c>
      <c r="YU25">
        <v>0</v>
      </c>
      <c r="YV25">
        <v>144905610.77000001</v>
      </c>
      <c r="YW25">
        <v>83869691.650000006</v>
      </c>
      <c r="YX25">
        <v>136143342.44999999</v>
      </c>
      <c r="YY25">
        <v>11892268</v>
      </c>
      <c r="YZ25">
        <v>148035610.44999999</v>
      </c>
      <c r="ZA25">
        <v>49143651.119999997</v>
      </c>
      <c r="ZB25">
        <v>0</v>
      </c>
      <c r="ZC25">
        <v>0</v>
      </c>
      <c r="ZD25">
        <v>0</v>
      </c>
      <c r="ZE25">
        <v>3129999.68</v>
      </c>
      <c r="ZF25">
        <v>133013342.77</v>
      </c>
      <c r="ZG25">
        <v>0</v>
      </c>
    </row>
    <row r="26" spans="1:683">
      <c r="A26" s="84">
        <v>45657</v>
      </c>
      <c r="B26" s="81">
        <v>50140</v>
      </c>
      <c r="C26" s="82" t="s">
        <v>1958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5672658.7999999998</v>
      </c>
      <c r="R26" s="38">
        <v>343666.67</v>
      </c>
      <c r="S26" s="38">
        <v>0</v>
      </c>
      <c r="T26" s="38">
        <v>6016325.4699999997</v>
      </c>
      <c r="U26" s="38">
        <v>0</v>
      </c>
      <c r="V26" s="38">
        <v>2697591.65</v>
      </c>
      <c r="W26" s="38">
        <v>0</v>
      </c>
      <c r="X26" s="38">
        <v>5477305.2599999998</v>
      </c>
      <c r="Y26" s="38">
        <v>343666.67</v>
      </c>
      <c r="Z26" s="38">
        <v>2413208.5099999998</v>
      </c>
      <c r="AA26" s="38">
        <v>2697591.65</v>
      </c>
      <c r="AB26" s="38">
        <v>0</v>
      </c>
      <c r="AC26" s="38">
        <v>5820971.9299999997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3815566.58</v>
      </c>
      <c r="AR26" s="38">
        <v>1511518.7</v>
      </c>
      <c r="AS26" s="38">
        <v>0</v>
      </c>
      <c r="AT26" s="38">
        <v>5327085.28</v>
      </c>
      <c r="AU26" s="38">
        <v>0</v>
      </c>
      <c r="AV26" s="38">
        <v>3509343.12</v>
      </c>
      <c r="AW26" s="38">
        <v>0</v>
      </c>
      <c r="AX26" s="38">
        <v>3933852.54</v>
      </c>
      <c r="AY26" s="38">
        <v>1511518.7</v>
      </c>
      <c r="AZ26" s="38">
        <v>2257580.46</v>
      </c>
      <c r="BA26" s="38">
        <v>3509343.12</v>
      </c>
      <c r="BB26" s="38">
        <v>0</v>
      </c>
      <c r="BC26" s="38">
        <v>5445371.2400000002</v>
      </c>
      <c r="BD26" s="38">
        <v>13968889.49</v>
      </c>
      <c r="BE26" s="38">
        <v>67262.98</v>
      </c>
      <c r="BF26" s="38">
        <v>0</v>
      </c>
      <c r="BG26" s="38">
        <v>14036152.470000001</v>
      </c>
      <c r="BH26" s="38">
        <v>0</v>
      </c>
      <c r="BI26" s="38">
        <v>9987516.6099999994</v>
      </c>
      <c r="BJ26" s="38">
        <v>0</v>
      </c>
      <c r="BK26" s="38">
        <v>13316107.9</v>
      </c>
      <c r="BL26" s="38">
        <v>67262.98</v>
      </c>
      <c r="BM26" s="38">
        <v>5548277.6100000003</v>
      </c>
      <c r="BN26" s="38">
        <v>9987516.6099999994</v>
      </c>
      <c r="BO26" s="38">
        <v>0</v>
      </c>
      <c r="BP26" s="38">
        <v>13383370.880000001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18201536.09</v>
      </c>
      <c r="CE26" s="38">
        <v>6617689.6399999997</v>
      </c>
      <c r="CF26" s="38">
        <v>0</v>
      </c>
      <c r="CG26" s="38">
        <v>24819225.73</v>
      </c>
      <c r="CH26" s="38">
        <v>882878.65</v>
      </c>
      <c r="CI26" s="38">
        <v>8672634.1199999992</v>
      </c>
      <c r="CJ26" s="38">
        <v>0</v>
      </c>
      <c r="CK26" s="38">
        <v>17797910.289999999</v>
      </c>
      <c r="CL26" s="38">
        <v>6617689.6399999997</v>
      </c>
      <c r="CM26" s="38">
        <v>10122009.560000001</v>
      </c>
      <c r="CN26" s="38">
        <v>7789755.4699999997</v>
      </c>
      <c r="CO26" s="38">
        <v>0</v>
      </c>
      <c r="CP26" s="38">
        <v>24415599.93</v>
      </c>
      <c r="CQ26" s="38">
        <v>799198.97</v>
      </c>
      <c r="CR26" s="38">
        <v>43666.67</v>
      </c>
      <c r="CS26" s="38">
        <v>0</v>
      </c>
      <c r="CT26" s="38">
        <v>842865.64</v>
      </c>
      <c r="CU26" s="38">
        <v>0</v>
      </c>
      <c r="CV26" s="38">
        <v>21596.43</v>
      </c>
      <c r="CW26" s="38">
        <v>0</v>
      </c>
      <c r="CX26" s="38">
        <v>797154.3</v>
      </c>
      <c r="CY26" s="38">
        <v>43666.67</v>
      </c>
      <c r="CZ26" s="38">
        <v>348580.33</v>
      </c>
      <c r="DA26" s="38">
        <v>21596.43</v>
      </c>
      <c r="DB26" s="38">
        <v>0</v>
      </c>
      <c r="DC26" s="38">
        <v>840820.97</v>
      </c>
      <c r="DD26" s="38">
        <v>0</v>
      </c>
      <c r="DE26" s="38">
        <v>0</v>
      </c>
      <c r="DF26" s="38">
        <v>0</v>
      </c>
      <c r="DG26" s="38">
        <v>0</v>
      </c>
      <c r="DH26" s="38">
        <v>0</v>
      </c>
      <c r="DI26" s="38">
        <v>0</v>
      </c>
      <c r="DJ26" s="38">
        <v>0</v>
      </c>
      <c r="DK26" s="38">
        <v>0</v>
      </c>
      <c r="DL26" s="38">
        <v>0</v>
      </c>
      <c r="DM26" s="38">
        <v>0</v>
      </c>
      <c r="DN26" s="38">
        <v>0</v>
      </c>
      <c r="DO26" s="38">
        <v>0</v>
      </c>
      <c r="DP26" s="38">
        <v>0</v>
      </c>
      <c r="DQ26" s="38">
        <v>0</v>
      </c>
      <c r="DR26" s="38">
        <v>0</v>
      </c>
      <c r="DS26" s="38">
        <v>0</v>
      </c>
      <c r="DT26" s="38">
        <v>0</v>
      </c>
      <c r="DU26" s="38">
        <v>0</v>
      </c>
      <c r="DV26" s="38">
        <v>0</v>
      </c>
      <c r="DW26" s="38">
        <v>0</v>
      </c>
      <c r="DX26" s="38">
        <v>0</v>
      </c>
      <c r="DY26" s="38">
        <v>0</v>
      </c>
      <c r="DZ26" s="38">
        <v>0</v>
      </c>
      <c r="EA26" s="38">
        <v>0</v>
      </c>
      <c r="EB26" s="38">
        <v>0</v>
      </c>
      <c r="EC26" s="38">
        <v>0</v>
      </c>
      <c r="ED26" s="38">
        <v>2718368.08</v>
      </c>
      <c r="EE26" s="38">
        <v>0</v>
      </c>
      <c r="EF26" s="38">
        <v>0</v>
      </c>
      <c r="EG26" s="38">
        <v>2718368.08</v>
      </c>
      <c r="EH26" s="38">
        <v>0</v>
      </c>
      <c r="EI26" s="38">
        <v>1886435.37</v>
      </c>
      <c r="EJ26" s="38">
        <v>0</v>
      </c>
      <c r="EK26" s="38">
        <v>2637384.34</v>
      </c>
      <c r="EL26" s="38">
        <v>0</v>
      </c>
      <c r="EM26" s="38">
        <v>1093384.1299999999</v>
      </c>
      <c r="EN26" s="38">
        <v>1886435.37</v>
      </c>
      <c r="EO26" s="38">
        <v>0</v>
      </c>
      <c r="EP26" s="38">
        <v>2637384.34</v>
      </c>
      <c r="EQ26" s="38">
        <v>0</v>
      </c>
      <c r="ER26" s="38">
        <v>0</v>
      </c>
      <c r="ES26" s="38">
        <v>0</v>
      </c>
      <c r="ET26" s="38">
        <v>0</v>
      </c>
      <c r="EU26" s="38">
        <v>0</v>
      </c>
      <c r="EV26" s="38">
        <v>0</v>
      </c>
      <c r="EW26" s="38">
        <v>0</v>
      </c>
      <c r="EX26" s="38">
        <v>0</v>
      </c>
      <c r="EY26" s="38">
        <v>0</v>
      </c>
      <c r="EZ26" s="38">
        <v>0</v>
      </c>
      <c r="FA26" s="38">
        <v>0</v>
      </c>
      <c r="FB26" s="38">
        <v>0</v>
      </c>
      <c r="FC26" s="38">
        <v>0</v>
      </c>
      <c r="FD26" s="38">
        <v>0</v>
      </c>
      <c r="FE26" s="38">
        <v>0</v>
      </c>
      <c r="FF26" s="38">
        <v>0</v>
      </c>
      <c r="FG26" s="38">
        <v>0</v>
      </c>
      <c r="FH26" s="38">
        <v>0</v>
      </c>
      <c r="FI26" s="38">
        <v>0</v>
      </c>
      <c r="FJ26" s="38">
        <v>0</v>
      </c>
      <c r="FK26" s="38">
        <v>0</v>
      </c>
      <c r="FL26" s="38">
        <v>0</v>
      </c>
      <c r="FM26" s="38">
        <v>0</v>
      </c>
      <c r="FN26" s="38">
        <v>0</v>
      </c>
      <c r="FO26" s="38">
        <v>0</v>
      </c>
      <c r="FP26" s="38">
        <v>0</v>
      </c>
      <c r="FQ26" s="38">
        <v>0</v>
      </c>
      <c r="FR26" s="38">
        <v>0</v>
      </c>
      <c r="FS26" s="38">
        <v>0</v>
      </c>
      <c r="FT26" s="38">
        <v>0</v>
      </c>
      <c r="FU26" s="38">
        <v>0</v>
      </c>
      <c r="FV26" s="38">
        <v>0</v>
      </c>
      <c r="FW26" s="38">
        <v>0</v>
      </c>
      <c r="FX26" s="38">
        <v>0</v>
      </c>
      <c r="FY26" s="38">
        <v>0</v>
      </c>
      <c r="FZ26" s="38">
        <v>0</v>
      </c>
      <c r="GA26" s="38">
        <v>0</v>
      </c>
      <c r="GB26" s="38">
        <v>0</v>
      </c>
      <c r="GC26" s="38">
        <v>0</v>
      </c>
      <c r="GD26" s="38">
        <v>0</v>
      </c>
      <c r="GE26" s="38">
        <v>0</v>
      </c>
      <c r="GF26" s="38">
        <v>0</v>
      </c>
      <c r="GG26" s="38">
        <v>0</v>
      </c>
      <c r="GH26" s="38">
        <v>0</v>
      </c>
      <c r="GI26" s="38">
        <v>0</v>
      </c>
      <c r="GJ26" s="38">
        <v>0</v>
      </c>
      <c r="GK26" s="38">
        <v>0</v>
      </c>
      <c r="GL26" s="38">
        <v>0</v>
      </c>
      <c r="GM26" s="38">
        <v>0</v>
      </c>
      <c r="GN26" s="38">
        <v>0</v>
      </c>
      <c r="GO26" s="38">
        <v>0</v>
      </c>
      <c r="GP26" s="38">
        <v>0</v>
      </c>
      <c r="GQ26" s="38">
        <v>0</v>
      </c>
      <c r="GR26" s="38">
        <v>45176218.009999998</v>
      </c>
      <c r="GS26" s="38">
        <v>8583804.6600000001</v>
      </c>
      <c r="GT26" s="38">
        <v>0</v>
      </c>
      <c r="GU26" s="38">
        <v>0</v>
      </c>
      <c r="GV26" s="38">
        <v>53760022.670000002</v>
      </c>
      <c r="GW26" s="38">
        <v>882878.65</v>
      </c>
      <c r="GX26" s="38">
        <v>0</v>
      </c>
      <c r="GY26" s="38">
        <v>26775117.309999999</v>
      </c>
      <c r="GZ26" s="38">
        <v>0</v>
      </c>
      <c r="HA26" s="38">
        <v>43959714.630000003</v>
      </c>
      <c r="HB26" s="38">
        <v>8583804.6600000001</v>
      </c>
      <c r="HC26" s="38">
        <v>21783040.600000001</v>
      </c>
      <c r="HD26" s="38">
        <v>0</v>
      </c>
      <c r="HE26" s="38">
        <v>21783040.600000001</v>
      </c>
      <c r="HF26" s="38">
        <v>25892238.66</v>
      </c>
      <c r="HG26" s="38">
        <v>0</v>
      </c>
      <c r="HH26" s="38">
        <v>0</v>
      </c>
      <c r="HI26" s="38">
        <v>52543519.289999999</v>
      </c>
      <c r="HJ26" s="38">
        <v>0</v>
      </c>
      <c r="HK26" s="38">
        <v>0</v>
      </c>
      <c r="HL26" s="38">
        <v>0</v>
      </c>
      <c r="HM26" s="38">
        <v>0</v>
      </c>
      <c r="HN26" s="38">
        <v>0</v>
      </c>
      <c r="HO26" s="38">
        <v>0</v>
      </c>
      <c r="HP26" s="38">
        <v>0</v>
      </c>
      <c r="HQ26" s="38">
        <v>0</v>
      </c>
      <c r="HR26" s="38">
        <v>0</v>
      </c>
      <c r="HS26" s="38">
        <v>0</v>
      </c>
      <c r="HT26" s="38">
        <v>0</v>
      </c>
      <c r="HU26" s="38">
        <v>0</v>
      </c>
      <c r="HV26" s="38">
        <v>0</v>
      </c>
      <c r="HW26" s="38">
        <v>0</v>
      </c>
      <c r="HX26" s="38">
        <v>2048755.79</v>
      </c>
      <c r="HY26" s="38">
        <v>9273389.1600000001</v>
      </c>
      <c r="HZ26" s="38">
        <v>0</v>
      </c>
      <c r="IA26" s="38">
        <v>528905.49</v>
      </c>
      <c r="IB26" s="38">
        <v>8744483.6699999999</v>
      </c>
      <c r="IC26" s="38">
        <v>9277243.8699999992</v>
      </c>
      <c r="ID26" s="38">
        <v>6695727.8799999999</v>
      </c>
      <c r="IE26" s="38">
        <v>532760.19999999995</v>
      </c>
      <c r="IF26" s="38">
        <v>7228488.0800000001</v>
      </c>
      <c r="IG26" s="38">
        <v>532760.19999999995</v>
      </c>
      <c r="IH26" s="38">
        <v>9806149.3599999994</v>
      </c>
      <c r="II26" s="38">
        <v>0</v>
      </c>
      <c r="IJ26" s="38">
        <v>2048755.79</v>
      </c>
      <c r="IK26" s="38">
        <v>0</v>
      </c>
      <c r="IL26" s="38">
        <v>0</v>
      </c>
      <c r="IM26" s="38">
        <v>0</v>
      </c>
      <c r="IN26" s="38">
        <v>0</v>
      </c>
      <c r="IO26" s="38">
        <v>0</v>
      </c>
      <c r="IP26" s="38">
        <v>0</v>
      </c>
      <c r="IQ26" s="38">
        <v>0</v>
      </c>
      <c r="IR26" s="38">
        <v>0</v>
      </c>
      <c r="IS26" s="38">
        <v>0</v>
      </c>
      <c r="IT26" s="38">
        <v>0</v>
      </c>
      <c r="IU26" s="38">
        <v>0</v>
      </c>
      <c r="IV26" s="38">
        <v>0</v>
      </c>
      <c r="IW26" s="38">
        <v>0</v>
      </c>
      <c r="IX26" s="38">
        <v>0</v>
      </c>
      <c r="IY26" s="38">
        <v>0</v>
      </c>
      <c r="IZ26" s="38">
        <v>1858713.94</v>
      </c>
      <c r="JA26" s="38">
        <v>7844363.04</v>
      </c>
      <c r="JB26" s="38">
        <v>0</v>
      </c>
      <c r="JC26" s="38">
        <v>506515.29</v>
      </c>
      <c r="JD26" s="38">
        <v>7337847.75</v>
      </c>
      <c r="JE26" s="38">
        <v>8781197.9399999995</v>
      </c>
      <c r="JF26" s="38">
        <v>5479133.8099999996</v>
      </c>
      <c r="JG26" s="38">
        <v>1443350.19</v>
      </c>
      <c r="JH26" s="38">
        <v>6922484</v>
      </c>
      <c r="JI26" s="38">
        <v>1443350.19</v>
      </c>
      <c r="JJ26" s="38">
        <v>9287713.2300000004</v>
      </c>
      <c r="JK26" s="38">
        <v>0</v>
      </c>
      <c r="JL26" s="38">
        <v>1858713.94</v>
      </c>
      <c r="JM26" s="38">
        <v>0</v>
      </c>
      <c r="JN26" s="38">
        <v>5659985.2400000002</v>
      </c>
      <c r="JO26" s="38">
        <v>6250313.2199999997</v>
      </c>
      <c r="JP26" s="38">
        <v>0</v>
      </c>
      <c r="JQ26" s="38">
        <v>40249.050000000003</v>
      </c>
      <c r="JR26" s="38">
        <v>6210064.1699999999</v>
      </c>
      <c r="JS26" s="38">
        <v>6210064.1699999999</v>
      </c>
      <c r="JT26" s="38">
        <v>550078.93000000005</v>
      </c>
      <c r="JU26" s="38">
        <v>0</v>
      </c>
      <c r="JV26" s="38">
        <v>550078.93000000005</v>
      </c>
      <c r="JW26" s="38">
        <v>0</v>
      </c>
      <c r="JX26" s="38">
        <v>6250313.2199999997</v>
      </c>
      <c r="JY26" s="38">
        <v>0</v>
      </c>
      <c r="JZ26" s="38">
        <v>5659985.2400000002</v>
      </c>
      <c r="KA26" s="38">
        <v>0</v>
      </c>
      <c r="KB26" s="38">
        <v>0</v>
      </c>
      <c r="KC26" s="38">
        <v>0</v>
      </c>
      <c r="KD26" s="38">
        <v>0</v>
      </c>
      <c r="KE26" s="38">
        <v>0</v>
      </c>
      <c r="KF26" s="38">
        <v>0</v>
      </c>
      <c r="KG26" s="38">
        <v>0</v>
      </c>
      <c r="KH26" s="38">
        <v>0</v>
      </c>
      <c r="KI26" s="38">
        <v>0</v>
      </c>
      <c r="KJ26" s="38">
        <v>0</v>
      </c>
      <c r="KK26" s="38">
        <v>0</v>
      </c>
      <c r="KL26" s="38">
        <v>0</v>
      </c>
      <c r="KM26" s="38">
        <v>0</v>
      </c>
      <c r="KN26" s="38">
        <v>0</v>
      </c>
      <c r="KO26" s="38">
        <v>0</v>
      </c>
      <c r="KP26" s="38">
        <v>8865497.9900000002</v>
      </c>
      <c r="KQ26" s="38">
        <v>13990906.060000001</v>
      </c>
      <c r="KR26" s="38">
        <v>0</v>
      </c>
      <c r="KS26" s="38">
        <v>393877.35</v>
      </c>
      <c r="KT26" s="38">
        <v>13597028.710000001</v>
      </c>
      <c r="KU26" s="38">
        <v>14248572.689999999</v>
      </c>
      <c r="KV26" s="38">
        <v>4731530.72</v>
      </c>
      <c r="KW26" s="38">
        <v>651543.98</v>
      </c>
      <c r="KX26" s="38">
        <v>5383074.7000000002</v>
      </c>
      <c r="KY26" s="38">
        <v>651543.98</v>
      </c>
      <c r="KZ26" s="38">
        <v>14642450.039999999</v>
      </c>
      <c r="LA26" s="38">
        <v>0</v>
      </c>
      <c r="LB26" s="38">
        <v>8865497.9900000002</v>
      </c>
      <c r="LC26" s="38">
        <v>0</v>
      </c>
      <c r="LD26" s="38">
        <v>323916.86</v>
      </c>
      <c r="LE26" s="38">
        <v>548169.37</v>
      </c>
      <c r="LF26" s="38">
        <v>0</v>
      </c>
      <c r="LG26" s="38">
        <v>15289.72</v>
      </c>
      <c r="LH26" s="38">
        <v>532879.65</v>
      </c>
      <c r="LI26" s="38">
        <v>532879.65</v>
      </c>
      <c r="LJ26" s="38">
        <v>208962.79</v>
      </c>
      <c r="LK26" s="38">
        <v>0</v>
      </c>
      <c r="LL26" s="38">
        <v>208962.79</v>
      </c>
      <c r="LM26" s="38">
        <v>0</v>
      </c>
      <c r="LN26" s="38">
        <v>548169.37</v>
      </c>
      <c r="LO26" s="38">
        <v>0</v>
      </c>
      <c r="LP26" s="38">
        <v>323916.86</v>
      </c>
      <c r="LQ26" s="38">
        <v>0</v>
      </c>
      <c r="LR26" s="38">
        <v>0</v>
      </c>
      <c r="LS26" s="38">
        <v>0</v>
      </c>
      <c r="LT26" s="38">
        <v>0</v>
      </c>
      <c r="LU26" s="38">
        <v>0</v>
      </c>
      <c r="LV26" s="38">
        <v>0</v>
      </c>
      <c r="LW26" s="38">
        <v>0</v>
      </c>
      <c r="LX26" s="38">
        <v>0</v>
      </c>
      <c r="LY26" s="38">
        <v>0</v>
      </c>
      <c r="LZ26" s="38">
        <v>0</v>
      </c>
      <c r="MA26" s="38">
        <v>0</v>
      </c>
      <c r="MB26" s="38">
        <v>0</v>
      </c>
      <c r="MC26" s="38">
        <v>0</v>
      </c>
      <c r="MD26" s="38">
        <v>0</v>
      </c>
      <c r="ME26" s="38">
        <v>0</v>
      </c>
      <c r="MF26" s="38">
        <v>0</v>
      </c>
      <c r="MG26" s="38">
        <v>0</v>
      </c>
      <c r="MH26" s="38">
        <v>0</v>
      </c>
      <c r="MI26" s="38">
        <v>0</v>
      </c>
      <c r="MJ26" s="38">
        <v>0</v>
      </c>
      <c r="MK26" s="38">
        <v>0</v>
      </c>
      <c r="ML26" s="38">
        <v>0</v>
      </c>
      <c r="MM26" s="38">
        <v>0</v>
      </c>
      <c r="MN26" s="38">
        <v>0</v>
      </c>
      <c r="MO26" s="38">
        <v>0</v>
      </c>
      <c r="MP26" s="38">
        <v>0</v>
      </c>
      <c r="MQ26" s="38">
        <v>0</v>
      </c>
      <c r="MR26" s="38">
        <v>0</v>
      </c>
      <c r="MS26" s="38">
        <v>0</v>
      </c>
      <c r="MT26" s="38">
        <v>969802.9</v>
      </c>
      <c r="MU26" s="38">
        <v>969802.9</v>
      </c>
      <c r="MV26" s="38">
        <v>0</v>
      </c>
      <c r="MW26" s="38">
        <v>0</v>
      </c>
      <c r="MX26" s="38">
        <v>969802.9</v>
      </c>
      <c r="MY26" s="38">
        <v>969802.9</v>
      </c>
      <c r="MZ26" s="38">
        <v>0</v>
      </c>
      <c r="NA26" s="38">
        <v>0</v>
      </c>
      <c r="NB26" s="38">
        <v>0</v>
      </c>
      <c r="NC26" s="38">
        <v>0</v>
      </c>
      <c r="ND26" s="38">
        <v>969802.9</v>
      </c>
      <c r="NE26" s="38">
        <v>0</v>
      </c>
      <c r="NF26" s="38">
        <v>969802.9</v>
      </c>
      <c r="NG26" s="38">
        <v>0</v>
      </c>
      <c r="NH26" s="38">
        <v>0</v>
      </c>
      <c r="NI26" s="38">
        <v>0</v>
      </c>
      <c r="NJ26" s="38">
        <v>0</v>
      </c>
      <c r="NK26" s="38">
        <v>0</v>
      </c>
      <c r="NL26" s="38">
        <v>0</v>
      </c>
      <c r="NM26" s="38">
        <v>0</v>
      </c>
      <c r="NN26" s="38">
        <v>0</v>
      </c>
      <c r="NO26" s="38">
        <v>0</v>
      </c>
      <c r="NP26" s="38">
        <v>0</v>
      </c>
      <c r="NQ26" s="38">
        <v>0</v>
      </c>
      <c r="NR26" s="38">
        <v>0</v>
      </c>
      <c r="NS26" s="38">
        <v>0</v>
      </c>
      <c r="NT26" s="38">
        <v>0</v>
      </c>
      <c r="NU26" s="38">
        <v>0</v>
      </c>
      <c r="NV26" s="38">
        <v>0</v>
      </c>
      <c r="NW26" s="38">
        <v>0</v>
      </c>
      <c r="NX26" s="38">
        <v>0</v>
      </c>
      <c r="NY26" s="38">
        <v>0</v>
      </c>
      <c r="NZ26" s="38">
        <v>0</v>
      </c>
      <c r="OA26" s="38">
        <v>0</v>
      </c>
      <c r="OB26" s="38">
        <v>0</v>
      </c>
      <c r="OC26" s="38">
        <v>0</v>
      </c>
      <c r="OD26" s="38">
        <v>0</v>
      </c>
      <c r="OE26" s="38">
        <v>0</v>
      </c>
      <c r="OF26" s="38">
        <v>0</v>
      </c>
      <c r="OG26" s="38">
        <v>0</v>
      </c>
      <c r="OH26" s="38">
        <v>0</v>
      </c>
      <c r="OI26" s="38">
        <v>0</v>
      </c>
      <c r="OJ26" s="38">
        <v>0</v>
      </c>
      <c r="OK26" s="38">
        <v>0</v>
      </c>
      <c r="OL26" s="38">
        <v>0</v>
      </c>
      <c r="OM26" s="38">
        <v>0</v>
      </c>
      <c r="ON26" s="38">
        <v>0</v>
      </c>
      <c r="OO26" s="38">
        <v>0</v>
      </c>
      <c r="OP26" s="38">
        <v>0</v>
      </c>
      <c r="OQ26" s="38">
        <v>0</v>
      </c>
      <c r="OR26" s="38">
        <v>0</v>
      </c>
      <c r="OS26" s="38">
        <v>0</v>
      </c>
      <c r="OT26" s="38">
        <v>0</v>
      </c>
      <c r="OU26" s="38">
        <v>0</v>
      </c>
      <c r="OV26" s="38">
        <v>0</v>
      </c>
      <c r="OW26" s="38">
        <v>0</v>
      </c>
      <c r="OX26" s="38">
        <v>0</v>
      </c>
      <c r="OY26" s="38">
        <v>0</v>
      </c>
      <c r="OZ26" s="38">
        <v>0</v>
      </c>
      <c r="PA26" s="38">
        <v>0</v>
      </c>
      <c r="PB26" s="38">
        <v>0</v>
      </c>
      <c r="PC26" s="38">
        <v>0</v>
      </c>
      <c r="PD26" s="38">
        <v>0</v>
      </c>
      <c r="PE26" s="38">
        <v>0</v>
      </c>
      <c r="PF26" s="38">
        <v>0</v>
      </c>
      <c r="PG26" s="38">
        <v>0</v>
      </c>
      <c r="PH26" s="38">
        <v>0</v>
      </c>
      <c r="PI26" s="38">
        <v>0</v>
      </c>
      <c r="PJ26" s="38">
        <v>0</v>
      </c>
      <c r="PK26" s="38">
        <v>0</v>
      </c>
      <c r="PL26" s="38">
        <v>0</v>
      </c>
      <c r="PM26" s="38">
        <v>0</v>
      </c>
      <c r="PN26" s="38">
        <v>0</v>
      </c>
      <c r="PO26" s="38">
        <v>0</v>
      </c>
      <c r="PP26" s="38">
        <v>0</v>
      </c>
      <c r="PQ26" s="38">
        <v>0</v>
      </c>
      <c r="PR26" s="38">
        <v>0</v>
      </c>
      <c r="PS26" s="38">
        <v>0</v>
      </c>
      <c r="PT26" s="38">
        <v>0</v>
      </c>
      <c r="PU26" s="38">
        <v>0</v>
      </c>
      <c r="PV26" s="38">
        <v>0</v>
      </c>
      <c r="PW26" s="38">
        <v>0</v>
      </c>
      <c r="PX26" s="38">
        <v>0</v>
      </c>
      <c r="PY26" s="38">
        <v>0</v>
      </c>
      <c r="PZ26" s="38">
        <v>19726672.719999999</v>
      </c>
      <c r="QA26" s="38">
        <v>38876943.75</v>
      </c>
      <c r="QB26" s="38">
        <v>0</v>
      </c>
      <c r="QC26" s="38">
        <v>1484836.9</v>
      </c>
      <c r="QD26" s="38">
        <v>37392106.850000001</v>
      </c>
      <c r="QE26" s="38">
        <v>40019761.219999999</v>
      </c>
      <c r="QF26" s="38">
        <v>17665434.129999999</v>
      </c>
      <c r="QG26" s="38">
        <v>2627654.37</v>
      </c>
      <c r="QH26" s="38">
        <v>20293088.5</v>
      </c>
      <c r="QI26" s="38">
        <v>2627654.37</v>
      </c>
      <c r="QJ26" s="38">
        <v>41504598.119999997</v>
      </c>
      <c r="QK26" s="38">
        <v>0</v>
      </c>
      <c r="QL26" s="38">
        <v>19726672.719999999</v>
      </c>
      <c r="QM26" s="38">
        <v>0</v>
      </c>
      <c r="QN26" s="83">
        <v>11972152.029999999</v>
      </c>
      <c r="QO26" s="83">
        <v>40193413.619999997</v>
      </c>
      <c r="QP26" s="83">
        <v>0</v>
      </c>
      <c r="QQ26" s="83">
        <v>0</v>
      </c>
      <c r="QR26" s="83">
        <v>0</v>
      </c>
      <c r="QS26" s="83">
        <v>40193413.619999997</v>
      </c>
      <c r="QT26" s="83">
        <v>0</v>
      </c>
      <c r="QU26" s="83">
        <v>0</v>
      </c>
      <c r="QV26" s="83">
        <v>54517693.549999997</v>
      </c>
      <c r="QW26" s="83">
        <v>0</v>
      </c>
      <c r="QX26" s="83">
        <v>54517693.549999997</v>
      </c>
      <c r="QY26" s="83">
        <v>0</v>
      </c>
      <c r="QZ26" s="83">
        <v>0</v>
      </c>
      <c r="RA26" s="83">
        <v>52165565.659999996</v>
      </c>
      <c r="RB26" s="83">
        <v>0</v>
      </c>
      <c r="RC26" s="83">
        <v>0</v>
      </c>
      <c r="RD26" s="83">
        <v>0</v>
      </c>
      <c r="RE26" s="83">
        <v>0</v>
      </c>
      <c r="RF26" s="83">
        <v>0</v>
      </c>
      <c r="RG26" s="83">
        <v>0</v>
      </c>
      <c r="RH26" s="83">
        <v>0</v>
      </c>
      <c r="RI26" s="83">
        <v>0</v>
      </c>
      <c r="RJ26" s="83">
        <v>0</v>
      </c>
      <c r="RK26" s="83">
        <v>0</v>
      </c>
      <c r="RL26" s="83">
        <v>0</v>
      </c>
      <c r="RM26" s="83">
        <v>0</v>
      </c>
      <c r="RN26" s="83">
        <v>0</v>
      </c>
      <c r="RO26" s="83">
        <v>0</v>
      </c>
      <c r="RP26" s="83">
        <v>0</v>
      </c>
      <c r="RQ26" s="83">
        <v>0</v>
      </c>
      <c r="RR26" s="83">
        <v>0</v>
      </c>
      <c r="RS26" s="83">
        <v>0</v>
      </c>
      <c r="RT26" s="83">
        <v>0</v>
      </c>
      <c r="RU26" s="83">
        <v>0</v>
      </c>
      <c r="RV26" s="83">
        <v>0</v>
      </c>
      <c r="RW26" s="83">
        <v>0</v>
      </c>
      <c r="RX26" s="83">
        <v>0</v>
      </c>
      <c r="RY26" s="83">
        <v>0</v>
      </c>
      <c r="RZ26" s="83">
        <v>0</v>
      </c>
      <c r="SA26" s="83">
        <v>0</v>
      </c>
      <c r="SB26" s="83">
        <v>0</v>
      </c>
      <c r="SC26" s="83">
        <v>0</v>
      </c>
      <c r="SD26" s="83">
        <v>0</v>
      </c>
      <c r="SE26" s="83">
        <v>0</v>
      </c>
      <c r="SF26" s="83">
        <v>0</v>
      </c>
      <c r="SG26" s="83">
        <v>0</v>
      </c>
      <c r="SH26" s="83">
        <v>0</v>
      </c>
      <c r="SI26" s="83">
        <v>0</v>
      </c>
      <c r="SJ26" s="83">
        <v>0</v>
      </c>
      <c r="SK26" s="83">
        <v>0</v>
      </c>
      <c r="SL26" s="83">
        <v>0</v>
      </c>
      <c r="SM26" s="83">
        <v>0</v>
      </c>
      <c r="SN26" s="83">
        <v>0</v>
      </c>
      <c r="SO26" s="83">
        <v>0</v>
      </c>
      <c r="SP26" s="83">
        <v>0</v>
      </c>
      <c r="SQ26" s="83">
        <v>0</v>
      </c>
      <c r="SR26" s="83">
        <v>0</v>
      </c>
      <c r="SS26" s="83">
        <v>0</v>
      </c>
      <c r="ST26" s="83">
        <v>0</v>
      </c>
      <c r="SU26" s="83">
        <v>0</v>
      </c>
      <c r="SV26" s="83">
        <v>0</v>
      </c>
      <c r="SW26" s="83">
        <v>0</v>
      </c>
      <c r="SX26" s="83">
        <v>0</v>
      </c>
      <c r="SY26" s="83">
        <v>0</v>
      </c>
      <c r="SZ26" s="83">
        <v>0</v>
      </c>
      <c r="TA26" s="83">
        <v>0</v>
      </c>
      <c r="TB26" s="83">
        <v>0</v>
      </c>
      <c r="TC26" s="83">
        <v>0</v>
      </c>
      <c r="TD26" s="83">
        <v>0</v>
      </c>
      <c r="TE26" s="83">
        <v>0</v>
      </c>
      <c r="TF26" s="83">
        <v>0</v>
      </c>
      <c r="TG26" s="83">
        <v>0</v>
      </c>
      <c r="TH26" s="83">
        <v>0</v>
      </c>
      <c r="TI26" s="83">
        <v>0</v>
      </c>
      <c r="TJ26" s="83">
        <v>0</v>
      </c>
      <c r="TK26" s="83">
        <v>0</v>
      </c>
      <c r="TL26" s="83">
        <v>0</v>
      </c>
      <c r="TM26" s="83">
        <v>0</v>
      </c>
      <c r="TN26" s="83">
        <v>0</v>
      </c>
      <c r="TO26" s="83">
        <v>0</v>
      </c>
      <c r="TP26" s="83">
        <v>0</v>
      </c>
      <c r="TQ26" s="83">
        <v>0</v>
      </c>
      <c r="TR26" s="83">
        <v>0</v>
      </c>
      <c r="TS26" s="83">
        <v>0</v>
      </c>
      <c r="TT26" s="83">
        <v>0</v>
      </c>
      <c r="TU26" s="83">
        <v>0</v>
      </c>
      <c r="TV26" s="83">
        <v>0</v>
      </c>
      <c r="TW26" s="83">
        <v>0</v>
      </c>
      <c r="TX26" s="83">
        <v>0</v>
      </c>
      <c r="TY26" s="83">
        <v>0</v>
      </c>
      <c r="TZ26" s="83">
        <v>0</v>
      </c>
      <c r="UA26" s="83">
        <v>0</v>
      </c>
      <c r="UB26" s="83">
        <v>0</v>
      </c>
      <c r="UC26" s="83">
        <v>0</v>
      </c>
      <c r="UD26" s="83">
        <v>0</v>
      </c>
      <c r="UE26" s="83">
        <v>0</v>
      </c>
      <c r="UF26" s="83">
        <v>0</v>
      </c>
      <c r="UG26" s="83">
        <v>0</v>
      </c>
      <c r="UH26" s="83">
        <v>0</v>
      </c>
      <c r="UI26" s="83">
        <v>95619137.469999999</v>
      </c>
      <c r="UJ26" s="83">
        <v>2323559730.8499999</v>
      </c>
      <c r="UK26" s="83">
        <v>1529965667.9200001</v>
      </c>
      <c r="UL26" s="83">
        <v>1571214830.96</v>
      </c>
      <c r="UM26" s="83">
        <v>752344899.88999999</v>
      </c>
      <c r="UN26" s="83">
        <v>0</v>
      </c>
      <c r="UO26" s="83">
        <v>41249163.039999999</v>
      </c>
      <c r="UP26" s="83">
        <v>0</v>
      </c>
      <c r="UQ26" s="83">
        <v>752344899.88999999</v>
      </c>
      <c r="UR26" s="83">
        <v>0</v>
      </c>
      <c r="US26" s="83">
        <v>0</v>
      </c>
      <c r="UT26" s="83">
        <v>2377929705.2800002</v>
      </c>
      <c r="UU26" s="83">
        <v>41249163.039999999</v>
      </c>
      <c r="UV26" s="83">
        <v>2419178868.3200002</v>
      </c>
      <c r="UW26" s="83">
        <v>0</v>
      </c>
      <c r="UX26" s="83">
        <v>0</v>
      </c>
      <c r="UY26" s="83">
        <v>2282310567.8099999</v>
      </c>
      <c r="UZ26">
        <v>54517693.549999997</v>
      </c>
      <c r="VA26">
        <v>0</v>
      </c>
      <c r="VB26">
        <v>54517693.549999997</v>
      </c>
      <c r="VC26">
        <v>40193413.619999997</v>
      </c>
      <c r="VD26">
        <v>0</v>
      </c>
      <c r="VE26">
        <v>0</v>
      </c>
      <c r="VF26">
        <v>0</v>
      </c>
      <c r="VG26">
        <v>2352127.9</v>
      </c>
      <c r="VH26">
        <v>52165565.659999996</v>
      </c>
      <c r="VI26">
        <v>0</v>
      </c>
      <c r="VJ26">
        <v>0</v>
      </c>
      <c r="VK26">
        <v>0</v>
      </c>
      <c r="VL26">
        <v>0</v>
      </c>
      <c r="VM26">
        <v>0</v>
      </c>
      <c r="VN26">
        <v>0</v>
      </c>
      <c r="VO26">
        <v>0</v>
      </c>
      <c r="VP26">
        <v>0</v>
      </c>
      <c r="VQ26">
        <v>0</v>
      </c>
      <c r="VR26">
        <v>0</v>
      </c>
      <c r="VS26">
        <v>0</v>
      </c>
      <c r="VT26">
        <v>0</v>
      </c>
      <c r="VU26">
        <v>0</v>
      </c>
      <c r="VV26">
        <v>0</v>
      </c>
      <c r="VW26">
        <v>0</v>
      </c>
      <c r="VX26">
        <v>0</v>
      </c>
      <c r="VY26">
        <v>0</v>
      </c>
      <c r="VZ26">
        <v>0</v>
      </c>
      <c r="WA26">
        <v>0</v>
      </c>
      <c r="WB26">
        <v>0</v>
      </c>
      <c r="WC26">
        <v>0</v>
      </c>
      <c r="WD26">
        <v>0</v>
      </c>
      <c r="WE26">
        <v>0</v>
      </c>
      <c r="WF26">
        <v>0</v>
      </c>
      <c r="WG26">
        <v>0</v>
      </c>
      <c r="WH26">
        <v>0</v>
      </c>
      <c r="WI26">
        <v>0</v>
      </c>
      <c r="WJ26">
        <v>0</v>
      </c>
      <c r="WK26">
        <v>0</v>
      </c>
      <c r="WL26">
        <v>0</v>
      </c>
      <c r="WM26">
        <v>0</v>
      </c>
      <c r="WN26">
        <v>0</v>
      </c>
      <c r="WO26">
        <v>0</v>
      </c>
      <c r="WP26">
        <v>0</v>
      </c>
      <c r="WQ26">
        <v>0</v>
      </c>
      <c r="WR26">
        <v>0</v>
      </c>
      <c r="WS26">
        <v>0</v>
      </c>
      <c r="WT26">
        <v>0</v>
      </c>
      <c r="WU26">
        <v>0</v>
      </c>
      <c r="WV26">
        <v>0</v>
      </c>
      <c r="WW26">
        <v>0</v>
      </c>
      <c r="WX26">
        <v>0</v>
      </c>
      <c r="WY26">
        <v>0</v>
      </c>
      <c r="WZ26">
        <v>0</v>
      </c>
      <c r="XA26">
        <v>0</v>
      </c>
      <c r="XB26">
        <v>0</v>
      </c>
      <c r="XC26">
        <v>0</v>
      </c>
      <c r="XD26">
        <v>0</v>
      </c>
      <c r="XE26">
        <v>0</v>
      </c>
      <c r="XF26">
        <v>0</v>
      </c>
      <c r="XG26">
        <v>0</v>
      </c>
      <c r="XH26">
        <v>0</v>
      </c>
      <c r="XI26">
        <v>0</v>
      </c>
      <c r="XJ26">
        <v>0</v>
      </c>
      <c r="XK26">
        <v>0</v>
      </c>
      <c r="XL26">
        <v>0</v>
      </c>
      <c r="XM26">
        <v>0</v>
      </c>
      <c r="XN26">
        <v>0</v>
      </c>
      <c r="XO26">
        <v>0</v>
      </c>
      <c r="XP26">
        <v>0</v>
      </c>
      <c r="XQ26">
        <v>0</v>
      </c>
      <c r="XR26">
        <v>0</v>
      </c>
      <c r="XS26">
        <v>0</v>
      </c>
      <c r="XT26">
        <v>0</v>
      </c>
      <c r="XU26">
        <v>0</v>
      </c>
      <c r="XV26">
        <v>0</v>
      </c>
      <c r="XW26">
        <v>0</v>
      </c>
      <c r="XX26">
        <v>0</v>
      </c>
      <c r="XY26">
        <v>0</v>
      </c>
      <c r="XZ26">
        <v>0</v>
      </c>
      <c r="YA26">
        <v>0</v>
      </c>
      <c r="YB26">
        <v>0</v>
      </c>
      <c r="YC26">
        <v>0</v>
      </c>
      <c r="YD26">
        <v>0</v>
      </c>
      <c r="YE26">
        <v>0</v>
      </c>
      <c r="YF26">
        <v>0</v>
      </c>
      <c r="YG26">
        <v>0</v>
      </c>
      <c r="YH26">
        <v>0</v>
      </c>
      <c r="YI26">
        <v>0</v>
      </c>
      <c r="YJ26">
        <v>0</v>
      </c>
      <c r="YK26">
        <v>0</v>
      </c>
      <c r="YL26">
        <v>0</v>
      </c>
      <c r="YM26">
        <v>0</v>
      </c>
      <c r="YN26">
        <v>0</v>
      </c>
      <c r="YO26">
        <v>0</v>
      </c>
      <c r="YP26">
        <v>0</v>
      </c>
      <c r="YQ26">
        <v>41249163.039999999</v>
      </c>
      <c r="YR26">
        <v>1571214830.96</v>
      </c>
      <c r="YS26">
        <v>752344899.88999999</v>
      </c>
      <c r="YT26">
        <v>0</v>
      </c>
      <c r="YU26">
        <v>0</v>
      </c>
      <c r="YV26">
        <v>2323559730.8499999</v>
      </c>
      <c r="YW26">
        <v>1529965667.9200001</v>
      </c>
      <c r="YX26">
        <v>2377929705.2800002</v>
      </c>
      <c r="YY26">
        <v>41249163.039999999</v>
      </c>
      <c r="YZ26">
        <v>2419178868.3200002</v>
      </c>
      <c r="ZA26">
        <v>752344899.88999999</v>
      </c>
      <c r="ZB26">
        <v>0</v>
      </c>
      <c r="ZC26">
        <v>0</v>
      </c>
      <c r="ZD26">
        <v>0</v>
      </c>
      <c r="ZE26">
        <v>95619137.469999999</v>
      </c>
      <c r="ZF26">
        <v>2282310567.8099999</v>
      </c>
      <c r="ZG26">
        <v>0</v>
      </c>
    </row>
    <row r="27" spans="1:683">
      <c r="A27" s="84">
        <v>45657</v>
      </c>
      <c r="B27" s="81">
        <v>51778</v>
      </c>
      <c r="C27" s="82" t="s">
        <v>1959</v>
      </c>
      <c r="D27" s="38">
        <v>4581453.34</v>
      </c>
      <c r="E27" s="38">
        <v>0</v>
      </c>
      <c r="F27" s="38">
        <v>0</v>
      </c>
      <c r="G27" s="38">
        <v>4581453.34</v>
      </c>
      <c r="H27" s="38">
        <v>0</v>
      </c>
      <c r="I27" s="38">
        <v>5369986.1799999997</v>
      </c>
      <c r="J27" s="38">
        <v>0</v>
      </c>
      <c r="K27" s="38">
        <v>4710633.5999999996</v>
      </c>
      <c r="L27" s="38">
        <v>0</v>
      </c>
      <c r="M27" s="38">
        <v>0</v>
      </c>
      <c r="N27" s="38">
        <v>5369986.1799999997</v>
      </c>
      <c r="O27" s="38">
        <v>0</v>
      </c>
      <c r="P27" s="38">
        <v>4710633.5999999996</v>
      </c>
      <c r="Q27" s="38">
        <v>131997522.31</v>
      </c>
      <c r="R27" s="38">
        <v>0</v>
      </c>
      <c r="S27" s="38">
        <v>0</v>
      </c>
      <c r="T27" s="38">
        <v>131997522.31</v>
      </c>
      <c r="U27" s="38">
        <v>0</v>
      </c>
      <c r="V27" s="38">
        <v>29516443.949999999</v>
      </c>
      <c r="W27" s="38">
        <v>0</v>
      </c>
      <c r="X27" s="38">
        <v>123456863.88</v>
      </c>
      <c r="Y27" s="38">
        <v>0</v>
      </c>
      <c r="Z27" s="38">
        <v>0</v>
      </c>
      <c r="AA27" s="38">
        <v>29516443.949999999</v>
      </c>
      <c r="AB27" s="38">
        <v>0</v>
      </c>
      <c r="AC27" s="38">
        <v>123456863.88</v>
      </c>
      <c r="AD27" s="38">
        <v>130235918.54000001</v>
      </c>
      <c r="AE27" s="38">
        <v>1807384.37</v>
      </c>
      <c r="AF27" s="38">
        <v>0</v>
      </c>
      <c r="AG27" s="38">
        <v>132043302.91</v>
      </c>
      <c r="AH27" s="38">
        <v>0</v>
      </c>
      <c r="AI27" s="38">
        <v>130916602.5</v>
      </c>
      <c r="AJ27" s="38">
        <v>0</v>
      </c>
      <c r="AK27" s="38">
        <v>131616086.81999999</v>
      </c>
      <c r="AL27" s="38">
        <v>1807384.37</v>
      </c>
      <c r="AM27" s="38">
        <v>0</v>
      </c>
      <c r="AN27" s="38">
        <v>130916602.5</v>
      </c>
      <c r="AO27" s="38">
        <v>0</v>
      </c>
      <c r="AP27" s="38">
        <v>133423471.19</v>
      </c>
      <c r="AQ27" s="38">
        <v>102167126.22</v>
      </c>
      <c r="AR27" s="38">
        <v>10289305.130000001</v>
      </c>
      <c r="AS27" s="38">
        <v>0</v>
      </c>
      <c r="AT27" s="38">
        <v>112456431.34999999</v>
      </c>
      <c r="AU27" s="38">
        <v>4708905.0999999996</v>
      </c>
      <c r="AV27" s="38">
        <v>123175458.76000001</v>
      </c>
      <c r="AW27" s="38">
        <v>0</v>
      </c>
      <c r="AX27" s="38">
        <v>102124762.58</v>
      </c>
      <c r="AY27" s="38">
        <v>10289305.130000001</v>
      </c>
      <c r="AZ27" s="38">
        <v>0</v>
      </c>
      <c r="BA27" s="38">
        <v>118466553.66</v>
      </c>
      <c r="BB27" s="38">
        <v>0</v>
      </c>
      <c r="BC27" s="38">
        <v>112414067.70999999</v>
      </c>
      <c r="BD27" s="38">
        <v>373319588.30000001</v>
      </c>
      <c r="BE27" s="38">
        <v>0</v>
      </c>
      <c r="BF27" s="38">
        <v>0</v>
      </c>
      <c r="BG27" s="38">
        <v>373319588.30000001</v>
      </c>
      <c r="BH27" s="38">
        <v>0</v>
      </c>
      <c r="BI27" s="38">
        <v>219632939.59</v>
      </c>
      <c r="BJ27" s="38">
        <v>0</v>
      </c>
      <c r="BK27" s="38">
        <v>378864396.41000003</v>
      </c>
      <c r="BL27" s="38">
        <v>0</v>
      </c>
      <c r="BM27" s="38">
        <v>0</v>
      </c>
      <c r="BN27" s="38">
        <v>219632939.59</v>
      </c>
      <c r="BO27" s="38">
        <v>0</v>
      </c>
      <c r="BP27" s="38">
        <v>378864396.41000003</v>
      </c>
      <c r="BQ27" s="38">
        <v>6413211.1200000001</v>
      </c>
      <c r="BR27" s="38">
        <v>0</v>
      </c>
      <c r="BS27" s="38">
        <v>0</v>
      </c>
      <c r="BT27" s="38">
        <v>6413211.1200000001</v>
      </c>
      <c r="BU27" s="38">
        <v>0</v>
      </c>
      <c r="BV27" s="38">
        <v>236605.92</v>
      </c>
      <c r="BW27" s="38">
        <v>0</v>
      </c>
      <c r="BX27" s="38">
        <v>5983567.1399999997</v>
      </c>
      <c r="BY27" s="38">
        <v>0</v>
      </c>
      <c r="BZ27" s="38">
        <v>0</v>
      </c>
      <c r="CA27" s="38">
        <v>236605.92</v>
      </c>
      <c r="CB27" s="38">
        <v>0</v>
      </c>
      <c r="CC27" s="38">
        <v>5983567.1399999997</v>
      </c>
      <c r="CD27" s="38">
        <v>491552692.43000001</v>
      </c>
      <c r="CE27" s="38">
        <v>86933324.370000005</v>
      </c>
      <c r="CF27" s="38">
        <v>0</v>
      </c>
      <c r="CG27" s="38">
        <v>578486016.79999995</v>
      </c>
      <c r="CH27" s="38">
        <v>13134228.029999999</v>
      </c>
      <c r="CI27" s="38">
        <v>374827490.69</v>
      </c>
      <c r="CJ27" s="38">
        <v>0</v>
      </c>
      <c r="CK27" s="38">
        <v>493391393.52999997</v>
      </c>
      <c r="CL27" s="38">
        <v>87502032.790000007</v>
      </c>
      <c r="CM27" s="38">
        <v>0</v>
      </c>
      <c r="CN27" s="38">
        <v>361693262.67000002</v>
      </c>
      <c r="CO27" s="38">
        <v>0</v>
      </c>
      <c r="CP27" s="38">
        <v>580893426.32000005</v>
      </c>
      <c r="CQ27" s="38">
        <v>68798234.579999998</v>
      </c>
      <c r="CR27" s="38">
        <v>212498.59</v>
      </c>
      <c r="CS27" s="38">
        <v>0</v>
      </c>
      <c r="CT27" s="38">
        <v>69010733.180000007</v>
      </c>
      <c r="CU27" s="38">
        <v>47982.94</v>
      </c>
      <c r="CV27" s="38">
        <v>27458358.969999999</v>
      </c>
      <c r="CW27" s="38">
        <v>0</v>
      </c>
      <c r="CX27" s="38">
        <v>65233014.149999999</v>
      </c>
      <c r="CY27" s="38">
        <v>217827.65</v>
      </c>
      <c r="CZ27" s="38">
        <v>0</v>
      </c>
      <c r="DA27" s="38">
        <v>27410376.02</v>
      </c>
      <c r="DB27" s="38">
        <v>0</v>
      </c>
      <c r="DC27" s="38">
        <v>65450841.810000002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8449353.5700000003</v>
      </c>
      <c r="DR27" s="38">
        <v>0</v>
      </c>
      <c r="DS27" s="38">
        <v>0</v>
      </c>
      <c r="DT27" s="38">
        <v>8449353.5700000003</v>
      </c>
      <c r="DU27" s="38">
        <v>0</v>
      </c>
      <c r="DV27" s="38">
        <v>24753923.760000002</v>
      </c>
      <c r="DW27" s="38">
        <v>0</v>
      </c>
      <c r="DX27" s="38">
        <v>8738332.4199999999</v>
      </c>
      <c r="DY27" s="38">
        <v>0</v>
      </c>
      <c r="DZ27" s="38">
        <v>0</v>
      </c>
      <c r="EA27" s="38">
        <v>24753923.760000002</v>
      </c>
      <c r="EB27" s="38">
        <v>0</v>
      </c>
      <c r="EC27" s="38">
        <v>8738332.4199999999</v>
      </c>
      <c r="ED27" s="38">
        <v>27611727.949999999</v>
      </c>
      <c r="EE27" s="38">
        <v>0</v>
      </c>
      <c r="EF27" s="38">
        <v>0</v>
      </c>
      <c r="EG27" s="38">
        <v>27611727.949999999</v>
      </c>
      <c r="EH27" s="38">
        <v>0</v>
      </c>
      <c r="EI27" s="38">
        <v>30509635.050000001</v>
      </c>
      <c r="EJ27" s="38">
        <v>0</v>
      </c>
      <c r="EK27" s="38">
        <v>25629463.93</v>
      </c>
      <c r="EL27" s="38">
        <v>0</v>
      </c>
      <c r="EM27" s="38">
        <v>0</v>
      </c>
      <c r="EN27" s="38">
        <v>30509635.050000001</v>
      </c>
      <c r="EO27" s="38">
        <v>0</v>
      </c>
      <c r="EP27" s="38">
        <v>25629463.93</v>
      </c>
      <c r="EQ27" s="38">
        <v>47741617.789999999</v>
      </c>
      <c r="ER27" s="38">
        <v>0</v>
      </c>
      <c r="ES27" s="38">
        <v>0</v>
      </c>
      <c r="ET27" s="38">
        <v>47741617.789999999</v>
      </c>
      <c r="EU27" s="38">
        <v>0</v>
      </c>
      <c r="EV27" s="38">
        <v>7205730.0800000001</v>
      </c>
      <c r="EW27" s="38">
        <v>0</v>
      </c>
      <c r="EX27" s="38">
        <v>46064275.619999997</v>
      </c>
      <c r="EY27" s="38">
        <v>0</v>
      </c>
      <c r="EZ27" s="38">
        <v>0</v>
      </c>
      <c r="FA27" s="38">
        <v>7205730.0800000001</v>
      </c>
      <c r="FB27" s="38">
        <v>0</v>
      </c>
      <c r="FC27" s="38">
        <v>46064275.619999997</v>
      </c>
      <c r="FD27" s="38">
        <v>0</v>
      </c>
      <c r="FE27" s="38">
        <v>0</v>
      </c>
      <c r="FF27" s="38">
        <v>0</v>
      </c>
      <c r="FG27" s="38">
        <v>0</v>
      </c>
      <c r="FH27" s="38">
        <v>0</v>
      </c>
      <c r="FI27" s="38">
        <v>0</v>
      </c>
      <c r="FJ27" s="38">
        <v>0</v>
      </c>
      <c r="FK27" s="38">
        <v>0</v>
      </c>
      <c r="FL27" s="38">
        <v>0</v>
      </c>
      <c r="FM27" s="38">
        <v>0</v>
      </c>
      <c r="FN27" s="38">
        <v>0</v>
      </c>
      <c r="FO27" s="38">
        <v>0</v>
      </c>
      <c r="FP27" s="38">
        <v>0</v>
      </c>
      <c r="FQ27" s="38">
        <v>0</v>
      </c>
      <c r="FR27" s="38">
        <v>0</v>
      </c>
      <c r="FS27" s="38">
        <v>0</v>
      </c>
      <c r="FT27" s="38">
        <v>0</v>
      </c>
      <c r="FU27" s="38">
        <v>0</v>
      </c>
      <c r="FV27" s="38">
        <v>0</v>
      </c>
      <c r="FW27" s="38">
        <v>0</v>
      </c>
      <c r="FX27" s="38">
        <v>0</v>
      </c>
      <c r="FY27" s="38">
        <v>0</v>
      </c>
      <c r="FZ27" s="38">
        <v>0</v>
      </c>
      <c r="GA27" s="38">
        <v>0</v>
      </c>
      <c r="GB27" s="38">
        <v>0</v>
      </c>
      <c r="GC27" s="38">
        <v>0</v>
      </c>
      <c r="GD27" s="38">
        <v>0</v>
      </c>
      <c r="GE27" s="38">
        <v>0</v>
      </c>
      <c r="GF27" s="38">
        <v>0</v>
      </c>
      <c r="GG27" s="38">
        <v>0</v>
      </c>
      <c r="GH27" s="38">
        <v>1251.2</v>
      </c>
      <c r="GI27" s="38">
        <v>375.8</v>
      </c>
      <c r="GJ27" s="38">
        <v>1627</v>
      </c>
      <c r="GK27" s="38">
        <v>844404.9</v>
      </c>
      <c r="GL27" s="38">
        <v>493849.82</v>
      </c>
      <c r="GM27" s="38">
        <v>1251.2</v>
      </c>
      <c r="GN27" s="38">
        <v>375.8</v>
      </c>
      <c r="GO27" s="38">
        <v>0</v>
      </c>
      <c r="GP27" s="38">
        <v>-350555.08</v>
      </c>
      <c r="GQ27" s="38">
        <v>1627</v>
      </c>
      <c r="GR27" s="38">
        <v>1392869697.3399999</v>
      </c>
      <c r="GS27" s="38">
        <v>99242888.260000005</v>
      </c>
      <c r="GT27" s="38">
        <v>1627</v>
      </c>
      <c r="GU27" s="38">
        <v>0</v>
      </c>
      <c r="GV27" s="38">
        <v>1492110958.5999999</v>
      </c>
      <c r="GW27" s="38">
        <v>18735520.969999999</v>
      </c>
      <c r="GX27" s="38">
        <v>493849.82</v>
      </c>
      <c r="GY27" s="38">
        <v>973603175.45000005</v>
      </c>
      <c r="GZ27" s="38">
        <v>0</v>
      </c>
      <c r="HA27" s="38">
        <v>1385814041.28</v>
      </c>
      <c r="HB27" s="38">
        <v>99816925.75</v>
      </c>
      <c r="HC27" s="38">
        <v>0</v>
      </c>
      <c r="HD27" s="38">
        <v>0</v>
      </c>
      <c r="HE27" s="38">
        <v>0</v>
      </c>
      <c r="HF27" s="38">
        <v>955361504.29999995</v>
      </c>
      <c r="HG27" s="38">
        <v>1627</v>
      </c>
      <c r="HH27" s="38">
        <v>0</v>
      </c>
      <c r="HI27" s="38">
        <v>1485629340.03</v>
      </c>
      <c r="HJ27" s="38">
        <v>612778.35</v>
      </c>
      <c r="HK27" s="38">
        <v>4407459.7699999996</v>
      </c>
      <c r="HL27" s="38">
        <v>0</v>
      </c>
      <c r="HM27" s="38">
        <v>32329.38</v>
      </c>
      <c r="HN27" s="38">
        <v>4375130.4000000004</v>
      </c>
      <c r="HO27" s="38">
        <v>4375130.4000000004</v>
      </c>
      <c r="HP27" s="38">
        <v>3762352.04</v>
      </c>
      <c r="HQ27" s="38">
        <v>0</v>
      </c>
      <c r="HR27" s="38">
        <v>3762352.04</v>
      </c>
      <c r="HS27" s="38">
        <v>0</v>
      </c>
      <c r="HT27" s="38">
        <v>4407459.7699999996</v>
      </c>
      <c r="HU27" s="38">
        <v>0</v>
      </c>
      <c r="HV27" s="38">
        <v>612778.35</v>
      </c>
      <c r="HW27" s="38">
        <v>0</v>
      </c>
      <c r="HX27" s="38">
        <v>17430326.039999999</v>
      </c>
      <c r="HY27" s="38">
        <v>111431586.25</v>
      </c>
      <c r="HZ27" s="38">
        <v>0</v>
      </c>
      <c r="IA27" s="38">
        <v>1990921.72</v>
      </c>
      <c r="IB27" s="38">
        <v>109440664.53</v>
      </c>
      <c r="IC27" s="38">
        <v>109440664.53</v>
      </c>
      <c r="ID27" s="38">
        <v>92010338.489999995</v>
      </c>
      <c r="IE27" s="38">
        <v>0</v>
      </c>
      <c r="IF27" s="38">
        <v>92010338.489999995</v>
      </c>
      <c r="IG27" s="38">
        <v>0</v>
      </c>
      <c r="IH27" s="38">
        <v>111431586.25</v>
      </c>
      <c r="II27" s="38">
        <v>0</v>
      </c>
      <c r="IJ27" s="38">
        <v>17430326.039999999</v>
      </c>
      <c r="IK27" s="38">
        <v>0</v>
      </c>
      <c r="IL27" s="38">
        <v>12802820.66</v>
      </c>
      <c r="IM27" s="38">
        <v>453414009.79000002</v>
      </c>
      <c r="IN27" s="38">
        <v>0</v>
      </c>
      <c r="IO27" s="38">
        <v>11419478.59</v>
      </c>
      <c r="IP27" s="38">
        <v>441994531.19</v>
      </c>
      <c r="IQ27" s="38">
        <v>441994531.19</v>
      </c>
      <c r="IR27" s="38">
        <v>429191710.54000002</v>
      </c>
      <c r="IS27" s="38">
        <v>0</v>
      </c>
      <c r="IT27" s="38">
        <v>429191710.54000002</v>
      </c>
      <c r="IU27" s="38">
        <v>0</v>
      </c>
      <c r="IV27" s="38">
        <v>453414009.79000002</v>
      </c>
      <c r="IW27" s="38">
        <v>0</v>
      </c>
      <c r="IX27" s="38">
        <v>12802820.66</v>
      </c>
      <c r="IY27" s="38">
        <v>0</v>
      </c>
      <c r="IZ27" s="38">
        <v>24628204.760000002</v>
      </c>
      <c r="JA27" s="38">
        <v>167290933.97</v>
      </c>
      <c r="JB27" s="38">
        <v>0</v>
      </c>
      <c r="JC27" s="38">
        <v>885781.08</v>
      </c>
      <c r="JD27" s="38">
        <v>166405152.88999999</v>
      </c>
      <c r="JE27" s="38">
        <v>174111540.84999999</v>
      </c>
      <c r="JF27" s="38">
        <v>141776948.13</v>
      </c>
      <c r="JG27" s="38">
        <v>7706387.96</v>
      </c>
      <c r="JH27" s="38">
        <v>149483336.09</v>
      </c>
      <c r="JI27" s="38">
        <v>7706387.96</v>
      </c>
      <c r="JJ27" s="38">
        <v>174997321.93000001</v>
      </c>
      <c r="JK27" s="38">
        <v>0</v>
      </c>
      <c r="JL27" s="38">
        <v>24628204.760000002</v>
      </c>
      <c r="JM27" s="38">
        <v>0</v>
      </c>
      <c r="JN27" s="38">
        <v>50019684.979999997</v>
      </c>
      <c r="JO27" s="38">
        <v>85124560.25</v>
      </c>
      <c r="JP27" s="38">
        <v>0</v>
      </c>
      <c r="JQ27" s="38">
        <v>68371.89</v>
      </c>
      <c r="JR27" s="38">
        <v>85056188.359999999</v>
      </c>
      <c r="JS27" s="38">
        <v>85056188.359999999</v>
      </c>
      <c r="JT27" s="38">
        <v>35036503.380000003</v>
      </c>
      <c r="JU27" s="38">
        <v>0</v>
      </c>
      <c r="JV27" s="38">
        <v>35036503.380000003</v>
      </c>
      <c r="JW27" s="38">
        <v>0</v>
      </c>
      <c r="JX27" s="38">
        <v>85124560.25</v>
      </c>
      <c r="JY27" s="38">
        <v>0</v>
      </c>
      <c r="JZ27" s="38">
        <v>50019684.979999997</v>
      </c>
      <c r="KA27" s="38">
        <v>0</v>
      </c>
      <c r="KB27" s="38">
        <v>1307722.3899999999</v>
      </c>
      <c r="KC27" s="38">
        <v>2931511.87</v>
      </c>
      <c r="KD27" s="38">
        <v>0</v>
      </c>
      <c r="KE27" s="38">
        <v>15917.55</v>
      </c>
      <c r="KF27" s="38">
        <v>2915594.31</v>
      </c>
      <c r="KG27" s="38">
        <v>2915594.31</v>
      </c>
      <c r="KH27" s="38">
        <v>1607871.92</v>
      </c>
      <c r="KI27" s="38">
        <v>0</v>
      </c>
      <c r="KJ27" s="38">
        <v>1607871.92</v>
      </c>
      <c r="KK27" s="38">
        <v>0</v>
      </c>
      <c r="KL27" s="38">
        <v>2931511.87</v>
      </c>
      <c r="KM27" s="38">
        <v>0</v>
      </c>
      <c r="KN27" s="38">
        <v>1307722.3899999999</v>
      </c>
      <c r="KO27" s="38">
        <v>0</v>
      </c>
      <c r="KP27" s="38">
        <v>111661991.55</v>
      </c>
      <c r="KQ27" s="38">
        <v>259697929.02000001</v>
      </c>
      <c r="KR27" s="38">
        <v>0</v>
      </c>
      <c r="KS27" s="38">
        <v>1147466.45</v>
      </c>
      <c r="KT27" s="38">
        <v>258550462.56999999</v>
      </c>
      <c r="KU27" s="38">
        <v>576362650.00999999</v>
      </c>
      <c r="KV27" s="38">
        <v>147183599.91</v>
      </c>
      <c r="KW27" s="38">
        <v>317517058.55000001</v>
      </c>
      <c r="KX27" s="38">
        <v>464700658.45999998</v>
      </c>
      <c r="KY27" s="38">
        <v>317812187.44</v>
      </c>
      <c r="KZ27" s="38">
        <v>577510116.46000004</v>
      </c>
      <c r="LA27" s="38">
        <v>0</v>
      </c>
      <c r="LB27" s="38">
        <v>111366862.66</v>
      </c>
      <c r="LC27" s="38">
        <v>295128.89</v>
      </c>
      <c r="LD27" s="38">
        <v>10844652.68</v>
      </c>
      <c r="LE27" s="38">
        <v>70339535.239999995</v>
      </c>
      <c r="LF27" s="38">
        <v>0</v>
      </c>
      <c r="LG27" s="38">
        <v>1593555.09</v>
      </c>
      <c r="LH27" s="38">
        <v>68745980.150000006</v>
      </c>
      <c r="LI27" s="38">
        <v>73318696.780000001</v>
      </c>
      <c r="LJ27" s="38">
        <v>57912210.75</v>
      </c>
      <c r="LK27" s="38">
        <v>4561833.3499999996</v>
      </c>
      <c r="LL27" s="38">
        <v>62474044.100000001</v>
      </c>
      <c r="LM27" s="38">
        <v>4572716.63</v>
      </c>
      <c r="LN27" s="38">
        <v>74912251.859999999</v>
      </c>
      <c r="LO27" s="38">
        <v>0</v>
      </c>
      <c r="LP27" s="38">
        <v>10833769.4</v>
      </c>
      <c r="LQ27" s="38">
        <v>10883.28</v>
      </c>
      <c r="LR27" s="38">
        <v>0</v>
      </c>
      <c r="LS27" s="38">
        <v>0</v>
      </c>
      <c r="LT27" s="38">
        <v>0</v>
      </c>
      <c r="LU27" s="38">
        <v>0</v>
      </c>
      <c r="LV27" s="38">
        <v>0</v>
      </c>
      <c r="LW27" s="38">
        <v>0</v>
      </c>
      <c r="LX27" s="38">
        <v>0</v>
      </c>
      <c r="LY27" s="38">
        <v>0</v>
      </c>
      <c r="LZ27" s="38">
        <v>0</v>
      </c>
      <c r="MA27" s="38">
        <v>0</v>
      </c>
      <c r="MB27" s="38">
        <v>0</v>
      </c>
      <c r="MC27" s="38">
        <v>0</v>
      </c>
      <c r="MD27" s="38">
        <v>0</v>
      </c>
      <c r="ME27" s="38">
        <v>0</v>
      </c>
      <c r="MF27" s="38">
        <v>1294824.54</v>
      </c>
      <c r="MG27" s="38">
        <v>26095771.75</v>
      </c>
      <c r="MH27" s="38">
        <v>0</v>
      </c>
      <c r="MI27" s="38">
        <v>309843.03999999998</v>
      </c>
      <c r="MJ27" s="38">
        <v>25785928.710000001</v>
      </c>
      <c r="MK27" s="38">
        <v>25785928.710000001</v>
      </c>
      <c r="ML27" s="38">
        <v>24491104.170000002</v>
      </c>
      <c r="MM27" s="38">
        <v>0</v>
      </c>
      <c r="MN27" s="38">
        <v>24491104.170000002</v>
      </c>
      <c r="MO27" s="38">
        <v>0</v>
      </c>
      <c r="MP27" s="38">
        <v>26095771.75</v>
      </c>
      <c r="MQ27" s="38">
        <v>0</v>
      </c>
      <c r="MR27" s="38">
        <v>1294824.54</v>
      </c>
      <c r="MS27" s="38">
        <v>0</v>
      </c>
      <c r="MT27" s="38">
        <v>4903313.57</v>
      </c>
      <c r="MU27" s="38">
        <v>14652553.060000001</v>
      </c>
      <c r="MV27" s="38">
        <v>0</v>
      </c>
      <c r="MW27" s="38">
        <v>73821.31</v>
      </c>
      <c r="MX27" s="38">
        <v>14578731.75</v>
      </c>
      <c r="MY27" s="38">
        <v>14578731.75</v>
      </c>
      <c r="MZ27" s="38">
        <v>9675418.1799999997</v>
      </c>
      <c r="NA27" s="38">
        <v>0</v>
      </c>
      <c r="NB27" s="38">
        <v>9675418.1799999997</v>
      </c>
      <c r="NC27" s="38">
        <v>0</v>
      </c>
      <c r="ND27" s="38">
        <v>14652553.060000001</v>
      </c>
      <c r="NE27" s="38">
        <v>0</v>
      </c>
      <c r="NF27" s="38">
        <v>4903313.57</v>
      </c>
      <c r="NG27" s="38">
        <v>0</v>
      </c>
      <c r="NH27" s="38">
        <v>8647071.7799999993</v>
      </c>
      <c r="NI27" s="38">
        <v>28527779.27</v>
      </c>
      <c r="NJ27" s="38">
        <v>0</v>
      </c>
      <c r="NK27" s="38">
        <v>142.27000000000001</v>
      </c>
      <c r="NL27" s="38">
        <v>28527637</v>
      </c>
      <c r="NM27" s="38">
        <v>28527637</v>
      </c>
      <c r="NN27" s="38">
        <v>19880565.219999999</v>
      </c>
      <c r="NO27" s="38">
        <v>0</v>
      </c>
      <c r="NP27" s="38">
        <v>19880565.219999999</v>
      </c>
      <c r="NQ27" s="38">
        <v>0</v>
      </c>
      <c r="NR27" s="38">
        <v>28527779.27</v>
      </c>
      <c r="NS27" s="38">
        <v>0</v>
      </c>
      <c r="NT27" s="38">
        <v>8647071.7799999993</v>
      </c>
      <c r="NU27" s="38">
        <v>0</v>
      </c>
      <c r="NV27" s="38">
        <v>0</v>
      </c>
      <c r="NW27" s="38">
        <v>0</v>
      </c>
      <c r="NX27" s="38">
        <v>0</v>
      </c>
      <c r="NY27" s="38">
        <v>0</v>
      </c>
      <c r="NZ27" s="38">
        <v>0</v>
      </c>
      <c r="OA27" s="38">
        <v>0</v>
      </c>
      <c r="OB27" s="38">
        <v>0</v>
      </c>
      <c r="OC27" s="38">
        <v>0</v>
      </c>
      <c r="OD27" s="38">
        <v>0</v>
      </c>
      <c r="OE27" s="38">
        <v>0</v>
      </c>
      <c r="OF27" s="38">
        <v>0</v>
      </c>
      <c r="OG27" s="38">
        <v>0</v>
      </c>
      <c r="OH27" s="38">
        <v>0</v>
      </c>
      <c r="OI27" s="38">
        <v>0</v>
      </c>
      <c r="OJ27" s="38">
        <v>0</v>
      </c>
      <c r="OK27" s="38">
        <v>0</v>
      </c>
      <c r="OL27" s="38">
        <v>0</v>
      </c>
      <c r="OM27" s="38">
        <v>0</v>
      </c>
      <c r="ON27" s="38">
        <v>0</v>
      </c>
      <c r="OO27" s="38">
        <v>0</v>
      </c>
      <c r="OP27" s="38">
        <v>0</v>
      </c>
      <c r="OQ27" s="38">
        <v>0</v>
      </c>
      <c r="OR27" s="38">
        <v>0</v>
      </c>
      <c r="OS27" s="38">
        <v>0</v>
      </c>
      <c r="OT27" s="38">
        <v>0</v>
      </c>
      <c r="OU27" s="38">
        <v>0</v>
      </c>
      <c r="OV27" s="38">
        <v>0</v>
      </c>
      <c r="OW27" s="38">
        <v>0</v>
      </c>
      <c r="OX27" s="38">
        <v>0</v>
      </c>
      <c r="OY27" s="38">
        <v>0</v>
      </c>
      <c r="OZ27" s="38">
        <v>0</v>
      </c>
      <c r="PA27" s="38">
        <v>0</v>
      </c>
      <c r="PB27" s="38">
        <v>0</v>
      </c>
      <c r="PC27" s="38">
        <v>0</v>
      </c>
      <c r="PD27" s="38">
        <v>0</v>
      </c>
      <c r="PE27" s="38">
        <v>0</v>
      </c>
      <c r="PF27" s="38">
        <v>0</v>
      </c>
      <c r="PG27" s="38">
        <v>0</v>
      </c>
      <c r="PH27" s="38">
        <v>0</v>
      </c>
      <c r="PI27" s="38">
        <v>0</v>
      </c>
      <c r="PJ27" s="38">
        <v>0</v>
      </c>
      <c r="PK27" s="38">
        <v>0</v>
      </c>
      <c r="PL27" s="38">
        <v>0</v>
      </c>
      <c r="PM27" s="38">
        <v>13556196.1</v>
      </c>
      <c r="PN27" s="38">
        <v>0</v>
      </c>
      <c r="PO27" s="38">
        <v>267882.57</v>
      </c>
      <c r="PP27" s="38">
        <v>13288313.52</v>
      </c>
      <c r="PQ27" s="38">
        <v>15875145.109999999</v>
      </c>
      <c r="PR27" s="38">
        <v>13288313.52</v>
      </c>
      <c r="PS27" s="38">
        <v>2586831.59</v>
      </c>
      <c r="PT27" s="38">
        <v>15875145.109999999</v>
      </c>
      <c r="PU27" s="38">
        <v>2586831.59</v>
      </c>
      <c r="PV27" s="38">
        <v>16143027.68</v>
      </c>
      <c r="PW27" s="38">
        <v>0</v>
      </c>
      <c r="PX27" s="38">
        <v>0</v>
      </c>
      <c r="PY27" s="38">
        <v>0</v>
      </c>
      <c r="PZ27" s="38">
        <v>244153391.28</v>
      </c>
      <c r="QA27" s="38">
        <v>1237469826.3299999</v>
      </c>
      <c r="QB27" s="38">
        <v>0</v>
      </c>
      <c r="QC27" s="38">
        <v>17805510.960000001</v>
      </c>
      <c r="QD27" s="38">
        <v>1219664315.3699999</v>
      </c>
      <c r="QE27" s="38">
        <v>1552342438.99</v>
      </c>
      <c r="QF27" s="38">
        <v>975816936.25999999</v>
      </c>
      <c r="QG27" s="38">
        <v>332372111.44999999</v>
      </c>
      <c r="QH27" s="38">
        <v>1308189047.71</v>
      </c>
      <c r="QI27" s="38">
        <v>332678123.62</v>
      </c>
      <c r="QJ27" s="38">
        <v>1570147949.95</v>
      </c>
      <c r="QK27" s="38">
        <v>0</v>
      </c>
      <c r="QL27" s="38">
        <v>243847379.11000001</v>
      </c>
      <c r="QM27" s="38">
        <v>306012.17</v>
      </c>
      <c r="QN27" s="83">
        <v>542065.07999999996</v>
      </c>
      <c r="QO27" s="83">
        <v>-490908.91</v>
      </c>
      <c r="QP27" s="83"/>
      <c r="QQ27" s="83">
        <v>62351.45</v>
      </c>
      <c r="QR27" s="83"/>
      <c r="QS27" s="83">
        <v>-490908.91</v>
      </c>
      <c r="QT27" s="83"/>
      <c r="QU27" s="83"/>
      <c r="QV27" s="83">
        <v>38427.120000000003</v>
      </c>
      <c r="QW27" s="83">
        <v>62351.45</v>
      </c>
      <c r="QX27" s="83">
        <v>100778.56</v>
      </c>
      <c r="QY27" s="83"/>
      <c r="QZ27" s="83"/>
      <c r="RA27" s="83">
        <v>-11195.28</v>
      </c>
      <c r="RB27" s="83">
        <v>41685.33</v>
      </c>
      <c r="RC27" s="83">
        <v>657247.71</v>
      </c>
      <c r="RD27" s="83">
        <v>491508.39</v>
      </c>
      <c r="RE27" s="83">
        <v>491508.39</v>
      </c>
      <c r="RF27" s="83">
        <v>165739.32</v>
      </c>
      <c r="RG27" s="83"/>
      <c r="RH27" s="83"/>
      <c r="RI27" s="83"/>
      <c r="RJ27" s="83">
        <v>165739.32</v>
      </c>
      <c r="RK27" s="83"/>
      <c r="RL27" s="83"/>
      <c r="RM27" s="83">
        <v>698933.04</v>
      </c>
      <c r="RN27" s="83"/>
      <c r="RO27" s="83">
        <v>698933.04</v>
      </c>
      <c r="RP27" s="83"/>
      <c r="RQ27" s="83"/>
      <c r="RR27" s="83">
        <v>657247.71</v>
      </c>
      <c r="RS27" s="83">
        <v>0</v>
      </c>
      <c r="RT27" s="83">
        <v>0</v>
      </c>
      <c r="RU27" s="83"/>
      <c r="RV27" s="83"/>
      <c r="RW27" s="83"/>
      <c r="RX27" s="83"/>
      <c r="RY27" s="83"/>
      <c r="RZ27" s="83"/>
      <c r="SA27" s="83"/>
      <c r="SB27" s="83"/>
      <c r="SC27" s="83"/>
      <c r="SD27" s="83"/>
      <c r="SE27" s="83"/>
      <c r="SF27" s="83"/>
      <c r="SG27" s="83"/>
      <c r="SH27" s="83"/>
      <c r="SI27" s="83"/>
      <c r="SJ27" s="83">
        <v>0</v>
      </c>
      <c r="SK27" s="83">
        <v>0</v>
      </c>
      <c r="SL27" s="83"/>
      <c r="SM27" s="83"/>
      <c r="SN27" s="83"/>
      <c r="SO27" s="83"/>
      <c r="SP27" s="83"/>
      <c r="SQ27" s="83"/>
      <c r="SR27" s="83"/>
      <c r="SS27" s="83"/>
      <c r="ST27" s="83"/>
      <c r="SU27" s="83"/>
      <c r="SV27" s="83"/>
      <c r="SW27" s="83"/>
      <c r="SX27" s="83"/>
      <c r="SY27" s="83"/>
      <c r="SZ27" s="83"/>
      <c r="TA27" s="83">
        <v>0</v>
      </c>
      <c r="TB27" s="83">
        <v>0</v>
      </c>
      <c r="TC27" s="83"/>
      <c r="TD27" s="83"/>
      <c r="TE27" s="83"/>
      <c r="TF27" s="83"/>
      <c r="TG27" s="83"/>
      <c r="TH27" s="83"/>
      <c r="TI27" s="83"/>
      <c r="TJ27" s="83"/>
      <c r="TK27" s="83"/>
      <c r="TL27" s="83"/>
      <c r="TM27" s="83"/>
      <c r="TN27" s="83"/>
      <c r="TO27" s="83"/>
      <c r="TP27" s="83"/>
      <c r="TQ27" s="83"/>
      <c r="TR27" s="83">
        <v>0</v>
      </c>
      <c r="TS27" s="83">
        <v>0</v>
      </c>
      <c r="TT27" s="83"/>
      <c r="TU27" s="83"/>
      <c r="TV27" s="83"/>
      <c r="TW27" s="83"/>
      <c r="TX27" s="83"/>
      <c r="TY27" s="83"/>
      <c r="TZ27" s="83"/>
      <c r="UA27" s="83"/>
      <c r="UB27" s="83"/>
      <c r="UC27" s="83"/>
      <c r="UD27" s="83"/>
      <c r="UE27" s="83"/>
      <c r="UF27" s="83"/>
      <c r="UG27" s="83"/>
      <c r="UH27" s="83"/>
      <c r="UI27" s="83">
        <v>2094802.03</v>
      </c>
      <c r="UJ27" s="83">
        <v>59233862.670000002</v>
      </c>
      <c r="UK27" s="83">
        <v>48582707.359999999</v>
      </c>
      <c r="UL27" s="83">
        <v>51099984.979999997</v>
      </c>
      <c r="UM27" s="83">
        <v>8133877.6799999997</v>
      </c>
      <c r="UN27" s="83"/>
      <c r="UO27" s="83">
        <v>2517277.63</v>
      </c>
      <c r="UP27" s="83"/>
      <c r="UQ27" s="83">
        <v>8133877.6799999997</v>
      </c>
      <c r="UR27" s="83"/>
      <c r="US27" s="83"/>
      <c r="UT27" s="83">
        <v>58811387.07</v>
      </c>
      <c r="UU27" s="83">
        <v>2517277.63</v>
      </c>
      <c r="UV27" s="83">
        <v>61328664.700000003</v>
      </c>
      <c r="UW27" s="83"/>
      <c r="UX27" s="83"/>
      <c r="UY27" s="83">
        <v>56716585.039999999</v>
      </c>
      <c r="UZ27">
        <v>38427.120000000003</v>
      </c>
      <c r="VA27">
        <v>62351.45</v>
      </c>
      <c r="VB27">
        <v>100778.56</v>
      </c>
      <c r="VC27">
        <v>-490908.91</v>
      </c>
      <c r="VG27">
        <v>49622.400000000001</v>
      </c>
      <c r="VH27">
        <v>-11195.28</v>
      </c>
      <c r="VK27">
        <v>491508.39</v>
      </c>
      <c r="VL27">
        <v>165739.32</v>
      </c>
      <c r="VO27">
        <v>657247.71</v>
      </c>
      <c r="VP27">
        <v>491508.39</v>
      </c>
      <c r="VQ27">
        <v>698933.04</v>
      </c>
      <c r="VS27">
        <v>698933.04</v>
      </c>
      <c r="VT27">
        <v>165739.32</v>
      </c>
      <c r="VX27">
        <v>41685.33</v>
      </c>
      <c r="VY27">
        <v>657247.71</v>
      </c>
      <c r="WF27">
        <v>0</v>
      </c>
      <c r="WO27">
        <v>0</v>
      </c>
      <c r="WW27">
        <v>0</v>
      </c>
      <c r="XF27">
        <v>0</v>
      </c>
      <c r="XN27">
        <v>0</v>
      </c>
      <c r="XW27">
        <v>0</v>
      </c>
      <c r="YE27">
        <v>0</v>
      </c>
      <c r="YN27">
        <v>0</v>
      </c>
      <c r="YQ27">
        <v>2517277.63</v>
      </c>
      <c r="YR27">
        <v>51099984.979999997</v>
      </c>
      <c r="YS27">
        <v>8133877.6799999997</v>
      </c>
      <c r="YV27">
        <v>59233862.670000002</v>
      </c>
      <c r="YW27">
        <v>48582707.359999999</v>
      </c>
      <c r="YX27">
        <v>58811387.07</v>
      </c>
      <c r="YY27">
        <v>2517277.63</v>
      </c>
      <c r="YZ27">
        <v>61328664.700000003</v>
      </c>
      <c r="ZA27">
        <v>8133877.6799999997</v>
      </c>
      <c r="ZE27">
        <v>2094802.03</v>
      </c>
      <c r="ZF27">
        <v>56716585.039999999</v>
      </c>
    </row>
    <row r="28" spans="1:683">
      <c r="A28" s="84">
        <v>45657</v>
      </c>
      <c r="B28" s="81">
        <v>53040</v>
      </c>
      <c r="C28" s="82" t="s">
        <v>1960</v>
      </c>
      <c r="D28" s="38">
        <v>146197755.28999999</v>
      </c>
      <c r="E28" s="38">
        <v>0</v>
      </c>
      <c r="F28" s="38">
        <v>0</v>
      </c>
      <c r="G28" s="38">
        <v>146197755.28999999</v>
      </c>
      <c r="H28" s="38">
        <v>0</v>
      </c>
      <c r="I28" s="38">
        <v>58165796.829999998</v>
      </c>
      <c r="J28" s="38">
        <v>0</v>
      </c>
      <c r="K28" s="38">
        <v>131067529.05</v>
      </c>
      <c r="L28" s="38">
        <v>0</v>
      </c>
      <c r="M28" s="38">
        <v>50555978.25</v>
      </c>
      <c r="N28" s="38">
        <v>58165796.829999998</v>
      </c>
      <c r="O28" s="38">
        <v>0</v>
      </c>
      <c r="P28" s="38">
        <v>131067529.05</v>
      </c>
      <c r="Q28" s="38">
        <v>574110039.05999994</v>
      </c>
      <c r="R28" s="38">
        <v>4036309.66</v>
      </c>
      <c r="S28" s="38">
        <v>0</v>
      </c>
      <c r="T28" s="38">
        <v>578146348.72000003</v>
      </c>
      <c r="U28" s="38">
        <v>0</v>
      </c>
      <c r="V28" s="38">
        <v>560101716.17999995</v>
      </c>
      <c r="W28" s="38">
        <v>0</v>
      </c>
      <c r="X28" s="38">
        <v>539092683.37</v>
      </c>
      <c r="Y28" s="38">
        <v>4036309.66</v>
      </c>
      <c r="Z28" s="38">
        <v>214549661.46000001</v>
      </c>
      <c r="AA28" s="38">
        <v>560101716.17999995</v>
      </c>
      <c r="AB28" s="38">
        <v>0</v>
      </c>
      <c r="AC28" s="38">
        <v>543128993.02999997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340689993.06</v>
      </c>
      <c r="AR28" s="38">
        <v>4151779.56</v>
      </c>
      <c r="AS28" s="38">
        <v>0</v>
      </c>
      <c r="AT28" s="38">
        <v>344841772.62</v>
      </c>
      <c r="AU28" s="38">
        <v>2511061.9300000002</v>
      </c>
      <c r="AV28" s="38">
        <v>201708937.66999999</v>
      </c>
      <c r="AW28" s="38">
        <v>0</v>
      </c>
      <c r="AX28" s="38">
        <v>313216885.56</v>
      </c>
      <c r="AY28" s="38">
        <v>4151779.56</v>
      </c>
      <c r="AZ28" s="38">
        <v>140478096.50999999</v>
      </c>
      <c r="BA28" s="38">
        <v>199197875.74000001</v>
      </c>
      <c r="BB28" s="38">
        <v>0</v>
      </c>
      <c r="BC28" s="38">
        <v>317368665.12</v>
      </c>
      <c r="BD28" s="38">
        <v>817526670.77999997</v>
      </c>
      <c r="BE28" s="38">
        <v>0</v>
      </c>
      <c r="BF28" s="38">
        <v>0</v>
      </c>
      <c r="BG28" s="38">
        <v>817526670.77999997</v>
      </c>
      <c r="BH28" s="38">
        <v>1249888.77</v>
      </c>
      <c r="BI28" s="38">
        <v>652153618.79999995</v>
      </c>
      <c r="BJ28" s="38">
        <v>0</v>
      </c>
      <c r="BK28" s="38">
        <v>746833037.63999999</v>
      </c>
      <c r="BL28" s="38">
        <v>0</v>
      </c>
      <c r="BM28" s="38">
        <v>243107035.30000001</v>
      </c>
      <c r="BN28" s="38">
        <v>650903730.01999998</v>
      </c>
      <c r="BO28" s="38">
        <v>0</v>
      </c>
      <c r="BP28" s="38">
        <v>746833037.63999999</v>
      </c>
      <c r="BQ28" s="38">
        <v>6467844.8700000001</v>
      </c>
      <c r="BR28" s="38">
        <v>0</v>
      </c>
      <c r="BS28" s="38">
        <v>0</v>
      </c>
      <c r="BT28" s="38">
        <v>6467844.8700000001</v>
      </c>
      <c r="BU28" s="38">
        <v>0</v>
      </c>
      <c r="BV28" s="38">
        <v>1704481.27</v>
      </c>
      <c r="BW28" s="38">
        <v>0</v>
      </c>
      <c r="BX28" s="38">
        <v>5692394.8799999999</v>
      </c>
      <c r="BY28" s="38">
        <v>0</v>
      </c>
      <c r="BZ28" s="38">
        <v>2496752.2200000002</v>
      </c>
      <c r="CA28" s="38">
        <v>1704481.27</v>
      </c>
      <c r="CB28" s="38">
        <v>0</v>
      </c>
      <c r="CC28" s="38">
        <v>5692394.8799999999</v>
      </c>
      <c r="CD28" s="38">
        <v>1318522395.97</v>
      </c>
      <c r="CE28" s="38">
        <v>59345022.479999997</v>
      </c>
      <c r="CF28" s="38">
        <v>0</v>
      </c>
      <c r="CG28" s="38">
        <v>1377867418.45</v>
      </c>
      <c r="CH28" s="38">
        <v>-3871833.28</v>
      </c>
      <c r="CI28" s="38">
        <v>982861269.69000006</v>
      </c>
      <c r="CJ28" s="38">
        <v>0</v>
      </c>
      <c r="CK28" s="38">
        <v>1270834966.8199999</v>
      </c>
      <c r="CL28" s="38">
        <v>59345022.479999997</v>
      </c>
      <c r="CM28" s="38">
        <v>447809321.56999999</v>
      </c>
      <c r="CN28" s="38">
        <v>986733102.97000003</v>
      </c>
      <c r="CO28" s="38">
        <v>0</v>
      </c>
      <c r="CP28" s="38">
        <v>1330179989.3</v>
      </c>
      <c r="CQ28" s="38">
        <v>108580846.62</v>
      </c>
      <c r="CR28" s="38">
        <v>0</v>
      </c>
      <c r="CS28" s="38">
        <v>0</v>
      </c>
      <c r="CT28" s="38">
        <v>108580846.62</v>
      </c>
      <c r="CU28" s="38">
        <v>13149.12</v>
      </c>
      <c r="CV28" s="38">
        <v>16729013.539999999</v>
      </c>
      <c r="CW28" s="38">
        <v>0</v>
      </c>
      <c r="CX28" s="38">
        <v>107055792.79000001</v>
      </c>
      <c r="CY28" s="38">
        <v>0</v>
      </c>
      <c r="CZ28" s="38">
        <v>49320202.93</v>
      </c>
      <c r="DA28" s="38">
        <v>16715864.42</v>
      </c>
      <c r="DB28" s="38">
        <v>0</v>
      </c>
      <c r="DC28" s="38">
        <v>107055792.79000001</v>
      </c>
      <c r="DD28" s="38">
        <v>0</v>
      </c>
      <c r="DE28" s="38">
        <v>0</v>
      </c>
      <c r="DF28" s="38">
        <v>0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  <c r="DN28" s="38">
        <v>0</v>
      </c>
      <c r="DO28" s="38">
        <v>0</v>
      </c>
      <c r="DP28" s="38">
        <v>0</v>
      </c>
      <c r="DQ28" s="38">
        <v>42478258.57</v>
      </c>
      <c r="DR28" s="38">
        <v>0</v>
      </c>
      <c r="DS28" s="38">
        <v>0</v>
      </c>
      <c r="DT28" s="38">
        <v>42478258.57</v>
      </c>
      <c r="DU28" s="38">
        <v>112356.26</v>
      </c>
      <c r="DV28" s="38">
        <v>33428913.489999998</v>
      </c>
      <c r="DW28" s="38">
        <v>0</v>
      </c>
      <c r="DX28" s="38">
        <v>41407507.329999998</v>
      </c>
      <c r="DY28" s="38">
        <v>0</v>
      </c>
      <c r="DZ28" s="38">
        <v>12033266.199999999</v>
      </c>
      <c r="EA28" s="38">
        <v>33316557.23</v>
      </c>
      <c r="EB28" s="38">
        <v>0</v>
      </c>
      <c r="EC28" s="38">
        <v>41407507.329999998</v>
      </c>
      <c r="ED28" s="38">
        <v>359743497.56</v>
      </c>
      <c r="EE28" s="38">
        <v>0</v>
      </c>
      <c r="EF28" s="38">
        <v>0</v>
      </c>
      <c r="EG28" s="38">
        <v>359743497.56</v>
      </c>
      <c r="EH28" s="38">
        <v>99184.26</v>
      </c>
      <c r="EI28" s="38">
        <v>178953893.16</v>
      </c>
      <c r="EJ28" s="38">
        <v>0</v>
      </c>
      <c r="EK28" s="38">
        <v>346473938.04000002</v>
      </c>
      <c r="EL28" s="38">
        <v>0</v>
      </c>
      <c r="EM28" s="38">
        <v>58167181.890000001</v>
      </c>
      <c r="EN28" s="38">
        <v>178854708.90000001</v>
      </c>
      <c r="EO28" s="38">
        <v>0</v>
      </c>
      <c r="EP28" s="38">
        <v>346473938.04000002</v>
      </c>
      <c r="EQ28" s="38">
        <v>66298209.07</v>
      </c>
      <c r="ER28" s="38">
        <v>0</v>
      </c>
      <c r="ES28" s="38">
        <v>0</v>
      </c>
      <c r="ET28" s="38">
        <v>66298209.07</v>
      </c>
      <c r="EU28" s="38">
        <v>-7.81</v>
      </c>
      <c r="EV28" s="38">
        <v>85064740.049999997</v>
      </c>
      <c r="EW28" s="38">
        <v>0</v>
      </c>
      <c r="EX28" s="38">
        <v>67893400.079999998</v>
      </c>
      <c r="EY28" s="38">
        <v>0</v>
      </c>
      <c r="EZ28" s="38">
        <v>7941632.29</v>
      </c>
      <c r="FA28" s="38">
        <v>85064747.859999999</v>
      </c>
      <c r="FB28" s="38">
        <v>0</v>
      </c>
      <c r="FC28" s="38">
        <v>67893400.079999998</v>
      </c>
      <c r="FD28" s="38">
        <v>0</v>
      </c>
      <c r="FE28" s="38">
        <v>0</v>
      </c>
      <c r="FF28" s="38">
        <v>0</v>
      </c>
      <c r="FG28" s="38">
        <v>0</v>
      </c>
      <c r="FH28" s="38">
        <v>0</v>
      </c>
      <c r="FI28" s="38">
        <v>0</v>
      </c>
      <c r="FJ28" s="38">
        <v>0</v>
      </c>
      <c r="FK28" s="38">
        <v>0</v>
      </c>
      <c r="FL28" s="38">
        <v>0</v>
      </c>
      <c r="FM28" s="38">
        <v>0</v>
      </c>
      <c r="FN28" s="38">
        <v>0</v>
      </c>
      <c r="FO28" s="38">
        <v>0</v>
      </c>
      <c r="FP28" s="38">
        <v>0</v>
      </c>
      <c r="FQ28" s="38">
        <v>0</v>
      </c>
      <c r="FR28" s="38">
        <v>0</v>
      </c>
      <c r="FS28" s="38">
        <v>0</v>
      </c>
      <c r="FT28" s="38">
        <v>0</v>
      </c>
      <c r="FU28" s="38">
        <v>0</v>
      </c>
      <c r="FV28" s="38">
        <v>0</v>
      </c>
      <c r="FW28" s="38">
        <v>0</v>
      </c>
      <c r="FX28" s="38">
        <v>0</v>
      </c>
      <c r="FY28" s="38">
        <v>0</v>
      </c>
      <c r="FZ28" s="38">
        <v>0</v>
      </c>
      <c r="GA28" s="38">
        <v>0</v>
      </c>
      <c r="GB28" s="38">
        <v>0</v>
      </c>
      <c r="GC28" s="38">
        <v>0</v>
      </c>
      <c r="GD28" s="38">
        <v>0</v>
      </c>
      <c r="GE28" s="38">
        <v>0</v>
      </c>
      <c r="GF28" s="38">
        <v>0</v>
      </c>
      <c r="GG28" s="38">
        <v>0</v>
      </c>
      <c r="GH28" s="38">
        <v>0</v>
      </c>
      <c r="GI28" s="38">
        <v>0</v>
      </c>
      <c r="GJ28" s="38">
        <v>0</v>
      </c>
      <c r="GK28" s="38">
        <v>0</v>
      </c>
      <c r="GL28" s="38">
        <v>0</v>
      </c>
      <c r="GM28" s="38">
        <v>0</v>
      </c>
      <c r="GN28" s="38">
        <v>0</v>
      </c>
      <c r="GO28" s="38">
        <v>0</v>
      </c>
      <c r="GP28" s="38">
        <v>0</v>
      </c>
      <c r="GQ28" s="38">
        <v>0</v>
      </c>
      <c r="GR28" s="38">
        <v>3780615510.8400002</v>
      </c>
      <c r="GS28" s="38">
        <v>67533111.700000003</v>
      </c>
      <c r="GT28" s="38">
        <v>0</v>
      </c>
      <c r="GU28" s="38">
        <v>0</v>
      </c>
      <c r="GV28" s="38">
        <v>3848148622.54</v>
      </c>
      <c r="GW28" s="38">
        <v>113799.25</v>
      </c>
      <c r="GX28" s="38">
        <v>0</v>
      </c>
      <c r="GY28" s="38">
        <v>2770872380.6799998</v>
      </c>
      <c r="GZ28" s="38">
        <v>0</v>
      </c>
      <c r="HA28" s="38">
        <v>3569568135.5599999</v>
      </c>
      <c r="HB28" s="38">
        <v>67533111.700000003</v>
      </c>
      <c r="HC28" s="38">
        <v>1226459128.6300001</v>
      </c>
      <c r="HD28" s="38">
        <v>0</v>
      </c>
      <c r="HE28" s="38">
        <v>1226459128.6300001</v>
      </c>
      <c r="HF28" s="38">
        <v>2770758581.4200001</v>
      </c>
      <c r="HG28" s="38">
        <v>0</v>
      </c>
      <c r="HH28" s="38">
        <v>0</v>
      </c>
      <c r="HI28" s="38">
        <v>3637101247.2600002</v>
      </c>
      <c r="HJ28" s="38">
        <v>67908320.959999993</v>
      </c>
      <c r="HK28" s="38">
        <v>131904321.45999999</v>
      </c>
      <c r="HL28" s="38">
        <v>0</v>
      </c>
      <c r="HM28" s="38">
        <v>4710911.0999999996</v>
      </c>
      <c r="HN28" s="38">
        <v>127193410.36</v>
      </c>
      <c r="HO28" s="38">
        <v>127193410.36</v>
      </c>
      <c r="HP28" s="38">
        <v>59285089.409999996</v>
      </c>
      <c r="HQ28" s="38">
        <v>0</v>
      </c>
      <c r="HR28" s="38">
        <v>59285089.409999996</v>
      </c>
      <c r="HS28" s="38">
        <v>0</v>
      </c>
      <c r="HT28" s="38">
        <v>131904321.45999999</v>
      </c>
      <c r="HU28" s="38">
        <v>0</v>
      </c>
      <c r="HV28" s="38">
        <v>67908320.959999993</v>
      </c>
      <c r="HW28" s="38">
        <v>0</v>
      </c>
      <c r="HX28" s="38">
        <v>253200144.78</v>
      </c>
      <c r="HY28" s="38">
        <v>1354495375.48</v>
      </c>
      <c r="HZ28" s="38">
        <v>0</v>
      </c>
      <c r="IA28" s="38">
        <v>48375271.009999998</v>
      </c>
      <c r="IB28" s="38">
        <v>1306120104.47</v>
      </c>
      <c r="IC28" s="38">
        <v>1306120104.47</v>
      </c>
      <c r="ID28" s="38">
        <v>1052919959.6900001</v>
      </c>
      <c r="IE28" s="38">
        <v>0</v>
      </c>
      <c r="IF28" s="38">
        <v>1052919959.6900001</v>
      </c>
      <c r="IG28" s="38">
        <v>0</v>
      </c>
      <c r="IH28" s="38">
        <v>1354495375.48</v>
      </c>
      <c r="II28" s="38">
        <v>0</v>
      </c>
      <c r="IJ28" s="38">
        <v>253200144.78</v>
      </c>
      <c r="IK28" s="38">
        <v>0</v>
      </c>
      <c r="IL28" s="38">
        <v>0</v>
      </c>
      <c r="IM28" s="38">
        <v>0</v>
      </c>
      <c r="IN28" s="38">
        <v>0</v>
      </c>
      <c r="IO28" s="38">
        <v>0</v>
      </c>
      <c r="IP28" s="38">
        <v>0</v>
      </c>
      <c r="IQ28" s="38">
        <v>0</v>
      </c>
      <c r="IR28" s="38">
        <v>0</v>
      </c>
      <c r="IS28" s="38">
        <v>0</v>
      </c>
      <c r="IT28" s="38">
        <v>0</v>
      </c>
      <c r="IU28" s="38">
        <v>0</v>
      </c>
      <c r="IV28" s="38">
        <v>0</v>
      </c>
      <c r="IW28" s="38">
        <v>0</v>
      </c>
      <c r="IX28" s="38">
        <v>0</v>
      </c>
      <c r="IY28" s="38">
        <v>0</v>
      </c>
      <c r="IZ28" s="38">
        <v>137360488.03</v>
      </c>
      <c r="JA28" s="38">
        <v>558185704.97000003</v>
      </c>
      <c r="JB28" s="38">
        <v>0</v>
      </c>
      <c r="JC28" s="38">
        <v>19935383.489999998</v>
      </c>
      <c r="JD28" s="38">
        <v>538250321.47000003</v>
      </c>
      <c r="JE28" s="38">
        <v>541962093.72000003</v>
      </c>
      <c r="JF28" s="38">
        <v>400889833.44999999</v>
      </c>
      <c r="JG28" s="38">
        <v>3711772.25</v>
      </c>
      <c r="JH28" s="38">
        <v>404601605.69999999</v>
      </c>
      <c r="JI28" s="38">
        <v>3711772.25</v>
      </c>
      <c r="JJ28" s="38">
        <v>561897477.22000003</v>
      </c>
      <c r="JK28" s="38">
        <v>0</v>
      </c>
      <c r="JL28" s="38">
        <v>137360488.03</v>
      </c>
      <c r="JM28" s="38">
        <v>0</v>
      </c>
      <c r="JN28" s="38">
        <v>339556732.61000001</v>
      </c>
      <c r="JO28" s="38">
        <v>420827985.19999999</v>
      </c>
      <c r="JP28" s="38">
        <v>0</v>
      </c>
      <c r="JQ28" s="38">
        <v>15029706.41</v>
      </c>
      <c r="JR28" s="38">
        <v>405798278.77999997</v>
      </c>
      <c r="JS28" s="38">
        <v>405796044.07999998</v>
      </c>
      <c r="JT28" s="38">
        <v>66241546.170000002</v>
      </c>
      <c r="JU28" s="38">
        <v>-2234.6999999999998</v>
      </c>
      <c r="JV28" s="38">
        <v>66239311.469999999</v>
      </c>
      <c r="JW28" s="38">
        <v>-2234.6999999999998</v>
      </c>
      <c r="JX28" s="38">
        <v>420825750.5</v>
      </c>
      <c r="JY28" s="38">
        <v>0</v>
      </c>
      <c r="JZ28" s="38">
        <v>339556732.61000001</v>
      </c>
      <c r="KA28" s="38">
        <v>0</v>
      </c>
      <c r="KB28" s="38">
        <v>3536550.08</v>
      </c>
      <c r="KC28" s="38">
        <v>4246724.74</v>
      </c>
      <c r="KD28" s="38">
        <v>0</v>
      </c>
      <c r="KE28" s="38">
        <v>151670.10999999999</v>
      </c>
      <c r="KF28" s="38">
        <v>4095054.63</v>
      </c>
      <c r="KG28" s="38">
        <v>4095054.63</v>
      </c>
      <c r="KH28" s="38">
        <v>558504.55000000005</v>
      </c>
      <c r="KI28" s="38">
        <v>0</v>
      </c>
      <c r="KJ28" s="38">
        <v>558504.55000000005</v>
      </c>
      <c r="KK28" s="38">
        <v>0</v>
      </c>
      <c r="KL28" s="38">
        <v>4246724.74</v>
      </c>
      <c r="KM28" s="38">
        <v>0</v>
      </c>
      <c r="KN28" s="38">
        <v>3536550.08</v>
      </c>
      <c r="KO28" s="38">
        <v>0</v>
      </c>
      <c r="KP28" s="38">
        <v>602016286.32000005</v>
      </c>
      <c r="KQ28" s="38">
        <v>1057349410.92</v>
      </c>
      <c r="KR28" s="38">
        <v>0</v>
      </c>
      <c r="KS28" s="38">
        <v>37762819.439999998</v>
      </c>
      <c r="KT28" s="38">
        <v>1019586591.47</v>
      </c>
      <c r="KU28" s="38">
        <v>1021086413.34</v>
      </c>
      <c r="KV28" s="38">
        <v>417570305.14999998</v>
      </c>
      <c r="KW28" s="38">
        <v>1499821.87</v>
      </c>
      <c r="KX28" s="38">
        <v>419070127.01999998</v>
      </c>
      <c r="KY28" s="38">
        <v>1499821.87</v>
      </c>
      <c r="KZ28" s="38">
        <v>1058849232.78</v>
      </c>
      <c r="LA28" s="38">
        <v>0</v>
      </c>
      <c r="LB28" s="38">
        <v>602016286.32000005</v>
      </c>
      <c r="LC28" s="38">
        <v>0</v>
      </c>
      <c r="LD28" s="38">
        <v>43229933.390000001</v>
      </c>
      <c r="LE28" s="38">
        <v>105263024.53</v>
      </c>
      <c r="LF28" s="38">
        <v>0</v>
      </c>
      <c r="LG28" s="38">
        <v>3759427.63</v>
      </c>
      <c r="LH28" s="38">
        <v>101503596.90000001</v>
      </c>
      <c r="LI28" s="38">
        <v>101503596.90000001</v>
      </c>
      <c r="LJ28" s="38">
        <v>58273663.509999998</v>
      </c>
      <c r="LK28" s="38">
        <v>0</v>
      </c>
      <c r="LL28" s="38">
        <v>58273663.509999998</v>
      </c>
      <c r="LM28" s="38">
        <v>0</v>
      </c>
      <c r="LN28" s="38">
        <v>105263024.53</v>
      </c>
      <c r="LO28" s="38">
        <v>0</v>
      </c>
      <c r="LP28" s="38">
        <v>43229933.390000001</v>
      </c>
      <c r="LQ28" s="38">
        <v>0</v>
      </c>
      <c r="LR28" s="38">
        <v>0</v>
      </c>
      <c r="LS28" s="38">
        <v>0</v>
      </c>
      <c r="LT28" s="38">
        <v>0</v>
      </c>
      <c r="LU28" s="38">
        <v>0</v>
      </c>
      <c r="LV28" s="38">
        <v>0</v>
      </c>
      <c r="LW28" s="38">
        <v>0</v>
      </c>
      <c r="LX28" s="38">
        <v>0</v>
      </c>
      <c r="LY28" s="38">
        <v>0</v>
      </c>
      <c r="LZ28" s="38">
        <v>0</v>
      </c>
      <c r="MA28" s="38">
        <v>0</v>
      </c>
      <c r="MB28" s="38">
        <v>0</v>
      </c>
      <c r="MC28" s="38">
        <v>0</v>
      </c>
      <c r="MD28" s="38">
        <v>0</v>
      </c>
      <c r="ME28" s="38">
        <v>0</v>
      </c>
      <c r="MF28" s="38">
        <v>17300169.77</v>
      </c>
      <c r="MG28" s="38">
        <v>70321153.799999997</v>
      </c>
      <c r="MH28" s="38">
        <v>0</v>
      </c>
      <c r="MI28" s="38">
        <v>2511492.42</v>
      </c>
      <c r="MJ28" s="38">
        <v>67809661.379999995</v>
      </c>
      <c r="MK28" s="38">
        <v>67809661.379999995</v>
      </c>
      <c r="ML28" s="38">
        <v>50509491.600000001</v>
      </c>
      <c r="MM28" s="38">
        <v>0</v>
      </c>
      <c r="MN28" s="38">
        <v>50509491.600000001</v>
      </c>
      <c r="MO28" s="38">
        <v>0</v>
      </c>
      <c r="MP28" s="38">
        <v>70321153.799999997</v>
      </c>
      <c r="MQ28" s="38">
        <v>0</v>
      </c>
      <c r="MR28" s="38">
        <v>17300169.77</v>
      </c>
      <c r="MS28" s="38">
        <v>0</v>
      </c>
      <c r="MT28" s="38">
        <v>145193869.81</v>
      </c>
      <c r="MU28" s="38">
        <v>193474126.36000001</v>
      </c>
      <c r="MV28" s="38">
        <v>0</v>
      </c>
      <c r="MW28" s="38">
        <v>6909852.5300000003</v>
      </c>
      <c r="MX28" s="38">
        <v>186564273.83000001</v>
      </c>
      <c r="MY28" s="38">
        <v>186596397.75999999</v>
      </c>
      <c r="MZ28" s="38">
        <v>41370404.030000001</v>
      </c>
      <c r="NA28" s="38">
        <v>32123.93</v>
      </c>
      <c r="NB28" s="38">
        <v>41402527.950000003</v>
      </c>
      <c r="NC28" s="38">
        <v>32123.93</v>
      </c>
      <c r="ND28" s="38">
        <v>193506250.28999999</v>
      </c>
      <c r="NE28" s="38">
        <v>0</v>
      </c>
      <c r="NF28" s="38">
        <v>145193869.81</v>
      </c>
      <c r="NG28" s="38">
        <v>0</v>
      </c>
      <c r="NH28" s="38">
        <v>23832294.48</v>
      </c>
      <c r="NI28" s="38">
        <v>43885894.18</v>
      </c>
      <c r="NJ28" s="38">
        <v>0</v>
      </c>
      <c r="NK28" s="38">
        <v>1567367.5</v>
      </c>
      <c r="NL28" s="38">
        <v>42318526.68</v>
      </c>
      <c r="NM28" s="38">
        <v>42318526.68</v>
      </c>
      <c r="NN28" s="38">
        <v>18486232.199999999</v>
      </c>
      <c r="NO28" s="38">
        <v>0</v>
      </c>
      <c r="NP28" s="38">
        <v>18486232.199999999</v>
      </c>
      <c r="NQ28" s="38">
        <v>0</v>
      </c>
      <c r="NR28" s="38">
        <v>43885894.18</v>
      </c>
      <c r="NS28" s="38">
        <v>0</v>
      </c>
      <c r="NT28" s="38">
        <v>23832294.48</v>
      </c>
      <c r="NU28" s="38">
        <v>0</v>
      </c>
      <c r="NV28" s="38">
        <v>0</v>
      </c>
      <c r="NW28" s="38">
        <v>0</v>
      </c>
      <c r="NX28" s="38">
        <v>0</v>
      </c>
      <c r="NY28" s="38">
        <v>0</v>
      </c>
      <c r="NZ28" s="38">
        <v>0</v>
      </c>
      <c r="OA28" s="38">
        <v>0</v>
      </c>
      <c r="OB28" s="38">
        <v>0</v>
      </c>
      <c r="OC28" s="38">
        <v>0</v>
      </c>
      <c r="OD28" s="38">
        <v>0</v>
      </c>
      <c r="OE28" s="38">
        <v>0</v>
      </c>
      <c r="OF28" s="38">
        <v>0</v>
      </c>
      <c r="OG28" s="38">
        <v>0</v>
      </c>
      <c r="OH28" s="38">
        <v>0</v>
      </c>
      <c r="OI28" s="38">
        <v>0</v>
      </c>
      <c r="OJ28" s="38">
        <v>0</v>
      </c>
      <c r="OK28" s="38">
        <v>0</v>
      </c>
      <c r="OL28" s="38">
        <v>0</v>
      </c>
      <c r="OM28" s="38">
        <v>0</v>
      </c>
      <c r="ON28" s="38">
        <v>0</v>
      </c>
      <c r="OO28" s="38">
        <v>0</v>
      </c>
      <c r="OP28" s="38">
        <v>0</v>
      </c>
      <c r="OQ28" s="38">
        <v>0</v>
      </c>
      <c r="OR28" s="38">
        <v>0</v>
      </c>
      <c r="OS28" s="38">
        <v>0</v>
      </c>
      <c r="OT28" s="38">
        <v>0</v>
      </c>
      <c r="OU28" s="38">
        <v>0</v>
      </c>
      <c r="OV28" s="38">
        <v>0</v>
      </c>
      <c r="OW28" s="38">
        <v>0</v>
      </c>
      <c r="OX28" s="38">
        <v>0</v>
      </c>
      <c r="OY28" s="38">
        <v>0</v>
      </c>
      <c r="OZ28" s="38">
        <v>0</v>
      </c>
      <c r="PA28" s="38">
        <v>0</v>
      </c>
      <c r="PB28" s="38">
        <v>0</v>
      </c>
      <c r="PC28" s="38">
        <v>0</v>
      </c>
      <c r="PD28" s="38">
        <v>0</v>
      </c>
      <c r="PE28" s="38">
        <v>0</v>
      </c>
      <c r="PF28" s="38">
        <v>0</v>
      </c>
      <c r="PG28" s="38">
        <v>0</v>
      </c>
      <c r="PH28" s="38">
        <v>0</v>
      </c>
      <c r="PI28" s="38">
        <v>0</v>
      </c>
      <c r="PJ28" s="38">
        <v>0</v>
      </c>
      <c r="PK28" s="38">
        <v>0</v>
      </c>
      <c r="PL28" s="38">
        <v>0</v>
      </c>
      <c r="PM28" s="38">
        <v>0</v>
      </c>
      <c r="PN28" s="38">
        <v>0</v>
      </c>
      <c r="PO28" s="38">
        <v>0</v>
      </c>
      <c r="PP28" s="38">
        <v>0</v>
      </c>
      <c r="PQ28" s="38">
        <v>0</v>
      </c>
      <c r="PR28" s="38">
        <v>0</v>
      </c>
      <c r="PS28" s="38">
        <v>0</v>
      </c>
      <c r="PT28" s="38">
        <v>0</v>
      </c>
      <c r="PU28" s="38">
        <v>0</v>
      </c>
      <c r="PV28" s="38">
        <v>0</v>
      </c>
      <c r="PW28" s="38">
        <v>0</v>
      </c>
      <c r="PX28" s="38">
        <v>0</v>
      </c>
      <c r="PY28" s="38">
        <v>0</v>
      </c>
      <c r="PZ28" s="38">
        <v>1633134790.23</v>
      </c>
      <c r="QA28" s="38">
        <v>3939953721.6300001</v>
      </c>
      <c r="QB28" s="38">
        <v>0</v>
      </c>
      <c r="QC28" s="38">
        <v>140713901.63999999</v>
      </c>
      <c r="QD28" s="38">
        <v>3799239819.9899998</v>
      </c>
      <c r="QE28" s="38">
        <v>3804481303.3299999</v>
      </c>
      <c r="QF28" s="38">
        <v>2166105029.7600002</v>
      </c>
      <c r="QG28" s="38">
        <v>5241483.34</v>
      </c>
      <c r="QH28" s="38">
        <v>2171346513.0999999</v>
      </c>
      <c r="QI28" s="38">
        <v>5241483.34</v>
      </c>
      <c r="QJ28" s="38">
        <v>3945195204.9699998</v>
      </c>
      <c r="QK28" s="38">
        <v>0</v>
      </c>
      <c r="QL28" s="38">
        <v>1633134790.23</v>
      </c>
      <c r="QM28" s="38">
        <v>0</v>
      </c>
      <c r="QN28" s="83">
        <v>0</v>
      </c>
      <c r="QO28" s="83">
        <v>0</v>
      </c>
      <c r="QP28" s="83">
        <v>0</v>
      </c>
      <c r="QQ28" s="83">
        <v>0</v>
      </c>
      <c r="QR28" s="83">
        <v>0</v>
      </c>
      <c r="QS28" s="83">
        <v>0</v>
      </c>
      <c r="QT28" s="83">
        <v>0</v>
      </c>
      <c r="QU28" s="83">
        <v>0</v>
      </c>
      <c r="QV28" s="83">
        <v>0</v>
      </c>
      <c r="QW28" s="83">
        <v>0</v>
      </c>
      <c r="QX28" s="83">
        <v>0</v>
      </c>
      <c r="QY28" s="83">
        <v>0</v>
      </c>
      <c r="QZ28" s="83">
        <v>0</v>
      </c>
      <c r="RA28" s="83">
        <v>0</v>
      </c>
      <c r="RB28" s="83">
        <v>0</v>
      </c>
      <c r="RC28" s="83">
        <v>0</v>
      </c>
      <c r="RD28" s="83">
        <v>0</v>
      </c>
      <c r="RE28" s="83">
        <v>0</v>
      </c>
      <c r="RF28" s="83">
        <v>0</v>
      </c>
      <c r="RG28" s="83">
        <v>0</v>
      </c>
      <c r="RH28" s="83">
        <v>0</v>
      </c>
      <c r="RI28" s="83">
        <v>0</v>
      </c>
      <c r="RJ28" s="83">
        <v>0</v>
      </c>
      <c r="RK28" s="83">
        <v>0</v>
      </c>
      <c r="RL28" s="83">
        <v>0</v>
      </c>
      <c r="RM28" s="83">
        <v>0</v>
      </c>
      <c r="RN28" s="83">
        <v>0</v>
      </c>
      <c r="RO28" s="83">
        <v>0</v>
      </c>
      <c r="RP28" s="83">
        <v>0</v>
      </c>
      <c r="RQ28" s="83">
        <v>0</v>
      </c>
      <c r="RR28" s="83">
        <v>0</v>
      </c>
      <c r="RS28" s="83">
        <v>0</v>
      </c>
      <c r="RT28" s="83">
        <v>0</v>
      </c>
      <c r="RU28" s="83">
        <v>0</v>
      </c>
      <c r="RV28" s="83">
        <v>0</v>
      </c>
      <c r="RW28" s="83">
        <v>0</v>
      </c>
      <c r="RX28" s="83">
        <v>0</v>
      </c>
      <c r="RY28" s="83">
        <v>0</v>
      </c>
      <c r="RZ28" s="83">
        <v>0</v>
      </c>
      <c r="SA28" s="83">
        <v>0</v>
      </c>
      <c r="SB28" s="83">
        <v>0</v>
      </c>
      <c r="SC28" s="83">
        <v>0</v>
      </c>
      <c r="SD28" s="83">
        <v>0</v>
      </c>
      <c r="SE28" s="83">
        <v>0</v>
      </c>
      <c r="SF28" s="83">
        <v>0</v>
      </c>
      <c r="SG28" s="83">
        <v>0</v>
      </c>
      <c r="SH28" s="83">
        <v>0</v>
      </c>
      <c r="SI28" s="83">
        <v>0</v>
      </c>
      <c r="SJ28" s="83">
        <v>0</v>
      </c>
      <c r="SK28" s="83">
        <v>0</v>
      </c>
      <c r="SL28" s="83">
        <v>0</v>
      </c>
      <c r="SM28" s="83">
        <v>0</v>
      </c>
      <c r="SN28" s="83">
        <v>0</v>
      </c>
      <c r="SO28" s="83">
        <v>0</v>
      </c>
      <c r="SP28" s="83">
        <v>0</v>
      </c>
      <c r="SQ28" s="83">
        <v>0</v>
      </c>
      <c r="SR28" s="83">
        <v>0</v>
      </c>
      <c r="SS28" s="83">
        <v>0</v>
      </c>
      <c r="ST28" s="83">
        <v>0</v>
      </c>
      <c r="SU28" s="83">
        <v>0</v>
      </c>
      <c r="SV28" s="83">
        <v>0</v>
      </c>
      <c r="SW28" s="83">
        <v>0</v>
      </c>
      <c r="SX28" s="83">
        <v>0</v>
      </c>
      <c r="SY28" s="83">
        <v>0</v>
      </c>
      <c r="SZ28" s="83">
        <v>0</v>
      </c>
      <c r="TA28" s="83">
        <v>0</v>
      </c>
      <c r="TB28" s="83">
        <v>0</v>
      </c>
      <c r="TC28" s="83">
        <v>0</v>
      </c>
      <c r="TD28" s="83">
        <v>0</v>
      </c>
      <c r="TE28" s="83">
        <v>0</v>
      </c>
      <c r="TF28" s="83">
        <v>0</v>
      </c>
      <c r="TG28" s="83">
        <v>0</v>
      </c>
      <c r="TH28" s="83">
        <v>0</v>
      </c>
      <c r="TI28" s="83">
        <v>0</v>
      </c>
      <c r="TJ28" s="83">
        <v>0</v>
      </c>
      <c r="TK28" s="83">
        <v>0</v>
      </c>
      <c r="TL28" s="83">
        <v>0</v>
      </c>
      <c r="TM28" s="83">
        <v>0</v>
      </c>
      <c r="TN28" s="83">
        <v>0</v>
      </c>
      <c r="TO28" s="83">
        <v>0</v>
      </c>
      <c r="TP28" s="83">
        <v>0</v>
      </c>
      <c r="TQ28" s="83">
        <v>0</v>
      </c>
      <c r="TR28" s="83">
        <v>0</v>
      </c>
      <c r="TS28" s="83">
        <v>0</v>
      </c>
      <c r="TT28" s="83">
        <v>0</v>
      </c>
      <c r="TU28" s="83">
        <v>0</v>
      </c>
      <c r="TV28" s="83">
        <v>0</v>
      </c>
      <c r="TW28" s="83">
        <v>0</v>
      </c>
      <c r="TX28" s="83">
        <v>0</v>
      </c>
      <c r="TY28" s="83">
        <v>0</v>
      </c>
      <c r="TZ28" s="83">
        <v>0</v>
      </c>
      <c r="UA28" s="83">
        <v>0</v>
      </c>
      <c r="UB28" s="83">
        <v>0</v>
      </c>
      <c r="UC28" s="83">
        <v>0</v>
      </c>
      <c r="UD28" s="83">
        <v>0</v>
      </c>
      <c r="UE28" s="83">
        <v>0</v>
      </c>
      <c r="UF28" s="83">
        <v>0</v>
      </c>
      <c r="UG28" s="83">
        <v>0</v>
      </c>
      <c r="UH28" s="83">
        <v>0</v>
      </c>
      <c r="UI28" s="83">
        <v>1326248</v>
      </c>
      <c r="UJ28" s="83">
        <v>31898251</v>
      </c>
      <c r="UK28" s="83">
        <v>6955896</v>
      </c>
      <c r="UL28" s="83">
        <v>6955896</v>
      </c>
      <c r="UM28" s="83">
        <v>24942355</v>
      </c>
      <c r="UN28" s="83">
        <v>0</v>
      </c>
      <c r="UO28" s="83">
        <v>0</v>
      </c>
      <c r="UP28" s="83">
        <v>0</v>
      </c>
      <c r="UQ28" s="83">
        <v>24942355</v>
      </c>
      <c r="UR28" s="83">
        <v>0</v>
      </c>
      <c r="US28" s="83">
        <v>0</v>
      </c>
      <c r="UT28" s="83">
        <v>33224499</v>
      </c>
      <c r="UU28" s="83">
        <v>0</v>
      </c>
      <c r="UV28" s="83">
        <v>33224499</v>
      </c>
      <c r="UW28" s="83">
        <v>0</v>
      </c>
      <c r="UX28" s="83">
        <v>0</v>
      </c>
      <c r="UY28" s="83">
        <v>31898251</v>
      </c>
      <c r="UZ28">
        <v>0</v>
      </c>
      <c r="VA28">
        <v>0</v>
      </c>
      <c r="VB28">
        <v>0</v>
      </c>
      <c r="VC28">
        <v>0</v>
      </c>
      <c r="VD28">
        <v>0</v>
      </c>
      <c r="VE28">
        <v>0</v>
      </c>
      <c r="VF28">
        <v>0</v>
      </c>
      <c r="VG28">
        <v>0</v>
      </c>
      <c r="VH28">
        <v>0</v>
      </c>
      <c r="VI28">
        <v>0</v>
      </c>
      <c r="VJ28">
        <v>0</v>
      </c>
      <c r="VK28">
        <v>0</v>
      </c>
      <c r="VL28">
        <v>0</v>
      </c>
      <c r="VM28">
        <v>0</v>
      </c>
      <c r="VN28">
        <v>0</v>
      </c>
      <c r="VO28">
        <v>0</v>
      </c>
      <c r="VP28">
        <v>0</v>
      </c>
      <c r="VQ28">
        <v>0</v>
      </c>
      <c r="VR28">
        <v>0</v>
      </c>
      <c r="VS28">
        <v>0</v>
      </c>
      <c r="VT28">
        <v>0</v>
      </c>
      <c r="VU28">
        <v>0</v>
      </c>
      <c r="VV28">
        <v>0</v>
      </c>
      <c r="VW28">
        <v>0</v>
      </c>
      <c r="VX28">
        <v>0</v>
      </c>
      <c r="VY28">
        <v>0</v>
      </c>
      <c r="VZ28">
        <v>0</v>
      </c>
      <c r="WA28">
        <v>0</v>
      </c>
      <c r="WB28">
        <v>0</v>
      </c>
      <c r="WC28">
        <v>0</v>
      </c>
      <c r="WD28">
        <v>0</v>
      </c>
      <c r="WE28">
        <v>0</v>
      </c>
      <c r="WF28">
        <v>0</v>
      </c>
      <c r="WG28">
        <v>0</v>
      </c>
      <c r="WH28">
        <v>0</v>
      </c>
      <c r="WI28">
        <v>0</v>
      </c>
      <c r="WJ28">
        <v>0</v>
      </c>
      <c r="WK28">
        <v>0</v>
      </c>
      <c r="WL28">
        <v>0</v>
      </c>
      <c r="WM28">
        <v>0</v>
      </c>
      <c r="WN28">
        <v>0</v>
      </c>
      <c r="WO28">
        <v>0</v>
      </c>
      <c r="WP28">
        <v>0</v>
      </c>
      <c r="WQ28">
        <v>0</v>
      </c>
      <c r="WR28">
        <v>0</v>
      </c>
      <c r="WS28">
        <v>0</v>
      </c>
      <c r="WT28">
        <v>0</v>
      </c>
      <c r="WU28">
        <v>0</v>
      </c>
      <c r="WV28">
        <v>0</v>
      </c>
      <c r="WW28">
        <v>0</v>
      </c>
      <c r="WX28">
        <v>0</v>
      </c>
      <c r="WY28">
        <v>0</v>
      </c>
      <c r="WZ28">
        <v>0</v>
      </c>
      <c r="XA28">
        <v>0</v>
      </c>
      <c r="XB28">
        <v>0</v>
      </c>
      <c r="XC28">
        <v>0</v>
      </c>
      <c r="XD28">
        <v>0</v>
      </c>
      <c r="XE28">
        <v>0</v>
      </c>
      <c r="XF28">
        <v>0</v>
      </c>
      <c r="XG28">
        <v>0</v>
      </c>
      <c r="XH28">
        <v>0</v>
      </c>
      <c r="XI28">
        <v>0</v>
      </c>
      <c r="XJ28">
        <v>0</v>
      </c>
      <c r="XK28">
        <v>0</v>
      </c>
      <c r="XL28">
        <v>0</v>
      </c>
      <c r="XM28">
        <v>0</v>
      </c>
      <c r="XN28">
        <v>0</v>
      </c>
      <c r="XO28">
        <v>0</v>
      </c>
      <c r="XP28">
        <v>0</v>
      </c>
      <c r="XQ28">
        <v>0</v>
      </c>
      <c r="XR28">
        <v>0</v>
      </c>
      <c r="XS28">
        <v>0</v>
      </c>
      <c r="XT28">
        <v>0</v>
      </c>
      <c r="XU28">
        <v>0</v>
      </c>
      <c r="XV28">
        <v>0</v>
      </c>
      <c r="XW28">
        <v>0</v>
      </c>
      <c r="XX28">
        <v>0</v>
      </c>
      <c r="XY28">
        <v>0</v>
      </c>
      <c r="XZ28">
        <v>0</v>
      </c>
      <c r="YA28">
        <v>0</v>
      </c>
      <c r="YB28">
        <v>0</v>
      </c>
      <c r="YC28">
        <v>0</v>
      </c>
      <c r="YD28">
        <v>0</v>
      </c>
      <c r="YE28">
        <v>0</v>
      </c>
      <c r="YF28">
        <v>0</v>
      </c>
      <c r="YG28">
        <v>0</v>
      </c>
      <c r="YH28">
        <v>0</v>
      </c>
      <c r="YI28">
        <v>0</v>
      </c>
      <c r="YJ28">
        <v>0</v>
      </c>
      <c r="YK28">
        <v>0</v>
      </c>
      <c r="YL28">
        <v>0</v>
      </c>
      <c r="YM28">
        <v>0</v>
      </c>
      <c r="YN28">
        <v>0</v>
      </c>
      <c r="YO28">
        <v>0</v>
      </c>
      <c r="YP28">
        <v>0</v>
      </c>
      <c r="YQ28">
        <v>0</v>
      </c>
      <c r="YR28">
        <v>6955896</v>
      </c>
      <c r="YS28">
        <v>24942355</v>
      </c>
      <c r="YT28">
        <v>0</v>
      </c>
      <c r="YU28">
        <v>0</v>
      </c>
      <c r="YV28">
        <v>31898251</v>
      </c>
      <c r="YW28">
        <v>6955896</v>
      </c>
      <c r="YX28">
        <v>33224499</v>
      </c>
      <c r="YY28">
        <v>0</v>
      </c>
      <c r="YZ28">
        <v>33224499</v>
      </c>
      <c r="ZA28">
        <v>24942355</v>
      </c>
      <c r="ZB28">
        <v>0</v>
      </c>
      <c r="ZC28">
        <v>0</v>
      </c>
      <c r="ZD28">
        <v>0</v>
      </c>
      <c r="ZE28">
        <v>1326248</v>
      </c>
      <c r="ZF28">
        <v>31898251</v>
      </c>
      <c r="ZG28">
        <v>0</v>
      </c>
    </row>
    <row r="29" spans="1:683">
      <c r="A29" s="84">
        <v>45657</v>
      </c>
      <c r="B29" s="81">
        <v>50234</v>
      </c>
      <c r="C29" s="82" t="s">
        <v>1961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7930167</v>
      </c>
      <c r="CR29" s="38">
        <v>812509</v>
      </c>
      <c r="CS29" s="38">
        <v>0</v>
      </c>
      <c r="CT29" s="38">
        <v>8742676</v>
      </c>
      <c r="CU29" s="38">
        <v>244931</v>
      </c>
      <c r="CV29" s="38">
        <v>1323711</v>
      </c>
      <c r="CW29" s="38">
        <v>0</v>
      </c>
      <c r="CX29" s="38">
        <v>7930167</v>
      </c>
      <c r="CY29" s="38">
        <v>812509</v>
      </c>
      <c r="CZ29" s="38">
        <v>2394609</v>
      </c>
      <c r="DA29" s="38">
        <v>1078780</v>
      </c>
      <c r="DB29" s="38">
        <v>0</v>
      </c>
      <c r="DC29" s="38">
        <v>8742676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8">
        <v>0</v>
      </c>
      <c r="DW29" s="38">
        <v>0</v>
      </c>
      <c r="DX29" s="38">
        <v>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38">
        <v>0</v>
      </c>
      <c r="FZ29" s="38">
        <v>0</v>
      </c>
      <c r="GA29" s="38">
        <v>0</v>
      </c>
      <c r="GB29" s="38">
        <v>0</v>
      </c>
      <c r="GC29" s="38">
        <v>0</v>
      </c>
      <c r="GD29" s="38">
        <v>0</v>
      </c>
      <c r="GE29" s="38">
        <v>0</v>
      </c>
      <c r="GF29" s="38">
        <v>0</v>
      </c>
      <c r="GG29" s="38">
        <v>0</v>
      </c>
      <c r="GH29" s="38">
        <v>0</v>
      </c>
      <c r="GI29" s="38">
        <v>0</v>
      </c>
      <c r="GJ29" s="38">
        <v>0</v>
      </c>
      <c r="GK29" s="38">
        <v>0</v>
      </c>
      <c r="GL29" s="38">
        <v>0</v>
      </c>
      <c r="GM29" s="38">
        <v>0</v>
      </c>
      <c r="GN29" s="38">
        <v>0</v>
      </c>
      <c r="GO29" s="38">
        <v>0</v>
      </c>
      <c r="GP29" s="38">
        <v>0</v>
      </c>
      <c r="GQ29" s="38">
        <v>0</v>
      </c>
      <c r="GR29" s="38">
        <v>7930167</v>
      </c>
      <c r="GS29" s="38">
        <v>812509</v>
      </c>
      <c r="GT29" s="38">
        <v>0</v>
      </c>
      <c r="GU29" s="38">
        <v>0</v>
      </c>
      <c r="GV29" s="38">
        <v>8742676</v>
      </c>
      <c r="GW29" s="38">
        <v>244931</v>
      </c>
      <c r="GX29" s="38">
        <v>0</v>
      </c>
      <c r="GY29" s="38">
        <v>1323711</v>
      </c>
      <c r="GZ29" s="38">
        <v>0</v>
      </c>
      <c r="HA29" s="38">
        <v>7930167</v>
      </c>
      <c r="HB29" s="38">
        <v>812509</v>
      </c>
      <c r="HC29" s="38">
        <v>2394609</v>
      </c>
      <c r="HD29" s="38">
        <v>0</v>
      </c>
      <c r="HE29" s="38">
        <v>2394609</v>
      </c>
      <c r="HF29" s="38">
        <v>1078780</v>
      </c>
      <c r="HG29" s="38">
        <v>0</v>
      </c>
      <c r="HH29" s="38">
        <v>0</v>
      </c>
      <c r="HI29" s="38">
        <v>8742676</v>
      </c>
      <c r="HJ29" s="38">
        <v>0</v>
      </c>
      <c r="HK29" s="38">
        <v>0</v>
      </c>
      <c r="HL29" s="38">
        <v>0</v>
      </c>
      <c r="HM29" s="38">
        <v>0</v>
      </c>
      <c r="HN29" s="38">
        <v>0</v>
      </c>
      <c r="HO29" s="38">
        <v>0</v>
      </c>
      <c r="HP29" s="38">
        <v>0</v>
      </c>
      <c r="HQ29" s="38">
        <v>0</v>
      </c>
      <c r="HR29" s="38">
        <v>0</v>
      </c>
      <c r="HS29" s="38">
        <v>0</v>
      </c>
      <c r="HT29" s="38">
        <v>0</v>
      </c>
      <c r="HU29" s="38">
        <v>0</v>
      </c>
      <c r="HV29" s="38">
        <v>0</v>
      </c>
      <c r="HW29" s="38">
        <v>0</v>
      </c>
      <c r="HX29" s="38">
        <v>0</v>
      </c>
      <c r="HY29" s="38">
        <v>0</v>
      </c>
      <c r="HZ29" s="38">
        <v>0</v>
      </c>
      <c r="IA29" s="38">
        <v>0</v>
      </c>
      <c r="IB29" s="38">
        <v>0</v>
      </c>
      <c r="IC29" s="38">
        <v>0</v>
      </c>
      <c r="ID29" s="38">
        <v>0</v>
      </c>
      <c r="IE29" s="38">
        <v>0</v>
      </c>
      <c r="IF29" s="38">
        <v>0</v>
      </c>
      <c r="IG29" s="38">
        <v>0</v>
      </c>
      <c r="IH29" s="38">
        <v>0</v>
      </c>
      <c r="II29" s="38">
        <v>0</v>
      </c>
      <c r="IJ29" s="38">
        <v>0</v>
      </c>
      <c r="IK29" s="38">
        <v>0</v>
      </c>
      <c r="IL29" s="38">
        <v>0</v>
      </c>
      <c r="IM29" s="38">
        <v>0</v>
      </c>
      <c r="IN29" s="38">
        <v>0</v>
      </c>
      <c r="IO29" s="38">
        <v>0</v>
      </c>
      <c r="IP29" s="38">
        <v>0</v>
      </c>
      <c r="IQ29" s="38">
        <v>0</v>
      </c>
      <c r="IR29" s="38">
        <v>0</v>
      </c>
      <c r="IS29" s="38">
        <v>0</v>
      </c>
      <c r="IT29" s="38">
        <v>0</v>
      </c>
      <c r="IU29" s="38">
        <v>0</v>
      </c>
      <c r="IV29" s="38">
        <v>0</v>
      </c>
      <c r="IW29" s="38">
        <v>0</v>
      </c>
      <c r="IX29" s="38">
        <v>0</v>
      </c>
      <c r="IY29" s="38">
        <v>0</v>
      </c>
      <c r="IZ29" s="38">
        <v>0</v>
      </c>
      <c r="JA29" s="38">
        <v>0</v>
      </c>
      <c r="JB29" s="38">
        <v>0</v>
      </c>
      <c r="JC29" s="38">
        <v>0</v>
      </c>
      <c r="JD29" s="38">
        <v>0</v>
      </c>
      <c r="JE29" s="38">
        <v>0</v>
      </c>
      <c r="JF29" s="38">
        <v>0</v>
      </c>
      <c r="JG29" s="38">
        <v>0</v>
      </c>
      <c r="JH29" s="38">
        <v>0</v>
      </c>
      <c r="JI29" s="38">
        <v>0</v>
      </c>
      <c r="JJ29" s="38">
        <v>0</v>
      </c>
      <c r="JK29" s="38">
        <v>0</v>
      </c>
      <c r="JL29" s="38">
        <v>0</v>
      </c>
      <c r="JM29" s="38">
        <v>0</v>
      </c>
      <c r="JN29" s="38">
        <v>0</v>
      </c>
      <c r="JO29" s="38">
        <v>0</v>
      </c>
      <c r="JP29" s="38">
        <v>0</v>
      </c>
      <c r="JQ29" s="38">
        <v>0</v>
      </c>
      <c r="JR29" s="38">
        <v>0</v>
      </c>
      <c r="JS29" s="38">
        <v>0</v>
      </c>
      <c r="JT29" s="38">
        <v>0</v>
      </c>
      <c r="JU29" s="38">
        <v>0</v>
      </c>
      <c r="JV29" s="38">
        <v>0</v>
      </c>
      <c r="JW29" s="38">
        <v>0</v>
      </c>
      <c r="JX29" s="38">
        <v>0</v>
      </c>
      <c r="JY29" s="38">
        <v>0</v>
      </c>
      <c r="JZ29" s="38">
        <v>0</v>
      </c>
      <c r="KA29" s="38">
        <v>0</v>
      </c>
      <c r="KB29" s="38">
        <v>0</v>
      </c>
      <c r="KC29" s="38">
        <v>0</v>
      </c>
      <c r="KD29" s="38">
        <v>0</v>
      </c>
      <c r="KE29" s="38">
        <v>0</v>
      </c>
      <c r="KF29" s="38">
        <v>0</v>
      </c>
      <c r="KG29" s="38">
        <v>0</v>
      </c>
      <c r="KH29" s="38">
        <v>0</v>
      </c>
      <c r="KI29" s="38">
        <v>0</v>
      </c>
      <c r="KJ29" s="38">
        <v>0</v>
      </c>
      <c r="KK29" s="38">
        <v>0</v>
      </c>
      <c r="KL29" s="38">
        <v>0</v>
      </c>
      <c r="KM29" s="38">
        <v>0</v>
      </c>
      <c r="KN29" s="38">
        <v>0</v>
      </c>
      <c r="KO29" s="38">
        <v>0</v>
      </c>
      <c r="KP29" s="38">
        <v>0</v>
      </c>
      <c r="KQ29" s="38">
        <v>0</v>
      </c>
      <c r="KR29" s="38">
        <v>0</v>
      </c>
      <c r="KS29" s="38">
        <v>0</v>
      </c>
      <c r="KT29" s="38">
        <v>0</v>
      </c>
      <c r="KU29" s="38">
        <v>0</v>
      </c>
      <c r="KV29" s="38">
        <v>0</v>
      </c>
      <c r="KW29" s="38">
        <v>0</v>
      </c>
      <c r="KX29" s="38">
        <v>0</v>
      </c>
      <c r="KY29" s="38">
        <v>0</v>
      </c>
      <c r="KZ29" s="38">
        <v>0</v>
      </c>
      <c r="LA29" s="38">
        <v>0</v>
      </c>
      <c r="LB29" s="38">
        <v>0</v>
      </c>
      <c r="LC29" s="38">
        <v>0</v>
      </c>
      <c r="LD29" s="38">
        <v>-426356.6</v>
      </c>
      <c r="LE29" s="38">
        <v>5767893.4000000004</v>
      </c>
      <c r="LF29" s="38">
        <v>0</v>
      </c>
      <c r="LG29" s="38">
        <v>1109357</v>
      </c>
      <c r="LH29" s="38">
        <v>4658536.4000000004</v>
      </c>
      <c r="LI29" s="38">
        <v>5411957.4000000004</v>
      </c>
      <c r="LJ29" s="38">
        <v>5084893</v>
      </c>
      <c r="LK29" s="38">
        <v>753421</v>
      </c>
      <c r="LL29" s="38">
        <v>5838314</v>
      </c>
      <c r="LM29" s="38">
        <v>753421</v>
      </c>
      <c r="LN29" s="38">
        <v>6521314.4000000004</v>
      </c>
      <c r="LO29" s="38">
        <v>0</v>
      </c>
      <c r="LP29" s="38">
        <v>-426356.6</v>
      </c>
      <c r="LQ29" s="38">
        <v>0</v>
      </c>
      <c r="LR29" s="38">
        <v>0</v>
      </c>
      <c r="LS29" s="38">
        <v>0</v>
      </c>
      <c r="LT29" s="38">
        <v>0</v>
      </c>
      <c r="LU29" s="38">
        <v>0</v>
      </c>
      <c r="LV29" s="38">
        <v>0</v>
      </c>
      <c r="LW29" s="38">
        <v>0</v>
      </c>
      <c r="LX29" s="38">
        <v>0</v>
      </c>
      <c r="LY29" s="38">
        <v>0</v>
      </c>
      <c r="LZ29" s="38">
        <v>0</v>
      </c>
      <c r="MA29" s="38">
        <v>0</v>
      </c>
      <c r="MB29" s="38">
        <v>0</v>
      </c>
      <c r="MC29" s="38">
        <v>0</v>
      </c>
      <c r="MD29" s="38">
        <v>0</v>
      </c>
      <c r="ME29" s="38">
        <v>0</v>
      </c>
      <c r="MF29" s="38">
        <v>0</v>
      </c>
      <c r="MG29" s="38">
        <v>0</v>
      </c>
      <c r="MH29" s="38">
        <v>0</v>
      </c>
      <c r="MI29" s="38">
        <v>0</v>
      </c>
      <c r="MJ29" s="38">
        <v>0</v>
      </c>
      <c r="MK29" s="38">
        <v>0</v>
      </c>
      <c r="ML29" s="38">
        <v>0</v>
      </c>
      <c r="MM29" s="38">
        <v>0</v>
      </c>
      <c r="MN29" s="38">
        <v>0</v>
      </c>
      <c r="MO29" s="38">
        <v>0</v>
      </c>
      <c r="MP29" s="38">
        <v>0</v>
      </c>
      <c r="MQ29" s="38">
        <v>0</v>
      </c>
      <c r="MR29" s="38">
        <v>0</v>
      </c>
      <c r="MS29" s="38">
        <v>0</v>
      </c>
      <c r="MT29" s="38">
        <v>0</v>
      </c>
      <c r="MU29" s="38">
        <v>0</v>
      </c>
      <c r="MV29" s="38">
        <v>0</v>
      </c>
      <c r="MW29" s="38">
        <v>0</v>
      </c>
      <c r="MX29" s="38">
        <v>0</v>
      </c>
      <c r="MY29" s="38">
        <v>0</v>
      </c>
      <c r="MZ29" s="38">
        <v>0</v>
      </c>
      <c r="NA29" s="38">
        <v>0</v>
      </c>
      <c r="NB29" s="38">
        <v>0</v>
      </c>
      <c r="NC29" s="38">
        <v>0</v>
      </c>
      <c r="ND29" s="38">
        <v>0</v>
      </c>
      <c r="NE29" s="38">
        <v>0</v>
      </c>
      <c r="NF29" s="38">
        <v>0</v>
      </c>
      <c r="NG29" s="38">
        <v>0</v>
      </c>
      <c r="NH29" s="38">
        <v>0</v>
      </c>
      <c r="NI29" s="38">
        <v>0</v>
      </c>
      <c r="NJ29" s="38">
        <v>0</v>
      </c>
      <c r="NK29" s="38">
        <v>0</v>
      </c>
      <c r="NL29" s="38">
        <v>0</v>
      </c>
      <c r="NM29" s="38">
        <v>0</v>
      </c>
      <c r="NN29" s="38">
        <v>0</v>
      </c>
      <c r="NO29" s="38">
        <v>0</v>
      </c>
      <c r="NP29" s="38">
        <v>0</v>
      </c>
      <c r="NQ29" s="38">
        <v>0</v>
      </c>
      <c r="NR29" s="38">
        <v>0</v>
      </c>
      <c r="NS29" s="38">
        <v>0</v>
      </c>
      <c r="NT29" s="38">
        <v>0</v>
      </c>
      <c r="NU29" s="38">
        <v>0</v>
      </c>
      <c r="NV29" s="38">
        <v>0</v>
      </c>
      <c r="NW29" s="38">
        <v>0</v>
      </c>
      <c r="NX29" s="38">
        <v>0</v>
      </c>
      <c r="NY29" s="38">
        <v>0</v>
      </c>
      <c r="NZ29" s="38">
        <v>0</v>
      </c>
      <c r="OA29" s="38">
        <v>0</v>
      </c>
      <c r="OB29" s="38">
        <v>0</v>
      </c>
      <c r="OC29" s="38">
        <v>0</v>
      </c>
      <c r="OD29" s="38">
        <v>0</v>
      </c>
      <c r="OE29" s="38">
        <v>0</v>
      </c>
      <c r="OF29" s="38">
        <v>0</v>
      </c>
      <c r="OG29" s="38">
        <v>0</v>
      </c>
      <c r="OH29" s="38">
        <v>0</v>
      </c>
      <c r="OI29" s="38">
        <v>0</v>
      </c>
      <c r="OJ29" s="38">
        <v>0</v>
      </c>
      <c r="OK29" s="38">
        <v>0</v>
      </c>
      <c r="OL29" s="38">
        <v>0</v>
      </c>
      <c r="OM29" s="38">
        <v>0</v>
      </c>
      <c r="ON29" s="38">
        <v>0</v>
      </c>
      <c r="OO29" s="38">
        <v>0</v>
      </c>
      <c r="OP29" s="38">
        <v>0</v>
      </c>
      <c r="OQ29" s="38">
        <v>0</v>
      </c>
      <c r="OR29" s="38">
        <v>0</v>
      </c>
      <c r="OS29" s="38">
        <v>0</v>
      </c>
      <c r="OT29" s="38">
        <v>0</v>
      </c>
      <c r="OU29" s="38">
        <v>0</v>
      </c>
      <c r="OV29" s="38">
        <v>0</v>
      </c>
      <c r="OW29" s="38">
        <v>0</v>
      </c>
      <c r="OX29" s="38">
        <v>0</v>
      </c>
      <c r="OY29" s="38">
        <v>0</v>
      </c>
      <c r="OZ29" s="38">
        <v>0</v>
      </c>
      <c r="PA29" s="38">
        <v>0</v>
      </c>
      <c r="PB29" s="38">
        <v>0</v>
      </c>
      <c r="PC29" s="38">
        <v>0</v>
      </c>
      <c r="PD29" s="38">
        <v>0</v>
      </c>
      <c r="PE29" s="38">
        <v>0</v>
      </c>
      <c r="PF29" s="38">
        <v>0</v>
      </c>
      <c r="PG29" s="38">
        <v>0</v>
      </c>
      <c r="PH29" s="38">
        <v>0</v>
      </c>
      <c r="PI29" s="38">
        <v>0</v>
      </c>
      <c r="PJ29" s="38">
        <v>0</v>
      </c>
      <c r="PK29" s="38">
        <v>0</v>
      </c>
      <c r="PL29" s="38">
        <v>0</v>
      </c>
      <c r="PM29" s="38">
        <v>0</v>
      </c>
      <c r="PN29" s="38">
        <v>0</v>
      </c>
      <c r="PO29" s="38">
        <v>0</v>
      </c>
      <c r="PP29" s="38">
        <v>0</v>
      </c>
      <c r="PQ29" s="38">
        <v>0</v>
      </c>
      <c r="PR29" s="38">
        <v>0</v>
      </c>
      <c r="PS29" s="38">
        <v>0</v>
      </c>
      <c r="PT29" s="38">
        <v>0</v>
      </c>
      <c r="PU29" s="38">
        <v>0</v>
      </c>
      <c r="PV29" s="38">
        <v>0</v>
      </c>
      <c r="PW29" s="38">
        <v>0</v>
      </c>
      <c r="PX29" s="38">
        <v>0</v>
      </c>
      <c r="PY29" s="38">
        <v>0</v>
      </c>
      <c r="PZ29" s="38">
        <v>-426356.6</v>
      </c>
      <c r="QA29" s="38">
        <v>5767893.4000000004</v>
      </c>
      <c r="QB29" s="38">
        <v>0</v>
      </c>
      <c r="QC29" s="38">
        <v>1109357</v>
      </c>
      <c r="QD29" s="38">
        <v>4658536.4000000004</v>
      </c>
      <c r="QE29" s="38">
        <v>5411957.4000000004</v>
      </c>
      <c r="QF29" s="38">
        <v>5084893</v>
      </c>
      <c r="QG29" s="38">
        <v>753421</v>
      </c>
      <c r="QH29" s="38">
        <v>5838314</v>
      </c>
      <c r="QI29" s="38">
        <v>753421</v>
      </c>
      <c r="QJ29" s="38">
        <v>6521314.4000000004</v>
      </c>
      <c r="QK29" s="38">
        <v>0</v>
      </c>
      <c r="QL29" s="38">
        <v>-426356.6</v>
      </c>
      <c r="QM29" s="38">
        <v>0</v>
      </c>
      <c r="QN29" s="83">
        <v>0</v>
      </c>
      <c r="QO29" s="83">
        <v>868500.41</v>
      </c>
      <c r="QP29" s="83">
        <v>0</v>
      </c>
      <c r="QQ29" s="83">
        <v>0</v>
      </c>
      <c r="QR29" s="83">
        <v>0</v>
      </c>
      <c r="QS29" s="83">
        <v>868500.41</v>
      </c>
      <c r="QT29" s="83">
        <v>0</v>
      </c>
      <c r="QU29" s="83">
        <v>0</v>
      </c>
      <c r="QV29" s="83">
        <v>868500.41</v>
      </c>
      <c r="QW29" s="83">
        <v>0</v>
      </c>
      <c r="QX29" s="83">
        <v>868500.41</v>
      </c>
      <c r="QY29" s="83">
        <v>0</v>
      </c>
      <c r="QZ29" s="83">
        <v>0</v>
      </c>
      <c r="RA29" s="83">
        <v>868500.41</v>
      </c>
      <c r="RB29" s="83">
        <v>0</v>
      </c>
      <c r="RC29" s="83">
        <v>0</v>
      </c>
      <c r="RD29" s="83">
        <v>0</v>
      </c>
      <c r="RE29" s="83">
        <v>0</v>
      </c>
      <c r="RF29" s="83">
        <v>0</v>
      </c>
      <c r="RG29" s="83">
        <v>0</v>
      </c>
      <c r="RH29" s="83">
        <v>0</v>
      </c>
      <c r="RI29" s="83">
        <v>0</v>
      </c>
      <c r="RJ29" s="83">
        <v>0</v>
      </c>
      <c r="RK29" s="83">
        <v>0</v>
      </c>
      <c r="RL29" s="83">
        <v>0</v>
      </c>
      <c r="RM29" s="83">
        <v>0</v>
      </c>
      <c r="RN29" s="83">
        <v>0</v>
      </c>
      <c r="RO29" s="83">
        <v>0</v>
      </c>
      <c r="RP29" s="83">
        <v>0</v>
      </c>
      <c r="RQ29" s="83">
        <v>0</v>
      </c>
      <c r="RR29" s="83">
        <v>0</v>
      </c>
      <c r="RS29" s="83">
        <v>0</v>
      </c>
      <c r="RT29" s="83">
        <v>0</v>
      </c>
      <c r="RU29" s="83">
        <v>0</v>
      </c>
      <c r="RV29" s="83">
        <v>0</v>
      </c>
      <c r="RW29" s="83">
        <v>0</v>
      </c>
      <c r="RX29" s="83">
        <v>0</v>
      </c>
      <c r="RY29" s="83">
        <v>0</v>
      </c>
      <c r="RZ29" s="83">
        <v>0</v>
      </c>
      <c r="SA29" s="83">
        <v>0</v>
      </c>
      <c r="SB29" s="83">
        <v>0</v>
      </c>
      <c r="SC29" s="83">
        <v>0</v>
      </c>
      <c r="SD29" s="83">
        <v>0</v>
      </c>
      <c r="SE29" s="83">
        <v>0</v>
      </c>
      <c r="SF29" s="83">
        <v>0</v>
      </c>
      <c r="SG29" s="83">
        <v>0</v>
      </c>
      <c r="SH29" s="83">
        <v>0</v>
      </c>
      <c r="SI29" s="83">
        <v>0</v>
      </c>
      <c r="SJ29" s="83">
        <v>0</v>
      </c>
      <c r="SK29" s="83">
        <v>0</v>
      </c>
      <c r="SL29" s="83">
        <v>0</v>
      </c>
      <c r="SM29" s="83">
        <v>0</v>
      </c>
      <c r="SN29" s="83">
        <v>0</v>
      </c>
      <c r="SO29" s="83">
        <v>0</v>
      </c>
      <c r="SP29" s="83">
        <v>0</v>
      </c>
      <c r="SQ29" s="83">
        <v>0</v>
      </c>
      <c r="SR29" s="83">
        <v>0</v>
      </c>
      <c r="SS29" s="83">
        <v>0</v>
      </c>
      <c r="ST29" s="83">
        <v>0</v>
      </c>
      <c r="SU29" s="83">
        <v>0</v>
      </c>
      <c r="SV29" s="83">
        <v>0</v>
      </c>
      <c r="SW29" s="83">
        <v>0</v>
      </c>
      <c r="SX29" s="83">
        <v>0</v>
      </c>
      <c r="SY29" s="83">
        <v>0</v>
      </c>
      <c r="SZ29" s="83">
        <v>0</v>
      </c>
      <c r="TA29" s="83">
        <v>0</v>
      </c>
      <c r="TB29" s="83">
        <v>0</v>
      </c>
      <c r="TC29" s="83">
        <v>0</v>
      </c>
      <c r="TD29" s="83">
        <v>0</v>
      </c>
      <c r="TE29" s="83">
        <v>0</v>
      </c>
      <c r="TF29" s="83">
        <v>0</v>
      </c>
      <c r="TG29" s="83">
        <v>0</v>
      </c>
      <c r="TH29" s="83">
        <v>0</v>
      </c>
      <c r="TI29" s="83">
        <v>0</v>
      </c>
      <c r="TJ29" s="83">
        <v>0</v>
      </c>
      <c r="TK29" s="83">
        <v>0</v>
      </c>
      <c r="TL29" s="83">
        <v>0</v>
      </c>
      <c r="TM29" s="83">
        <v>0</v>
      </c>
      <c r="TN29" s="83">
        <v>0</v>
      </c>
      <c r="TO29" s="83">
        <v>0</v>
      </c>
      <c r="TP29" s="83">
        <v>0</v>
      </c>
      <c r="TQ29" s="83">
        <v>0</v>
      </c>
      <c r="TR29" s="83">
        <v>0</v>
      </c>
      <c r="TS29" s="83">
        <v>0</v>
      </c>
      <c r="TT29" s="83">
        <v>0</v>
      </c>
      <c r="TU29" s="83">
        <v>0</v>
      </c>
      <c r="TV29" s="83">
        <v>0</v>
      </c>
      <c r="TW29" s="83">
        <v>0</v>
      </c>
      <c r="TX29" s="83">
        <v>0</v>
      </c>
      <c r="TY29" s="83">
        <v>0</v>
      </c>
      <c r="TZ29" s="83">
        <v>0</v>
      </c>
      <c r="UA29" s="83">
        <v>0</v>
      </c>
      <c r="UB29" s="83">
        <v>0</v>
      </c>
      <c r="UC29" s="83">
        <v>0</v>
      </c>
      <c r="UD29" s="83">
        <v>0</v>
      </c>
      <c r="UE29" s="83">
        <v>0</v>
      </c>
      <c r="UF29" s="83">
        <v>0</v>
      </c>
      <c r="UG29" s="83">
        <v>0</v>
      </c>
      <c r="UH29" s="83">
        <v>0</v>
      </c>
      <c r="UI29" s="83">
        <v>1100714.8899999999</v>
      </c>
      <c r="UJ29" s="83">
        <v>37943806.140000001</v>
      </c>
      <c r="UK29" s="83">
        <v>15154611.529999999</v>
      </c>
      <c r="UL29" s="83">
        <v>20440888.390000001</v>
      </c>
      <c r="UM29" s="83">
        <v>17502917.75</v>
      </c>
      <c r="UN29" s="83">
        <v>0</v>
      </c>
      <c r="UO29" s="83">
        <v>5286276.8600000003</v>
      </c>
      <c r="UP29" s="83">
        <v>0</v>
      </c>
      <c r="UQ29" s="83">
        <v>17502917.75</v>
      </c>
      <c r="UR29" s="83">
        <v>0</v>
      </c>
      <c r="US29" s="83">
        <v>0</v>
      </c>
      <c r="UT29" s="83">
        <v>33758244.18</v>
      </c>
      <c r="UU29" s="83">
        <v>5286276.8600000003</v>
      </c>
      <c r="UV29" s="83">
        <v>39044521.039999999</v>
      </c>
      <c r="UW29" s="83">
        <v>0</v>
      </c>
      <c r="UX29" s="83">
        <v>0</v>
      </c>
      <c r="UY29" s="83">
        <v>32657529.280000001</v>
      </c>
      <c r="UZ29">
        <v>868500.41</v>
      </c>
      <c r="VA29">
        <v>0</v>
      </c>
      <c r="VB29">
        <v>868500.41</v>
      </c>
      <c r="VC29">
        <v>868500.41</v>
      </c>
      <c r="VD29">
        <v>0</v>
      </c>
      <c r="VE29">
        <v>0</v>
      </c>
      <c r="VF29">
        <v>0</v>
      </c>
      <c r="VG29">
        <v>0</v>
      </c>
      <c r="VH29">
        <v>868500.41</v>
      </c>
      <c r="VI29">
        <v>0</v>
      </c>
      <c r="VJ29">
        <v>0</v>
      </c>
      <c r="VK29">
        <v>0</v>
      </c>
      <c r="VL29">
        <v>0</v>
      </c>
      <c r="VM29">
        <v>0</v>
      </c>
      <c r="VN29">
        <v>0</v>
      </c>
      <c r="VO29">
        <v>0</v>
      </c>
      <c r="VP29">
        <v>0</v>
      </c>
      <c r="VQ29">
        <v>0</v>
      </c>
      <c r="VR29">
        <v>0</v>
      </c>
      <c r="VS29">
        <v>0</v>
      </c>
      <c r="VT29">
        <v>0</v>
      </c>
      <c r="VU29">
        <v>0</v>
      </c>
      <c r="VV29">
        <v>0</v>
      </c>
      <c r="VW29">
        <v>0</v>
      </c>
      <c r="VX29">
        <v>0</v>
      </c>
      <c r="VY29">
        <v>0</v>
      </c>
      <c r="VZ29">
        <v>0</v>
      </c>
      <c r="WA29">
        <v>0</v>
      </c>
      <c r="WB29">
        <v>0</v>
      </c>
      <c r="WC29">
        <v>0</v>
      </c>
      <c r="WD29">
        <v>0</v>
      </c>
      <c r="WE29">
        <v>0</v>
      </c>
      <c r="WF29">
        <v>0</v>
      </c>
      <c r="WG29">
        <v>0</v>
      </c>
      <c r="WH29">
        <v>0</v>
      </c>
      <c r="WI29">
        <v>0</v>
      </c>
      <c r="WJ29">
        <v>0</v>
      </c>
      <c r="WK29">
        <v>0</v>
      </c>
      <c r="WL29">
        <v>0</v>
      </c>
      <c r="WM29">
        <v>0</v>
      </c>
      <c r="WN29">
        <v>0</v>
      </c>
      <c r="WO29">
        <v>0</v>
      </c>
      <c r="WP29">
        <v>0</v>
      </c>
      <c r="WQ29">
        <v>0</v>
      </c>
      <c r="WR29">
        <v>0</v>
      </c>
      <c r="WS29">
        <v>0</v>
      </c>
      <c r="WT29">
        <v>0</v>
      </c>
      <c r="WU29">
        <v>0</v>
      </c>
      <c r="WV29">
        <v>0</v>
      </c>
      <c r="WW29">
        <v>0</v>
      </c>
      <c r="WX29">
        <v>0</v>
      </c>
      <c r="WY29">
        <v>0</v>
      </c>
      <c r="WZ29">
        <v>0</v>
      </c>
      <c r="XA29">
        <v>0</v>
      </c>
      <c r="XB29">
        <v>0</v>
      </c>
      <c r="XC29">
        <v>0</v>
      </c>
      <c r="XD29">
        <v>0</v>
      </c>
      <c r="XE29">
        <v>0</v>
      </c>
      <c r="XF29">
        <v>0</v>
      </c>
      <c r="XG29">
        <v>0</v>
      </c>
      <c r="XH29">
        <v>0</v>
      </c>
      <c r="XI29">
        <v>0</v>
      </c>
      <c r="XJ29">
        <v>0</v>
      </c>
      <c r="XK29">
        <v>0</v>
      </c>
      <c r="XL29">
        <v>0</v>
      </c>
      <c r="XM29">
        <v>0</v>
      </c>
      <c r="XN29">
        <v>0</v>
      </c>
      <c r="XO29">
        <v>0</v>
      </c>
      <c r="XP29">
        <v>0</v>
      </c>
      <c r="XQ29">
        <v>0</v>
      </c>
      <c r="XR29">
        <v>0</v>
      </c>
      <c r="XS29">
        <v>0</v>
      </c>
      <c r="XT29">
        <v>0</v>
      </c>
      <c r="XU29">
        <v>0</v>
      </c>
      <c r="XV29">
        <v>0</v>
      </c>
      <c r="XW29">
        <v>0</v>
      </c>
      <c r="XX29">
        <v>0</v>
      </c>
      <c r="XY29">
        <v>0</v>
      </c>
      <c r="XZ29">
        <v>0</v>
      </c>
      <c r="YA29">
        <v>0</v>
      </c>
      <c r="YB29">
        <v>0</v>
      </c>
      <c r="YC29">
        <v>0</v>
      </c>
      <c r="YD29">
        <v>0</v>
      </c>
      <c r="YE29">
        <v>0</v>
      </c>
      <c r="YF29">
        <v>0</v>
      </c>
      <c r="YG29">
        <v>0</v>
      </c>
      <c r="YH29">
        <v>0</v>
      </c>
      <c r="YI29">
        <v>0</v>
      </c>
      <c r="YJ29">
        <v>0</v>
      </c>
      <c r="YK29">
        <v>0</v>
      </c>
      <c r="YL29">
        <v>0</v>
      </c>
      <c r="YM29">
        <v>0</v>
      </c>
      <c r="YN29">
        <v>0</v>
      </c>
      <c r="YO29">
        <v>0</v>
      </c>
      <c r="YP29">
        <v>0</v>
      </c>
      <c r="YQ29">
        <v>5286276.8600000003</v>
      </c>
      <c r="YR29">
        <v>20440888.390000001</v>
      </c>
      <c r="YS29">
        <v>17502917.75</v>
      </c>
      <c r="YT29">
        <v>0</v>
      </c>
      <c r="YU29">
        <v>0</v>
      </c>
      <c r="YV29">
        <v>37943806.140000001</v>
      </c>
      <c r="YW29">
        <v>15154611.529999999</v>
      </c>
      <c r="YX29">
        <v>33758244.18</v>
      </c>
      <c r="YY29">
        <v>5286276.8600000003</v>
      </c>
      <c r="YZ29">
        <v>39044521.039999999</v>
      </c>
      <c r="ZA29">
        <v>17502917.75</v>
      </c>
      <c r="ZB29">
        <v>0</v>
      </c>
      <c r="ZC29">
        <v>0</v>
      </c>
      <c r="ZD29">
        <v>0</v>
      </c>
      <c r="ZE29">
        <v>1100714.8899999999</v>
      </c>
      <c r="ZF29">
        <v>32657529.280000001</v>
      </c>
      <c r="ZG29">
        <v>0</v>
      </c>
    </row>
    <row r="30" spans="1:683">
      <c r="A30" s="84">
        <v>45657</v>
      </c>
      <c r="B30" s="81">
        <v>50099</v>
      </c>
      <c r="C30" s="82" t="s">
        <v>1962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35384094.149999999</v>
      </c>
      <c r="R30" s="38">
        <v>1432983.14</v>
      </c>
      <c r="S30" s="38">
        <v>0</v>
      </c>
      <c r="T30" s="38">
        <v>36817077.289999999</v>
      </c>
      <c r="U30" s="38">
        <v>1139476</v>
      </c>
      <c r="V30" s="38">
        <v>22419934.66</v>
      </c>
      <c r="W30" s="38">
        <v>0</v>
      </c>
      <c r="X30" s="38">
        <v>35152471.549999997</v>
      </c>
      <c r="Y30" s="38">
        <v>1432983.14</v>
      </c>
      <c r="Z30" s="38">
        <v>11104115.18</v>
      </c>
      <c r="AA30" s="38">
        <v>21280458.66</v>
      </c>
      <c r="AB30" s="38">
        <v>0</v>
      </c>
      <c r="AC30" s="38">
        <v>36585454.689999998</v>
      </c>
      <c r="AD30" s="38">
        <v>7006705.5700000003</v>
      </c>
      <c r="AE30" s="38">
        <v>24339861.34</v>
      </c>
      <c r="AF30" s="38">
        <v>0</v>
      </c>
      <c r="AG30" s="38">
        <v>31346566.91</v>
      </c>
      <c r="AH30" s="38">
        <v>9297166.3200000003</v>
      </c>
      <c r="AI30" s="38">
        <v>13257781.970000001</v>
      </c>
      <c r="AJ30" s="38">
        <v>0</v>
      </c>
      <c r="AK30" s="38">
        <v>6084042.7000000002</v>
      </c>
      <c r="AL30" s="38">
        <v>24339861.34</v>
      </c>
      <c r="AM30" s="38">
        <v>9234012.1899999995</v>
      </c>
      <c r="AN30" s="38">
        <v>3960615.65</v>
      </c>
      <c r="AO30" s="38">
        <v>0</v>
      </c>
      <c r="AP30" s="38">
        <v>30423904.039999999</v>
      </c>
      <c r="AQ30" s="38">
        <v>17789352</v>
      </c>
      <c r="AR30" s="38">
        <v>2218774.37</v>
      </c>
      <c r="AS30" s="38">
        <v>0</v>
      </c>
      <c r="AT30" s="38">
        <v>20008126.370000001</v>
      </c>
      <c r="AU30" s="38">
        <v>1951763.79</v>
      </c>
      <c r="AV30" s="38">
        <v>26892641.350000001</v>
      </c>
      <c r="AW30" s="38">
        <v>0</v>
      </c>
      <c r="AX30" s="38">
        <v>16874976.489999998</v>
      </c>
      <c r="AY30" s="38">
        <v>2218774.37</v>
      </c>
      <c r="AZ30" s="38">
        <v>5795177.6299999999</v>
      </c>
      <c r="BA30" s="38">
        <v>24940877.559999999</v>
      </c>
      <c r="BB30" s="38">
        <v>0</v>
      </c>
      <c r="BC30" s="38">
        <v>19093750.850000001</v>
      </c>
      <c r="BD30" s="38">
        <v>105746567.59</v>
      </c>
      <c r="BE30" s="38">
        <v>0</v>
      </c>
      <c r="BF30" s="38">
        <v>0</v>
      </c>
      <c r="BG30" s="38">
        <v>105746567.59</v>
      </c>
      <c r="BH30" s="38">
        <v>0</v>
      </c>
      <c r="BI30" s="38">
        <v>67040067.219999999</v>
      </c>
      <c r="BJ30" s="38">
        <v>0</v>
      </c>
      <c r="BK30" s="38">
        <v>105047612.98</v>
      </c>
      <c r="BL30" s="38">
        <v>0</v>
      </c>
      <c r="BM30" s="38">
        <v>31883184.280000001</v>
      </c>
      <c r="BN30" s="38">
        <v>67040067.219999999</v>
      </c>
      <c r="BO30" s="38">
        <v>0</v>
      </c>
      <c r="BP30" s="38">
        <v>105047612.98</v>
      </c>
      <c r="BQ30" s="38">
        <v>1945169.29</v>
      </c>
      <c r="BR30" s="38">
        <v>0</v>
      </c>
      <c r="BS30" s="38">
        <v>0</v>
      </c>
      <c r="BT30" s="38">
        <v>1945169.29</v>
      </c>
      <c r="BU30" s="38">
        <v>0</v>
      </c>
      <c r="BV30" s="38">
        <v>906703.53</v>
      </c>
      <c r="BW30" s="38">
        <v>0</v>
      </c>
      <c r="BX30" s="38">
        <v>1974700.41</v>
      </c>
      <c r="BY30" s="38">
        <v>0</v>
      </c>
      <c r="BZ30" s="38">
        <v>599344.77</v>
      </c>
      <c r="CA30" s="38">
        <v>906703.53</v>
      </c>
      <c r="CB30" s="38">
        <v>0</v>
      </c>
      <c r="CC30" s="38">
        <v>1974700.41</v>
      </c>
      <c r="CD30" s="38">
        <v>140069582.11000001</v>
      </c>
      <c r="CE30" s="38">
        <v>23794985.43</v>
      </c>
      <c r="CF30" s="38">
        <v>0</v>
      </c>
      <c r="CG30" s="38">
        <v>163864567.53999999</v>
      </c>
      <c r="CH30" s="38">
        <v>4047987.02</v>
      </c>
      <c r="CI30" s="38">
        <v>98645393.310000002</v>
      </c>
      <c r="CJ30" s="38">
        <v>0</v>
      </c>
      <c r="CK30" s="38">
        <v>136739138.75</v>
      </c>
      <c r="CL30" s="38">
        <v>23794985.43</v>
      </c>
      <c r="CM30" s="38">
        <v>48723992.100000001</v>
      </c>
      <c r="CN30" s="38">
        <v>94597406.290000007</v>
      </c>
      <c r="CO30" s="38">
        <v>0</v>
      </c>
      <c r="CP30" s="38">
        <v>160534124.18000001</v>
      </c>
      <c r="CQ30" s="38">
        <v>22330245.07</v>
      </c>
      <c r="CR30" s="38">
        <v>420079.13</v>
      </c>
      <c r="CS30" s="38">
        <v>0</v>
      </c>
      <c r="CT30" s="38">
        <v>22750324.199999999</v>
      </c>
      <c r="CU30" s="38">
        <v>-42350</v>
      </c>
      <c r="CV30" s="38">
        <v>5109833.8600000003</v>
      </c>
      <c r="CW30" s="38">
        <v>0</v>
      </c>
      <c r="CX30" s="38">
        <v>21832487.399999999</v>
      </c>
      <c r="CY30" s="38">
        <v>420079.13</v>
      </c>
      <c r="CZ30" s="38">
        <v>6753915.29</v>
      </c>
      <c r="DA30" s="38">
        <v>5152183.8600000003</v>
      </c>
      <c r="DB30" s="38">
        <v>0</v>
      </c>
      <c r="DC30" s="38">
        <v>22252566.530000001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1401017.57</v>
      </c>
      <c r="DR30" s="38">
        <v>289007.92</v>
      </c>
      <c r="DS30" s="38">
        <v>0</v>
      </c>
      <c r="DT30" s="38">
        <v>1690025.49</v>
      </c>
      <c r="DU30" s="38">
        <v>0</v>
      </c>
      <c r="DV30" s="38">
        <v>2465662.29</v>
      </c>
      <c r="DW30" s="38">
        <v>0</v>
      </c>
      <c r="DX30" s="38">
        <v>1407648.57</v>
      </c>
      <c r="DY30" s="38">
        <v>289007.92</v>
      </c>
      <c r="DZ30" s="38">
        <v>514955.17</v>
      </c>
      <c r="EA30" s="38">
        <v>2465662.29</v>
      </c>
      <c r="EB30" s="38">
        <v>0</v>
      </c>
      <c r="EC30" s="38">
        <v>1696656.49</v>
      </c>
      <c r="ED30" s="38">
        <v>7580863.4199999999</v>
      </c>
      <c r="EE30" s="38">
        <v>105146</v>
      </c>
      <c r="EF30" s="38">
        <v>0</v>
      </c>
      <c r="EG30" s="38">
        <v>7686009.4199999999</v>
      </c>
      <c r="EH30" s="38">
        <v>0</v>
      </c>
      <c r="EI30" s="38">
        <v>7221772.8200000003</v>
      </c>
      <c r="EJ30" s="38">
        <v>0</v>
      </c>
      <c r="EK30" s="38">
        <v>7526530.2699999996</v>
      </c>
      <c r="EL30" s="38">
        <v>105146</v>
      </c>
      <c r="EM30" s="38">
        <v>2316303.38</v>
      </c>
      <c r="EN30" s="38">
        <v>7221772.8200000003</v>
      </c>
      <c r="EO30" s="38">
        <v>0</v>
      </c>
      <c r="EP30" s="38">
        <v>7631676.2699999996</v>
      </c>
      <c r="EQ30" s="38">
        <v>0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38">
        <v>0</v>
      </c>
      <c r="EY30" s="38">
        <v>0</v>
      </c>
      <c r="EZ30" s="38">
        <v>0</v>
      </c>
      <c r="FA30" s="38">
        <v>0</v>
      </c>
      <c r="FB30" s="38">
        <v>0</v>
      </c>
      <c r="FC30" s="38">
        <v>0</v>
      </c>
      <c r="FD30" s="38">
        <v>0</v>
      </c>
      <c r="FE30" s="38">
        <v>0</v>
      </c>
      <c r="FF30" s="38">
        <v>0</v>
      </c>
      <c r="FG30" s="38">
        <v>0</v>
      </c>
      <c r="FH30" s="38">
        <v>0</v>
      </c>
      <c r="FI30" s="38">
        <v>0</v>
      </c>
      <c r="FJ30" s="38">
        <v>0</v>
      </c>
      <c r="FK30" s="38">
        <v>0</v>
      </c>
      <c r="FL30" s="38">
        <v>0</v>
      </c>
      <c r="FM30" s="38">
        <v>0</v>
      </c>
      <c r="FN30" s="38">
        <v>0</v>
      </c>
      <c r="FO30" s="38">
        <v>0</v>
      </c>
      <c r="FP30" s="38">
        <v>0</v>
      </c>
      <c r="FQ30" s="38">
        <v>0</v>
      </c>
      <c r="FR30" s="38">
        <v>0</v>
      </c>
      <c r="FS30" s="38">
        <v>0</v>
      </c>
      <c r="FT30" s="38">
        <v>0</v>
      </c>
      <c r="FU30" s="38">
        <v>0</v>
      </c>
      <c r="FV30" s="38">
        <v>0</v>
      </c>
      <c r="FW30" s="38">
        <v>0</v>
      </c>
      <c r="FX30" s="38">
        <v>0</v>
      </c>
      <c r="FY30" s="38">
        <v>0</v>
      </c>
      <c r="FZ30" s="38">
        <v>0</v>
      </c>
      <c r="GA30" s="38">
        <v>0</v>
      </c>
      <c r="GB30" s="38">
        <v>0</v>
      </c>
      <c r="GC30" s="38">
        <v>0</v>
      </c>
      <c r="GD30" s="38">
        <v>0</v>
      </c>
      <c r="GE30" s="38">
        <v>0</v>
      </c>
      <c r="GF30" s="38">
        <v>0</v>
      </c>
      <c r="GG30" s="38">
        <v>0</v>
      </c>
      <c r="GH30" s="38">
        <v>0</v>
      </c>
      <c r="GI30" s="38">
        <v>0</v>
      </c>
      <c r="GJ30" s="38">
        <v>0</v>
      </c>
      <c r="GK30" s="38">
        <v>0</v>
      </c>
      <c r="GL30" s="38">
        <v>0</v>
      </c>
      <c r="GM30" s="38">
        <v>0</v>
      </c>
      <c r="GN30" s="38">
        <v>0</v>
      </c>
      <c r="GO30" s="38">
        <v>0</v>
      </c>
      <c r="GP30" s="38">
        <v>0</v>
      </c>
      <c r="GQ30" s="38">
        <v>0</v>
      </c>
      <c r="GR30" s="38">
        <v>339253596.77999997</v>
      </c>
      <c r="GS30" s="38">
        <v>52600837.329999998</v>
      </c>
      <c r="GT30" s="38">
        <v>0</v>
      </c>
      <c r="GU30" s="38">
        <v>0</v>
      </c>
      <c r="GV30" s="38">
        <v>391854434.11000001</v>
      </c>
      <c r="GW30" s="38">
        <v>16394043.130000001</v>
      </c>
      <c r="GX30" s="38">
        <v>0</v>
      </c>
      <c r="GY30" s="38">
        <v>243959791</v>
      </c>
      <c r="GZ30" s="38">
        <v>0</v>
      </c>
      <c r="HA30" s="38">
        <v>332639609.13</v>
      </c>
      <c r="HB30" s="38">
        <v>52600837.329999998</v>
      </c>
      <c r="HC30" s="38">
        <v>116925000</v>
      </c>
      <c r="HD30" s="38">
        <v>0</v>
      </c>
      <c r="HE30" s="38">
        <v>116925000</v>
      </c>
      <c r="HF30" s="38">
        <v>227565747.86000001</v>
      </c>
      <c r="HG30" s="38">
        <v>0</v>
      </c>
      <c r="HH30" s="38">
        <v>0</v>
      </c>
      <c r="HI30" s="38">
        <v>385240446.44999999</v>
      </c>
      <c r="HJ30" s="38">
        <v>0</v>
      </c>
      <c r="HK30" s="38">
        <v>0</v>
      </c>
      <c r="HL30" s="38">
        <v>0</v>
      </c>
      <c r="HM30" s="38">
        <v>0</v>
      </c>
      <c r="HN30" s="38">
        <v>0</v>
      </c>
      <c r="HO30" s="38">
        <v>0</v>
      </c>
      <c r="HP30" s="38">
        <v>0</v>
      </c>
      <c r="HQ30" s="38">
        <v>0</v>
      </c>
      <c r="HR30" s="38">
        <v>0</v>
      </c>
      <c r="HS30" s="38">
        <v>0</v>
      </c>
      <c r="HT30" s="38">
        <v>0</v>
      </c>
      <c r="HU30" s="38">
        <v>0</v>
      </c>
      <c r="HV30" s="38">
        <v>0</v>
      </c>
      <c r="HW30" s="38">
        <v>0</v>
      </c>
      <c r="HX30" s="38">
        <v>10268930.92</v>
      </c>
      <c r="HY30" s="38">
        <v>54872259.530000001</v>
      </c>
      <c r="HZ30" s="38">
        <v>0</v>
      </c>
      <c r="IA30" s="38">
        <v>2120793.2200000002</v>
      </c>
      <c r="IB30" s="38">
        <v>52751466.310000002</v>
      </c>
      <c r="IC30" s="38">
        <v>54575151.310000002</v>
      </c>
      <c r="ID30" s="38">
        <v>42482535.390000001</v>
      </c>
      <c r="IE30" s="38">
        <v>1823685</v>
      </c>
      <c r="IF30" s="38">
        <v>44306220.390000001</v>
      </c>
      <c r="IG30" s="38">
        <v>1823685</v>
      </c>
      <c r="IH30" s="38">
        <v>56695944.530000001</v>
      </c>
      <c r="II30" s="38">
        <v>0</v>
      </c>
      <c r="IJ30" s="38">
        <v>10268930.92</v>
      </c>
      <c r="IK30" s="38">
        <v>0</v>
      </c>
      <c r="IL30" s="38">
        <v>6635755.5599999996</v>
      </c>
      <c r="IM30" s="38">
        <v>23264483.949999999</v>
      </c>
      <c r="IN30" s="38">
        <v>0</v>
      </c>
      <c r="IO30" s="38">
        <v>899163.99</v>
      </c>
      <c r="IP30" s="38">
        <v>22365319.960000001</v>
      </c>
      <c r="IQ30" s="38">
        <v>80988469.560000002</v>
      </c>
      <c r="IR30" s="38">
        <v>15729564.4</v>
      </c>
      <c r="IS30" s="38">
        <v>58623149.600000001</v>
      </c>
      <c r="IT30" s="38">
        <v>74352714</v>
      </c>
      <c r="IU30" s="38">
        <v>58623149.600000001</v>
      </c>
      <c r="IV30" s="38">
        <v>81887633.549999997</v>
      </c>
      <c r="IW30" s="38">
        <v>0</v>
      </c>
      <c r="IX30" s="38">
        <v>6635755.5599999996</v>
      </c>
      <c r="IY30" s="38">
        <v>0</v>
      </c>
      <c r="IZ30" s="38">
        <v>6324405.8899999997</v>
      </c>
      <c r="JA30" s="38">
        <v>41396820.759999998</v>
      </c>
      <c r="JB30" s="38">
        <v>0</v>
      </c>
      <c r="JC30" s="38">
        <v>2093383.32</v>
      </c>
      <c r="JD30" s="38">
        <v>39303437.439999998</v>
      </c>
      <c r="JE30" s="38">
        <v>42130433.439999998</v>
      </c>
      <c r="JF30" s="38">
        <v>32979031.539999999</v>
      </c>
      <c r="JG30" s="38">
        <v>2826996</v>
      </c>
      <c r="JH30" s="38">
        <v>35806027.539999999</v>
      </c>
      <c r="JI30" s="38">
        <v>2826996</v>
      </c>
      <c r="JJ30" s="38">
        <v>44223816.759999998</v>
      </c>
      <c r="JK30" s="38">
        <v>0</v>
      </c>
      <c r="JL30" s="38">
        <v>6324405.8899999997</v>
      </c>
      <c r="JM30" s="38">
        <v>0</v>
      </c>
      <c r="JN30" s="38">
        <v>32739446.02</v>
      </c>
      <c r="JO30" s="38">
        <v>43588092.219999999</v>
      </c>
      <c r="JP30" s="38">
        <v>0</v>
      </c>
      <c r="JQ30" s="38">
        <v>2204193.0699999998</v>
      </c>
      <c r="JR30" s="38">
        <v>41383899.159999996</v>
      </c>
      <c r="JS30" s="38">
        <v>41383899.159999996</v>
      </c>
      <c r="JT30" s="38">
        <v>8644453.1300000008</v>
      </c>
      <c r="JU30" s="38">
        <v>0</v>
      </c>
      <c r="JV30" s="38">
        <v>8644453.1300000008</v>
      </c>
      <c r="JW30" s="38">
        <v>0</v>
      </c>
      <c r="JX30" s="38">
        <v>43588092.219999999</v>
      </c>
      <c r="JY30" s="38">
        <v>0</v>
      </c>
      <c r="JZ30" s="38">
        <v>32739446.02</v>
      </c>
      <c r="KA30" s="38">
        <v>0</v>
      </c>
      <c r="KB30" s="38">
        <v>413172.47999999998</v>
      </c>
      <c r="KC30" s="38">
        <v>794456.62</v>
      </c>
      <c r="KD30" s="38">
        <v>0</v>
      </c>
      <c r="KE30" s="38">
        <v>40174.639999999999</v>
      </c>
      <c r="KF30" s="38">
        <v>754281.99</v>
      </c>
      <c r="KG30" s="38">
        <v>754281.99</v>
      </c>
      <c r="KH30" s="38">
        <v>341109.51</v>
      </c>
      <c r="KI30" s="38">
        <v>0</v>
      </c>
      <c r="KJ30" s="38">
        <v>341109.51</v>
      </c>
      <c r="KK30" s="38">
        <v>0</v>
      </c>
      <c r="KL30" s="38">
        <v>794456.62</v>
      </c>
      <c r="KM30" s="38">
        <v>0</v>
      </c>
      <c r="KN30" s="38">
        <v>413172.47999999998</v>
      </c>
      <c r="KO30" s="38">
        <v>0</v>
      </c>
      <c r="KP30" s="38">
        <v>49459576.659999996</v>
      </c>
      <c r="KQ30" s="38">
        <v>92487025.969999999</v>
      </c>
      <c r="KR30" s="38">
        <v>0</v>
      </c>
      <c r="KS30" s="38">
        <v>4676948.4800000004</v>
      </c>
      <c r="KT30" s="38">
        <v>87810077.5</v>
      </c>
      <c r="KU30" s="38">
        <v>92513917.5</v>
      </c>
      <c r="KV30" s="38">
        <v>38350500.840000004</v>
      </c>
      <c r="KW30" s="38">
        <v>4703840</v>
      </c>
      <c r="KX30" s="38">
        <v>43054340.840000004</v>
      </c>
      <c r="KY30" s="38">
        <v>4703840</v>
      </c>
      <c r="KZ30" s="38">
        <v>97190865.969999999</v>
      </c>
      <c r="LA30" s="38">
        <v>0</v>
      </c>
      <c r="LB30" s="38">
        <v>49459576.659999996</v>
      </c>
      <c r="LC30" s="38">
        <v>0</v>
      </c>
      <c r="LD30" s="38">
        <v>6245311.8899999997</v>
      </c>
      <c r="LE30" s="38">
        <v>13710380.720000001</v>
      </c>
      <c r="LF30" s="38">
        <v>0</v>
      </c>
      <c r="LG30" s="38">
        <v>693316.1</v>
      </c>
      <c r="LH30" s="38">
        <v>13017064.619999999</v>
      </c>
      <c r="LI30" s="38">
        <v>13017064.619999999</v>
      </c>
      <c r="LJ30" s="38">
        <v>6771752.7300000004</v>
      </c>
      <c r="LK30" s="38">
        <v>0</v>
      </c>
      <c r="LL30" s="38">
        <v>6771752.7300000004</v>
      </c>
      <c r="LM30" s="38">
        <v>0</v>
      </c>
      <c r="LN30" s="38">
        <v>13710380.720000001</v>
      </c>
      <c r="LO30" s="38">
        <v>0</v>
      </c>
      <c r="LP30" s="38">
        <v>6245311.8899999997</v>
      </c>
      <c r="LQ30" s="38">
        <v>0</v>
      </c>
      <c r="LR30" s="38">
        <v>0</v>
      </c>
      <c r="LS30" s="38">
        <v>0</v>
      </c>
      <c r="LT30" s="38">
        <v>0</v>
      </c>
      <c r="LU30" s="38">
        <v>0</v>
      </c>
      <c r="LV30" s="38">
        <v>0</v>
      </c>
      <c r="LW30" s="38">
        <v>0</v>
      </c>
      <c r="LX30" s="38">
        <v>0</v>
      </c>
      <c r="LY30" s="38">
        <v>0</v>
      </c>
      <c r="LZ30" s="38">
        <v>0</v>
      </c>
      <c r="MA30" s="38">
        <v>0</v>
      </c>
      <c r="MB30" s="38">
        <v>0</v>
      </c>
      <c r="MC30" s="38">
        <v>0</v>
      </c>
      <c r="MD30" s="38">
        <v>0</v>
      </c>
      <c r="ME30" s="38">
        <v>0</v>
      </c>
      <c r="MF30" s="38">
        <v>421663.33</v>
      </c>
      <c r="MG30" s="38">
        <v>3081046.39</v>
      </c>
      <c r="MH30" s="38">
        <v>0</v>
      </c>
      <c r="MI30" s="38">
        <v>155804.5</v>
      </c>
      <c r="MJ30" s="38">
        <v>2925241.89</v>
      </c>
      <c r="MK30" s="38">
        <v>2925241.89</v>
      </c>
      <c r="ML30" s="38">
        <v>2503578.5499999998</v>
      </c>
      <c r="MM30" s="38">
        <v>0</v>
      </c>
      <c r="MN30" s="38">
        <v>2503578.5499999998</v>
      </c>
      <c r="MO30" s="38">
        <v>0</v>
      </c>
      <c r="MP30" s="38">
        <v>3081046.39</v>
      </c>
      <c r="MQ30" s="38">
        <v>0</v>
      </c>
      <c r="MR30" s="38">
        <v>421663.33</v>
      </c>
      <c r="MS30" s="38">
        <v>0</v>
      </c>
      <c r="MT30" s="38">
        <v>2247671.84</v>
      </c>
      <c r="MU30" s="38">
        <v>3356924.44</v>
      </c>
      <c r="MV30" s="38">
        <v>0</v>
      </c>
      <c r="MW30" s="38">
        <v>169755.3</v>
      </c>
      <c r="MX30" s="38">
        <v>3187169.14</v>
      </c>
      <c r="MY30" s="38">
        <v>3187169.14</v>
      </c>
      <c r="MZ30" s="38">
        <v>939497.3</v>
      </c>
      <c r="NA30" s="38">
        <v>0</v>
      </c>
      <c r="NB30" s="38">
        <v>939497.3</v>
      </c>
      <c r="NC30" s="38">
        <v>0</v>
      </c>
      <c r="ND30" s="38">
        <v>3356924.44</v>
      </c>
      <c r="NE30" s="38">
        <v>0</v>
      </c>
      <c r="NF30" s="38">
        <v>2247671.84</v>
      </c>
      <c r="NG30" s="38">
        <v>0</v>
      </c>
      <c r="NH30" s="38">
        <v>0</v>
      </c>
      <c r="NI30" s="38">
        <v>0</v>
      </c>
      <c r="NJ30" s="38">
        <v>0</v>
      </c>
      <c r="NK30" s="38">
        <v>0</v>
      </c>
      <c r="NL30" s="38">
        <v>0</v>
      </c>
      <c r="NM30" s="38">
        <v>0</v>
      </c>
      <c r="NN30" s="38">
        <v>0</v>
      </c>
      <c r="NO30" s="38">
        <v>0</v>
      </c>
      <c r="NP30" s="38">
        <v>0</v>
      </c>
      <c r="NQ30" s="38">
        <v>0</v>
      </c>
      <c r="NR30" s="38">
        <v>0</v>
      </c>
      <c r="NS30" s="38">
        <v>0</v>
      </c>
      <c r="NT30" s="38">
        <v>0</v>
      </c>
      <c r="NU30" s="38">
        <v>0</v>
      </c>
      <c r="NV30" s="38">
        <v>0</v>
      </c>
      <c r="NW30" s="38">
        <v>0</v>
      </c>
      <c r="NX30" s="38">
        <v>0</v>
      </c>
      <c r="NY30" s="38">
        <v>0</v>
      </c>
      <c r="NZ30" s="38">
        <v>0</v>
      </c>
      <c r="OA30" s="38">
        <v>0</v>
      </c>
      <c r="OB30" s="38">
        <v>0</v>
      </c>
      <c r="OC30" s="38">
        <v>0</v>
      </c>
      <c r="OD30" s="38">
        <v>0</v>
      </c>
      <c r="OE30" s="38">
        <v>0</v>
      </c>
      <c r="OF30" s="38">
        <v>0</v>
      </c>
      <c r="OG30" s="38">
        <v>0</v>
      </c>
      <c r="OH30" s="38">
        <v>0</v>
      </c>
      <c r="OI30" s="38">
        <v>0</v>
      </c>
      <c r="OJ30" s="38">
        <v>0</v>
      </c>
      <c r="OK30" s="38">
        <v>0</v>
      </c>
      <c r="OL30" s="38">
        <v>0</v>
      </c>
      <c r="OM30" s="38">
        <v>0</v>
      </c>
      <c r="ON30" s="38">
        <v>0</v>
      </c>
      <c r="OO30" s="38">
        <v>0</v>
      </c>
      <c r="OP30" s="38">
        <v>0</v>
      </c>
      <c r="OQ30" s="38">
        <v>0</v>
      </c>
      <c r="OR30" s="38">
        <v>0</v>
      </c>
      <c r="OS30" s="38">
        <v>0</v>
      </c>
      <c r="OT30" s="38">
        <v>0</v>
      </c>
      <c r="OU30" s="38">
        <v>0</v>
      </c>
      <c r="OV30" s="38">
        <v>0</v>
      </c>
      <c r="OW30" s="38">
        <v>0</v>
      </c>
      <c r="OX30" s="38">
        <v>0</v>
      </c>
      <c r="OY30" s="38">
        <v>0</v>
      </c>
      <c r="OZ30" s="38">
        <v>0</v>
      </c>
      <c r="PA30" s="38">
        <v>0</v>
      </c>
      <c r="PB30" s="38">
        <v>0</v>
      </c>
      <c r="PC30" s="38">
        <v>0</v>
      </c>
      <c r="PD30" s="38">
        <v>0</v>
      </c>
      <c r="PE30" s="38">
        <v>0</v>
      </c>
      <c r="PF30" s="38">
        <v>0</v>
      </c>
      <c r="PG30" s="38">
        <v>0</v>
      </c>
      <c r="PH30" s="38">
        <v>0</v>
      </c>
      <c r="PI30" s="38">
        <v>0</v>
      </c>
      <c r="PJ30" s="38">
        <v>0</v>
      </c>
      <c r="PK30" s="38">
        <v>0</v>
      </c>
      <c r="PL30" s="38">
        <v>0</v>
      </c>
      <c r="PM30" s="38">
        <v>0</v>
      </c>
      <c r="PN30" s="38">
        <v>0</v>
      </c>
      <c r="PO30" s="38">
        <v>0</v>
      </c>
      <c r="PP30" s="38">
        <v>0</v>
      </c>
      <c r="PQ30" s="38">
        <v>0</v>
      </c>
      <c r="PR30" s="38">
        <v>0</v>
      </c>
      <c r="PS30" s="38">
        <v>0</v>
      </c>
      <c r="PT30" s="38">
        <v>0</v>
      </c>
      <c r="PU30" s="38">
        <v>0</v>
      </c>
      <c r="PV30" s="38">
        <v>0</v>
      </c>
      <c r="PW30" s="38">
        <v>0</v>
      </c>
      <c r="PX30" s="38">
        <v>0</v>
      </c>
      <c r="PY30" s="38">
        <v>0</v>
      </c>
      <c r="PZ30" s="38">
        <v>114755934.59</v>
      </c>
      <c r="QA30" s="38">
        <v>276551490.61000001</v>
      </c>
      <c r="QB30" s="38">
        <v>0</v>
      </c>
      <c r="QC30" s="38">
        <v>13053532.619999999</v>
      </c>
      <c r="QD30" s="38">
        <v>263497957.99000001</v>
      </c>
      <c r="QE30" s="38">
        <v>331475628.58999997</v>
      </c>
      <c r="QF30" s="38">
        <v>148742023.40000001</v>
      </c>
      <c r="QG30" s="38">
        <v>67977670.599999994</v>
      </c>
      <c r="QH30" s="38">
        <v>216719694</v>
      </c>
      <c r="QI30" s="38">
        <v>67977670.599999994</v>
      </c>
      <c r="QJ30" s="38">
        <v>344529161.20999998</v>
      </c>
      <c r="QK30" s="38">
        <v>0</v>
      </c>
      <c r="QL30" s="38">
        <v>114755934.59</v>
      </c>
      <c r="QM30" s="38">
        <v>0</v>
      </c>
      <c r="QN30" s="83">
        <v>100429.05</v>
      </c>
      <c r="QO30" s="83">
        <v>3569064.68</v>
      </c>
      <c r="QP30" s="83">
        <v>0</v>
      </c>
      <c r="QQ30" s="83">
        <v>0</v>
      </c>
      <c r="QR30" s="83">
        <v>0</v>
      </c>
      <c r="QS30" s="83">
        <v>3569064.68</v>
      </c>
      <c r="QT30" s="83">
        <v>0</v>
      </c>
      <c r="QU30" s="83">
        <v>0</v>
      </c>
      <c r="QV30" s="83">
        <v>3674354.64</v>
      </c>
      <c r="QW30" s="83">
        <v>0</v>
      </c>
      <c r="QX30" s="83">
        <v>3674354.64</v>
      </c>
      <c r="QY30" s="83">
        <v>0</v>
      </c>
      <c r="QZ30" s="83">
        <v>0</v>
      </c>
      <c r="RA30" s="83">
        <v>3669493.73</v>
      </c>
      <c r="RB30" s="83">
        <v>171.06</v>
      </c>
      <c r="RC30" s="83">
        <v>30125423.77</v>
      </c>
      <c r="RD30" s="83">
        <v>18844906.57</v>
      </c>
      <c r="RE30" s="83">
        <v>18844906.57</v>
      </c>
      <c r="RF30" s="83">
        <v>11280517.199999999</v>
      </c>
      <c r="RG30" s="83">
        <v>0</v>
      </c>
      <c r="RH30" s="83">
        <v>0</v>
      </c>
      <c r="RI30" s="83">
        <v>0</v>
      </c>
      <c r="RJ30" s="83">
        <v>11280517.199999999</v>
      </c>
      <c r="RK30" s="83">
        <v>0</v>
      </c>
      <c r="RL30" s="83">
        <v>0</v>
      </c>
      <c r="RM30" s="83">
        <v>30125594.829999998</v>
      </c>
      <c r="RN30" s="83">
        <v>0</v>
      </c>
      <c r="RO30" s="83">
        <v>30125594.829999998</v>
      </c>
      <c r="RP30" s="83">
        <v>0</v>
      </c>
      <c r="RQ30" s="83">
        <v>0</v>
      </c>
      <c r="RR30" s="83">
        <v>30125423.77</v>
      </c>
      <c r="RS30" s="83">
        <v>0</v>
      </c>
      <c r="RT30" s="83">
        <v>0</v>
      </c>
      <c r="RU30" s="83">
        <v>0</v>
      </c>
      <c r="RV30" s="83">
        <v>0</v>
      </c>
      <c r="RW30" s="83">
        <v>0</v>
      </c>
      <c r="RX30" s="83">
        <v>0</v>
      </c>
      <c r="RY30" s="83">
        <v>0</v>
      </c>
      <c r="RZ30" s="83">
        <v>0</v>
      </c>
      <c r="SA30" s="83">
        <v>0</v>
      </c>
      <c r="SB30" s="83">
        <v>0</v>
      </c>
      <c r="SC30" s="83">
        <v>0</v>
      </c>
      <c r="SD30" s="83">
        <v>0</v>
      </c>
      <c r="SE30" s="83">
        <v>0</v>
      </c>
      <c r="SF30" s="83">
        <v>0</v>
      </c>
      <c r="SG30" s="83">
        <v>0</v>
      </c>
      <c r="SH30" s="83">
        <v>0</v>
      </c>
      <c r="SI30" s="83">
        <v>0</v>
      </c>
      <c r="SJ30" s="83">
        <v>0</v>
      </c>
      <c r="SK30" s="83">
        <v>0</v>
      </c>
      <c r="SL30" s="83">
        <v>0</v>
      </c>
      <c r="SM30" s="83">
        <v>0</v>
      </c>
      <c r="SN30" s="83">
        <v>0</v>
      </c>
      <c r="SO30" s="83">
        <v>0</v>
      </c>
      <c r="SP30" s="83">
        <v>0</v>
      </c>
      <c r="SQ30" s="83">
        <v>0</v>
      </c>
      <c r="SR30" s="83">
        <v>0</v>
      </c>
      <c r="SS30" s="83">
        <v>0</v>
      </c>
      <c r="ST30" s="83">
        <v>0</v>
      </c>
      <c r="SU30" s="83">
        <v>0</v>
      </c>
      <c r="SV30" s="83">
        <v>0</v>
      </c>
      <c r="SW30" s="83">
        <v>0</v>
      </c>
      <c r="SX30" s="83">
        <v>0</v>
      </c>
      <c r="SY30" s="83">
        <v>0</v>
      </c>
      <c r="SZ30" s="83">
        <v>0</v>
      </c>
      <c r="TA30" s="83">
        <v>0</v>
      </c>
      <c r="TB30" s="83">
        <v>0</v>
      </c>
      <c r="TC30" s="83">
        <v>0</v>
      </c>
      <c r="TD30" s="83">
        <v>0</v>
      </c>
      <c r="TE30" s="83">
        <v>0</v>
      </c>
      <c r="TF30" s="83">
        <v>0</v>
      </c>
      <c r="TG30" s="83">
        <v>0</v>
      </c>
      <c r="TH30" s="83">
        <v>0</v>
      </c>
      <c r="TI30" s="83">
        <v>0</v>
      </c>
      <c r="TJ30" s="83">
        <v>0</v>
      </c>
      <c r="TK30" s="83">
        <v>0</v>
      </c>
      <c r="TL30" s="83">
        <v>0</v>
      </c>
      <c r="TM30" s="83">
        <v>0</v>
      </c>
      <c r="TN30" s="83">
        <v>0</v>
      </c>
      <c r="TO30" s="83">
        <v>0</v>
      </c>
      <c r="TP30" s="83">
        <v>0</v>
      </c>
      <c r="TQ30" s="83">
        <v>0</v>
      </c>
      <c r="TR30" s="83">
        <v>302510.82</v>
      </c>
      <c r="TS30" s="83">
        <v>10448747.640000001</v>
      </c>
      <c r="TT30" s="83">
        <v>8011565.9800000004</v>
      </c>
      <c r="TU30" s="83">
        <v>10448747.640000001</v>
      </c>
      <c r="TV30" s="83">
        <v>0</v>
      </c>
      <c r="TW30" s="83">
        <v>0</v>
      </c>
      <c r="TX30" s="83">
        <v>2437181.66</v>
      </c>
      <c r="TY30" s="83">
        <v>0</v>
      </c>
      <c r="TZ30" s="83">
        <v>0</v>
      </c>
      <c r="UA30" s="83">
        <v>0</v>
      </c>
      <c r="UB30" s="83">
        <v>0</v>
      </c>
      <c r="UC30" s="83">
        <v>8314076.7999999998</v>
      </c>
      <c r="UD30" s="83">
        <v>2437181.66</v>
      </c>
      <c r="UE30" s="83">
        <v>10751258.460000001</v>
      </c>
      <c r="UF30" s="83">
        <v>0</v>
      </c>
      <c r="UG30" s="83">
        <v>0</v>
      </c>
      <c r="UH30" s="83">
        <v>8011565.9800000004</v>
      </c>
      <c r="UI30" s="83">
        <v>14948204.630000001</v>
      </c>
      <c r="UJ30" s="83">
        <v>1537956887.4400001</v>
      </c>
      <c r="UK30" s="83">
        <v>816780966.67999995</v>
      </c>
      <c r="UL30" s="83">
        <v>1258799002.8399999</v>
      </c>
      <c r="UM30" s="83">
        <v>278838204.74000001</v>
      </c>
      <c r="UN30" s="83">
        <v>0</v>
      </c>
      <c r="UO30" s="83">
        <v>442018036.16000003</v>
      </c>
      <c r="UP30" s="83">
        <v>319679.87</v>
      </c>
      <c r="UQ30" s="83">
        <v>279157884.61000001</v>
      </c>
      <c r="UR30" s="83">
        <v>0</v>
      </c>
      <c r="US30" s="83">
        <v>0</v>
      </c>
      <c r="UT30" s="83">
        <v>1110567376.04</v>
      </c>
      <c r="UU30" s="83">
        <v>442337716.02999997</v>
      </c>
      <c r="UV30" s="83">
        <v>1552905092.0699999</v>
      </c>
      <c r="UW30" s="83">
        <v>0</v>
      </c>
      <c r="UX30" s="83">
        <v>0</v>
      </c>
      <c r="UY30" s="83">
        <v>1095619171.4200001</v>
      </c>
      <c r="UZ30">
        <v>3674354.64</v>
      </c>
      <c r="VA30">
        <v>0</v>
      </c>
      <c r="VB30">
        <v>3674354.64</v>
      </c>
      <c r="VC30">
        <v>3569064.68</v>
      </c>
      <c r="VD30">
        <v>0</v>
      </c>
      <c r="VE30">
        <v>0</v>
      </c>
      <c r="VF30">
        <v>0</v>
      </c>
      <c r="VG30">
        <v>4860.92</v>
      </c>
      <c r="VH30">
        <v>3669493.73</v>
      </c>
      <c r="VI30">
        <v>0</v>
      </c>
      <c r="VJ30">
        <v>0</v>
      </c>
      <c r="VK30">
        <v>18844906.57</v>
      </c>
      <c r="VL30">
        <v>11280517.199999999</v>
      </c>
      <c r="VM30">
        <v>0</v>
      </c>
      <c r="VN30">
        <v>0</v>
      </c>
      <c r="VO30">
        <v>30125423.77</v>
      </c>
      <c r="VP30">
        <v>18844906.57</v>
      </c>
      <c r="VQ30">
        <v>30125594.829999998</v>
      </c>
      <c r="VR30">
        <v>0</v>
      </c>
      <c r="VS30">
        <v>30125594.829999998</v>
      </c>
      <c r="VT30">
        <v>11280517.199999999</v>
      </c>
      <c r="VU30">
        <v>0</v>
      </c>
      <c r="VV30">
        <v>0</v>
      </c>
      <c r="VW30">
        <v>0</v>
      </c>
      <c r="VX30">
        <v>171.06</v>
      </c>
      <c r="VY30">
        <v>30125423.77</v>
      </c>
      <c r="VZ30">
        <v>0</v>
      </c>
      <c r="WA30">
        <v>0</v>
      </c>
      <c r="WB30">
        <v>0</v>
      </c>
      <c r="WC30">
        <v>0</v>
      </c>
      <c r="WD30">
        <v>0</v>
      </c>
      <c r="WE30">
        <v>0</v>
      </c>
      <c r="WF30">
        <v>0</v>
      </c>
      <c r="WG30">
        <v>0</v>
      </c>
      <c r="WH30">
        <v>0</v>
      </c>
      <c r="WI30">
        <v>0</v>
      </c>
      <c r="WJ30">
        <v>0</v>
      </c>
      <c r="WK30">
        <v>0</v>
      </c>
      <c r="WL30">
        <v>0</v>
      </c>
      <c r="WM30">
        <v>0</v>
      </c>
      <c r="WN30">
        <v>0</v>
      </c>
      <c r="WO30">
        <v>0</v>
      </c>
      <c r="WP30">
        <v>0</v>
      </c>
      <c r="WQ30">
        <v>0</v>
      </c>
      <c r="WR30">
        <v>0</v>
      </c>
      <c r="WS30">
        <v>0</v>
      </c>
      <c r="WT30">
        <v>0</v>
      </c>
      <c r="WU30">
        <v>0</v>
      </c>
      <c r="WV30">
        <v>0</v>
      </c>
      <c r="WW30">
        <v>0</v>
      </c>
      <c r="WX30">
        <v>0</v>
      </c>
      <c r="WY30">
        <v>0</v>
      </c>
      <c r="WZ30">
        <v>0</v>
      </c>
      <c r="XA30">
        <v>0</v>
      </c>
      <c r="XB30">
        <v>0</v>
      </c>
      <c r="XC30">
        <v>0</v>
      </c>
      <c r="XD30">
        <v>0</v>
      </c>
      <c r="XE30">
        <v>0</v>
      </c>
      <c r="XF30">
        <v>0</v>
      </c>
      <c r="XG30">
        <v>0</v>
      </c>
      <c r="XH30">
        <v>0</v>
      </c>
      <c r="XI30">
        <v>0</v>
      </c>
      <c r="XJ30">
        <v>0</v>
      </c>
      <c r="XK30">
        <v>0</v>
      </c>
      <c r="XL30">
        <v>0</v>
      </c>
      <c r="XM30">
        <v>0</v>
      </c>
      <c r="XN30">
        <v>0</v>
      </c>
      <c r="XO30">
        <v>0</v>
      </c>
      <c r="XP30">
        <v>0</v>
      </c>
      <c r="XQ30">
        <v>0</v>
      </c>
      <c r="XR30">
        <v>0</v>
      </c>
      <c r="XS30">
        <v>0</v>
      </c>
      <c r="XT30">
        <v>0</v>
      </c>
      <c r="XU30">
        <v>0</v>
      </c>
      <c r="XV30">
        <v>0</v>
      </c>
      <c r="XW30">
        <v>0</v>
      </c>
      <c r="XX30">
        <v>0</v>
      </c>
      <c r="XY30">
        <v>0</v>
      </c>
      <c r="XZ30">
        <v>2437181.66</v>
      </c>
      <c r="YA30">
        <v>10448747.640000001</v>
      </c>
      <c r="YB30">
        <v>0</v>
      </c>
      <c r="YC30">
        <v>0</v>
      </c>
      <c r="YD30">
        <v>0</v>
      </c>
      <c r="YE30">
        <v>10448747.640000001</v>
      </c>
      <c r="YF30">
        <v>8011565.9800000004</v>
      </c>
      <c r="YG30">
        <v>8314076.7999999998</v>
      </c>
      <c r="YH30">
        <v>2437181.66</v>
      </c>
      <c r="YI30">
        <v>10751258.460000001</v>
      </c>
      <c r="YJ30">
        <v>0</v>
      </c>
      <c r="YK30">
        <v>0</v>
      </c>
      <c r="YL30">
        <v>0</v>
      </c>
      <c r="YM30">
        <v>0</v>
      </c>
      <c r="YN30">
        <v>302510.82</v>
      </c>
      <c r="YO30">
        <v>8011565.9800000004</v>
      </c>
      <c r="YP30">
        <v>0</v>
      </c>
      <c r="YQ30">
        <v>442018036.16000003</v>
      </c>
      <c r="YR30">
        <v>1258799002.8399999</v>
      </c>
      <c r="YS30">
        <v>278838204.74000001</v>
      </c>
      <c r="YT30">
        <v>319679.87</v>
      </c>
      <c r="YU30">
        <v>0</v>
      </c>
      <c r="YV30">
        <v>1537956887.4400001</v>
      </c>
      <c r="YW30">
        <v>816780966.67999995</v>
      </c>
      <c r="YX30">
        <v>1110567376.04</v>
      </c>
      <c r="YY30">
        <v>442337716.02999997</v>
      </c>
      <c r="YZ30">
        <v>1552905092.0699999</v>
      </c>
      <c r="ZA30">
        <v>279157884.61000001</v>
      </c>
      <c r="ZB30">
        <v>0</v>
      </c>
      <c r="ZC30">
        <v>0</v>
      </c>
      <c r="ZD30">
        <v>0</v>
      </c>
      <c r="ZE30">
        <v>14948204.630000001</v>
      </c>
      <c r="ZF30">
        <v>1095619171.4200001</v>
      </c>
      <c r="ZG30">
        <v>0</v>
      </c>
    </row>
    <row r="31" spans="1:683">
      <c r="A31" s="84">
        <v>45657</v>
      </c>
      <c r="B31" s="81">
        <v>53099</v>
      </c>
      <c r="C31" s="82" t="s">
        <v>1963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45157620.369999997</v>
      </c>
      <c r="BR31" s="38">
        <v>2064691.93</v>
      </c>
      <c r="BS31" s="38">
        <v>0</v>
      </c>
      <c r="BT31" s="38">
        <v>47222312.299999997</v>
      </c>
      <c r="BU31" s="38">
        <v>0</v>
      </c>
      <c r="BV31" s="38">
        <v>30441688.050000001</v>
      </c>
      <c r="BW31" s="38">
        <v>0</v>
      </c>
      <c r="BX31" s="38">
        <v>36657801.640000001</v>
      </c>
      <c r="BY31" s="38">
        <v>516161.8</v>
      </c>
      <c r="BZ31" s="38">
        <v>4022120.51</v>
      </c>
      <c r="CA31" s="38">
        <v>30441688.050000001</v>
      </c>
      <c r="CB31" s="38">
        <v>0</v>
      </c>
      <c r="CC31" s="38">
        <v>37173963.439999998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27477831.550000001</v>
      </c>
      <c r="CR31" s="38">
        <v>2064691.93</v>
      </c>
      <c r="CS31" s="38">
        <v>0</v>
      </c>
      <c r="CT31" s="38">
        <v>29542523.48</v>
      </c>
      <c r="CU31" s="38">
        <v>0</v>
      </c>
      <c r="CV31" s="38">
        <v>16102710.23</v>
      </c>
      <c r="CW31" s="38">
        <v>0</v>
      </c>
      <c r="CX31" s="38">
        <v>21641237.940000001</v>
      </c>
      <c r="CY31" s="38">
        <v>516161.8</v>
      </c>
      <c r="CZ31" s="38">
        <v>2516259.75</v>
      </c>
      <c r="DA31" s="38">
        <v>16102710.23</v>
      </c>
      <c r="DB31" s="38">
        <v>0</v>
      </c>
      <c r="DC31" s="38">
        <v>22157399.739999998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0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0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0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11485548.960000001</v>
      </c>
      <c r="FO31" s="38">
        <v>0</v>
      </c>
      <c r="FP31" s="38">
        <v>11485548.960000001</v>
      </c>
      <c r="FQ31" s="38">
        <v>0</v>
      </c>
      <c r="FR31" s="38">
        <v>8249072.5800000001</v>
      </c>
      <c r="FS31" s="38">
        <v>8614079.6899999995</v>
      </c>
      <c r="FT31" s="38">
        <v>0</v>
      </c>
      <c r="FU31" s="38">
        <v>978271.92</v>
      </c>
      <c r="FV31" s="38">
        <v>8249072.5800000001</v>
      </c>
      <c r="FW31" s="38">
        <v>8614079.6899999995</v>
      </c>
      <c r="FX31" s="38">
        <v>5953308.1699999999</v>
      </c>
      <c r="FY31" s="38">
        <v>0</v>
      </c>
      <c r="FZ31" s="38">
        <v>5953308.1699999999</v>
      </c>
      <c r="GA31" s="38">
        <v>0</v>
      </c>
      <c r="GB31" s="38">
        <v>12789157.49</v>
      </c>
      <c r="GC31" s="38">
        <v>5953300.7199999997</v>
      </c>
      <c r="GD31" s="38">
        <v>0</v>
      </c>
      <c r="GE31" s="38">
        <v>755225.68</v>
      </c>
      <c r="GF31" s="38">
        <v>12789157.49</v>
      </c>
      <c r="GG31" s="38">
        <v>5953300.7199999997</v>
      </c>
      <c r="GH31" s="38">
        <v>5190628.8</v>
      </c>
      <c r="GI31" s="38">
        <v>0</v>
      </c>
      <c r="GJ31" s="38">
        <v>5190628.8</v>
      </c>
      <c r="GK31" s="38">
        <v>0</v>
      </c>
      <c r="GL31" s="38">
        <v>2539835.83</v>
      </c>
      <c r="GM31" s="38">
        <v>3892971.6</v>
      </c>
      <c r="GN31" s="38">
        <v>0</v>
      </c>
      <c r="GO31" s="38">
        <v>442107.42</v>
      </c>
      <c r="GP31" s="38">
        <v>2539835.83</v>
      </c>
      <c r="GQ31" s="38">
        <v>3892971.6</v>
      </c>
      <c r="GR31" s="38">
        <v>95264937.849999994</v>
      </c>
      <c r="GS31" s="38">
        <v>4129383.86</v>
      </c>
      <c r="GT31" s="38">
        <v>22629485.940000001</v>
      </c>
      <c r="GU31" s="38">
        <v>0</v>
      </c>
      <c r="GV31" s="38">
        <v>76764835.780000001</v>
      </c>
      <c r="GW31" s="38">
        <v>0</v>
      </c>
      <c r="GX31" s="38">
        <v>23578065.890000001</v>
      </c>
      <c r="GY31" s="38">
        <v>46544398.280000001</v>
      </c>
      <c r="GZ31" s="38">
        <v>0</v>
      </c>
      <c r="HA31" s="38">
        <v>76759391.579999998</v>
      </c>
      <c r="HB31" s="38">
        <v>1032323.59</v>
      </c>
      <c r="HC31" s="38">
        <v>8713985.2699999996</v>
      </c>
      <c r="HD31" s="38">
        <v>0</v>
      </c>
      <c r="HE31" s="38">
        <v>8713985.2699999996</v>
      </c>
      <c r="HF31" s="38">
        <v>70122464.170000002</v>
      </c>
      <c r="HG31" s="38">
        <v>18460352</v>
      </c>
      <c r="HH31" s="38">
        <v>0</v>
      </c>
      <c r="HI31" s="38">
        <v>59331363.170000002</v>
      </c>
      <c r="HJ31" s="38">
        <v>0</v>
      </c>
      <c r="HK31" s="38">
        <v>0</v>
      </c>
      <c r="HL31" s="38">
        <v>0</v>
      </c>
      <c r="HM31" s="38">
        <v>0</v>
      </c>
      <c r="HN31" s="38">
        <v>0</v>
      </c>
      <c r="HO31" s="38">
        <v>0</v>
      </c>
      <c r="HP31" s="38">
        <v>0</v>
      </c>
      <c r="HQ31" s="38">
        <v>0</v>
      </c>
      <c r="HR31" s="38">
        <v>0</v>
      </c>
      <c r="HS31" s="38">
        <v>0</v>
      </c>
      <c r="HT31" s="38">
        <v>0</v>
      </c>
      <c r="HU31" s="38">
        <v>0</v>
      </c>
      <c r="HV31" s="38">
        <v>0</v>
      </c>
      <c r="HW31" s="38">
        <v>0</v>
      </c>
      <c r="HX31" s="38">
        <v>0</v>
      </c>
      <c r="HY31" s="38">
        <v>0</v>
      </c>
      <c r="HZ31" s="38">
        <v>0</v>
      </c>
      <c r="IA31" s="38">
        <v>0</v>
      </c>
      <c r="IB31" s="38">
        <v>0</v>
      </c>
      <c r="IC31" s="38">
        <v>0</v>
      </c>
      <c r="ID31" s="38">
        <v>0</v>
      </c>
      <c r="IE31" s="38">
        <v>0</v>
      </c>
      <c r="IF31" s="38">
        <v>0</v>
      </c>
      <c r="IG31" s="38">
        <v>0</v>
      </c>
      <c r="IH31" s="38">
        <v>0</v>
      </c>
      <c r="II31" s="38">
        <v>0</v>
      </c>
      <c r="IJ31" s="38">
        <v>0</v>
      </c>
      <c r="IK31" s="38">
        <v>0</v>
      </c>
      <c r="IL31" s="38">
        <v>0</v>
      </c>
      <c r="IM31" s="38">
        <v>0</v>
      </c>
      <c r="IN31" s="38">
        <v>0</v>
      </c>
      <c r="IO31" s="38">
        <v>0</v>
      </c>
      <c r="IP31" s="38">
        <v>0</v>
      </c>
      <c r="IQ31" s="38">
        <v>0</v>
      </c>
      <c r="IR31" s="38">
        <v>0</v>
      </c>
      <c r="IS31" s="38">
        <v>0</v>
      </c>
      <c r="IT31" s="38">
        <v>0</v>
      </c>
      <c r="IU31" s="38">
        <v>0</v>
      </c>
      <c r="IV31" s="38">
        <v>0</v>
      </c>
      <c r="IW31" s="38">
        <v>0</v>
      </c>
      <c r="IX31" s="38">
        <v>0</v>
      </c>
      <c r="IY31" s="38">
        <v>0</v>
      </c>
      <c r="IZ31" s="38">
        <v>0</v>
      </c>
      <c r="JA31" s="38">
        <v>0</v>
      </c>
      <c r="JB31" s="38">
        <v>0</v>
      </c>
      <c r="JC31" s="38">
        <v>0</v>
      </c>
      <c r="JD31" s="38">
        <v>0</v>
      </c>
      <c r="JE31" s="38">
        <v>0</v>
      </c>
      <c r="JF31" s="38">
        <v>0</v>
      </c>
      <c r="JG31" s="38">
        <v>0</v>
      </c>
      <c r="JH31" s="38">
        <v>0</v>
      </c>
      <c r="JI31" s="38">
        <v>0</v>
      </c>
      <c r="JJ31" s="38">
        <v>0</v>
      </c>
      <c r="JK31" s="38">
        <v>0</v>
      </c>
      <c r="JL31" s="38">
        <v>0</v>
      </c>
      <c r="JM31" s="38">
        <v>0</v>
      </c>
      <c r="JN31" s="38">
        <v>0</v>
      </c>
      <c r="JO31" s="38">
        <v>0</v>
      </c>
      <c r="JP31" s="38">
        <v>0</v>
      </c>
      <c r="JQ31" s="38">
        <v>0</v>
      </c>
      <c r="JR31" s="38">
        <v>0</v>
      </c>
      <c r="JS31" s="38">
        <v>0</v>
      </c>
      <c r="JT31" s="38">
        <v>0</v>
      </c>
      <c r="JU31" s="38">
        <v>0</v>
      </c>
      <c r="JV31" s="38">
        <v>0</v>
      </c>
      <c r="JW31" s="38">
        <v>0</v>
      </c>
      <c r="JX31" s="38">
        <v>0</v>
      </c>
      <c r="JY31" s="38">
        <v>0</v>
      </c>
      <c r="JZ31" s="38">
        <v>0</v>
      </c>
      <c r="KA31" s="38">
        <v>0</v>
      </c>
      <c r="KB31" s="38">
        <v>0</v>
      </c>
      <c r="KC31" s="38">
        <v>17491783.199999999</v>
      </c>
      <c r="KD31" s="38">
        <v>0</v>
      </c>
      <c r="KE31" s="38">
        <v>0</v>
      </c>
      <c r="KF31" s="38">
        <v>17491783.199999999</v>
      </c>
      <c r="KG31" s="38">
        <v>17491783.199999999</v>
      </c>
      <c r="KH31" s="38">
        <v>17491783.199999999</v>
      </c>
      <c r="KI31" s="38">
        <v>0</v>
      </c>
      <c r="KJ31" s="38">
        <v>17491783.199999999</v>
      </c>
      <c r="KK31" s="38">
        <v>0</v>
      </c>
      <c r="KL31" s="38">
        <v>17491783.199999999</v>
      </c>
      <c r="KM31" s="38">
        <v>0</v>
      </c>
      <c r="KN31" s="38">
        <v>0</v>
      </c>
      <c r="KO31" s="38">
        <v>0</v>
      </c>
      <c r="KP31" s="38">
        <v>0</v>
      </c>
      <c r="KQ31" s="38">
        <v>0</v>
      </c>
      <c r="KR31" s="38">
        <v>0</v>
      </c>
      <c r="KS31" s="38">
        <v>0</v>
      </c>
      <c r="KT31" s="38">
        <v>0</v>
      </c>
      <c r="KU31" s="38">
        <v>0</v>
      </c>
      <c r="KV31" s="38">
        <v>0</v>
      </c>
      <c r="KW31" s="38">
        <v>0</v>
      </c>
      <c r="KX31" s="38">
        <v>0</v>
      </c>
      <c r="KY31" s="38">
        <v>0</v>
      </c>
      <c r="KZ31" s="38">
        <v>0</v>
      </c>
      <c r="LA31" s="38">
        <v>0</v>
      </c>
      <c r="LB31" s="38">
        <v>0</v>
      </c>
      <c r="LC31" s="38">
        <v>0</v>
      </c>
      <c r="LD31" s="38">
        <v>0</v>
      </c>
      <c r="LE31" s="38">
        <v>47729539.350000001</v>
      </c>
      <c r="LF31" s="38">
        <v>0</v>
      </c>
      <c r="LG31" s="38">
        <v>3805066.51</v>
      </c>
      <c r="LH31" s="38">
        <v>43924472.840000004</v>
      </c>
      <c r="LI31" s="38">
        <v>43924472.840000004</v>
      </c>
      <c r="LJ31" s="38">
        <v>43924472.840000004</v>
      </c>
      <c r="LK31" s="38">
        <v>0</v>
      </c>
      <c r="LL31" s="38">
        <v>43924472.840000004</v>
      </c>
      <c r="LM31" s="38">
        <v>0</v>
      </c>
      <c r="LN31" s="38">
        <v>47729539.350000001</v>
      </c>
      <c r="LO31" s="38">
        <v>0</v>
      </c>
      <c r="LP31" s="38">
        <v>0</v>
      </c>
      <c r="LQ31" s="38">
        <v>0</v>
      </c>
      <c r="LR31" s="38">
        <v>0</v>
      </c>
      <c r="LS31" s="38">
        <v>0</v>
      </c>
      <c r="LT31" s="38">
        <v>0</v>
      </c>
      <c r="LU31" s="38">
        <v>0</v>
      </c>
      <c r="LV31" s="38">
        <v>0</v>
      </c>
      <c r="LW31" s="38">
        <v>0</v>
      </c>
      <c r="LX31" s="38">
        <v>0</v>
      </c>
      <c r="LY31" s="38">
        <v>0</v>
      </c>
      <c r="LZ31" s="38">
        <v>0</v>
      </c>
      <c r="MA31" s="38">
        <v>0</v>
      </c>
      <c r="MB31" s="38">
        <v>0</v>
      </c>
      <c r="MC31" s="38">
        <v>0</v>
      </c>
      <c r="MD31" s="38">
        <v>0</v>
      </c>
      <c r="ME31" s="38">
        <v>0</v>
      </c>
      <c r="MF31" s="38">
        <v>0</v>
      </c>
      <c r="MG31" s="38">
        <v>0</v>
      </c>
      <c r="MH31" s="38">
        <v>0</v>
      </c>
      <c r="MI31" s="38">
        <v>0</v>
      </c>
      <c r="MJ31" s="38">
        <v>0</v>
      </c>
      <c r="MK31" s="38">
        <v>0</v>
      </c>
      <c r="ML31" s="38">
        <v>0</v>
      </c>
      <c r="MM31" s="38">
        <v>0</v>
      </c>
      <c r="MN31" s="38">
        <v>0</v>
      </c>
      <c r="MO31" s="38">
        <v>0</v>
      </c>
      <c r="MP31" s="38">
        <v>0</v>
      </c>
      <c r="MQ31" s="38">
        <v>0</v>
      </c>
      <c r="MR31" s="38">
        <v>0</v>
      </c>
      <c r="MS31" s="38">
        <v>0</v>
      </c>
      <c r="MT31" s="38">
        <v>0</v>
      </c>
      <c r="MU31" s="38">
        <v>0</v>
      </c>
      <c r="MV31" s="38">
        <v>0</v>
      </c>
      <c r="MW31" s="38">
        <v>0</v>
      </c>
      <c r="MX31" s="38">
        <v>0</v>
      </c>
      <c r="MY31" s="38">
        <v>0</v>
      </c>
      <c r="MZ31" s="38">
        <v>0</v>
      </c>
      <c r="NA31" s="38">
        <v>0</v>
      </c>
      <c r="NB31" s="38">
        <v>0</v>
      </c>
      <c r="NC31" s="38">
        <v>0</v>
      </c>
      <c r="ND31" s="38">
        <v>0</v>
      </c>
      <c r="NE31" s="38">
        <v>0</v>
      </c>
      <c r="NF31" s="38">
        <v>0</v>
      </c>
      <c r="NG31" s="38">
        <v>0</v>
      </c>
      <c r="NH31" s="38">
        <v>0</v>
      </c>
      <c r="NI31" s="38">
        <v>0</v>
      </c>
      <c r="NJ31" s="38">
        <v>0</v>
      </c>
      <c r="NK31" s="38">
        <v>0</v>
      </c>
      <c r="NL31" s="38">
        <v>0</v>
      </c>
      <c r="NM31" s="38">
        <v>0</v>
      </c>
      <c r="NN31" s="38">
        <v>0</v>
      </c>
      <c r="NO31" s="38">
        <v>0</v>
      </c>
      <c r="NP31" s="38">
        <v>0</v>
      </c>
      <c r="NQ31" s="38">
        <v>0</v>
      </c>
      <c r="NR31" s="38">
        <v>0</v>
      </c>
      <c r="NS31" s="38">
        <v>0</v>
      </c>
      <c r="NT31" s="38">
        <v>0</v>
      </c>
      <c r="NU31" s="38">
        <v>0</v>
      </c>
      <c r="NV31" s="38">
        <v>0</v>
      </c>
      <c r="NW31" s="38">
        <v>0</v>
      </c>
      <c r="NX31" s="38">
        <v>0</v>
      </c>
      <c r="NY31" s="38">
        <v>0</v>
      </c>
      <c r="NZ31" s="38">
        <v>0</v>
      </c>
      <c r="OA31" s="38">
        <v>0</v>
      </c>
      <c r="OB31" s="38">
        <v>0</v>
      </c>
      <c r="OC31" s="38">
        <v>0</v>
      </c>
      <c r="OD31" s="38">
        <v>0</v>
      </c>
      <c r="OE31" s="38">
        <v>0</v>
      </c>
      <c r="OF31" s="38">
        <v>0</v>
      </c>
      <c r="OG31" s="38">
        <v>0</v>
      </c>
      <c r="OH31" s="38">
        <v>0</v>
      </c>
      <c r="OI31" s="38">
        <v>0</v>
      </c>
      <c r="OJ31" s="38">
        <v>0</v>
      </c>
      <c r="OK31" s="38">
        <v>20655791.84</v>
      </c>
      <c r="OL31" s="38">
        <v>0</v>
      </c>
      <c r="OM31" s="38">
        <v>0</v>
      </c>
      <c r="ON31" s="38">
        <v>20655791.84</v>
      </c>
      <c r="OO31" s="38">
        <v>20655791.84</v>
      </c>
      <c r="OP31" s="38">
        <v>20655791.84</v>
      </c>
      <c r="OQ31" s="38">
        <v>0</v>
      </c>
      <c r="OR31" s="38">
        <v>20655791.84</v>
      </c>
      <c r="OS31" s="38">
        <v>0</v>
      </c>
      <c r="OT31" s="38">
        <v>20655791.84</v>
      </c>
      <c r="OU31" s="38">
        <v>0</v>
      </c>
      <c r="OV31" s="38">
        <v>0</v>
      </c>
      <c r="OW31" s="38">
        <v>0</v>
      </c>
      <c r="OX31" s="38">
        <v>0</v>
      </c>
      <c r="OY31" s="38">
        <v>12479743.43</v>
      </c>
      <c r="OZ31" s="38">
        <v>0</v>
      </c>
      <c r="PA31" s="38">
        <v>0</v>
      </c>
      <c r="PB31" s="38">
        <v>12479743.43</v>
      </c>
      <c r="PC31" s="38">
        <v>12479743.43</v>
      </c>
      <c r="PD31" s="38">
        <v>12479743.43</v>
      </c>
      <c r="PE31" s="38">
        <v>0</v>
      </c>
      <c r="PF31" s="38">
        <v>12479743.43</v>
      </c>
      <c r="PG31" s="38">
        <v>0</v>
      </c>
      <c r="PH31" s="38">
        <v>12479743.43</v>
      </c>
      <c r="PI31" s="38">
        <v>0</v>
      </c>
      <c r="PJ31" s="38">
        <v>0</v>
      </c>
      <c r="PK31" s="38">
        <v>0</v>
      </c>
      <c r="PL31" s="38">
        <v>0</v>
      </c>
      <c r="PM31" s="38">
        <v>2951916.42</v>
      </c>
      <c r="PN31" s="38">
        <v>0</v>
      </c>
      <c r="PO31" s="38">
        <v>0</v>
      </c>
      <c r="PP31" s="38">
        <v>2951916.42</v>
      </c>
      <c r="PQ31" s="38">
        <v>2951916.42</v>
      </c>
      <c r="PR31" s="38">
        <v>2951916.42</v>
      </c>
      <c r="PS31" s="38">
        <v>0</v>
      </c>
      <c r="PT31" s="38">
        <v>2951916.42</v>
      </c>
      <c r="PU31" s="38">
        <v>0</v>
      </c>
      <c r="PV31" s="38">
        <v>2951916.42</v>
      </c>
      <c r="PW31" s="38">
        <v>0</v>
      </c>
      <c r="PX31" s="38">
        <v>0</v>
      </c>
      <c r="PY31" s="38">
        <v>0</v>
      </c>
      <c r="PZ31" s="38">
        <v>0</v>
      </c>
      <c r="QA31" s="38">
        <v>101308774.25</v>
      </c>
      <c r="QB31" s="38">
        <v>0</v>
      </c>
      <c r="QC31" s="38">
        <v>3805066.51</v>
      </c>
      <c r="QD31" s="38">
        <v>97503707.739999995</v>
      </c>
      <c r="QE31" s="38">
        <v>97503707.739999995</v>
      </c>
      <c r="QF31" s="38">
        <v>97503707.739999995</v>
      </c>
      <c r="QG31" s="38">
        <v>0</v>
      </c>
      <c r="QH31" s="38">
        <v>97503707.739999995</v>
      </c>
      <c r="QI31" s="38">
        <v>0</v>
      </c>
      <c r="QJ31" s="38">
        <v>101308774.25</v>
      </c>
      <c r="QK31" s="38">
        <v>0</v>
      </c>
      <c r="QL31" s="38">
        <v>0</v>
      </c>
      <c r="QM31" s="38">
        <v>0</v>
      </c>
      <c r="QN31" s="83">
        <v>46488385.18</v>
      </c>
      <c r="QO31" s="83">
        <v>140176512.22</v>
      </c>
      <c r="QP31" s="83"/>
      <c r="QQ31" s="83">
        <v>20381.61</v>
      </c>
      <c r="QR31" s="83"/>
      <c r="QS31" s="83">
        <v>140176512.22</v>
      </c>
      <c r="QT31" s="83"/>
      <c r="QU31" s="83"/>
      <c r="QV31" s="83">
        <v>193662553.03999999</v>
      </c>
      <c r="QW31" s="83">
        <v>20381.61</v>
      </c>
      <c r="QX31" s="83">
        <v>193682934.65000001</v>
      </c>
      <c r="QY31" s="83"/>
      <c r="QZ31" s="83"/>
      <c r="RA31" s="83">
        <v>186644515.78999999</v>
      </c>
      <c r="RB31" s="83">
        <v>1705535.36</v>
      </c>
      <c r="RC31" s="83">
        <v>45358668</v>
      </c>
      <c r="RD31" s="83">
        <v>15817254.67</v>
      </c>
      <c r="RE31" s="83">
        <v>15817254.67</v>
      </c>
      <c r="RF31" s="83">
        <v>29541413.34</v>
      </c>
      <c r="RG31" s="83"/>
      <c r="RH31" s="83"/>
      <c r="RI31" s="83"/>
      <c r="RJ31" s="83">
        <v>29541413.34</v>
      </c>
      <c r="RK31" s="83"/>
      <c r="RL31" s="83"/>
      <c r="RM31" s="83">
        <v>47064203.369999997</v>
      </c>
      <c r="RN31" s="83"/>
      <c r="RO31" s="83">
        <v>47064203.369999997</v>
      </c>
      <c r="RP31" s="83"/>
      <c r="RQ31" s="83"/>
      <c r="RR31" s="83">
        <v>45358668</v>
      </c>
      <c r="RS31" s="83">
        <v>0</v>
      </c>
      <c r="RT31" s="83">
        <v>0</v>
      </c>
      <c r="RU31" s="83"/>
      <c r="RV31" s="83"/>
      <c r="RW31" s="83"/>
      <c r="RX31" s="83"/>
      <c r="RY31" s="83"/>
      <c r="RZ31" s="83"/>
      <c r="SA31" s="83"/>
      <c r="SB31" s="83"/>
      <c r="SC31" s="83"/>
      <c r="SD31" s="83"/>
      <c r="SE31" s="83"/>
      <c r="SF31" s="83"/>
      <c r="SG31" s="83"/>
      <c r="SH31" s="83"/>
      <c r="SI31" s="83"/>
      <c r="SJ31" s="83">
        <v>0</v>
      </c>
      <c r="SK31" s="83">
        <v>0</v>
      </c>
      <c r="SL31" s="83"/>
      <c r="SM31" s="83"/>
      <c r="SN31" s="83"/>
      <c r="SO31" s="83"/>
      <c r="SP31" s="83"/>
      <c r="SQ31" s="83"/>
      <c r="SR31" s="83"/>
      <c r="SS31" s="83"/>
      <c r="ST31" s="83"/>
      <c r="SU31" s="83"/>
      <c r="SV31" s="83"/>
      <c r="SW31" s="83"/>
      <c r="SX31" s="83"/>
      <c r="SY31" s="83"/>
      <c r="SZ31" s="83"/>
      <c r="TA31" s="83">
        <v>0</v>
      </c>
      <c r="TB31" s="83">
        <v>0</v>
      </c>
      <c r="TC31" s="83"/>
      <c r="TD31" s="83"/>
      <c r="TE31" s="83"/>
      <c r="TF31" s="83"/>
      <c r="TG31" s="83"/>
      <c r="TH31" s="83"/>
      <c r="TI31" s="83"/>
      <c r="TJ31" s="83"/>
      <c r="TK31" s="83"/>
      <c r="TL31" s="83"/>
      <c r="TM31" s="83"/>
      <c r="TN31" s="83"/>
      <c r="TO31" s="83"/>
      <c r="TP31" s="83"/>
      <c r="TQ31" s="83"/>
      <c r="TR31" s="83">
        <v>0</v>
      </c>
      <c r="TS31" s="83">
        <v>0</v>
      </c>
      <c r="TT31" s="83"/>
      <c r="TU31" s="83"/>
      <c r="TV31" s="83"/>
      <c r="TW31" s="83"/>
      <c r="TX31" s="83"/>
      <c r="TY31" s="83"/>
      <c r="TZ31" s="83"/>
      <c r="UA31" s="83"/>
      <c r="UB31" s="83"/>
      <c r="UC31" s="83"/>
      <c r="UD31" s="83"/>
      <c r="UE31" s="83"/>
      <c r="UF31" s="83"/>
      <c r="UG31" s="83"/>
      <c r="UH31" s="83"/>
      <c r="UI31" s="83">
        <v>120735760.5</v>
      </c>
      <c r="UJ31" s="83">
        <v>3226759893.4899998</v>
      </c>
      <c r="UK31" s="83">
        <v>1746018304.3</v>
      </c>
      <c r="UL31" s="83">
        <v>1761813828.52</v>
      </c>
      <c r="UM31" s="83">
        <v>1464946064.97</v>
      </c>
      <c r="UN31" s="83"/>
      <c r="UO31" s="83">
        <v>15795524.220000001</v>
      </c>
      <c r="UP31" s="83"/>
      <c r="UQ31" s="83">
        <v>1464946064.97</v>
      </c>
      <c r="UR31" s="83"/>
      <c r="US31" s="83"/>
      <c r="UT31" s="83">
        <v>3331700129.77</v>
      </c>
      <c r="UU31" s="83">
        <v>15795524.220000001</v>
      </c>
      <c r="UV31" s="83">
        <v>3347495653.9899998</v>
      </c>
      <c r="UW31" s="83"/>
      <c r="UX31" s="83"/>
      <c r="UY31" s="83">
        <v>3210964369.27</v>
      </c>
      <c r="UZ31">
        <v>193662553.03999999</v>
      </c>
      <c r="VA31">
        <v>20381.61</v>
      </c>
      <c r="VB31">
        <v>193682934.65000001</v>
      </c>
      <c r="VC31">
        <v>140176512.22</v>
      </c>
      <c r="VG31">
        <v>7018037.25</v>
      </c>
      <c r="VH31">
        <v>186644515.78999999</v>
      </c>
      <c r="VK31">
        <v>15817254.67</v>
      </c>
      <c r="VL31">
        <v>29541413.34</v>
      </c>
      <c r="VO31">
        <v>45358668</v>
      </c>
      <c r="VP31">
        <v>15817254.67</v>
      </c>
      <c r="VQ31">
        <v>47064203.369999997</v>
      </c>
      <c r="VS31">
        <v>47064203.369999997</v>
      </c>
      <c r="VT31">
        <v>29541413.34</v>
      </c>
      <c r="VX31">
        <v>1705535.36</v>
      </c>
      <c r="VY31">
        <v>45358668</v>
      </c>
      <c r="WF31">
        <v>0</v>
      </c>
      <c r="WO31">
        <v>0</v>
      </c>
      <c r="WW31">
        <v>0</v>
      </c>
      <c r="XF31">
        <v>0</v>
      </c>
      <c r="XN31">
        <v>0</v>
      </c>
      <c r="XW31">
        <v>0</v>
      </c>
      <c r="YE31">
        <v>0</v>
      </c>
      <c r="YN31">
        <v>0</v>
      </c>
      <c r="YQ31">
        <v>15795524.220000001</v>
      </c>
      <c r="YR31">
        <v>1761813828.52</v>
      </c>
      <c r="YS31">
        <v>1464946064.97</v>
      </c>
      <c r="YV31">
        <v>3226759893.4899998</v>
      </c>
      <c r="YW31">
        <v>1746018304.3</v>
      </c>
      <c r="YX31">
        <v>3331700129.77</v>
      </c>
      <c r="YY31">
        <v>15795524.220000001</v>
      </c>
      <c r="YZ31">
        <v>3347495653.9899998</v>
      </c>
      <c r="ZA31">
        <v>1464946064.97</v>
      </c>
      <c r="ZE31">
        <v>120735760.5</v>
      </c>
      <c r="ZF31">
        <v>3210964369.27</v>
      </c>
    </row>
    <row r="32" spans="1:683">
      <c r="A32" s="84">
        <v>45657</v>
      </c>
      <c r="B32" s="81">
        <v>53113</v>
      </c>
      <c r="C32" s="82" t="s">
        <v>1964</v>
      </c>
      <c r="D32" s="38">
        <v>252218494.78999999</v>
      </c>
      <c r="E32" s="38">
        <v>17070601.41</v>
      </c>
      <c r="F32" s="38">
        <v>269289096.19999999</v>
      </c>
      <c r="G32" s="38">
        <v>0</v>
      </c>
      <c r="H32" s="38">
        <v>0</v>
      </c>
      <c r="I32" s="38">
        <v>0</v>
      </c>
      <c r="J32" s="38">
        <v>255147344.81999999</v>
      </c>
      <c r="K32" s="38">
        <v>251773424.44</v>
      </c>
      <c r="L32" s="38">
        <v>17070601.41</v>
      </c>
      <c r="M32" s="38">
        <v>16551591.960000001</v>
      </c>
      <c r="N32" s="38">
        <v>255147344.81999999</v>
      </c>
      <c r="O32" s="38">
        <v>268844025.85000002</v>
      </c>
      <c r="P32" s="38">
        <v>0</v>
      </c>
      <c r="Q32" s="38">
        <v>23962013.25</v>
      </c>
      <c r="R32" s="38">
        <v>911676.36</v>
      </c>
      <c r="S32" s="38">
        <v>24873689.609999999</v>
      </c>
      <c r="T32" s="38">
        <v>0</v>
      </c>
      <c r="U32" s="38">
        <v>0</v>
      </c>
      <c r="V32" s="38">
        <v>0</v>
      </c>
      <c r="W32" s="38">
        <v>7501588.9299999997</v>
      </c>
      <c r="X32" s="38">
        <v>24055334.449999999</v>
      </c>
      <c r="Y32" s="38">
        <v>911676.36</v>
      </c>
      <c r="Z32" s="38">
        <v>1581435.45</v>
      </c>
      <c r="AA32" s="38">
        <v>7501588.9299999997</v>
      </c>
      <c r="AB32" s="38">
        <v>24967010.809999999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152996521.40000001</v>
      </c>
      <c r="BR32" s="38">
        <v>176829320.68000001</v>
      </c>
      <c r="BS32" s="38">
        <v>329825842.07999998</v>
      </c>
      <c r="BT32" s="38">
        <v>0</v>
      </c>
      <c r="BU32" s="38">
        <v>85518113.799999997</v>
      </c>
      <c r="BV32" s="38">
        <v>0</v>
      </c>
      <c r="BW32" s="38">
        <v>236906639.11000001</v>
      </c>
      <c r="BX32" s="38">
        <v>151460310.84999999</v>
      </c>
      <c r="BY32" s="38">
        <v>178365531.24000001</v>
      </c>
      <c r="BZ32" s="38">
        <v>5609322.0999999996</v>
      </c>
      <c r="CA32" s="38">
        <v>151388525.31</v>
      </c>
      <c r="CB32" s="38">
        <v>329825842.07999998</v>
      </c>
      <c r="CC32" s="38">
        <v>0</v>
      </c>
      <c r="CD32" s="38">
        <v>138510199.43000001</v>
      </c>
      <c r="CE32" s="38">
        <v>114619971.72</v>
      </c>
      <c r="CF32" s="38">
        <v>253130171.15000001</v>
      </c>
      <c r="CG32" s="38">
        <v>0</v>
      </c>
      <c r="CH32" s="38">
        <v>976283.34</v>
      </c>
      <c r="CI32" s="38">
        <v>0</v>
      </c>
      <c r="CJ32" s="38">
        <v>119142460.73999999</v>
      </c>
      <c r="CK32" s="38">
        <v>138739913.16</v>
      </c>
      <c r="CL32" s="38">
        <v>114619971.72</v>
      </c>
      <c r="CM32" s="38">
        <v>7281925.1799999997</v>
      </c>
      <c r="CN32" s="38">
        <v>118166177.39</v>
      </c>
      <c r="CO32" s="38">
        <v>253359884.88</v>
      </c>
      <c r="CP32" s="38">
        <v>0</v>
      </c>
      <c r="CQ32" s="38">
        <v>149938457.40000001</v>
      </c>
      <c r="CR32" s="38">
        <v>46768279.310000002</v>
      </c>
      <c r="CS32" s="38">
        <v>176944177.55000001</v>
      </c>
      <c r="CT32" s="38">
        <v>19762559.16</v>
      </c>
      <c r="CU32" s="38">
        <v>108482308.05</v>
      </c>
      <c r="CV32" s="38">
        <v>291571327.81999999</v>
      </c>
      <c r="CW32" s="38">
        <v>102761000.51000001</v>
      </c>
      <c r="CX32" s="38">
        <v>143240866.52000001</v>
      </c>
      <c r="CY32" s="38">
        <v>46768279.310000002</v>
      </c>
      <c r="CZ32" s="38">
        <v>8078744.6699999999</v>
      </c>
      <c r="DA32" s="38">
        <v>285850020.27999997</v>
      </c>
      <c r="DB32" s="38">
        <v>170246586.66</v>
      </c>
      <c r="DC32" s="38">
        <v>19762559.16</v>
      </c>
      <c r="DD32" s="38">
        <v>0</v>
      </c>
      <c r="DE32" s="38">
        <v>0</v>
      </c>
      <c r="DF32" s="38">
        <v>0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  <c r="DN32" s="38">
        <v>0</v>
      </c>
      <c r="DO32" s="38">
        <v>0</v>
      </c>
      <c r="DP32" s="38">
        <v>0</v>
      </c>
      <c r="DQ32" s="38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0</v>
      </c>
      <c r="DY32" s="38">
        <v>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8">
        <v>0</v>
      </c>
      <c r="EI32" s="38">
        <v>0</v>
      </c>
      <c r="EJ32" s="38">
        <v>0</v>
      </c>
      <c r="EK32" s="38">
        <v>0</v>
      </c>
      <c r="EL32" s="38">
        <v>0</v>
      </c>
      <c r="EM32" s="38">
        <v>0</v>
      </c>
      <c r="EN32" s="38">
        <v>0</v>
      </c>
      <c r="EO32" s="38">
        <v>0</v>
      </c>
      <c r="EP32" s="38">
        <v>0</v>
      </c>
      <c r="EQ32" s="38">
        <v>12110220.6</v>
      </c>
      <c r="ER32" s="38">
        <v>3050885.45</v>
      </c>
      <c r="ES32" s="38">
        <v>13431074.529999999</v>
      </c>
      <c r="ET32" s="38">
        <v>1730031.51</v>
      </c>
      <c r="EU32" s="38">
        <v>0</v>
      </c>
      <c r="EV32" s="38">
        <v>129213.97</v>
      </c>
      <c r="EW32" s="38">
        <v>-7372374.96</v>
      </c>
      <c r="EX32" s="38">
        <v>9554655.3699999992</v>
      </c>
      <c r="EY32" s="38">
        <v>3050885.45</v>
      </c>
      <c r="EZ32" s="38">
        <v>653248.41</v>
      </c>
      <c r="FA32" s="38">
        <v>-7243160.9900000002</v>
      </c>
      <c r="FB32" s="38">
        <v>11916399.640000001</v>
      </c>
      <c r="FC32" s="38">
        <v>689141.18</v>
      </c>
      <c r="FD32" s="38">
        <v>0</v>
      </c>
      <c r="FE32" s="38">
        <v>0</v>
      </c>
      <c r="FF32" s="38">
        <v>0</v>
      </c>
      <c r="FG32" s="38">
        <v>0</v>
      </c>
      <c r="FH32" s="38">
        <v>0</v>
      </c>
      <c r="FI32" s="38">
        <v>0</v>
      </c>
      <c r="FJ32" s="38">
        <v>0</v>
      </c>
      <c r="FK32" s="38">
        <v>0</v>
      </c>
      <c r="FL32" s="38">
        <v>0</v>
      </c>
      <c r="FM32" s="38">
        <v>0</v>
      </c>
      <c r="FN32" s="38">
        <v>0</v>
      </c>
      <c r="FO32" s="38">
        <v>0</v>
      </c>
      <c r="FP32" s="38">
        <v>0</v>
      </c>
      <c r="FQ32" s="38">
        <v>0</v>
      </c>
      <c r="FR32" s="38">
        <v>0</v>
      </c>
      <c r="FS32" s="38">
        <v>0</v>
      </c>
      <c r="FT32" s="38">
        <v>0</v>
      </c>
      <c r="FU32" s="38">
        <v>0</v>
      </c>
      <c r="FV32" s="38">
        <v>0</v>
      </c>
      <c r="FW32" s="38">
        <v>0</v>
      </c>
      <c r="FX32" s="38">
        <v>0</v>
      </c>
      <c r="FY32" s="38">
        <v>0</v>
      </c>
      <c r="FZ32" s="38">
        <v>0</v>
      </c>
      <c r="GA32" s="38">
        <v>0</v>
      </c>
      <c r="GB32" s="38">
        <v>0</v>
      </c>
      <c r="GC32" s="38">
        <v>0</v>
      </c>
      <c r="GD32" s="38">
        <v>0</v>
      </c>
      <c r="GE32" s="38">
        <v>0</v>
      </c>
      <c r="GF32" s="38">
        <v>0</v>
      </c>
      <c r="GG32" s="38">
        <v>0</v>
      </c>
      <c r="GH32" s="38">
        <v>0</v>
      </c>
      <c r="GI32" s="38">
        <v>0</v>
      </c>
      <c r="GJ32" s="38">
        <v>0</v>
      </c>
      <c r="GK32" s="38">
        <v>0</v>
      </c>
      <c r="GL32" s="38">
        <v>0</v>
      </c>
      <c r="GM32" s="38">
        <v>0</v>
      </c>
      <c r="GN32" s="38">
        <v>0</v>
      </c>
      <c r="GO32" s="38">
        <v>0</v>
      </c>
      <c r="GP32" s="38">
        <v>0</v>
      </c>
      <c r="GQ32" s="38">
        <v>0</v>
      </c>
      <c r="GR32" s="38">
        <v>729735906.87</v>
      </c>
      <c r="GS32" s="38">
        <v>359250734.93000001</v>
      </c>
      <c r="GT32" s="38">
        <v>0</v>
      </c>
      <c r="GU32" s="38">
        <v>1067494051.12</v>
      </c>
      <c r="GV32" s="38">
        <v>21492590.68</v>
      </c>
      <c r="GW32" s="38">
        <v>194976705.19</v>
      </c>
      <c r="GX32" s="38">
        <v>0</v>
      </c>
      <c r="GY32" s="38">
        <v>291700541.79000002</v>
      </c>
      <c r="GZ32" s="38">
        <v>714086659.14999998</v>
      </c>
      <c r="HA32" s="38">
        <v>718824504.78999996</v>
      </c>
      <c r="HB32" s="38">
        <v>360786945.49000001</v>
      </c>
      <c r="HC32" s="38">
        <v>39756267.759999998</v>
      </c>
      <c r="HD32" s="38">
        <v>0</v>
      </c>
      <c r="HE32" s="38">
        <v>39756267.759999998</v>
      </c>
      <c r="HF32" s="38">
        <v>810810495.75</v>
      </c>
      <c r="HG32" s="38">
        <v>0</v>
      </c>
      <c r="HH32" s="38">
        <v>1059159749.9299999</v>
      </c>
      <c r="HI32" s="38">
        <v>20451700.350000001</v>
      </c>
      <c r="HJ32" s="38">
        <v>29248881.559999999</v>
      </c>
      <c r="HK32" s="38">
        <v>106644584.20999999</v>
      </c>
      <c r="HL32" s="38">
        <v>0</v>
      </c>
      <c r="HM32" s="38">
        <v>12901647.48</v>
      </c>
      <c r="HN32" s="38">
        <v>93742936.730000004</v>
      </c>
      <c r="HO32" s="38">
        <v>93742936.730000004</v>
      </c>
      <c r="HP32" s="38">
        <v>64494055.170000002</v>
      </c>
      <c r="HQ32" s="38">
        <v>0</v>
      </c>
      <c r="HR32" s="38">
        <v>64494055.170000002</v>
      </c>
      <c r="HS32" s="38">
        <v>0</v>
      </c>
      <c r="HT32" s="38">
        <v>106644584.20999999</v>
      </c>
      <c r="HU32" s="38">
        <v>0</v>
      </c>
      <c r="HV32" s="38">
        <v>29248881.559999999</v>
      </c>
      <c r="HW32" s="38">
        <v>0</v>
      </c>
      <c r="HX32" s="38">
        <v>0</v>
      </c>
      <c r="HY32" s="38">
        <v>49673826.43</v>
      </c>
      <c r="HZ32" s="38">
        <v>0</v>
      </c>
      <c r="IA32" s="38">
        <v>6009439.7000000002</v>
      </c>
      <c r="IB32" s="38">
        <v>43664386.729999997</v>
      </c>
      <c r="IC32" s="38">
        <v>43664386.729999997</v>
      </c>
      <c r="ID32" s="38">
        <v>43664386.729999997</v>
      </c>
      <c r="IE32" s="38">
        <v>0</v>
      </c>
      <c r="IF32" s="38">
        <v>43664386.729999997</v>
      </c>
      <c r="IG32" s="38">
        <v>0</v>
      </c>
      <c r="IH32" s="38">
        <v>49673826.43</v>
      </c>
      <c r="II32" s="38">
        <v>0</v>
      </c>
      <c r="IJ32" s="38">
        <v>0</v>
      </c>
      <c r="IK32" s="38">
        <v>0</v>
      </c>
      <c r="IL32" s="38">
        <v>0</v>
      </c>
      <c r="IM32" s="38">
        <v>0</v>
      </c>
      <c r="IN32" s="38">
        <v>0</v>
      </c>
      <c r="IO32" s="38">
        <v>0</v>
      </c>
      <c r="IP32" s="38">
        <v>0</v>
      </c>
      <c r="IQ32" s="38">
        <v>0</v>
      </c>
      <c r="IR32" s="38">
        <v>0</v>
      </c>
      <c r="IS32" s="38">
        <v>0</v>
      </c>
      <c r="IT32" s="38">
        <v>0</v>
      </c>
      <c r="IU32" s="38">
        <v>0</v>
      </c>
      <c r="IV32" s="38">
        <v>0</v>
      </c>
      <c r="IW32" s="38">
        <v>0</v>
      </c>
      <c r="IX32" s="38">
        <v>0</v>
      </c>
      <c r="IY32" s="38">
        <v>0</v>
      </c>
      <c r="IZ32" s="38">
        <v>0</v>
      </c>
      <c r="JA32" s="38">
        <v>0</v>
      </c>
      <c r="JB32" s="38">
        <v>0</v>
      </c>
      <c r="JC32" s="38">
        <v>0</v>
      </c>
      <c r="JD32" s="38">
        <v>0</v>
      </c>
      <c r="JE32" s="38">
        <v>0</v>
      </c>
      <c r="JF32" s="38">
        <v>0</v>
      </c>
      <c r="JG32" s="38">
        <v>0</v>
      </c>
      <c r="JH32" s="38">
        <v>0</v>
      </c>
      <c r="JI32" s="38">
        <v>0</v>
      </c>
      <c r="JJ32" s="38">
        <v>0</v>
      </c>
      <c r="JK32" s="38">
        <v>0</v>
      </c>
      <c r="JL32" s="38">
        <v>0</v>
      </c>
      <c r="JM32" s="38">
        <v>0</v>
      </c>
      <c r="JN32" s="38">
        <v>0</v>
      </c>
      <c r="JO32" s="38">
        <v>0</v>
      </c>
      <c r="JP32" s="38">
        <v>0</v>
      </c>
      <c r="JQ32" s="38">
        <v>0</v>
      </c>
      <c r="JR32" s="38">
        <v>0</v>
      </c>
      <c r="JS32" s="38">
        <v>0</v>
      </c>
      <c r="JT32" s="38">
        <v>0</v>
      </c>
      <c r="JU32" s="38">
        <v>0</v>
      </c>
      <c r="JV32" s="38">
        <v>0</v>
      </c>
      <c r="JW32" s="38">
        <v>0</v>
      </c>
      <c r="JX32" s="38">
        <v>0</v>
      </c>
      <c r="JY32" s="38">
        <v>0</v>
      </c>
      <c r="JZ32" s="38">
        <v>0</v>
      </c>
      <c r="KA32" s="38">
        <v>0</v>
      </c>
      <c r="KB32" s="38">
        <v>0</v>
      </c>
      <c r="KC32" s="38">
        <v>215298841.66</v>
      </c>
      <c r="KD32" s="38">
        <v>0</v>
      </c>
      <c r="KE32" s="38">
        <v>13833942.16</v>
      </c>
      <c r="KF32" s="38">
        <v>201464899.5</v>
      </c>
      <c r="KG32" s="38">
        <v>339024404.29000002</v>
      </c>
      <c r="KH32" s="38">
        <v>206159675.59</v>
      </c>
      <c r="KI32" s="38">
        <v>132864728.70999999</v>
      </c>
      <c r="KJ32" s="38">
        <v>339024404.29000002</v>
      </c>
      <c r="KK32" s="38">
        <v>137559504.78999999</v>
      </c>
      <c r="KL32" s="38">
        <v>352858346.45999998</v>
      </c>
      <c r="KM32" s="38">
        <v>0</v>
      </c>
      <c r="KN32" s="38">
        <v>-4694776.09</v>
      </c>
      <c r="KO32" s="38">
        <v>4694776.09</v>
      </c>
      <c r="KP32" s="38">
        <v>1323194.2</v>
      </c>
      <c r="KQ32" s="38">
        <v>176049680.13999999</v>
      </c>
      <c r="KR32" s="38">
        <v>0</v>
      </c>
      <c r="KS32" s="38">
        <v>11312002.77</v>
      </c>
      <c r="KT32" s="38">
        <v>164737677.37</v>
      </c>
      <c r="KU32" s="38">
        <v>186716696.34999999</v>
      </c>
      <c r="KV32" s="38">
        <v>163414483.18000001</v>
      </c>
      <c r="KW32" s="38">
        <v>21979018.969999999</v>
      </c>
      <c r="KX32" s="38">
        <v>185393502.15000001</v>
      </c>
      <c r="KY32" s="38">
        <v>21979018.969999999</v>
      </c>
      <c r="KZ32" s="38">
        <v>198028699.12</v>
      </c>
      <c r="LA32" s="38">
        <v>0</v>
      </c>
      <c r="LB32" s="38">
        <v>1323194.2</v>
      </c>
      <c r="LC32" s="38">
        <v>0</v>
      </c>
      <c r="LD32" s="38">
        <v>0</v>
      </c>
      <c r="LE32" s="38">
        <v>275420986.74000001</v>
      </c>
      <c r="LF32" s="38">
        <v>0</v>
      </c>
      <c r="LG32" s="38">
        <v>17697066.879999999</v>
      </c>
      <c r="LH32" s="38">
        <v>257723919.84999999</v>
      </c>
      <c r="LI32" s="38">
        <v>354189926.18000001</v>
      </c>
      <c r="LJ32" s="38">
        <v>257723919.84999999</v>
      </c>
      <c r="LK32" s="38">
        <v>96466006.329999998</v>
      </c>
      <c r="LL32" s="38">
        <v>354189926.18000001</v>
      </c>
      <c r="LM32" s="38">
        <v>96466006.329999998</v>
      </c>
      <c r="LN32" s="38">
        <v>371886993.06999999</v>
      </c>
      <c r="LO32" s="38">
        <v>0</v>
      </c>
      <c r="LP32" s="38">
        <v>0</v>
      </c>
      <c r="LQ32" s="38">
        <v>0</v>
      </c>
      <c r="LR32" s="38">
        <v>0</v>
      </c>
      <c r="LS32" s="38">
        <v>0</v>
      </c>
      <c r="LT32" s="38">
        <v>0</v>
      </c>
      <c r="LU32" s="38">
        <v>0</v>
      </c>
      <c r="LV32" s="38">
        <v>0</v>
      </c>
      <c r="LW32" s="38">
        <v>0</v>
      </c>
      <c r="LX32" s="38">
        <v>0</v>
      </c>
      <c r="LY32" s="38">
        <v>0</v>
      </c>
      <c r="LZ32" s="38">
        <v>0</v>
      </c>
      <c r="MA32" s="38">
        <v>0</v>
      </c>
      <c r="MB32" s="38">
        <v>0</v>
      </c>
      <c r="MC32" s="38">
        <v>0</v>
      </c>
      <c r="MD32" s="38">
        <v>0</v>
      </c>
      <c r="ME32" s="38">
        <v>0</v>
      </c>
      <c r="MF32" s="38">
        <v>0</v>
      </c>
      <c r="MG32" s="38">
        <v>0</v>
      </c>
      <c r="MH32" s="38">
        <v>0</v>
      </c>
      <c r="MI32" s="38">
        <v>0</v>
      </c>
      <c r="MJ32" s="38">
        <v>0</v>
      </c>
      <c r="MK32" s="38">
        <v>0</v>
      </c>
      <c r="ML32" s="38">
        <v>0</v>
      </c>
      <c r="MM32" s="38">
        <v>0</v>
      </c>
      <c r="MN32" s="38">
        <v>0</v>
      </c>
      <c r="MO32" s="38">
        <v>0</v>
      </c>
      <c r="MP32" s="38">
        <v>0</v>
      </c>
      <c r="MQ32" s="38">
        <v>0</v>
      </c>
      <c r="MR32" s="38">
        <v>0</v>
      </c>
      <c r="MS32" s="38">
        <v>0</v>
      </c>
      <c r="MT32" s="38">
        <v>0</v>
      </c>
      <c r="MU32" s="38">
        <v>0</v>
      </c>
      <c r="MV32" s="38">
        <v>0</v>
      </c>
      <c r="MW32" s="38">
        <v>0</v>
      </c>
      <c r="MX32" s="38">
        <v>0</v>
      </c>
      <c r="MY32" s="38">
        <v>0</v>
      </c>
      <c r="MZ32" s="38">
        <v>0</v>
      </c>
      <c r="NA32" s="38">
        <v>0</v>
      </c>
      <c r="NB32" s="38">
        <v>0</v>
      </c>
      <c r="NC32" s="38">
        <v>0</v>
      </c>
      <c r="ND32" s="38">
        <v>0</v>
      </c>
      <c r="NE32" s="38">
        <v>0</v>
      </c>
      <c r="NF32" s="38">
        <v>0</v>
      </c>
      <c r="NG32" s="38">
        <v>0</v>
      </c>
      <c r="NH32" s="38">
        <v>8481008.7799999993</v>
      </c>
      <c r="NI32" s="38">
        <v>61533417.82</v>
      </c>
      <c r="NJ32" s="38">
        <v>0</v>
      </c>
      <c r="NK32" s="38">
        <v>3953805.49</v>
      </c>
      <c r="NL32" s="38">
        <v>57579612.329999998</v>
      </c>
      <c r="NM32" s="38">
        <v>57579612.329999998</v>
      </c>
      <c r="NN32" s="38">
        <v>49098603.539999999</v>
      </c>
      <c r="NO32" s="38">
        <v>0</v>
      </c>
      <c r="NP32" s="38">
        <v>49098603.539999999</v>
      </c>
      <c r="NQ32" s="38">
        <v>0</v>
      </c>
      <c r="NR32" s="38">
        <v>61533417.82</v>
      </c>
      <c r="NS32" s="38">
        <v>0</v>
      </c>
      <c r="NT32" s="38">
        <v>8481008.7799999993</v>
      </c>
      <c r="NU32" s="38">
        <v>0</v>
      </c>
      <c r="NV32" s="38">
        <v>0</v>
      </c>
      <c r="NW32" s="38">
        <v>0</v>
      </c>
      <c r="NX32" s="38">
        <v>0</v>
      </c>
      <c r="NY32" s="38">
        <v>0</v>
      </c>
      <c r="NZ32" s="38">
        <v>0</v>
      </c>
      <c r="OA32" s="38">
        <v>0</v>
      </c>
      <c r="OB32" s="38">
        <v>0</v>
      </c>
      <c r="OC32" s="38">
        <v>0</v>
      </c>
      <c r="OD32" s="38">
        <v>0</v>
      </c>
      <c r="OE32" s="38">
        <v>0</v>
      </c>
      <c r="OF32" s="38">
        <v>0</v>
      </c>
      <c r="OG32" s="38">
        <v>0</v>
      </c>
      <c r="OH32" s="38">
        <v>0</v>
      </c>
      <c r="OI32" s="38">
        <v>0</v>
      </c>
      <c r="OJ32" s="38">
        <v>0</v>
      </c>
      <c r="OK32" s="38">
        <v>0</v>
      </c>
      <c r="OL32" s="38">
        <v>0</v>
      </c>
      <c r="OM32" s="38">
        <v>0</v>
      </c>
      <c r="ON32" s="38">
        <v>0</v>
      </c>
      <c r="OO32" s="38">
        <v>0</v>
      </c>
      <c r="OP32" s="38">
        <v>0</v>
      </c>
      <c r="OQ32" s="38">
        <v>0</v>
      </c>
      <c r="OR32" s="38">
        <v>0</v>
      </c>
      <c r="OS32" s="38">
        <v>0</v>
      </c>
      <c r="OT32" s="38">
        <v>0</v>
      </c>
      <c r="OU32" s="38">
        <v>0</v>
      </c>
      <c r="OV32" s="38">
        <v>0</v>
      </c>
      <c r="OW32" s="38">
        <v>0</v>
      </c>
      <c r="OX32" s="38">
        <v>0</v>
      </c>
      <c r="OY32" s="38">
        <v>0</v>
      </c>
      <c r="OZ32" s="38">
        <v>0</v>
      </c>
      <c r="PA32" s="38">
        <v>0</v>
      </c>
      <c r="PB32" s="38">
        <v>0</v>
      </c>
      <c r="PC32" s="38">
        <v>0</v>
      </c>
      <c r="PD32" s="38">
        <v>0</v>
      </c>
      <c r="PE32" s="38">
        <v>0</v>
      </c>
      <c r="PF32" s="38">
        <v>0</v>
      </c>
      <c r="PG32" s="38">
        <v>0</v>
      </c>
      <c r="PH32" s="38">
        <v>0</v>
      </c>
      <c r="PI32" s="38">
        <v>0</v>
      </c>
      <c r="PJ32" s="38">
        <v>0</v>
      </c>
      <c r="PK32" s="38">
        <v>0</v>
      </c>
      <c r="PL32" s="38">
        <v>0</v>
      </c>
      <c r="PM32" s="38">
        <v>0</v>
      </c>
      <c r="PN32" s="38">
        <v>0</v>
      </c>
      <c r="PO32" s="38">
        <v>0</v>
      </c>
      <c r="PP32" s="38">
        <v>0</v>
      </c>
      <c r="PQ32" s="38">
        <v>0</v>
      </c>
      <c r="PR32" s="38">
        <v>0</v>
      </c>
      <c r="PS32" s="38">
        <v>0</v>
      </c>
      <c r="PT32" s="38">
        <v>0</v>
      </c>
      <c r="PU32" s="38">
        <v>0</v>
      </c>
      <c r="PV32" s="38">
        <v>0</v>
      </c>
      <c r="PW32" s="38">
        <v>0</v>
      </c>
      <c r="PX32" s="38">
        <v>0</v>
      </c>
      <c r="PY32" s="38">
        <v>0</v>
      </c>
      <c r="PZ32" s="38">
        <v>39053084.539999999</v>
      </c>
      <c r="QA32" s="38">
        <v>884621337.00999999</v>
      </c>
      <c r="QB32" s="38">
        <v>0</v>
      </c>
      <c r="QC32" s="38">
        <v>65707904.490000002</v>
      </c>
      <c r="QD32" s="38">
        <v>818913432.51999998</v>
      </c>
      <c r="QE32" s="38">
        <v>1074917962.6099999</v>
      </c>
      <c r="QF32" s="38">
        <v>784555124.07000005</v>
      </c>
      <c r="QG32" s="38">
        <v>251309754.00999999</v>
      </c>
      <c r="QH32" s="38">
        <v>1035864878.0700001</v>
      </c>
      <c r="QI32" s="38">
        <v>256004530.09</v>
      </c>
      <c r="QJ32" s="38">
        <v>1140625867.0999999</v>
      </c>
      <c r="QK32" s="38">
        <v>0</v>
      </c>
      <c r="QL32" s="38">
        <v>34358308.450000003</v>
      </c>
      <c r="QM32" s="38">
        <v>4694776.09</v>
      </c>
      <c r="QN32" s="83">
        <v>0</v>
      </c>
      <c r="QO32" s="83">
        <v>0</v>
      </c>
      <c r="QP32" s="83">
        <v>0</v>
      </c>
      <c r="QQ32" s="83">
        <v>0</v>
      </c>
      <c r="QR32" s="83">
        <v>0</v>
      </c>
      <c r="QS32" s="83">
        <v>0</v>
      </c>
      <c r="QT32" s="83">
        <v>0</v>
      </c>
      <c r="QU32" s="83">
        <v>0</v>
      </c>
      <c r="QV32" s="83">
        <v>0</v>
      </c>
      <c r="QW32" s="83">
        <v>0</v>
      </c>
      <c r="QX32" s="83">
        <v>0</v>
      </c>
      <c r="QY32" s="83">
        <v>0</v>
      </c>
      <c r="QZ32" s="83">
        <v>0</v>
      </c>
      <c r="RA32" s="83">
        <v>0</v>
      </c>
      <c r="RB32" s="83">
        <v>0</v>
      </c>
      <c r="RC32" s="83">
        <v>0</v>
      </c>
      <c r="RD32" s="83">
        <v>0</v>
      </c>
      <c r="RE32" s="83">
        <v>0</v>
      </c>
      <c r="RF32" s="83">
        <v>0</v>
      </c>
      <c r="RG32" s="83">
        <v>0</v>
      </c>
      <c r="RH32" s="83">
        <v>0</v>
      </c>
      <c r="RI32" s="83">
        <v>0</v>
      </c>
      <c r="RJ32" s="83">
        <v>0</v>
      </c>
      <c r="RK32" s="83">
        <v>0</v>
      </c>
      <c r="RL32" s="83">
        <v>0</v>
      </c>
      <c r="RM32" s="83">
        <v>0</v>
      </c>
      <c r="RN32" s="83">
        <v>0</v>
      </c>
      <c r="RO32" s="83">
        <v>0</v>
      </c>
      <c r="RP32" s="83">
        <v>0</v>
      </c>
      <c r="RQ32" s="83">
        <v>0</v>
      </c>
      <c r="RR32" s="83">
        <v>0</v>
      </c>
      <c r="RS32" s="83">
        <v>0</v>
      </c>
      <c r="RT32" s="83">
        <v>0</v>
      </c>
      <c r="RU32" s="83">
        <v>0</v>
      </c>
      <c r="RV32" s="83">
        <v>0</v>
      </c>
      <c r="RW32" s="83">
        <v>0</v>
      </c>
      <c r="RX32" s="83">
        <v>0</v>
      </c>
      <c r="RY32" s="83">
        <v>0</v>
      </c>
      <c r="RZ32" s="83">
        <v>0</v>
      </c>
      <c r="SA32" s="83">
        <v>0</v>
      </c>
      <c r="SB32" s="83">
        <v>0</v>
      </c>
      <c r="SC32" s="83">
        <v>0</v>
      </c>
      <c r="SD32" s="83">
        <v>0</v>
      </c>
      <c r="SE32" s="83">
        <v>0</v>
      </c>
      <c r="SF32" s="83">
        <v>0</v>
      </c>
      <c r="SG32" s="83">
        <v>0</v>
      </c>
      <c r="SH32" s="83">
        <v>0</v>
      </c>
      <c r="SI32" s="83">
        <v>0</v>
      </c>
      <c r="SJ32" s="83">
        <v>0</v>
      </c>
      <c r="SK32" s="83">
        <v>0</v>
      </c>
      <c r="SL32" s="83">
        <v>0</v>
      </c>
      <c r="SM32" s="83">
        <v>0</v>
      </c>
      <c r="SN32" s="83">
        <v>0</v>
      </c>
      <c r="SO32" s="83">
        <v>0</v>
      </c>
      <c r="SP32" s="83">
        <v>0</v>
      </c>
      <c r="SQ32" s="83">
        <v>0</v>
      </c>
      <c r="SR32" s="83">
        <v>0</v>
      </c>
      <c r="SS32" s="83">
        <v>0</v>
      </c>
      <c r="ST32" s="83">
        <v>0</v>
      </c>
      <c r="SU32" s="83">
        <v>0</v>
      </c>
      <c r="SV32" s="83">
        <v>0</v>
      </c>
      <c r="SW32" s="83">
        <v>0</v>
      </c>
      <c r="SX32" s="83">
        <v>0</v>
      </c>
      <c r="SY32" s="83">
        <v>0</v>
      </c>
      <c r="SZ32" s="83">
        <v>0</v>
      </c>
      <c r="TA32" s="83">
        <v>0</v>
      </c>
      <c r="TB32" s="83">
        <v>0</v>
      </c>
      <c r="TC32" s="83">
        <v>0</v>
      </c>
      <c r="TD32" s="83">
        <v>0</v>
      </c>
      <c r="TE32" s="83">
        <v>0</v>
      </c>
      <c r="TF32" s="83">
        <v>0</v>
      </c>
      <c r="TG32" s="83">
        <v>0</v>
      </c>
      <c r="TH32" s="83">
        <v>0</v>
      </c>
      <c r="TI32" s="83">
        <v>0</v>
      </c>
      <c r="TJ32" s="83">
        <v>0</v>
      </c>
      <c r="TK32" s="83">
        <v>0</v>
      </c>
      <c r="TL32" s="83">
        <v>0</v>
      </c>
      <c r="TM32" s="83">
        <v>0</v>
      </c>
      <c r="TN32" s="83">
        <v>0</v>
      </c>
      <c r="TO32" s="83">
        <v>0</v>
      </c>
      <c r="TP32" s="83">
        <v>0</v>
      </c>
      <c r="TQ32" s="83">
        <v>0</v>
      </c>
      <c r="TR32" s="83">
        <v>0</v>
      </c>
      <c r="TS32" s="83">
        <v>0</v>
      </c>
      <c r="TT32" s="83">
        <v>0</v>
      </c>
      <c r="TU32" s="83">
        <v>0</v>
      </c>
      <c r="TV32" s="83">
        <v>0</v>
      </c>
      <c r="TW32" s="83">
        <v>0</v>
      </c>
      <c r="TX32" s="83">
        <v>0</v>
      </c>
      <c r="TY32" s="83">
        <v>0</v>
      </c>
      <c r="TZ32" s="83">
        <v>0</v>
      </c>
      <c r="UA32" s="83">
        <v>0</v>
      </c>
      <c r="UB32" s="83">
        <v>0</v>
      </c>
      <c r="UC32" s="83">
        <v>0</v>
      </c>
      <c r="UD32" s="83">
        <v>0</v>
      </c>
      <c r="UE32" s="83">
        <v>0</v>
      </c>
      <c r="UF32" s="83">
        <v>0</v>
      </c>
      <c r="UG32" s="83">
        <v>0</v>
      </c>
      <c r="UH32" s="83">
        <v>0</v>
      </c>
      <c r="UI32" s="83">
        <v>750409</v>
      </c>
      <c r="UJ32" s="83">
        <v>1507316</v>
      </c>
      <c r="UK32" s="83">
        <v>3749166</v>
      </c>
      <c r="UL32" s="83">
        <v>3749166</v>
      </c>
      <c r="UM32" s="83">
        <v>-2241850</v>
      </c>
      <c r="UN32" s="83">
        <v>0</v>
      </c>
      <c r="UO32" s="83">
        <v>0</v>
      </c>
      <c r="UP32" s="83">
        <v>0</v>
      </c>
      <c r="UQ32" s="83">
        <v>-2241850</v>
      </c>
      <c r="UR32" s="83">
        <v>0</v>
      </c>
      <c r="US32" s="83">
        <v>0</v>
      </c>
      <c r="UT32" s="83">
        <v>2257725</v>
      </c>
      <c r="UU32" s="83">
        <v>0</v>
      </c>
      <c r="UV32" s="83">
        <v>2257725</v>
      </c>
      <c r="UW32" s="83">
        <v>0</v>
      </c>
      <c r="UX32" s="83">
        <v>0</v>
      </c>
      <c r="UY32" s="83">
        <v>1507316</v>
      </c>
      <c r="UZ32">
        <v>0</v>
      </c>
      <c r="VA32">
        <v>0</v>
      </c>
      <c r="VB32">
        <v>0</v>
      </c>
      <c r="VC32">
        <v>0</v>
      </c>
      <c r="VD32">
        <v>0</v>
      </c>
      <c r="VE32">
        <v>0</v>
      </c>
      <c r="VF32">
        <v>0</v>
      </c>
      <c r="VG32">
        <v>0</v>
      </c>
      <c r="VH32">
        <v>0</v>
      </c>
      <c r="VI32">
        <v>0</v>
      </c>
      <c r="VJ32">
        <v>0</v>
      </c>
      <c r="VK32">
        <v>0</v>
      </c>
      <c r="VL32">
        <v>0</v>
      </c>
      <c r="VM32">
        <v>0</v>
      </c>
      <c r="VN32">
        <v>0</v>
      </c>
      <c r="VO32">
        <v>0</v>
      </c>
      <c r="VP32">
        <v>0</v>
      </c>
      <c r="VQ32">
        <v>0</v>
      </c>
      <c r="VR32">
        <v>0</v>
      </c>
      <c r="VS32">
        <v>0</v>
      </c>
      <c r="VT32">
        <v>0</v>
      </c>
      <c r="VU32">
        <v>0</v>
      </c>
      <c r="VV32">
        <v>0</v>
      </c>
      <c r="VW32">
        <v>0</v>
      </c>
      <c r="VX32">
        <v>0</v>
      </c>
      <c r="VY32">
        <v>0</v>
      </c>
      <c r="VZ32">
        <v>0</v>
      </c>
      <c r="WA32">
        <v>0</v>
      </c>
      <c r="WB32">
        <v>0</v>
      </c>
      <c r="WC32">
        <v>0</v>
      </c>
      <c r="WD32">
        <v>0</v>
      </c>
      <c r="WE32">
        <v>0</v>
      </c>
      <c r="WF32">
        <v>0</v>
      </c>
      <c r="WG32">
        <v>0</v>
      </c>
      <c r="WH32">
        <v>0</v>
      </c>
      <c r="WI32">
        <v>0</v>
      </c>
      <c r="WJ32">
        <v>0</v>
      </c>
      <c r="WK32">
        <v>0</v>
      </c>
      <c r="WL32">
        <v>0</v>
      </c>
      <c r="WM32">
        <v>0</v>
      </c>
      <c r="WN32">
        <v>0</v>
      </c>
      <c r="WO32">
        <v>0</v>
      </c>
      <c r="WP32">
        <v>0</v>
      </c>
      <c r="WQ32">
        <v>0</v>
      </c>
      <c r="WR32">
        <v>0</v>
      </c>
      <c r="WS32">
        <v>0</v>
      </c>
      <c r="WT32">
        <v>0</v>
      </c>
      <c r="WU32">
        <v>0</v>
      </c>
      <c r="WV32">
        <v>0</v>
      </c>
      <c r="WW32">
        <v>0</v>
      </c>
      <c r="WX32">
        <v>0</v>
      </c>
      <c r="WY32">
        <v>0</v>
      </c>
      <c r="WZ32">
        <v>0</v>
      </c>
      <c r="XA32">
        <v>0</v>
      </c>
      <c r="XB32">
        <v>0</v>
      </c>
      <c r="XC32">
        <v>0</v>
      </c>
      <c r="XD32">
        <v>0</v>
      </c>
      <c r="XE32">
        <v>0</v>
      </c>
      <c r="XF32">
        <v>0</v>
      </c>
      <c r="XG32">
        <v>0</v>
      </c>
      <c r="XH32">
        <v>0</v>
      </c>
      <c r="XI32">
        <v>0</v>
      </c>
      <c r="XJ32">
        <v>0</v>
      </c>
      <c r="XK32">
        <v>0</v>
      </c>
      <c r="XL32">
        <v>0</v>
      </c>
      <c r="XM32">
        <v>0</v>
      </c>
      <c r="XN32">
        <v>0</v>
      </c>
      <c r="XO32">
        <v>0</v>
      </c>
      <c r="XP32">
        <v>0</v>
      </c>
      <c r="XQ32">
        <v>0</v>
      </c>
      <c r="XR32">
        <v>0</v>
      </c>
      <c r="XS32">
        <v>0</v>
      </c>
      <c r="XT32">
        <v>0</v>
      </c>
      <c r="XU32">
        <v>0</v>
      </c>
      <c r="XV32">
        <v>0</v>
      </c>
      <c r="XW32">
        <v>0</v>
      </c>
      <c r="XX32">
        <v>0</v>
      </c>
      <c r="XY32">
        <v>0</v>
      </c>
      <c r="XZ32">
        <v>0</v>
      </c>
      <c r="YA32">
        <v>0</v>
      </c>
      <c r="YB32">
        <v>0</v>
      </c>
      <c r="YC32">
        <v>0</v>
      </c>
      <c r="YD32">
        <v>0</v>
      </c>
      <c r="YE32">
        <v>0</v>
      </c>
      <c r="YF32">
        <v>0</v>
      </c>
      <c r="YG32">
        <v>0</v>
      </c>
      <c r="YH32">
        <v>0</v>
      </c>
      <c r="YI32">
        <v>0</v>
      </c>
      <c r="YJ32">
        <v>0</v>
      </c>
      <c r="YK32">
        <v>0</v>
      </c>
      <c r="YL32">
        <v>0</v>
      </c>
      <c r="YM32">
        <v>0</v>
      </c>
      <c r="YN32">
        <v>0</v>
      </c>
      <c r="YO32">
        <v>0</v>
      </c>
      <c r="YP32">
        <v>0</v>
      </c>
      <c r="YQ32">
        <v>0</v>
      </c>
      <c r="YR32">
        <v>3749166</v>
      </c>
      <c r="YS32">
        <v>-2241850</v>
      </c>
      <c r="YT32">
        <v>0</v>
      </c>
      <c r="YU32">
        <v>0</v>
      </c>
      <c r="YV32">
        <v>1507316</v>
      </c>
      <c r="YW32">
        <v>3749166</v>
      </c>
      <c r="YX32">
        <v>2257725</v>
      </c>
      <c r="YY32">
        <v>0</v>
      </c>
      <c r="YZ32">
        <v>2257725</v>
      </c>
      <c r="ZA32">
        <v>-2241850</v>
      </c>
      <c r="ZB32">
        <v>0</v>
      </c>
      <c r="ZC32">
        <v>0</v>
      </c>
      <c r="ZD32">
        <v>0</v>
      </c>
      <c r="ZE32">
        <v>750409</v>
      </c>
      <c r="ZF32">
        <v>1507316</v>
      </c>
      <c r="ZG32">
        <v>0</v>
      </c>
    </row>
    <row r="33" spans="1:683">
      <c r="A33" s="84">
        <v>45657</v>
      </c>
      <c r="B33" s="81">
        <v>51519</v>
      </c>
      <c r="C33" s="82" t="s">
        <v>1965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46450418.560000002</v>
      </c>
      <c r="R33" s="38">
        <v>1513655.44</v>
      </c>
      <c r="S33" s="38">
        <v>0</v>
      </c>
      <c r="T33" s="38">
        <v>47964074</v>
      </c>
      <c r="U33" s="38">
        <v>0</v>
      </c>
      <c r="V33" s="38">
        <v>61834251.990000002</v>
      </c>
      <c r="W33" s="38">
        <v>0</v>
      </c>
      <c r="X33" s="38">
        <v>46450418.560000002</v>
      </c>
      <c r="Y33" s="38">
        <v>1513655.44</v>
      </c>
      <c r="Z33" s="38">
        <v>10208950.789999999</v>
      </c>
      <c r="AA33" s="38">
        <v>61834251.990000002</v>
      </c>
      <c r="AB33" s="38">
        <v>0</v>
      </c>
      <c r="AC33" s="38">
        <v>47964074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32048629.239999998</v>
      </c>
      <c r="AR33" s="38">
        <v>1033826.76</v>
      </c>
      <c r="AS33" s="38">
        <v>0</v>
      </c>
      <c r="AT33" s="38">
        <v>33082456</v>
      </c>
      <c r="AU33" s="38">
        <v>0</v>
      </c>
      <c r="AV33" s="38">
        <v>27587307</v>
      </c>
      <c r="AW33" s="38">
        <v>0</v>
      </c>
      <c r="AX33" s="38">
        <v>32048629.239999998</v>
      </c>
      <c r="AY33" s="38">
        <v>1033826.76</v>
      </c>
      <c r="AZ33" s="38">
        <v>4554716.05</v>
      </c>
      <c r="BA33" s="38">
        <v>27587307</v>
      </c>
      <c r="BB33" s="38">
        <v>0</v>
      </c>
      <c r="BC33" s="38">
        <v>33082456</v>
      </c>
      <c r="BD33" s="38">
        <v>77155461.209999993</v>
      </c>
      <c r="BE33" s="38">
        <v>2499643.64</v>
      </c>
      <c r="BF33" s="38">
        <v>0</v>
      </c>
      <c r="BG33" s="38">
        <v>79655104.849999994</v>
      </c>
      <c r="BH33" s="38">
        <v>0</v>
      </c>
      <c r="BI33" s="38">
        <v>65776042.600000001</v>
      </c>
      <c r="BJ33" s="38">
        <v>0</v>
      </c>
      <c r="BK33" s="38">
        <v>77155461.209999993</v>
      </c>
      <c r="BL33" s="38">
        <v>2499643.64</v>
      </c>
      <c r="BM33" s="38">
        <v>10859747.810000001</v>
      </c>
      <c r="BN33" s="38">
        <v>65776042.600000001</v>
      </c>
      <c r="BO33" s="38">
        <v>0</v>
      </c>
      <c r="BP33" s="38">
        <v>79655104.849999994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126095379.58</v>
      </c>
      <c r="CE33" s="38">
        <v>7085902.8700000001</v>
      </c>
      <c r="CF33" s="38">
        <v>0</v>
      </c>
      <c r="CG33" s="38">
        <v>133181282.45</v>
      </c>
      <c r="CH33" s="38">
        <v>0</v>
      </c>
      <c r="CI33" s="38">
        <v>97826618.299999997</v>
      </c>
      <c r="CJ33" s="38">
        <v>0</v>
      </c>
      <c r="CK33" s="38">
        <v>126095379.58</v>
      </c>
      <c r="CL33" s="38">
        <v>7085902.8700000001</v>
      </c>
      <c r="CM33" s="38">
        <v>16151357.869999999</v>
      </c>
      <c r="CN33" s="38">
        <v>97826618.299999997</v>
      </c>
      <c r="CO33" s="38">
        <v>0</v>
      </c>
      <c r="CP33" s="38">
        <v>133181282.45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0</v>
      </c>
      <c r="DY33" s="38">
        <v>0</v>
      </c>
      <c r="DZ33" s="38">
        <v>0</v>
      </c>
      <c r="EA33" s="38">
        <v>0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8">
        <v>0</v>
      </c>
      <c r="ER33" s="38">
        <v>0</v>
      </c>
      <c r="ES33" s="38">
        <v>0</v>
      </c>
      <c r="ET33" s="38">
        <v>0</v>
      </c>
      <c r="EU33" s="38">
        <v>0</v>
      </c>
      <c r="EV33" s="38">
        <v>0</v>
      </c>
      <c r="EW33" s="38">
        <v>0</v>
      </c>
      <c r="EX33" s="38">
        <v>0</v>
      </c>
      <c r="EY33" s="38">
        <v>0</v>
      </c>
      <c r="EZ33" s="38">
        <v>0</v>
      </c>
      <c r="FA33" s="38">
        <v>0</v>
      </c>
      <c r="FB33" s="38">
        <v>0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0</v>
      </c>
      <c r="FI33" s="38">
        <v>0</v>
      </c>
      <c r="FJ33" s="38">
        <v>0</v>
      </c>
      <c r="FK33" s="38">
        <v>0</v>
      </c>
      <c r="FL33" s="38">
        <v>0</v>
      </c>
      <c r="FM33" s="38">
        <v>0</v>
      </c>
      <c r="FN33" s="38">
        <v>0</v>
      </c>
      <c r="FO33" s="38">
        <v>0</v>
      </c>
      <c r="FP33" s="38">
        <v>0</v>
      </c>
      <c r="FQ33" s="38">
        <v>0</v>
      </c>
      <c r="FR33" s="38">
        <v>0</v>
      </c>
      <c r="FS33" s="38">
        <v>0</v>
      </c>
      <c r="FT33" s="38">
        <v>0</v>
      </c>
      <c r="FU33" s="38">
        <v>0</v>
      </c>
      <c r="FV33" s="38">
        <v>0</v>
      </c>
      <c r="FW33" s="38">
        <v>0</v>
      </c>
      <c r="FX33" s="38">
        <v>0</v>
      </c>
      <c r="FY33" s="38">
        <v>0</v>
      </c>
      <c r="FZ33" s="38">
        <v>0</v>
      </c>
      <c r="GA33" s="38">
        <v>0</v>
      </c>
      <c r="GB33" s="38">
        <v>0</v>
      </c>
      <c r="GC33" s="38">
        <v>0</v>
      </c>
      <c r="GD33" s="38">
        <v>0</v>
      </c>
      <c r="GE33" s="38">
        <v>0</v>
      </c>
      <c r="GF33" s="38">
        <v>0</v>
      </c>
      <c r="GG33" s="38">
        <v>0</v>
      </c>
      <c r="GH33" s="38">
        <v>0</v>
      </c>
      <c r="GI33" s="38">
        <v>0</v>
      </c>
      <c r="GJ33" s="38">
        <v>0</v>
      </c>
      <c r="GK33" s="38">
        <v>0</v>
      </c>
      <c r="GL33" s="38">
        <v>0</v>
      </c>
      <c r="GM33" s="38">
        <v>0</v>
      </c>
      <c r="GN33" s="38">
        <v>0</v>
      </c>
      <c r="GO33" s="38">
        <v>0</v>
      </c>
      <c r="GP33" s="38">
        <v>0</v>
      </c>
      <c r="GQ33" s="38">
        <v>0</v>
      </c>
      <c r="GR33" s="38">
        <v>281749888.58999997</v>
      </c>
      <c r="GS33" s="38">
        <v>12133028.710000001</v>
      </c>
      <c r="GT33" s="38">
        <v>0</v>
      </c>
      <c r="GU33" s="38">
        <v>0</v>
      </c>
      <c r="GV33" s="38">
        <v>293882917.30000001</v>
      </c>
      <c r="GW33" s="38">
        <v>0</v>
      </c>
      <c r="GX33" s="38">
        <v>0</v>
      </c>
      <c r="GY33" s="38">
        <v>253024219.88999999</v>
      </c>
      <c r="GZ33" s="38">
        <v>0</v>
      </c>
      <c r="HA33" s="38">
        <v>281749888.58999997</v>
      </c>
      <c r="HB33" s="38">
        <v>12133028.710000001</v>
      </c>
      <c r="HC33" s="38">
        <v>41774772.520000003</v>
      </c>
      <c r="HD33" s="38">
        <v>0</v>
      </c>
      <c r="HE33" s="38">
        <v>41774772.520000003</v>
      </c>
      <c r="HF33" s="38">
        <v>253024219.88999999</v>
      </c>
      <c r="HG33" s="38">
        <v>0</v>
      </c>
      <c r="HH33" s="38">
        <v>0</v>
      </c>
      <c r="HI33" s="38">
        <v>293882917.30000001</v>
      </c>
      <c r="HJ33" s="38">
        <v>0</v>
      </c>
      <c r="HK33" s="38">
        <v>0</v>
      </c>
      <c r="HL33" s="38">
        <v>0</v>
      </c>
      <c r="HM33" s="38">
        <v>0</v>
      </c>
      <c r="HN33" s="38">
        <v>0</v>
      </c>
      <c r="HO33" s="38">
        <v>0</v>
      </c>
      <c r="HP33" s="38">
        <v>0</v>
      </c>
      <c r="HQ33" s="38">
        <v>0</v>
      </c>
      <c r="HR33" s="38">
        <v>0</v>
      </c>
      <c r="HS33" s="38">
        <v>0</v>
      </c>
      <c r="HT33" s="38">
        <v>0</v>
      </c>
      <c r="HU33" s="38">
        <v>0</v>
      </c>
      <c r="HV33" s="38">
        <v>0</v>
      </c>
      <c r="HW33" s="38">
        <v>0</v>
      </c>
      <c r="HX33" s="38">
        <v>3153483</v>
      </c>
      <c r="HY33" s="38">
        <v>97279049.959999993</v>
      </c>
      <c r="HZ33" s="38">
        <v>0</v>
      </c>
      <c r="IA33" s="38">
        <v>4975609.76</v>
      </c>
      <c r="IB33" s="38">
        <v>92303440.209999993</v>
      </c>
      <c r="IC33" s="38">
        <v>92303440.209999993</v>
      </c>
      <c r="ID33" s="38">
        <v>89149957.209999993</v>
      </c>
      <c r="IE33" s="38">
        <v>0</v>
      </c>
      <c r="IF33" s="38">
        <v>89149957.209999993</v>
      </c>
      <c r="IG33" s="38">
        <v>0</v>
      </c>
      <c r="IH33" s="38">
        <v>97279049.959999993</v>
      </c>
      <c r="II33" s="38">
        <v>0</v>
      </c>
      <c r="IJ33" s="38">
        <v>3153483</v>
      </c>
      <c r="IK33" s="38">
        <v>0</v>
      </c>
      <c r="IL33" s="38">
        <v>0</v>
      </c>
      <c r="IM33" s="38">
        <v>0</v>
      </c>
      <c r="IN33" s="38">
        <v>0</v>
      </c>
      <c r="IO33" s="38">
        <v>0</v>
      </c>
      <c r="IP33" s="38">
        <v>0</v>
      </c>
      <c r="IQ33" s="38">
        <v>0</v>
      </c>
      <c r="IR33" s="38">
        <v>0</v>
      </c>
      <c r="IS33" s="38">
        <v>0</v>
      </c>
      <c r="IT33" s="38">
        <v>0</v>
      </c>
      <c r="IU33" s="38">
        <v>0</v>
      </c>
      <c r="IV33" s="38">
        <v>0</v>
      </c>
      <c r="IW33" s="38">
        <v>0</v>
      </c>
      <c r="IX33" s="38">
        <v>0</v>
      </c>
      <c r="IY33" s="38">
        <v>0</v>
      </c>
      <c r="IZ33" s="38">
        <v>1908397.79</v>
      </c>
      <c r="JA33" s="38">
        <v>17036800.579999998</v>
      </c>
      <c r="JB33" s="38">
        <v>0</v>
      </c>
      <c r="JC33" s="38">
        <v>1485290.92</v>
      </c>
      <c r="JD33" s="38">
        <v>15551509.66</v>
      </c>
      <c r="JE33" s="38">
        <v>22036224.52</v>
      </c>
      <c r="JF33" s="38">
        <v>13643111.869999999</v>
      </c>
      <c r="JG33" s="38">
        <v>6484714.8700000001</v>
      </c>
      <c r="JH33" s="38">
        <v>20127826.739999998</v>
      </c>
      <c r="JI33" s="38">
        <v>6484714.8700000001</v>
      </c>
      <c r="JJ33" s="38">
        <v>23521515.440000001</v>
      </c>
      <c r="JK33" s="38">
        <v>0</v>
      </c>
      <c r="JL33" s="38">
        <v>1908397.79</v>
      </c>
      <c r="JM33" s="38">
        <v>0</v>
      </c>
      <c r="JN33" s="38">
        <v>4943144.3600000003</v>
      </c>
      <c r="JO33" s="38">
        <v>13398455.51</v>
      </c>
      <c r="JP33" s="38">
        <v>0</v>
      </c>
      <c r="JQ33" s="38">
        <v>446959.63</v>
      </c>
      <c r="JR33" s="38">
        <v>12951495.880000001</v>
      </c>
      <c r="JS33" s="38">
        <v>12951495.880000001</v>
      </c>
      <c r="JT33" s="38">
        <v>8008351.5199999996</v>
      </c>
      <c r="JU33" s="38">
        <v>0</v>
      </c>
      <c r="JV33" s="38">
        <v>8008351.5199999996</v>
      </c>
      <c r="JW33" s="38">
        <v>0</v>
      </c>
      <c r="JX33" s="38">
        <v>13398455.51</v>
      </c>
      <c r="JY33" s="38">
        <v>0</v>
      </c>
      <c r="JZ33" s="38">
        <v>4943144.3600000003</v>
      </c>
      <c r="KA33" s="38">
        <v>0</v>
      </c>
      <c r="KB33" s="38">
        <v>0</v>
      </c>
      <c r="KC33" s="38">
        <v>0</v>
      </c>
      <c r="KD33" s="38">
        <v>0</v>
      </c>
      <c r="KE33" s="38">
        <v>0</v>
      </c>
      <c r="KF33" s="38">
        <v>0</v>
      </c>
      <c r="KG33" s="38">
        <v>0</v>
      </c>
      <c r="KH33" s="38">
        <v>0</v>
      </c>
      <c r="KI33" s="38">
        <v>0</v>
      </c>
      <c r="KJ33" s="38">
        <v>0</v>
      </c>
      <c r="KK33" s="38">
        <v>0</v>
      </c>
      <c r="KL33" s="38">
        <v>0</v>
      </c>
      <c r="KM33" s="38">
        <v>0</v>
      </c>
      <c r="KN33" s="38">
        <v>0</v>
      </c>
      <c r="KO33" s="38">
        <v>0</v>
      </c>
      <c r="KP33" s="38">
        <v>8624637.5500000007</v>
      </c>
      <c r="KQ33" s="38">
        <v>47044932.030000001</v>
      </c>
      <c r="KR33" s="38">
        <v>0</v>
      </c>
      <c r="KS33" s="38">
        <v>2211629.7000000002</v>
      </c>
      <c r="KT33" s="38">
        <v>44833302.329999998</v>
      </c>
      <c r="KU33" s="38">
        <v>46542289.57</v>
      </c>
      <c r="KV33" s="38">
        <v>36208664.780000001</v>
      </c>
      <c r="KW33" s="38">
        <v>1708987.24</v>
      </c>
      <c r="KX33" s="38">
        <v>37917652.020000003</v>
      </c>
      <c r="KY33" s="38">
        <v>1708987.24</v>
      </c>
      <c r="KZ33" s="38">
        <v>48753919.270000003</v>
      </c>
      <c r="LA33" s="38">
        <v>0</v>
      </c>
      <c r="LB33" s="38">
        <v>8624637.5500000007</v>
      </c>
      <c r="LC33" s="38">
        <v>0</v>
      </c>
      <c r="LD33" s="38">
        <v>0</v>
      </c>
      <c r="LE33" s="38">
        <v>0</v>
      </c>
      <c r="LF33" s="38">
        <v>0</v>
      </c>
      <c r="LG33" s="38">
        <v>0</v>
      </c>
      <c r="LH33" s="38">
        <v>0</v>
      </c>
      <c r="LI33" s="38">
        <v>0</v>
      </c>
      <c r="LJ33" s="38">
        <v>0</v>
      </c>
      <c r="LK33" s="38">
        <v>0</v>
      </c>
      <c r="LL33" s="38">
        <v>0</v>
      </c>
      <c r="LM33" s="38">
        <v>0</v>
      </c>
      <c r="LN33" s="38">
        <v>0</v>
      </c>
      <c r="LO33" s="38">
        <v>0</v>
      </c>
      <c r="LP33" s="38">
        <v>0</v>
      </c>
      <c r="LQ33" s="38">
        <v>0</v>
      </c>
      <c r="LR33" s="38">
        <v>0</v>
      </c>
      <c r="LS33" s="38">
        <v>0</v>
      </c>
      <c r="LT33" s="38">
        <v>0</v>
      </c>
      <c r="LU33" s="38">
        <v>0</v>
      </c>
      <c r="LV33" s="38">
        <v>0</v>
      </c>
      <c r="LW33" s="38">
        <v>0</v>
      </c>
      <c r="LX33" s="38">
        <v>0</v>
      </c>
      <c r="LY33" s="38">
        <v>0</v>
      </c>
      <c r="LZ33" s="38">
        <v>0</v>
      </c>
      <c r="MA33" s="38">
        <v>0</v>
      </c>
      <c r="MB33" s="38">
        <v>0</v>
      </c>
      <c r="MC33" s="38">
        <v>0</v>
      </c>
      <c r="MD33" s="38">
        <v>0</v>
      </c>
      <c r="ME33" s="38">
        <v>0</v>
      </c>
      <c r="MF33" s="38">
        <v>0</v>
      </c>
      <c r="MG33" s="38">
        <v>0</v>
      </c>
      <c r="MH33" s="38">
        <v>0</v>
      </c>
      <c r="MI33" s="38">
        <v>0</v>
      </c>
      <c r="MJ33" s="38">
        <v>0</v>
      </c>
      <c r="MK33" s="38">
        <v>0</v>
      </c>
      <c r="ML33" s="38">
        <v>0</v>
      </c>
      <c r="MM33" s="38">
        <v>0</v>
      </c>
      <c r="MN33" s="38">
        <v>0</v>
      </c>
      <c r="MO33" s="38">
        <v>0</v>
      </c>
      <c r="MP33" s="38">
        <v>0</v>
      </c>
      <c r="MQ33" s="38">
        <v>0</v>
      </c>
      <c r="MR33" s="38">
        <v>0</v>
      </c>
      <c r="MS33" s="38">
        <v>0</v>
      </c>
      <c r="MT33" s="38">
        <v>0</v>
      </c>
      <c r="MU33" s="38">
        <v>0</v>
      </c>
      <c r="MV33" s="38">
        <v>0</v>
      </c>
      <c r="MW33" s="38">
        <v>0</v>
      </c>
      <c r="MX33" s="38">
        <v>0</v>
      </c>
      <c r="MY33" s="38">
        <v>0</v>
      </c>
      <c r="MZ33" s="38">
        <v>0</v>
      </c>
      <c r="NA33" s="38">
        <v>0</v>
      </c>
      <c r="NB33" s="38">
        <v>0</v>
      </c>
      <c r="NC33" s="38">
        <v>0</v>
      </c>
      <c r="ND33" s="38">
        <v>0</v>
      </c>
      <c r="NE33" s="38">
        <v>0</v>
      </c>
      <c r="NF33" s="38">
        <v>0</v>
      </c>
      <c r="NG33" s="38">
        <v>0</v>
      </c>
      <c r="NH33" s="38">
        <v>0</v>
      </c>
      <c r="NI33" s="38">
        <v>0</v>
      </c>
      <c r="NJ33" s="38">
        <v>0</v>
      </c>
      <c r="NK33" s="38">
        <v>0</v>
      </c>
      <c r="NL33" s="38">
        <v>0</v>
      </c>
      <c r="NM33" s="38">
        <v>0</v>
      </c>
      <c r="NN33" s="38">
        <v>0</v>
      </c>
      <c r="NO33" s="38">
        <v>0</v>
      </c>
      <c r="NP33" s="38">
        <v>0</v>
      </c>
      <c r="NQ33" s="38">
        <v>0</v>
      </c>
      <c r="NR33" s="38">
        <v>0</v>
      </c>
      <c r="NS33" s="38">
        <v>0</v>
      </c>
      <c r="NT33" s="38">
        <v>0</v>
      </c>
      <c r="NU33" s="38">
        <v>0</v>
      </c>
      <c r="NV33" s="38">
        <v>0</v>
      </c>
      <c r="NW33" s="38">
        <v>0</v>
      </c>
      <c r="NX33" s="38">
        <v>0</v>
      </c>
      <c r="NY33" s="38">
        <v>0</v>
      </c>
      <c r="NZ33" s="38">
        <v>0</v>
      </c>
      <c r="OA33" s="38">
        <v>0</v>
      </c>
      <c r="OB33" s="38">
        <v>0</v>
      </c>
      <c r="OC33" s="38">
        <v>0</v>
      </c>
      <c r="OD33" s="38">
        <v>0</v>
      </c>
      <c r="OE33" s="38">
        <v>0</v>
      </c>
      <c r="OF33" s="38">
        <v>0</v>
      </c>
      <c r="OG33" s="38">
        <v>0</v>
      </c>
      <c r="OH33" s="38">
        <v>0</v>
      </c>
      <c r="OI33" s="38">
        <v>0</v>
      </c>
      <c r="OJ33" s="38">
        <v>0</v>
      </c>
      <c r="OK33" s="38">
        <v>0</v>
      </c>
      <c r="OL33" s="38">
        <v>0</v>
      </c>
      <c r="OM33" s="38">
        <v>0</v>
      </c>
      <c r="ON33" s="38">
        <v>0</v>
      </c>
      <c r="OO33" s="38">
        <v>0</v>
      </c>
      <c r="OP33" s="38">
        <v>0</v>
      </c>
      <c r="OQ33" s="38">
        <v>0</v>
      </c>
      <c r="OR33" s="38">
        <v>0</v>
      </c>
      <c r="OS33" s="38">
        <v>0</v>
      </c>
      <c r="OT33" s="38">
        <v>0</v>
      </c>
      <c r="OU33" s="38">
        <v>0</v>
      </c>
      <c r="OV33" s="38">
        <v>0</v>
      </c>
      <c r="OW33" s="38">
        <v>0</v>
      </c>
      <c r="OX33" s="38">
        <v>0</v>
      </c>
      <c r="OY33" s="38">
        <v>0</v>
      </c>
      <c r="OZ33" s="38">
        <v>0</v>
      </c>
      <c r="PA33" s="38">
        <v>0</v>
      </c>
      <c r="PB33" s="38">
        <v>0</v>
      </c>
      <c r="PC33" s="38">
        <v>0</v>
      </c>
      <c r="PD33" s="38">
        <v>0</v>
      </c>
      <c r="PE33" s="38">
        <v>0</v>
      </c>
      <c r="PF33" s="38">
        <v>0</v>
      </c>
      <c r="PG33" s="38">
        <v>0</v>
      </c>
      <c r="PH33" s="38">
        <v>0</v>
      </c>
      <c r="PI33" s="38">
        <v>0</v>
      </c>
      <c r="PJ33" s="38">
        <v>0</v>
      </c>
      <c r="PK33" s="38">
        <v>0</v>
      </c>
      <c r="PL33" s="38">
        <v>0</v>
      </c>
      <c r="PM33" s="38">
        <v>0</v>
      </c>
      <c r="PN33" s="38">
        <v>0</v>
      </c>
      <c r="PO33" s="38">
        <v>0</v>
      </c>
      <c r="PP33" s="38">
        <v>0</v>
      </c>
      <c r="PQ33" s="38">
        <v>0</v>
      </c>
      <c r="PR33" s="38">
        <v>0</v>
      </c>
      <c r="PS33" s="38">
        <v>0</v>
      </c>
      <c r="PT33" s="38">
        <v>0</v>
      </c>
      <c r="PU33" s="38">
        <v>0</v>
      </c>
      <c r="PV33" s="38">
        <v>0</v>
      </c>
      <c r="PW33" s="38">
        <v>0</v>
      </c>
      <c r="PX33" s="38">
        <v>0</v>
      </c>
      <c r="PY33" s="38">
        <v>0</v>
      </c>
      <c r="PZ33" s="38">
        <v>18629662.699999999</v>
      </c>
      <c r="QA33" s="38">
        <v>174759238.09</v>
      </c>
      <c r="QB33" s="38">
        <v>0</v>
      </c>
      <c r="QC33" s="38">
        <v>9119490</v>
      </c>
      <c r="QD33" s="38">
        <v>165639748.09</v>
      </c>
      <c r="QE33" s="38">
        <v>173833450.19</v>
      </c>
      <c r="QF33" s="38">
        <v>147010085.38999999</v>
      </c>
      <c r="QG33" s="38">
        <v>8193702.0999999996</v>
      </c>
      <c r="QH33" s="38">
        <v>155203787.49000001</v>
      </c>
      <c r="QI33" s="38">
        <v>8193702.0999999996</v>
      </c>
      <c r="QJ33" s="38">
        <v>182952940.19</v>
      </c>
      <c r="QK33" s="38">
        <v>0</v>
      </c>
      <c r="QL33" s="38">
        <v>18629662.699999999</v>
      </c>
      <c r="QM33" s="38">
        <v>0</v>
      </c>
      <c r="QN33" s="83">
        <v>1972081.97</v>
      </c>
      <c r="QO33" s="83">
        <v>2143590</v>
      </c>
      <c r="QP33" s="83">
        <v>0</v>
      </c>
      <c r="QQ33" s="83">
        <v>0</v>
      </c>
      <c r="QR33" s="83">
        <v>0</v>
      </c>
      <c r="QS33" s="83">
        <v>2143590</v>
      </c>
      <c r="QT33" s="83">
        <v>0</v>
      </c>
      <c r="QU33" s="83">
        <v>0</v>
      </c>
      <c r="QV33" s="83">
        <v>4161013.25</v>
      </c>
      <c r="QW33" s="83">
        <v>0</v>
      </c>
      <c r="QX33" s="83">
        <v>4161013.25</v>
      </c>
      <c r="QY33" s="83">
        <v>0</v>
      </c>
      <c r="QZ33" s="83">
        <v>0</v>
      </c>
      <c r="RA33" s="83">
        <v>4115671.97</v>
      </c>
      <c r="RB33" s="83">
        <v>0</v>
      </c>
      <c r="RC33" s="83">
        <v>0</v>
      </c>
      <c r="RD33" s="83">
        <v>0</v>
      </c>
      <c r="RE33" s="83">
        <v>0</v>
      </c>
      <c r="RF33" s="83">
        <v>0</v>
      </c>
      <c r="RG33" s="83">
        <v>0</v>
      </c>
      <c r="RH33" s="83">
        <v>0</v>
      </c>
      <c r="RI33" s="83">
        <v>0</v>
      </c>
      <c r="RJ33" s="83">
        <v>0</v>
      </c>
      <c r="RK33" s="83">
        <v>0</v>
      </c>
      <c r="RL33" s="83">
        <v>0</v>
      </c>
      <c r="RM33" s="83">
        <v>0</v>
      </c>
      <c r="RN33" s="83">
        <v>0</v>
      </c>
      <c r="RO33" s="83">
        <v>0</v>
      </c>
      <c r="RP33" s="83">
        <v>0</v>
      </c>
      <c r="RQ33" s="83">
        <v>0</v>
      </c>
      <c r="RR33" s="83">
        <v>0</v>
      </c>
      <c r="RS33" s="83">
        <v>0</v>
      </c>
      <c r="RT33" s="83">
        <v>0</v>
      </c>
      <c r="RU33" s="83">
        <v>0</v>
      </c>
      <c r="RV33" s="83">
        <v>0</v>
      </c>
      <c r="RW33" s="83">
        <v>0</v>
      </c>
      <c r="RX33" s="83">
        <v>0</v>
      </c>
      <c r="RY33" s="83">
        <v>0</v>
      </c>
      <c r="RZ33" s="83">
        <v>0</v>
      </c>
      <c r="SA33" s="83">
        <v>0</v>
      </c>
      <c r="SB33" s="83">
        <v>0</v>
      </c>
      <c r="SC33" s="83">
        <v>0</v>
      </c>
      <c r="SD33" s="83">
        <v>0</v>
      </c>
      <c r="SE33" s="83">
        <v>0</v>
      </c>
      <c r="SF33" s="83">
        <v>0</v>
      </c>
      <c r="SG33" s="83">
        <v>0</v>
      </c>
      <c r="SH33" s="83">
        <v>0</v>
      </c>
      <c r="SI33" s="83">
        <v>0</v>
      </c>
      <c r="SJ33" s="83">
        <v>0</v>
      </c>
      <c r="SK33" s="83">
        <v>0</v>
      </c>
      <c r="SL33" s="83">
        <v>0</v>
      </c>
      <c r="SM33" s="83">
        <v>0</v>
      </c>
      <c r="SN33" s="83">
        <v>0</v>
      </c>
      <c r="SO33" s="83">
        <v>0</v>
      </c>
      <c r="SP33" s="83">
        <v>0</v>
      </c>
      <c r="SQ33" s="83">
        <v>0</v>
      </c>
      <c r="SR33" s="83">
        <v>0</v>
      </c>
      <c r="SS33" s="83">
        <v>0</v>
      </c>
      <c r="ST33" s="83">
        <v>0</v>
      </c>
      <c r="SU33" s="83">
        <v>0</v>
      </c>
      <c r="SV33" s="83">
        <v>0</v>
      </c>
      <c r="SW33" s="83">
        <v>0</v>
      </c>
      <c r="SX33" s="83">
        <v>0</v>
      </c>
      <c r="SY33" s="83">
        <v>0</v>
      </c>
      <c r="SZ33" s="83">
        <v>0</v>
      </c>
      <c r="TA33" s="83">
        <v>0</v>
      </c>
      <c r="TB33" s="83">
        <v>0</v>
      </c>
      <c r="TC33" s="83">
        <v>0</v>
      </c>
      <c r="TD33" s="83">
        <v>0</v>
      </c>
      <c r="TE33" s="83">
        <v>0</v>
      </c>
      <c r="TF33" s="83">
        <v>0</v>
      </c>
      <c r="TG33" s="83">
        <v>0</v>
      </c>
      <c r="TH33" s="83">
        <v>0</v>
      </c>
      <c r="TI33" s="83">
        <v>0</v>
      </c>
      <c r="TJ33" s="83">
        <v>0</v>
      </c>
      <c r="TK33" s="83">
        <v>0</v>
      </c>
      <c r="TL33" s="83">
        <v>0</v>
      </c>
      <c r="TM33" s="83">
        <v>0</v>
      </c>
      <c r="TN33" s="83">
        <v>0</v>
      </c>
      <c r="TO33" s="83">
        <v>0</v>
      </c>
      <c r="TP33" s="83">
        <v>0</v>
      </c>
      <c r="TQ33" s="83">
        <v>0</v>
      </c>
      <c r="TR33" s="83">
        <v>0</v>
      </c>
      <c r="TS33" s="83">
        <v>0</v>
      </c>
      <c r="TT33" s="83">
        <v>0</v>
      </c>
      <c r="TU33" s="83">
        <v>0</v>
      </c>
      <c r="TV33" s="83">
        <v>0</v>
      </c>
      <c r="TW33" s="83">
        <v>0</v>
      </c>
      <c r="TX33" s="83">
        <v>0</v>
      </c>
      <c r="TY33" s="83">
        <v>0</v>
      </c>
      <c r="TZ33" s="83">
        <v>0</v>
      </c>
      <c r="UA33" s="83">
        <v>0</v>
      </c>
      <c r="UB33" s="83">
        <v>0</v>
      </c>
      <c r="UC33" s="83">
        <v>0</v>
      </c>
      <c r="UD33" s="83">
        <v>0</v>
      </c>
      <c r="UE33" s="83">
        <v>0</v>
      </c>
      <c r="UF33" s="83">
        <v>0</v>
      </c>
      <c r="UG33" s="83">
        <v>0</v>
      </c>
      <c r="UH33" s="83">
        <v>0</v>
      </c>
      <c r="UI33" s="83">
        <v>9626250.9299999997</v>
      </c>
      <c r="UJ33" s="83">
        <v>302733242.32999998</v>
      </c>
      <c r="UK33" s="83">
        <v>148951939.40000001</v>
      </c>
      <c r="UL33" s="83">
        <v>198787754.33000001</v>
      </c>
      <c r="UM33" s="83">
        <v>103945488</v>
      </c>
      <c r="UN33" s="83">
        <v>0</v>
      </c>
      <c r="UO33" s="83">
        <v>49835814.93</v>
      </c>
      <c r="UP33" s="83">
        <v>0</v>
      </c>
      <c r="UQ33" s="83">
        <v>103945488</v>
      </c>
      <c r="UR33" s="83">
        <v>0</v>
      </c>
      <c r="US33" s="83">
        <v>0</v>
      </c>
      <c r="UT33" s="83">
        <v>262523678.31999999</v>
      </c>
      <c r="UU33" s="83">
        <v>49835814.93</v>
      </c>
      <c r="UV33" s="83">
        <v>312359493.25999999</v>
      </c>
      <c r="UW33" s="83">
        <v>0</v>
      </c>
      <c r="UX33" s="83">
        <v>0</v>
      </c>
      <c r="UY33" s="83">
        <v>252897427.40000001</v>
      </c>
      <c r="UZ33">
        <v>4161013.25</v>
      </c>
      <c r="VA33">
        <v>0</v>
      </c>
      <c r="VB33">
        <v>4161013.25</v>
      </c>
      <c r="VC33">
        <v>2143590</v>
      </c>
      <c r="VD33">
        <v>0</v>
      </c>
      <c r="VE33">
        <v>0</v>
      </c>
      <c r="VF33">
        <v>0</v>
      </c>
      <c r="VG33">
        <v>45341.29</v>
      </c>
      <c r="VH33">
        <v>4115671.97</v>
      </c>
      <c r="VI33">
        <v>0</v>
      </c>
      <c r="VJ33">
        <v>0</v>
      </c>
      <c r="VK33">
        <v>0</v>
      </c>
      <c r="VL33">
        <v>0</v>
      </c>
      <c r="VM33">
        <v>0</v>
      </c>
      <c r="VN33">
        <v>0</v>
      </c>
      <c r="VO33">
        <v>0</v>
      </c>
      <c r="VP33">
        <v>0</v>
      </c>
      <c r="VQ33">
        <v>0</v>
      </c>
      <c r="VR33">
        <v>0</v>
      </c>
      <c r="VS33">
        <v>0</v>
      </c>
      <c r="VT33">
        <v>0</v>
      </c>
      <c r="VU33">
        <v>0</v>
      </c>
      <c r="VV33">
        <v>0</v>
      </c>
      <c r="VW33">
        <v>0</v>
      </c>
      <c r="VX33">
        <v>0</v>
      </c>
      <c r="VY33">
        <v>0</v>
      </c>
      <c r="VZ33">
        <v>0</v>
      </c>
      <c r="WA33">
        <v>0</v>
      </c>
      <c r="WB33">
        <v>0</v>
      </c>
      <c r="WC33">
        <v>0</v>
      </c>
      <c r="WD33">
        <v>0</v>
      </c>
      <c r="WE33">
        <v>0</v>
      </c>
      <c r="WF33">
        <v>0</v>
      </c>
      <c r="WG33">
        <v>0</v>
      </c>
      <c r="WH33">
        <v>0</v>
      </c>
      <c r="WI33">
        <v>0</v>
      </c>
      <c r="WJ33">
        <v>0</v>
      </c>
      <c r="WK33">
        <v>0</v>
      </c>
      <c r="WL33">
        <v>0</v>
      </c>
      <c r="WM33">
        <v>0</v>
      </c>
      <c r="WN33">
        <v>0</v>
      </c>
      <c r="WO33">
        <v>0</v>
      </c>
      <c r="WP33">
        <v>0</v>
      </c>
      <c r="WQ33">
        <v>0</v>
      </c>
      <c r="WR33">
        <v>0</v>
      </c>
      <c r="WS33">
        <v>0</v>
      </c>
      <c r="WT33">
        <v>0</v>
      </c>
      <c r="WU33">
        <v>0</v>
      </c>
      <c r="WV33">
        <v>0</v>
      </c>
      <c r="WW33">
        <v>0</v>
      </c>
      <c r="WX33">
        <v>0</v>
      </c>
      <c r="WY33">
        <v>0</v>
      </c>
      <c r="WZ33">
        <v>0</v>
      </c>
      <c r="XA33">
        <v>0</v>
      </c>
      <c r="XB33">
        <v>0</v>
      </c>
      <c r="XC33">
        <v>0</v>
      </c>
      <c r="XD33">
        <v>0</v>
      </c>
      <c r="XE33">
        <v>0</v>
      </c>
      <c r="XF33">
        <v>0</v>
      </c>
      <c r="XG33">
        <v>0</v>
      </c>
      <c r="XH33">
        <v>0</v>
      </c>
      <c r="XI33">
        <v>0</v>
      </c>
      <c r="XJ33">
        <v>0</v>
      </c>
      <c r="XK33">
        <v>0</v>
      </c>
      <c r="XL33">
        <v>0</v>
      </c>
      <c r="XM33">
        <v>0</v>
      </c>
      <c r="XN33">
        <v>0</v>
      </c>
      <c r="XO33">
        <v>0</v>
      </c>
      <c r="XP33">
        <v>0</v>
      </c>
      <c r="XQ33">
        <v>0</v>
      </c>
      <c r="XR33">
        <v>0</v>
      </c>
      <c r="XS33">
        <v>0</v>
      </c>
      <c r="XT33">
        <v>0</v>
      </c>
      <c r="XU33">
        <v>0</v>
      </c>
      <c r="XV33">
        <v>0</v>
      </c>
      <c r="XW33">
        <v>0</v>
      </c>
      <c r="XX33">
        <v>0</v>
      </c>
      <c r="XY33">
        <v>0</v>
      </c>
      <c r="XZ33">
        <v>0</v>
      </c>
      <c r="YA33">
        <v>0</v>
      </c>
      <c r="YB33">
        <v>0</v>
      </c>
      <c r="YC33">
        <v>0</v>
      </c>
      <c r="YD33">
        <v>0</v>
      </c>
      <c r="YE33">
        <v>0</v>
      </c>
      <c r="YF33">
        <v>0</v>
      </c>
      <c r="YG33">
        <v>0</v>
      </c>
      <c r="YH33">
        <v>0</v>
      </c>
      <c r="YI33">
        <v>0</v>
      </c>
      <c r="YJ33">
        <v>0</v>
      </c>
      <c r="YK33">
        <v>0</v>
      </c>
      <c r="YL33">
        <v>0</v>
      </c>
      <c r="YM33">
        <v>0</v>
      </c>
      <c r="YN33">
        <v>0</v>
      </c>
      <c r="YO33">
        <v>0</v>
      </c>
      <c r="YP33">
        <v>0</v>
      </c>
      <c r="YQ33">
        <v>49835814.93</v>
      </c>
      <c r="YR33">
        <v>198787754.33000001</v>
      </c>
      <c r="YS33">
        <v>103945488</v>
      </c>
      <c r="YT33">
        <v>0</v>
      </c>
      <c r="YU33">
        <v>0</v>
      </c>
      <c r="YV33">
        <v>302733242.32999998</v>
      </c>
      <c r="YW33">
        <v>148951939.40000001</v>
      </c>
      <c r="YX33">
        <v>262523678.31999999</v>
      </c>
      <c r="YY33">
        <v>49835814.93</v>
      </c>
      <c r="YZ33">
        <v>312359493.25999999</v>
      </c>
      <c r="ZA33">
        <v>103945488</v>
      </c>
      <c r="ZB33">
        <v>0</v>
      </c>
      <c r="ZC33">
        <v>0</v>
      </c>
      <c r="ZD33">
        <v>0</v>
      </c>
      <c r="ZE33">
        <v>9626250.9299999997</v>
      </c>
      <c r="ZF33">
        <v>252897427.40000001</v>
      </c>
      <c r="ZG33">
        <v>0</v>
      </c>
    </row>
    <row r="34" spans="1:683">
      <c r="A34" s="84">
        <v>45657</v>
      </c>
      <c r="B34" s="81">
        <v>51706</v>
      </c>
      <c r="C34" s="82" t="s">
        <v>1966</v>
      </c>
      <c r="D34" s="38">
        <v>3933206000</v>
      </c>
      <c r="E34" s="38">
        <v>0</v>
      </c>
      <c r="F34" s="38">
        <v>0</v>
      </c>
      <c r="G34" s="38">
        <v>3933206000</v>
      </c>
      <c r="H34" s="38">
        <v>0</v>
      </c>
      <c r="I34" s="38">
        <v>3865665000</v>
      </c>
      <c r="J34" s="38">
        <v>0</v>
      </c>
      <c r="K34" s="38">
        <v>3928562000</v>
      </c>
      <c r="L34" s="38">
        <v>0</v>
      </c>
      <c r="M34" s="38">
        <v>138915000</v>
      </c>
      <c r="N34" s="38">
        <v>3865665000</v>
      </c>
      <c r="O34" s="38">
        <v>0</v>
      </c>
      <c r="P34" s="38">
        <v>3928562000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8">
        <v>0</v>
      </c>
      <c r="DK34" s="38">
        <v>0</v>
      </c>
      <c r="DL34" s="38">
        <v>0</v>
      </c>
      <c r="DM34" s="38">
        <v>0</v>
      </c>
      <c r="DN34" s="38">
        <v>0</v>
      </c>
      <c r="DO34" s="38">
        <v>0</v>
      </c>
      <c r="DP34" s="38">
        <v>0</v>
      </c>
      <c r="DQ34" s="38">
        <v>0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  <c r="DW34" s="38">
        <v>0</v>
      </c>
      <c r="DX34" s="38">
        <v>0</v>
      </c>
      <c r="DY34" s="38">
        <v>0</v>
      </c>
      <c r="DZ34" s="38">
        <v>0</v>
      </c>
      <c r="EA34" s="38">
        <v>0</v>
      </c>
      <c r="EB34" s="38">
        <v>0</v>
      </c>
      <c r="EC34" s="38">
        <v>0</v>
      </c>
      <c r="ED34" s="38">
        <v>0</v>
      </c>
      <c r="EE34" s="38">
        <v>0</v>
      </c>
      <c r="EF34" s="38">
        <v>0</v>
      </c>
      <c r="EG34" s="38">
        <v>0</v>
      </c>
      <c r="EH34" s="38">
        <v>0</v>
      </c>
      <c r="EI34" s="38">
        <v>0</v>
      </c>
      <c r="EJ34" s="38">
        <v>0</v>
      </c>
      <c r="EK34" s="38">
        <v>0</v>
      </c>
      <c r="EL34" s="38">
        <v>0</v>
      </c>
      <c r="EM34" s="38">
        <v>0</v>
      </c>
      <c r="EN34" s="38">
        <v>0</v>
      </c>
      <c r="EO34" s="38">
        <v>0</v>
      </c>
      <c r="EP34" s="38">
        <v>0</v>
      </c>
      <c r="EQ34" s="38">
        <v>0</v>
      </c>
      <c r="ER34" s="38">
        <v>0</v>
      </c>
      <c r="ES34" s="38">
        <v>0</v>
      </c>
      <c r="ET34" s="38">
        <v>0</v>
      </c>
      <c r="EU34" s="38">
        <v>0</v>
      </c>
      <c r="EV34" s="38">
        <v>0</v>
      </c>
      <c r="EW34" s="38">
        <v>0</v>
      </c>
      <c r="EX34" s="38">
        <v>0</v>
      </c>
      <c r="EY34" s="38">
        <v>0</v>
      </c>
      <c r="EZ34" s="38">
        <v>0</v>
      </c>
      <c r="FA34" s="38">
        <v>0</v>
      </c>
      <c r="FB34" s="38">
        <v>0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0</v>
      </c>
      <c r="FI34" s="38">
        <v>0</v>
      </c>
      <c r="FJ34" s="38">
        <v>0</v>
      </c>
      <c r="FK34" s="38">
        <v>0</v>
      </c>
      <c r="FL34" s="38">
        <v>0</v>
      </c>
      <c r="FM34" s="38">
        <v>0</v>
      </c>
      <c r="FN34" s="38">
        <v>0</v>
      </c>
      <c r="FO34" s="38">
        <v>0</v>
      </c>
      <c r="FP34" s="38">
        <v>0</v>
      </c>
      <c r="FQ34" s="38">
        <v>0</v>
      </c>
      <c r="FR34" s="38">
        <v>0</v>
      </c>
      <c r="FS34" s="38">
        <v>0</v>
      </c>
      <c r="FT34" s="38">
        <v>0</v>
      </c>
      <c r="FU34" s="38">
        <v>0</v>
      </c>
      <c r="FV34" s="38">
        <v>0</v>
      </c>
      <c r="FW34" s="38">
        <v>0</v>
      </c>
      <c r="FX34" s="38">
        <v>0</v>
      </c>
      <c r="FY34" s="38">
        <v>0</v>
      </c>
      <c r="FZ34" s="38">
        <v>0</v>
      </c>
      <c r="GA34" s="38">
        <v>0</v>
      </c>
      <c r="GB34" s="38">
        <v>0</v>
      </c>
      <c r="GC34" s="38">
        <v>0</v>
      </c>
      <c r="GD34" s="38">
        <v>0</v>
      </c>
      <c r="GE34" s="38">
        <v>0</v>
      </c>
      <c r="GF34" s="38">
        <v>0</v>
      </c>
      <c r="GG34" s="38">
        <v>0</v>
      </c>
      <c r="GH34" s="38">
        <v>0</v>
      </c>
      <c r="GI34" s="38">
        <v>0</v>
      </c>
      <c r="GJ34" s="38">
        <v>0</v>
      </c>
      <c r="GK34" s="38">
        <v>0</v>
      </c>
      <c r="GL34" s="38">
        <v>0</v>
      </c>
      <c r="GM34" s="38">
        <v>0</v>
      </c>
      <c r="GN34" s="38">
        <v>0</v>
      </c>
      <c r="GO34" s="38">
        <v>0</v>
      </c>
      <c r="GP34" s="38">
        <v>0</v>
      </c>
      <c r="GQ34" s="38">
        <v>0</v>
      </c>
      <c r="GR34" s="38">
        <v>3933206000</v>
      </c>
      <c r="GS34" s="38">
        <v>0</v>
      </c>
      <c r="GT34" s="38">
        <v>0</v>
      </c>
      <c r="GU34" s="38">
        <v>0</v>
      </c>
      <c r="GV34" s="38">
        <v>3933206000</v>
      </c>
      <c r="GW34" s="38">
        <v>0</v>
      </c>
      <c r="GX34" s="38">
        <v>0</v>
      </c>
      <c r="GY34" s="38">
        <v>3865665000</v>
      </c>
      <c r="GZ34" s="38">
        <v>0</v>
      </c>
      <c r="HA34" s="38">
        <v>3928562000</v>
      </c>
      <c r="HB34" s="38">
        <v>0</v>
      </c>
      <c r="HC34" s="38">
        <v>138915000</v>
      </c>
      <c r="HD34" s="38">
        <v>0</v>
      </c>
      <c r="HE34" s="38">
        <v>138915000</v>
      </c>
      <c r="HF34" s="38">
        <v>3865665000</v>
      </c>
      <c r="HG34" s="38">
        <v>0</v>
      </c>
      <c r="HH34" s="38">
        <v>0</v>
      </c>
      <c r="HI34" s="38">
        <v>3928562000</v>
      </c>
      <c r="HJ34" s="38">
        <v>6278000</v>
      </c>
      <c r="HK34" s="38">
        <v>511219000</v>
      </c>
      <c r="HL34" s="38">
        <v>0</v>
      </c>
      <c r="HM34" s="38">
        <v>19067000</v>
      </c>
      <c r="HN34" s="38">
        <v>492152000</v>
      </c>
      <c r="HO34" s="38">
        <v>492152000</v>
      </c>
      <c r="HP34" s="38">
        <v>485874000</v>
      </c>
      <c r="HQ34" s="38">
        <v>0</v>
      </c>
      <c r="HR34" s="38">
        <v>485874000</v>
      </c>
      <c r="HS34" s="38">
        <v>0</v>
      </c>
      <c r="HT34" s="38">
        <v>511219000</v>
      </c>
      <c r="HU34" s="38">
        <v>0</v>
      </c>
      <c r="HV34" s="38">
        <v>6278000</v>
      </c>
      <c r="HW34" s="38">
        <v>0</v>
      </c>
      <c r="HX34" s="38">
        <v>0</v>
      </c>
      <c r="HY34" s="38">
        <v>0</v>
      </c>
      <c r="HZ34" s="38">
        <v>0</v>
      </c>
      <c r="IA34" s="38">
        <v>0</v>
      </c>
      <c r="IB34" s="38">
        <v>0</v>
      </c>
      <c r="IC34" s="38">
        <v>0</v>
      </c>
      <c r="ID34" s="38">
        <v>0</v>
      </c>
      <c r="IE34" s="38">
        <v>0</v>
      </c>
      <c r="IF34" s="38">
        <v>0</v>
      </c>
      <c r="IG34" s="38">
        <v>0</v>
      </c>
      <c r="IH34" s="38">
        <v>0</v>
      </c>
      <c r="II34" s="38">
        <v>0</v>
      </c>
      <c r="IJ34" s="38">
        <v>0</v>
      </c>
      <c r="IK34" s="38">
        <v>0</v>
      </c>
      <c r="IL34" s="38">
        <v>0</v>
      </c>
      <c r="IM34" s="38">
        <v>0</v>
      </c>
      <c r="IN34" s="38">
        <v>0</v>
      </c>
      <c r="IO34" s="38">
        <v>0</v>
      </c>
      <c r="IP34" s="38">
        <v>0</v>
      </c>
      <c r="IQ34" s="38">
        <v>0</v>
      </c>
      <c r="IR34" s="38">
        <v>0</v>
      </c>
      <c r="IS34" s="38">
        <v>0</v>
      </c>
      <c r="IT34" s="38">
        <v>0</v>
      </c>
      <c r="IU34" s="38">
        <v>0</v>
      </c>
      <c r="IV34" s="38">
        <v>0</v>
      </c>
      <c r="IW34" s="38">
        <v>0</v>
      </c>
      <c r="IX34" s="38">
        <v>0</v>
      </c>
      <c r="IY34" s="38">
        <v>0</v>
      </c>
      <c r="IZ34" s="38">
        <v>0</v>
      </c>
      <c r="JA34" s="38">
        <v>0</v>
      </c>
      <c r="JB34" s="38">
        <v>0</v>
      </c>
      <c r="JC34" s="38">
        <v>0</v>
      </c>
      <c r="JD34" s="38">
        <v>0</v>
      </c>
      <c r="JE34" s="38">
        <v>0</v>
      </c>
      <c r="JF34" s="38">
        <v>0</v>
      </c>
      <c r="JG34" s="38">
        <v>0</v>
      </c>
      <c r="JH34" s="38">
        <v>0</v>
      </c>
      <c r="JI34" s="38">
        <v>0</v>
      </c>
      <c r="JJ34" s="38">
        <v>0</v>
      </c>
      <c r="JK34" s="38">
        <v>0</v>
      </c>
      <c r="JL34" s="38">
        <v>0</v>
      </c>
      <c r="JM34" s="38">
        <v>0</v>
      </c>
      <c r="JN34" s="38">
        <v>0</v>
      </c>
      <c r="JO34" s="38">
        <v>0</v>
      </c>
      <c r="JP34" s="38">
        <v>0</v>
      </c>
      <c r="JQ34" s="38">
        <v>0</v>
      </c>
      <c r="JR34" s="38">
        <v>0</v>
      </c>
      <c r="JS34" s="38">
        <v>0</v>
      </c>
      <c r="JT34" s="38">
        <v>0</v>
      </c>
      <c r="JU34" s="38">
        <v>0</v>
      </c>
      <c r="JV34" s="38">
        <v>0</v>
      </c>
      <c r="JW34" s="38">
        <v>0</v>
      </c>
      <c r="JX34" s="38">
        <v>0</v>
      </c>
      <c r="JY34" s="38">
        <v>0</v>
      </c>
      <c r="JZ34" s="38">
        <v>0</v>
      </c>
      <c r="KA34" s="38">
        <v>0</v>
      </c>
      <c r="KB34" s="38">
        <v>0</v>
      </c>
      <c r="KC34" s="38">
        <v>0</v>
      </c>
      <c r="KD34" s="38">
        <v>0</v>
      </c>
      <c r="KE34" s="38">
        <v>0</v>
      </c>
      <c r="KF34" s="38">
        <v>0</v>
      </c>
      <c r="KG34" s="38">
        <v>0</v>
      </c>
      <c r="KH34" s="38">
        <v>0</v>
      </c>
      <c r="KI34" s="38">
        <v>0</v>
      </c>
      <c r="KJ34" s="38">
        <v>0</v>
      </c>
      <c r="KK34" s="38">
        <v>0</v>
      </c>
      <c r="KL34" s="38">
        <v>0</v>
      </c>
      <c r="KM34" s="38">
        <v>0</v>
      </c>
      <c r="KN34" s="38">
        <v>0</v>
      </c>
      <c r="KO34" s="38">
        <v>0</v>
      </c>
      <c r="KP34" s="38">
        <v>0</v>
      </c>
      <c r="KQ34" s="38">
        <v>0</v>
      </c>
      <c r="KR34" s="38">
        <v>0</v>
      </c>
      <c r="KS34" s="38">
        <v>0</v>
      </c>
      <c r="KT34" s="38">
        <v>0</v>
      </c>
      <c r="KU34" s="38">
        <v>0</v>
      </c>
      <c r="KV34" s="38">
        <v>0</v>
      </c>
      <c r="KW34" s="38">
        <v>0</v>
      </c>
      <c r="KX34" s="38">
        <v>0</v>
      </c>
      <c r="KY34" s="38">
        <v>0</v>
      </c>
      <c r="KZ34" s="38">
        <v>0</v>
      </c>
      <c r="LA34" s="38">
        <v>0</v>
      </c>
      <c r="LB34" s="38">
        <v>0</v>
      </c>
      <c r="LC34" s="38">
        <v>0</v>
      </c>
      <c r="LD34" s="38">
        <v>0</v>
      </c>
      <c r="LE34" s="38">
        <v>0</v>
      </c>
      <c r="LF34" s="38">
        <v>0</v>
      </c>
      <c r="LG34" s="38">
        <v>0</v>
      </c>
      <c r="LH34" s="38">
        <v>0</v>
      </c>
      <c r="LI34" s="38">
        <v>0</v>
      </c>
      <c r="LJ34" s="38">
        <v>0</v>
      </c>
      <c r="LK34" s="38">
        <v>0</v>
      </c>
      <c r="LL34" s="38">
        <v>0</v>
      </c>
      <c r="LM34" s="38">
        <v>0</v>
      </c>
      <c r="LN34" s="38">
        <v>0</v>
      </c>
      <c r="LO34" s="38">
        <v>0</v>
      </c>
      <c r="LP34" s="38">
        <v>0</v>
      </c>
      <c r="LQ34" s="38">
        <v>0</v>
      </c>
      <c r="LR34" s="38">
        <v>0</v>
      </c>
      <c r="LS34" s="38">
        <v>0</v>
      </c>
      <c r="LT34" s="38">
        <v>0</v>
      </c>
      <c r="LU34" s="38">
        <v>0</v>
      </c>
      <c r="LV34" s="38">
        <v>0</v>
      </c>
      <c r="LW34" s="38">
        <v>0</v>
      </c>
      <c r="LX34" s="38">
        <v>0</v>
      </c>
      <c r="LY34" s="38">
        <v>0</v>
      </c>
      <c r="LZ34" s="38">
        <v>0</v>
      </c>
      <c r="MA34" s="38">
        <v>0</v>
      </c>
      <c r="MB34" s="38">
        <v>0</v>
      </c>
      <c r="MC34" s="38">
        <v>0</v>
      </c>
      <c r="MD34" s="38">
        <v>0</v>
      </c>
      <c r="ME34" s="38">
        <v>0</v>
      </c>
      <c r="MF34" s="38">
        <v>0</v>
      </c>
      <c r="MG34" s="38">
        <v>0</v>
      </c>
      <c r="MH34" s="38">
        <v>0</v>
      </c>
      <c r="MI34" s="38">
        <v>0</v>
      </c>
      <c r="MJ34" s="38">
        <v>0</v>
      </c>
      <c r="MK34" s="38">
        <v>0</v>
      </c>
      <c r="ML34" s="38">
        <v>0</v>
      </c>
      <c r="MM34" s="38">
        <v>0</v>
      </c>
      <c r="MN34" s="38">
        <v>0</v>
      </c>
      <c r="MO34" s="38">
        <v>0</v>
      </c>
      <c r="MP34" s="38">
        <v>0</v>
      </c>
      <c r="MQ34" s="38">
        <v>0</v>
      </c>
      <c r="MR34" s="38">
        <v>0</v>
      </c>
      <c r="MS34" s="38">
        <v>0</v>
      </c>
      <c r="MT34" s="38">
        <v>0</v>
      </c>
      <c r="MU34" s="38">
        <v>0</v>
      </c>
      <c r="MV34" s="38">
        <v>0</v>
      </c>
      <c r="MW34" s="38">
        <v>0</v>
      </c>
      <c r="MX34" s="38">
        <v>0</v>
      </c>
      <c r="MY34" s="38">
        <v>0</v>
      </c>
      <c r="MZ34" s="38">
        <v>0</v>
      </c>
      <c r="NA34" s="38">
        <v>0</v>
      </c>
      <c r="NB34" s="38">
        <v>0</v>
      </c>
      <c r="NC34" s="38">
        <v>0</v>
      </c>
      <c r="ND34" s="38">
        <v>0</v>
      </c>
      <c r="NE34" s="38">
        <v>0</v>
      </c>
      <c r="NF34" s="38">
        <v>0</v>
      </c>
      <c r="NG34" s="38">
        <v>0</v>
      </c>
      <c r="NH34" s="38">
        <v>0</v>
      </c>
      <c r="NI34" s="38">
        <v>0</v>
      </c>
      <c r="NJ34" s="38">
        <v>0</v>
      </c>
      <c r="NK34" s="38">
        <v>0</v>
      </c>
      <c r="NL34" s="38">
        <v>0</v>
      </c>
      <c r="NM34" s="38">
        <v>0</v>
      </c>
      <c r="NN34" s="38">
        <v>0</v>
      </c>
      <c r="NO34" s="38">
        <v>0</v>
      </c>
      <c r="NP34" s="38">
        <v>0</v>
      </c>
      <c r="NQ34" s="38">
        <v>0</v>
      </c>
      <c r="NR34" s="38">
        <v>0</v>
      </c>
      <c r="NS34" s="38">
        <v>0</v>
      </c>
      <c r="NT34" s="38">
        <v>0</v>
      </c>
      <c r="NU34" s="38">
        <v>0</v>
      </c>
      <c r="NV34" s="38">
        <v>0</v>
      </c>
      <c r="NW34" s="38">
        <v>0</v>
      </c>
      <c r="NX34" s="38">
        <v>0</v>
      </c>
      <c r="NY34" s="38">
        <v>0</v>
      </c>
      <c r="NZ34" s="38">
        <v>0</v>
      </c>
      <c r="OA34" s="38">
        <v>0</v>
      </c>
      <c r="OB34" s="38">
        <v>0</v>
      </c>
      <c r="OC34" s="38">
        <v>0</v>
      </c>
      <c r="OD34" s="38">
        <v>0</v>
      </c>
      <c r="OE34" s="38">
        <v>0</v>
      </c>
      <c r="OF34" s="38">
        <v>0</v>
      </c>
      <c r="OG34" s="38">
        <v>0</v>
      </c>
      <c r="OH34" s="38">
        <v>0</v>
      </c>
      <c r="OI34" s="38">
        <v>0</v>
      </c>
      <c r="OJ34" s="38">
        <v>0</v>
      </c>
      <c r="OK34" s="38">
        <v>0</v>
      </c>
      <c r="OL34" s="38">
        <v>0</v>
      </c>
      <c r="OM34" s="38">
        <v>0</v>
      </c>
      <c r="ON34" s="38">
        <v>0</v>
      </c>
      <c r="OO34" s="38">
        <v>0</v>
      </c>
      <c r="OP34" s="38">
        <v>0</v>
      </c>
      <c r="OQ34" s="38">
        <v>0</v>
      </c>
      <c r="OR34" s="38">
        <v>0</v>
      </c>
      <c r="OS34" s="38">
        <v>0</v>
      </c>
      <c r="OT34" s="38">
        <v>0</v>
      </c>
      <c r="OU34" s="38">
        <v>0</v>
      </c>
      <c r="OV34" s="38">
        <v>0</v>
      </c>
      <c r="OW34" s="38">
        <v>0</v>
      </c>
      <c r="OX34" s="38">
        <v>0</v>
      </c>
      <c r="OY34" s="38">
        <v>0</v>
      </c>
      <c r="OZ34" s="38">
        <v>0</v>
      </c>
      <c r="PA34" s="38">
        <v>0</v>
      </c>
      <c r="PB34" s="38">
        <v>0</v>
      </c>
      <c r="PC34" s="38">
        <v>0</v>
      </c>
      <c r="PD34" s="38">
        <v>0</v>
      </c>
      <c r="PE34" s="38">
        <v>0</v>
      </c>
      <c r="PF34" s="38">
        <v>0</v>
      </c>
      <c r="PG34" s="38">
        <v>0</v>
      </c>
      <c r="PH34" s="38">
        <v>0</v>
      </c>
      <c r="PI34" s="38">
        <v>0</v>
      </c>
      <c r="PJ34" s="38">
        <v>0</v>
      </c>
      <c r="PK34" s="38">
        <v>0</v>
      </c>
      <c r="PL34" s="38">
        <v>0</v>
      </c>
      <c r="PM34" s="38">
        <v>0</v>
      </c>
      <c r="PN34" s="38">
        <v>0</v>
      </c>
      <c r="PO34" s="38">
        <v>0</v>
      </c>
      <c r="PP34" s="38">
        <v>0</v>
      </c>
      <c r="PQ34" s="38">
        <v>0</v>
      </c>
      <c r="PR34" s="38">
        <v>0</v>
      </c>
      <c r="PS34" s="38">
        <v>0</v>
      </c>
      <c r="PT34" s="38">
        <v>0</v>
      </c>
      <c r="PU34" s="38">
        <v>0</v>
      </c>
      <c r="PV34" s="38">
        <v>0</v>
      </c>
      <c r="PW34" s="38">
        <v>0</v>
      </c>
      <c r="PX34" s="38">
        <v>0</v>
      </c>
      <c r="PY34" s="38">
        <v>0</v>
      </c>
      <c r="PZ34" s="38">
        <v>6278000</v>
      </c>
      <c r="QA34" s="38">
        <v>511219000</v>
      </c>
      <c r="QB34" s="38">
        <v>0</v>
      </c>
      <c r="QC34" s="38">
        <v>19067000</v>
      </c>
      <c r="QD34" s="38">
        <v>492152000</v>
      </c>
      <c r="QE34" s="38">
        <v>492152000</v>
      </c>
      <c r="QF34" s="38">
        <v>485874000</v>
      </c>
      <c r="QG34" s="38">
        <v>0</v>
      </c>
      <c r="QH34" s="38">
        <v>485874000</v>
      </c>
      <c r="QI34" s="38">
        <v>0</v>
      </c>
      <c r="QJ34" s="38">
        <v>511219000</v>
      </c>
      <c r="QK34" s="38">
        <v>0</v>
      </c>
      <c r="QL34" s="38">
        <v>6278000</v>
      </c>
      <c r="QM34" s="38">
        <v>0</v>
      </c>
      <c r="QN34" s="83">
        <v>0</v>
      </c>
      <c r="QO34" s="83">
        <v>0</v>
      </c>
      <c r="QP34" s="83">
        <v>0</v>
      </c>
      <c r="QQ34" s="83">
        <v>0</v>
      </c>
      <c r="QR34" s="83">
        <v>0</v>
      </c>
      <c r="QS34" s="83">
        <v>0</v>
      </c>
      <c r="QT34" s="83">
        <v>0</v>
      </c>
      <c r="QU34" s="83">
        <v>0</v>
      </c>
      <c r="QV34" s="83">
        <v>0</v>
      </c>
      <c r="QW34" s="83">
        <v>0</v>
      </c>
      <c r="QX34" s="83">
        <v>0</v>
      </c>
      <c r="QY34" s="83">
        <v>0</v>
      </c>
      <c r="QZ34" s="83">
        <v>0</v>
      </c>
      <c r="RA34" s="83">
        <v>0</v>
      </c>
      <c r="RB34" s="83">
        <v>0</v>
      </c>
      <c r="RC34" s="83">
        <v>0</v>
      </c>
      <c r="RD34" s="83">
        <v>0</v>
      </c>
      <c r="RE34" s="83">
        <v>0</v>
      </c>
      <c r="RF34" s="83">
        <v>0</v>
      </c>
      <c r="RG34" s="83">
        <v>0</v>
      </c>
      <c r="RH34" s="83">
        <v>0</v>
      </c>
      <c r="RI34" s="83">
        <v>0</v>
      </c>
      <c r="RJ34" s="83">
        <v>0</v>
      </c>
      <c r="RK34" s="83">
        <v>0</v>
      </c>
      <c r="RL34" s="83">
        <v>0</v>
      </c>
      <c r="RM34" s="83">
        <v>0</v>
      </c>
      <c r="RN34" s="83">
        <v>0</v>
      </c>
      <c r="RO34" s="83">
        <v>0</v>
      </c>
      <c r="RP34" s="83">
        <v>0</v>
      </c>
      <c r="RQ34" s="83">
        <v>0</v>
      </c>
      <c r="RR34" s="83">
        <v>0</v>
      </c>
      <c r="RS34" s="83">
        <v>0</v>
      </c>
      <c r="RT34" s="83">
        <v>0</v>
      </c>
      <c r="RU34" s="83">
        <v>0</v>
      </c>
      <c r="RV34" s="83">
        <v>0</v>
      </c>
      <c r="RW34" s="83">
        <v>0</v>
      </c>
      <c r="RX34" s="83">
        <v>0</v>
      </c>
      <c r="RY34" s="83">
        <v>0</v>
      </c>
      <c r="RZ34" s="83">
        <v>0</v>
      </c>
      <c r="SA34" s="83">
        <v>0</v>
      </c>
      <c r="SB34" s="83">
        <v>0</v>
      </c>
      <c r="SC34" s="83">
        <v>0</v>
      </c>
      <c r="SD34" s="83">
        <v>0</v>
      </c>
      <c r="SE34" s="83">
        <v>0</v>
      </c>
      <c r="SF34" s="83">
        <v>0</v>
      </c>
      <c r="SG34" s="83">
        <v>0</v>
      </c>
      <c r="SH34" s="83">
        <v>0</v>
      </c>
      <c r="SI34" s="83">
        <v>0</v>
      </c>
      <c r="SJ34" s="83">
        <v>0</v>
      </c>
      <c r="SK34" s="83">
        <v>12417713.1</v>
      </c>
      <c r="SL34" s="83">
        <v>12417713.1</v>
      </c>
      <c r="SM34" s="83">
        <v>12417713.1</v>
      </c>
      <c r="SN34" s="83">
        <v>0</v>
      </c>
      <c r="SO34" s="83">
        <v>0</v>
      </c>
      <c r="SP34" s="83">
        <v>0</v>
      </c>
      <c r="SQ34" s="83">
        <v>0</v>
      </c>
      <c r="SR34" s="83">
        <v>0</v>
      </c>
      <c r="SS34" s="83">
        <v>0</v>
      </c>
      <c r="ST34" s="83">
        <v>0</v>
      </c>
      <c r="SU34" s="83">
        <v>12417713.1</v>
      </c>
      <c r="SV34" s="83">
        <v>0</v>
      </c>
      <c r="SW34" s="83">
        <v>12417713.1</v>
      </c>
      <c r="SX34" s="83">
        <v>0</v>
      </c>
      <c r="SY34" s="83">
        <v>0</v>
      </c>
      <c r="SZ34" s="83">
        <v>12417713.1</v>
      </c>
      <c r="TA34" s="83">
        <v>0</v>
      </c>
      <c r="TB34" s="83">
        <v>0</v>
      </c>
      <c r="TC34" s="83">
        <v>0</v>
      </c>
      <c r="TD34" s="83">
        <v>0</v>
      </c>
      <c r="TE34" s="83">
        <v>0</v>
      </c>
      <c r="TF34" s="83">
        <v>0</v>
      </c>
      <c r="TG34" s="83">
        <v>0</v>
      </c>
      <c r="TH34" s="83">
        <v>0</v>
      </c>
      <c r="TI34" s="83">
        <v>0</v>
      </c>
      <c r="TJ34" s="83">
        <v>0</v>
      </c>
      <c r="TK34" s="83">
        <v>0</v>
      </c>
      <c r="TL34" s="83">
        <v>0</v>
      </c>
      <c r="TM34" s="83">
        <v>0</v>
      </c>
      <c r="TN34" s="83">
        <v>0</v>
      </c>
      <c r="TO34" s="83">
        <v>0</v>
      </c>
      <c r="TP34" s="83">
        <v>0</v>
      </c>
      <c r="TQ34" s="83">
        <v>0</v>
      </c>
      <c r="TR34" s="83">
        <v>0</v>
      </c>
      <c r="TS34" s="83">
        <v>4589054.71</v>
      </c>
      <c r="TT34" s="83">
        <v>4589054.71</v>
      </c>
      <c r="TU34" s="83">
        <v>4589054.71</v>
      </c>
      <c r="TV34" s="83">
        <v>0</v>
      </c>
      <c r="TW34" s="83">
        <v>0</v>
      </c>
      <c r="TX34" s="83">
        <v>0</v>
      </c>
      <c r="TY34" s="83">
        <v>0</v>
      </c>
      <c r="TZ34" s="83">
        <v>0</v>
      </c>
      <c r="UA34" s="83">
        <v>0</v>
      </c>
      <c r="UB34" s="83">
        <v>0</v>
      </c>
      <c r="UC34" s="83">
        <v>4589054.71</v>
      </c>
      <c r="UD34" s="83">
        <v>0</v>
      </c>
      <c r="UE34" s="83">
        <v>4589054.71</v>
      </c>
      <c r="UF34" s="83">
        <v>0</v>
      </c>
      <c r="UG34" s="83">
        <v>0</v>
      </c>
      <c r="UH34" s="83">
        <v>4589054.71</v>
      </c>
      <c r="UI34" s="83">
        <v>3101481.56</v>
      </c>
      <c r="UJ34" s="83">
        <v>71072905.920000002</v>
      </c>
      <c r="UK34" s="83">
        <v>71072905.920000002</v>
      </c>
      <c r="UL34" s="83">
        <v>71072905.920000002</v>
      </c>
      <c r="UM34" s="83">
        <v>0</v>
      </c>
      <c r="UN34" s="83">
        <v>0</v>
      </c>
      <c r="UO34" s="83">
        <v>0</v>
      </c>
      <c r="UP34" s="83">
        <v>0</v>
      </c>
      <c r="UQ34" s="83">
        <v>0</v>
      </c>
      <c r="UR34" s="83">
        <v>0</v>
      </c>
      <c r="US34" s="83">
        <v>0</v>
      </c>
      <c r="UT34" s="83">
        <v>74174387.480000004</v>
      </c>
      <c r="UU34" s="83">
        <v>0</v>
      </c>
      <c r="UV34" s="83">
        <v>74174387.480000004</v>
      </c>
      <c r="UW34" s="83">
        <v>0</v>
      </c>
      <c r="UX34" s="83">
        <v>0</v>
      </c>
      <c r="UY34" s="83">
        <v>71072905.920000002</v>
      </c>
      <c r="UZ34">
        <v>0</v>
      </c>
      <c r="VA34">
        <v>0</v>
      </c>
      <c r="VB34">
        <v>0</v>
      </c>
      <c r="VC34">
        <v>0</v>
      </c>
      <c r="VD34">
        <v>0</v>
      </c>
      <c r="VE34">
        <v>0</v>
      </c>
      <c r="VF34">
        <v>0</v>
      </c>
      <c r="VG34">
        <v>0</v>
      </c>
      <c r="VH34">
        <v>0</v>
      </c>
      <c r="VI34">
        <v>0</v>
      </c>
      <c r="VJ34">
        <v>0</v>
      </c>
      <c r="VK34">
        <v>0</v>
      </c>
      <c r="VL34">
        <v>0</v>
      </c>
      <c r="VM34">
        <v>0</v>
      </c>
      <c r="VN34">
        <v>0</v>
      </c>
      <c r="VO34">
        <v>0</v>
      </c>
      <c r="VP34">
        <v>0</v>
      </c>
      <c r="VQ34">
        <v>0</v>
      </c>
      <c r="VR34">
        <v>0</v>
      </c>
      <c r="VS34">
        <v>0</v>
      </c>
      <c r="VT34">
        <v>0</v>
      </c>
      <c r="VU34">
        <v>0</v>
      </c>
      <c r="VV34">
        <v>0</v>
      </c>
      <c r="VW34">
        <v>0</v>
      </c>
      <c r="VX34">
        <v>0</v>
      </c>
      <c r="VY34">
        <v>0</v>
      </c>
      <c r="VZ34">
        <v>0</v>
      </c>
      <c r="WA34">
        <v>0</v>
      </c>
      <c r="WB34">
        <v>0</v>
      </c>
      <c r="WC34">
        <v>0</v>
      </c>
      <c r="WD34">
        <v>0</v>
      </c>
      <c r="WE34">
        <v>0</v>
      </c>
      <c r="WF34">
        <v>0</v>
      </c>
      <c r="WG34">
        <v>0</v>
      </c>
      <c r="WH34">
        <v>0</v>
      </c>
      <c r="WI34">
        <v>0</v>
      </c>
      <c r="WJ34">
        <v>0</v>
      </c>
      <c r="WK34">
        <v>0</v>
      </c>
      <c r="WL34">
        <v>0</v>
      </c>
      <c r="WM34">
        <v>0</v>
      </c>
      <c r="WN34">
        <v>0</v>
      </c>
      <c r="WO34">
        <v>0</v>
      </c>
      <c r="WP34">
        <v>0</v>
      </c>
      <c r="WQ34">
        <v>0</v>
      </c>
      <c r="WR34">
        <v>0</v>
      </c>
      <c r="WS34">
        <v>12417713.1</v>
      </c>
      <c r="WT34">
        <v>0</v>
      </c>
      <c r="WU34">
        <v>0</v>
      </c>
      <c r="WV34">
        <v>0</v>
      </c>
      <c r="WW34">
        <v>12417713.1</v>
      </c>
      <c r="WX34">
        <v>12417713.1</v>
      </c>
      <c r="WY34">
        <v>12417713.1</v>
      </c>
      <c r="WZ34">
        <v>0</v>
      </c>
      <c r="XA34">
        <v>12417713.1</v>
      </c>
      <c r="XB34">
        <v>0</v>
      </c>
      <c r="XC34">
        <v>0</v>
      </c>
      <c r="XD34">
        <v>0</v>
      </c>
      <c r="XE34">
        <v>0</v>
      </c>
      <c r="XF34">
        <v>0</v>
      </c>
      <c r="XG34">
        <v>12417713.1</v>
      </c>
      <c r="XH34">
        <v>0</v>
      </c>
      <c r="XI34">
        <v>0</v>
      </c>
      <c r="XJ34">
        <v>0</v>
      </c>
      <c r="XK34">
        <v>0</v>
      </c>
      <c r="XL34">
        <v>0</v>
      </c>
      <c r="XM34">
        <v>0</v>
      </c>
      <c r="XN34">
        <v>0</v>
      </c>
      <c r="XO34">
        <v>0</v>
      </c>
      <c r="XP34">
        <v>0</v>
      </c>
      <c r="XQ34">
        <v>0</v>
      </c>
      <c r="XR34">
        <v>0</v>
      </c>
      <c r="XS34">
        <v>0</v>
      </c>
      <c r="XT34">
        <v>0</v>
      </c>
      <c r="XU34">
        <v>0</v>
      </c>
      <c r="XV34">
        <v>0</v>
      </c>
      <c r="XW34">
        <v>0</v>
      </c>
      <c r="XX34">
        <v>0</v>
      </c>
      <c r="XY34">
        <v>0</v>
      </c>
      <c r="XZ34">
        <v>0</v>
      </c>
      <c r="YA34">
        <v>4589054.71</v>
      </c>
      <c r="YB34">
        <v>0</v>
      </c>
      <c r="YC34">
        <v>0</v>
      </c>
      <c r="YD34">
        <v>0</v>
      </c>
      <c r="YE34">
        <v>4589054.71</v>
      </c>
      <c r="YF34">
        <v>4589054.71</v>
      </c>
      <c r="YG34">
        <v>4589054.71</v>
      </c>
      <c r="YH34">
        <v>0</v>
      </c>
      <c r="YI34">
        <v>4589054.71</v>
      </c>
      <c r="YJ34">
        <v>0</v>
      </c>
      <c r="YK34">
        <v>0</v>
      </c>
      <c r="YL34">
        <v>0</v>
      </c>
      <c r="YM34">
        <v>0</v>
      </c>
      <c r="YN34">
        <v>0</v>
      </c>
      <c r="YO34">
        <v>4589054.71</v>
      </c>
      <c r="YP34">
        <v>0</v>
      </c>
      <c r="YQ34">
        <v>0</v>
      </c>
      <c r="YR34">
        <v>71072905.920000002</v>
      </c>
      <c r="YS34">
        <v>0</v>
      </c>
      <c r="YT34">
        <v>0</v>
      </c>
      <c r="YU34">
        <v>0</v>
      </c>
      <c r="YV34">
        <v>71072905.920000002</v>
      </c>
      <c r="YW34">
        <v>71072905.920000002</v>
      </c>
      <c r="YX34">
        <v>74174387.480000004</v>
      </c>
      <c r="YY34">
        <v>0</v>
      </c>
      <c r="YZ34">
        <v>74174387.480000004</v>
      </c>
      <c r="ZA34">
        <v>0</v>
      </c>
      <c r="ZB34">
        <v>0</v>
      </c>
      <c r="ZC34">
        <v>0</v>
      </c>
      <c r="ZD34">
        <v>0</v>
      </c>
      <c r="ZE34">
        <v>3101481.56</v>
      </c>
      <c r="ZF34">
        <v>71072905.920000002</v>
      </c>
      <c r="ZG34">
        <v>0</v>
      </c>
    </row>
    <row r="35" spans="1:683">
      <c r="A35" s="84">
        <v>45657</v>
      </c>
      <c r="B35" s="81">
        <v>53101</v>
      </c>
      <c r="C35" s="82" t="s">
        <v>1967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>
        <v>19264500</v>
      </c>
      <c r="AE35" s="38">
        <v>0</v>
      </c>
      <c r="AF35" s="38">
        <v>19264500</v>
      </c>
      <c r="AG35" s="38"/>
      <c r="AH35" s="38">
        <v>1581263.82</v>
      </c>
      <c r="AI35" s="38"/>
      <c r="AJ35" s="38">
        <v>7921579.75</v>
      </c>
      <c r="AK35" s="38">
        <v>19264499.969999999</v>
      </c>
      <c r="AL35" s="38">
        <v>0</v>
      </c>
      <c r="AM35" s="38">
        <v>1476919</v>
      </c>
      <c r="AN35" s="38">
        <v>6340315.9299999997</v>
      </c>
      <c r="AO35" s="38">
        <v>19264499.969999999</v>
      </c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>
        <v>7095836.0700000003</v>
      </c>
      <c r="FO35" s="38">
        <v>0</v>
      </c>
      <c r="FP35" s="38">
        <v>7095836.0700000003</v>
      </c>
      <c r="FQ35" s="38">
        <v>0</v>
      </c>
      <c r="FR35" s="38">
        <v>1050618.1399999999</v>
      </c>
      <c r="FS35" s="38">
        <v>7095836.0700000003</v>
      </c>
      <c r="FT35" s="38">
        <v>0</v>
      </c>
      <c r="FU35" s="38">
        <v>2216080.08</v>
      </c>
      <c r="FV35" s="38">
        <v>1050618.1399999999</v>
      </c>
      <c r="FW35" s="38">
        <v>7095836.0700000003</v>
      </c>
      <c r="FX35" s="38">
        <v>0</v>
      </c>
      <c r="FY35" s="38">
        <v>0</v>
      </c>
      <c r="FZ35" s="38">
        <v>0</v>
      </c>
      <c r="GA35" s="38"/>
      <c r="GB35" s="38"/>
      <c r="GC35" s="38">
        <v>0</v>
      </c>
      <c r="GD35" s="38">
        <v>0</v>
      </c>
      <c r="GE35" s="38">
        <v>0</v>
      </c>
      <c r="GF35" s="38"/>
      <c r="GG35" s="38">
        <v>0</v>
      </c>
      <c r="GH35" s="38">
        <v>21912986.879999999</v>
      </c>
      <c r="GI35" s="38">
        <v>0</v>
      </c>
      <c r="GJ35" s="38">
        <v>21912986.879999999</v>
      </c>
      <c r="GK35" s="38">
        <v>0</v>
      </c>
      <c r="GL35" s="38">
        <v>63798.93</v>
      </c>
      <c r="GM35" s="38">
        <v>21912986.879999999</v>
      </c>
      <c r="GN35" s="38">
        <v>0</v>
      </c>
      <c r="GO35" s="38">
        <v>2721904.85</v>
      </c>
      <c r="GP35" s="38">
        <v>63798.93</v>
      </c>
      <c r="GQ35" s="38">
        <v>21912986.879999999</v>
      </c>
      <c r="GR35" s="38">
        <v>48273322.950000003</v>
      </c>
      <c r="GS35" s="38">
        <v>0</v>
      </c>
      <c r="GT35" s="38">
        <v>29008822.949999999</v>
      </c>
      <c r="GU35" s="38">
        <v>19264500</v>
      </c>
      <c r="GV35" s="38">
        <v>0</v>
      </c>
      <c r="GW35" s="38">
        <v>1581263.82</v>
      </c>
      <c r="GX35" s="38">
        <v>1114417.07</v>
      </c>
      <c r="GY35" s="38">
        <v>0</v>
      </c>
      <c r="GZ35" s="38">
        <v>7921579.75</v>
      </c>
      <c r="HA35" s="38">
        <v>48273322.920000002</v>
      </c>
      <c r="HB35" s="38">
        <v>0</v>
      </c>
      <c r="HC35" s="38">
        <v>20326728.510000002</v>
      </c>
      <c r="HD35" s="38">
        <v>13911824.58</v>
      </c>
      <c r="HE35" s="38">
        <v>6414903.9299999997</v>
      </c>
      <c r="HF35" s="38">
        <v>7454733</v>
      </c>
      <c r="HG35" s="38">
        <v>29008822.949999999</v>
      </c>
      <c r="HH35" s="38">
        <v>19264499.969999999</v>
      </c>
      <c r="HI35" s="38">
        <v>0</v>
      </c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>
        <v>0</v>
      </c>
      <c r="IM35" s="38">
        <v>47794161.579999998</v>
      </c>
      <c r="IN35" s="38"/>
      <c r="IO35" s="38">
        <v>2607994.02</v>
      </c>
      <c r="IP35" s="38">
        <v>45186167.560000002</v>
      </c>
      <c r="IQ35" s="38">
        <v>45929362.259999998</v>
      </c>
      <c r="IR35" s="38">
        <v>45186167.560000002</v>
      </c>
      <c r="IS35" s="38">
        <v>743194.69</v>
      </c>
      <c r="IT35" s="38">
        <v>45929362.259999998</v>
      </c>
      <c r="IU35" s="38">
        <v>743194.69</v>
      </c>
      <c r="IV35" s="38">
        <v>48537356.280000001</v>
      </c>
      <c r="IW35" s="38"/>
      <c r="IX35" s="38">
        <v>0</v>
      </c>
      <c r="IY35" s="38">
        <v>0</v>
      </c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>
        <v>0</v>
      </c>
      <c r="KC35" s="38">
        <v>0</v>
      </c>
      <c r="KD35" s="38"/>
      <c r="KE35" s="38">
        <v>0</v>
      </c>
      <c r="KF35" s="38">
        <v>0</v>
      </c>
      <c r="KG35" s="38">
        <v>0</v>
      </c>
      <c r="KH35" s="38">
        <v>0</v>
      </c>
      <c r="KI35" s="38">
        <v>0</v>
      </c>
      <c r="KJ35" s="38">
        <v>0</v>
      </c>
      <c r="KK35" s="38">
        <v>0</v>
      </c>
      <c r="KL35" s="38">
        <v>0</v>
      </c>
      <c r="KM35" s="38"/>
      <c r="KN35" s="38">
        <v>0</v>
      </c>
      <c r="KO35" s="38">
        <v>0</v>
      </c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>
        <v>0</v>
      </c>
      <c r="OK35" s="38">
        <v>11945357.32</v>
      </c>
      <c r="OL35" s="38"/>
      <c r="OM35" s="38">
        <v>1534731.54</v>
      </c>
      <c r="ON35" s="38">
        <v>10410625.779999999</v>
      </c>
      <c r="OO35" s="38">
        <v>10410625.779999999</v>
      </c>
      <c r="OP35" s="38">
        <v>10410625.779999999</v>
      </c>
      <c r="OQ35" s="38">
        <v>0</v>
      </c>
      <c r="OR35" s="38">
        <v>10410625.779999999</v>
      </c>
      <c r="OS35" s="38">
        <v>0</v>
      </c>
      <c r="OT35" s="38">
        <v>11945357.32</v>
      </c>
      <c r="OU35" s="38"/>
      <c r="OV35" s="38">
        <v>0</v>
      </c>
      <c r="OW35" s="38">
        <v>0</v>
      </c>
      <c r="OX35" s="38"/>
      <c r="OY35" s="38">
        <v>0</v>
      </c>
      <c r="OZ35" s="38"/>
      <c r="PA35" s="38"/>
      <c r="PB35" s="38"/>
      <c r="PC35" s="38"/>
      <c r="PD35" s="38"/>
      <c r="PE35" s="38"/>
      <c r="PF35" s="38"/>
      <c r="PG35" s="38">
        <v>0</v>
      </c>
      <c r="PH35" s="38">
        <v>0</v>
      </c>
      <c r="PI35" s="38"/>
      <c r="PJ35" s="38"/>
      <c r="PK35" s="38"/>
      <c r="PL35" s="38">
        <v>0</v>
      </c>
      <c r="PM35" s="38">
        <v>9304021.1400000006</v>
      </c>
      <c r="PN35" s="38"/>
      <c r="PO35" s="38">
        <v>1195374.44</v>
      </c>
      <c r="PP35" s="38">
        <v>8108646.7000000002</v>
      </c>
      <c r="PQ35" s="38">
        <v>8108646.7000000002</v>
      </c>
      <c r="PR35" s="38">
        <v>8108646.7000000002</v>
      </c>
      <c r="PS35" s="38">
        <v>0</v>
      </c>
      <c r="PT35" s="38">
        <v>8108646.7000000002</v>
      </c>
      <c r="PU35" s="38">
        <v>0</v>
      </c>
      <c r="PV35" s="38">
        <v>9304021.1400000006</v>
      </c>
      <c r="PW35" s="38"/>
      <c r="PX35" s="38">
        <v>0</v>
      </c>
      <c r="PY35" s="38">
        <v>0</v>
      </c>
      <c r="PZ35" s="38">
        <v>0</v>
      </c>
      <c r="QA35" s="38">
        <v>69043540.049999997</v>
      </c>
      <c r="QB35" s="38"/>
      <c r="QC35" s="38">
        <v>5338100</v>
      </c>
      <c r="QD35" s="38">
        <v>63705440.039999999</v>
      </c>
      <c r="QE35" s="38">
        <v>64448634.740000002</v>
      </c>
      <c r="QF35" s="38">
        <v>63705440.039999999</v>
      </c>
      <c r="QG35" s="38">
        <v>743194.69</v>
      </c>
      <c r="QH35" s="38">
        <v>64448634.740000002</v>
      </c>
      <c r="QI35" s="38">
        <v>743194.69</v>
      </c>
      <c r="QJ35" s="38">
        <v>69786734.739999995</v>
      </c>
      <c r="QK35" s="38"/>
      <c r="QL35" s="38">
        <v>0</v>
      </c>
      <c r="QM35" s="38">
        <v>0</v>
      </c>
      <c r="QN35" s="83">
        <v>0</v>
      </c>
      <c r="QO35" s="83">
        <v>0</v>
      </c>
      <c r="QP35" s="83">
        <v>0</v>
      </c>
      <c r="QQ35" s="83">
        <v>0</v>
      </c>
      <c r="QR35" s="83">
        <v>0</v>
      </c>
      <c r="QS35" s="83">
        <v>0</v>
      </c>
      <c r="QT35" s="83">
        <v>0</v>
      </c>
      <c r="QU35" s="83">
        <v>0</v>
      </c>
      <c r="QV35" s="83">
        <v>0</v>
      </c>
      <c r="QW35" s="83">
        <v>0</v>
      </c>
      <c r="QX35" s="83">
        <v>0</v>
      </c>
      <c r="QY35" s="83">
        <v>0</v>
      </c>
      <c r="QZ35" s="83">
        <v>0</v>
      </c>
      <c r="RA35" s="83">
        <v>0</v>
      </c>
      <c r="RB35" s="83">
        <v>648594.97</v>
      </c>
      <c r="RC35" s="83">
        <v>7414577.0499999998</v>
      </c>
      <c r="RD35" s="83">
        <v>5974977.04</v>
      </c>
      <c r="RE35" s="83">
        <v>5974977.04</v>
      </c>
      <c r="RF35" s="83">
        <v>1439600.01</v>
      </c>
      <c r="RG35" s="83">
        <v>0</v>
      </c>
      <c r="RH35" s="83">
        <v>0</v>
      </c>
      <c r="RI35" s="83">
        <v>0</v>
      </c>
      <c r="RJ35" s="83">
        <v>1439600.01</v>
      </c>
      <c r="RK35" s="83">
        <v>0</v>
      </c>
      <c r="RL35" s="83">
        <v>0</v>
      </c>
      <c r="RM35" s="83">
        <v>8063172.0199999996</v>
      </c>
      <c r="RN35" s="83">
        <v>0</v>
      </c>
      <c r="RO35" s="83">
        <v>8063172.0199999996</v>
      </c>
      <c r="RP35" s="83">
        <v>0</v>
      </c>
      <c r="RQ35" s="83">
        <v>0</v>
      </c>
      <c r="RR35" s="83">
        <v>7414577.0499999998</v>
      </c>
      <c r="RS35" s="83">
        <v>0</v>
      </c>
      <c r="RT35" s="83">
        <v>0</v>
      </c>
      <c r="RU35" s="83">
        <v>0</v>
      </c>
      <c r="RV35" s="83">
        <v>0</v>
      </c>
      <c r="RW35" s="83">
        <v>0</v>
      </c>
      <c r="RX35" s="83">
        <v>0</v>
      </c>
      <c r="RY35" s="83">
        <v>0</v>
      </c>
      <c r="RZ35" s="83">
        <v>0</v>
      </c>
      <c r="SA35" s="83">
        <v>0</v>
      </c>
      <c r="SB35" s="83">
        <v>0</v>
      </c>
      <c r="SC35" s="83">
        <v>0</v>
      </c>
      <c r="SD35" s="83">
        <v>0</v>
      </c>
      <c r="SE35" s="83">
        <v>0</v>
      </c>
      <c r="SF35" s="83">
        <v>0</v>
      </c>
      <c r="SG35" s="83">
        <v>0</v>
      </c>
      <c r="SH35" s="83">
        <v>0</v>
      </c>
      <c r="SI35" s="83">
        <v>0</v>
      </c>
      <c r="SJ35" s="83">
        <v>0</v>
      </c>
      <c r="SK35" s="83">
        <v>0</v>
      </c>
      <c r="SL35" s="83">
        <v>0</v>
      </c>
      <c r="SM35" s="83">
        <v>0</v>
      </c>
      <c r="SN35" s="83">
        <v>0</v>
      </c>
      <c r="SO35" s="83">
        <v>0</v>
      </c>
      <c r="SP35" s="83">
        <v>0</v>
      </c>
      <c r="SQ35" s="83">
        <v>0</v>
      </c>
      <c r="SR35" s="83">
        <v>0</v>
      </c>
      <c r="SS35" s="83">
        <v>0</v>
      </c>
      <c r="ST35" s="83">
        <v>0</v>
      </c>
      <c r="SU35" s="83">
        <v>0</v>
      </c>
      <c r="SV35" s="83">
        <v>0</v>
      </c>
      <c r="SW35" s="83">
        <v>0</v>
      </c>
      <c r="SX35" s="83">
        <v>0</v>
      </c>
      <c r="SY35" s="83">
        <v>0</v>
      </c>
      <c r="SZ35" s="83">
        <v>0</v>
      </c>
      <c r="TA35" s="83">
        <v>0</v>
      </c>
      <c r="TB35" s="83">
        <v>0</v>
      </c>
      <c r="TC35" s="83">
        <v>0</v>
      </c>
      <c r="TD35" s="83">
        <v>0</v>
      </c>
      <c r="TE35" s="83">
        <v>0</v>
      </c>
      <c r="TF35" s="83">
        <v>0</v>
      </c>
      <c r="TG35" s="83">
        <v>0</v>
      </c>
      <c r="TH35" s="83">
        <v>0</v>
      </c>
      <c r="TI35" s="83">
        <v>0</v>
      </c>
      <c r="TJ35" s="83">
        <v>0</v>
      </c>
      <c r="TK35" s="83">
        <v>0</v>
      </c>
      <c r="TL35" s="83">
        <v>0</v>
      </c>
      <c r="TM35" s="83">
        <v>0</v>
      </c>
      <c r="TN35" s="83">
        <v>0</v>
      </c>
      <c r="TO35" s="83">
        <v>0</v>
      </c>
      <c r="TP35" s="83">
        <v>0</v>
      </c>
      <c r="TQ35" s="83">
        <v>0</v>
      </c>
      <c r="TR35" s="83">
        <v>0</v>
      </c>
      <c r="TS35" s="83">
        <v>0</v>
      </c>
      <c r="TT35" s="83">
        <v>0</v>
      </c>
      <c r="TU35" s="83">
        <v>0</v>
      </c>
      <c r="TV35" s="83">
        <v>0</v>
      </c>
      <c r="TW35" s="83">
        <v>0</v>
      </c>
      <c r="TX35" s="83">
        <v>0</v>
      </c>
      <c r="TY35" s="83">
        <v>0</v>
      </c>
      <c r="TZ35" s="83">
        <v>0</v>
      </c>
      <c r="UA35" s="83">
        <v>0</v>
      </c>
      <c r="UB35" s="83">
        <v>0</v>
      </c>
      <c r="UC35" s="83">
        <v>0</v>
      </c>
      <c r="UD35" s="83">
        <v>0</v>
      </c>
      <c r="UE35" s="83">
        <v>0</v>
      </c>
      <c r="UF35" s="83">
        <v>0</v>
      </c>
      <c r="UG35" s="83">
        <v>0</v>
      </c>
      <c r="UH35" s="83">
        <v>0</v>
      </c>
      <c r="UI35" s="83">
        <v>77711854.189999998</v>
      </c>
      <c r="UJ35" s="83">
        <v>1012766666.66</v>
      </c>
      <c r="UK35" s="83">
        <v>770976759.59000003</v>
      </c>
      <c r="UL35" s="83">
        <v>981942956.53999996</v>
      </c>
      <c r="UM35" s="83">
        <v>23521330.609999999</v>
      </c>
      <c r="UN35" s="83">
        <v>0</v>
      </c>
      <c r="UO35" s="83">
        <v>210966196.94999999</v>
      </c>
      <c r="UP35" s="83">
        <v>7302379.5</v>
      </c>
      <c r="UQ35" s="83">
        <v>30823710.109999999</v>
      </c>
      <c r="UR35" s="83">
        <v>0</v>
      </c>
      <c r="US35" s="83">
        <v>0</v>
      </c>
      <c r="UT35" s="83">
        <v>872209944.38999999</v>
      </c>
      <c r="UU35" s="83">
        <v>218268576.44999999</v>
      </c>
      <c r="UV35" s="83">
        <v>1090478520.8399999</v>
      </c>
      <c r="UW35" s="83">
        <v>0</v>
      </c>
      <c r="UX35" s="83">
        <v>0</v>
      </c>
      <c r="UY35" s="83">
        <v>794498090.20000005</v>
      </c>
      <c r="UZ35">
        <v>0</v>
      </c>
      <c r="VA35">
        <v>0</v>
      </c>
      <c r="VB35">
        <v>0</v>
      </c>
      <c r="VC35">
        <v>0</v>
      </c>
      <c r="VD35">
        <v>0</v>
      </c>
      <c r="VE35">
        <v>0</v>
      </c>
      <c r="VF35">
        <v>0</v>
      </c>
      <c r="VG35">
        <v>0</v>
      </c>
      <c r="VH35">
        <v>0</v>
      </c>
      <c r="VI35">
        <v>0</v>
      </c>
      <c r="VJ35">
        <v>0</v>
      </c>
      <c r="VK35">
        <v>5974977.04</v>
      </c>
      <c r="VL35">
        <v>1439600.01</v>
      </c>
      <c r="VM35">
        <v>0</v>
      </c>
      <c r="VN35">
        <v>0</v>
      </c>
      <c r="VO35">
        <v>7414577.0499999998</v>
      </c>
      <c r="VP35">
        <v>5974977.04</v>
      </c>
      <c r="VQ35">
        <v>8063172.0199999996</v>
      </c>
      <c r="VR35">
        <v>0</v>
      </c>
      <c r="VS35">
        <v>8063172.0199999996</v>
      </c>
      <c r="VT35">
        <v>1439600.01</v>
      </c>
      <c r="VU35">
        <v>0</v>
      </c>
      <c r="VV35">
        <v>0</v>
      </c>
      <c r="VW35">
        <v>0</v>
      </c>
      <c r="VX35">
        <v>648594.97</v>
      </c>
      <c r="VY35">
        <v>7414577.0499999998</v>
      </c>
      <c r="VZ35">
        <v>0</v>
      </c>
      <c r="WA35">
        <v>0</v>
      </c>
      <c r="WB35">
        <v>0</v>
      </c>
      <c r="WC35">
        <v>0</v>
      </c>
      <c r="WD35">
        <v>0</v>
      </c>
      <c r="WE35">
        <v>0</v>
      </c>
      <c r="WF35">
        <v>0</v>
      </c>
      <c r="WG35">
        <v>0</v>
      </c>
      <c r="WH35">
        <v>0</v>
      </c>
      <c r="WI35">
        <v>0</v>
      </c>
      <c r="WJ35">
        <v>0</v>
      </c>
      <c r="WK35">
        <v>0</v>
      </c>
      <c r="WL35">
        <v>0</v>
      </c>
      <c r="WM35">
        <v>0</v>
      </c>
      <c r="WN35">
        <v>0</v>
      </c>
      <c r="WO35">
        <v>0</v>
      </c>
      <c r="WP35">
        <v>0</v>
      </c>
      <c r="WQ35">
        <v>0</v>
      </c>
      <c r="WR35">
        <v>0</v>
      </c>
      <c r="WS35">
        <v>0</v>
      </c>
      <c r="WT35">
        <v>0</v>
      </c>
      <c r="WU35">
        <v>0</v>
      </c>
      <c r="WV35">
        <v>0</v>
      </c>
      <c r="WW35">
        <v>0</v>
      </c>
      <c r="WX35">
        <v>0</v>
      </c>
      <c r="WY35">
        <v>0</v>
      </c>
      <c r="WZ35">
        <v>0</v>
      </c>
      <c r="XA35">
        <v>0</v>
      </c>
      <c r="XB35">
        <v>0</v>
      </c>
      <c r="XC35">
        <v>0</v>
      </c>
      <c r="XD35">
        <v>0</v>
      </c>
      <c r="XE35">
        <v>0</v>
      </c>
      <c r="XF35">
        <v>0</v>
      </c>
      <c r="XG35">
        <v>0</v>
      </c>
      <c r="XH35">
        <v>0</v>
      </c>
      <c r="XI35">
        <v>0</v>
      </c>
      <c r="XJ35">
        <v>0</v>
      </c>
      <c r="XK35">
        <v>0</v>
      </c>
      <c r="XL35">
        <v>0</v>
      </c>
      <c r="XM35">
        <v>0</v>
      </c>
      <c r="XN35">
        <v>0</v>
      </c>
      <c r="XO35">
        <v>0</v>
      </c>
      <c r="XP35">
        <v>0</v>
      </c>
      <c r="XQ35">
        <v>0</v>
      </c>
      <c r="XR35">
        <v>0</v>
      </c>
      <c r="XS35">
        <v>0</v>
      </c>
      <c r="XT35">
        <v>0</v>
      </c>
      <c r="XU35">
        <v>0</v>
      </c>
      <c r="XV35">
        <v>0</v>
      </c>
      <c r="XW35">
        <v>0</v>
      </c>
      <c r="XX35">
        <v>0</v>
      </c>
      <c r="XY35">
        <v>0</v>
      </c>
      <c r="XZ35">
        <v>0</v>
      </c>
      <c r="YA35">
        <v>0</v>
      </c>
      <c r="YB35">
        <v>0</v>
      </c>
      <c r="YC35">
        <v>0</v>
      </c>
      <c r="YD35">
        <v>0</v>
      </c>
      <c r="YE35">
        <v>0</v>
      </c>
      <c r="YF35">
        <v>0</v>
      </c>
      <c r="YG35">
        <v>0</v>
      </c>
      <c r="YH35">
        <v>0</v>
      </c>
      <c r="YI35">
        <v>0</v>
      </c>
      <c r="YJ35">
        <v>0</v>
      </c>
      <c r="YK35">
        <v>0</v>
      </c>
      <c r="YL35">
        <v>0</v>
      </c>
      <c r="YM35">
        <v>0</v>
      </c>
      <c r="YN35">
        <v>0</v>
      </c>
      <c r="YO35">
        <v>0</v>
      </c>
      <c r="YP35">
        <v>0</v>
      </c>
      <c r="YQ35">
        <v>210966196.94999999</v>
      </c>
      <c r="YR35">
        <v>981942956.53999996</v>
      </c>
      <c r="YS35">
        <v>23521330.609999999</v>
      </c>
      <c r="YT35">
        <v>7302379.5</v>
      </c>
      <c r="YU35">
        <v>0</v>
      </c>
      <c r="YV35">
        <v>1012766666.66</v>
      </c>
      <c r="YW35">
        <v>770976759.59000003</v>
      </c>
      <c r="YX35">
        <v>872209944.38999999</v>
      </c>
      <c r="YY35">
        <v>218268576.44999999</v>
      </c>
      <c r="YZ35">
        <v>1090478520.8399999</v>
      </c>
      <c r="ZA35">
        <v>30823710.109999999</v>
      </c>
      <c r="ZB35">
        <v>0</v>
      </c>
      <c r="ZC35">
        <v>0</v>
      </c>
      <c r="ZD35">
        <v>0</v>
      </c>
      <c r="ZE35">
        <v>77711854.189999998</v>
      </c>
      <c r="ZF35">
        <v>794498090.20000005</v>
      </c>
      <c r="ZG35">
        <v>0</v>
      </c>
    </row>
    <row r="36" spans="1:683">
      <c r="A36" s="84">
        <v>45657</v>
      </c>
      <c r="B36" s="81">
        <v>50479</v>
      </c>
      <c r="C36" s="82" t="s">
        <v>1968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11049069</v>
      </c>
      <c r="BR36" s="38">
        <v>3647006</v>
      </c>
      <c r="BS36" s="38">
        <v>0</v>
      </c>
      <c r="BT36" s="38">
        <v>14696075</v>
      </c>
      <c r="BU36" s="38">
        <v>3990344</v>
      </c>
      <c r="BV36" s="38">
        <v>15192410</v>
      </c>
      <c r="BW36" s="38">
        <v>0</v>
      </c>
      <c r="BX36" s="38">
        <v>11049069</v>
      </c>
      <c r="BY36" s="38">
        <v>3647006</v>
      </c>
      <c r="BZ36" s="38">
        <v>3480276</v>
      </c>
      <c r="CA36" s="38">
        <v>11202066</v>
      </c>
      <c r="CB36" s="38">
        <v>0</v>
      </c>
      <c r="CC36" s="38">
        <v>14696075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0</v>
      </c>
      <c r="EE36" s="38">
        <v>0</v>
      </c>
      <c r="EF36" s="38">
        <v>0</v>
      </c>
      <c r="EG36" s="38">
        <v>0</v>
      </c>
      <c r="EH36" s="38">
        <v>0</v>
      </c>
      <c r="EI36" s="38">
        <v>0</v>
      </c>
      <c r="EJ36" s="38">
        <v>0</v>
      </c>
      <c r="EK36" s="38">
        <v>0</v>
      </c>
      <c r="EL36" s="38">
        <v>0</v>
      </c>
      <c r="EM36" s="38">
        <v>0</v>
      </c>
      <c r="EN36" s="38">
        <v>0</v>
      </c>
      <c r="EO36" s="38">
        <v>0</v>
      </c>
      <c r="EP36" s="38">
        <v>0</v>
      </c>
      <c r="EQ36" s="38">
        <v>0</v>
      </c>
      <c r="ER36" s="38">
        <v>0</v>
      </c>
      <c r="ES36" s="38">
        <v>0</v>
      </c>
      <c r="ET36" s="38">
        <v>0</v>
      </c>
      <c r="EU36" s="38">
        <v>0</v>
      </c>
      <c r="EV36" s="38">
        <v>0</v>
      </c>
      <c r="EW36" s="38">
        <v>0</v>
      </c>
      <c r="EX36" s="38">
        <v>0</v>
      </c>
      <c r="EY36" s="38">
        <v>0</v>
      </c>
      <c r="EZ36" s="38">
        <v>0</v>
      </c>
      <c r="FA36" s="38">
        <v>0</v>
      </c>
      <c r="FB36" s="38">
        <v>0</v>
      </c>
      <c r="FC36" s="38">
        <v>0</v>
      </c>
      <c r="FD36" s="38">
        <v>0</v>
      </c>
      <c r="FE36" s="38">
        <v>0</v>
      </c>
      <c r="FF36" s="38">
        <v>0</v>
      </c>
      <c r="FG36" s="38">
        <v>0</v>
      </c>
      <c r="FH36" s="38">
        <v>0</v>
      </c>
      <c r="FI36" s="38">
        <v>0</v>
      </c>
      <c r="FJ36" s="38">
        <v>0</v>
      </c>
      <c r="FK36" s="38">
        <v>0</v>
      </c>
      <c r="FL36" s="38">
        <v>0</v>
      </c>
      <c r="FM36" s="38">
        <v>0</v>
      </c>
      <c r="FN36" s="38">
        <v>0</v>
      </c>
      <c r="FO36" s="38">
        <v>0</v>
      </c>
      <c r="FP36" s="38">
        <v>0</v>
      </c>
      <c r="FQ36" s="38">
        <v>0</v>
      </c>
      <c r="FR36" s="38">
        <v>0</v>
      </c>
      <c r="FS36" s="38">
        <v>0</v>
      </c>
      <c r="FT36" s="38">
        <v>0</v>
      </c>
      <c r="FU36" s="38">
        <v>0</v>
      </c>
      <c r="FV36" s="38">
        <v>0</v>
      </c>
      <c r="FW36" s="38">
        <v>0</v>
      </c>
      <c r="FX36" s="38">
        <v>0</v>
      </c>
      <c r="FY36" s="38">
        <v>0</v>
      </c>
      <c r="FZ36" s="38">
        <v>0</v>
      </c>
      <c r="GA36" s="38">
        <v>0</v>
      </c>
      <c r="GB36" s="38">
        <v>0</v>
      </c>
      <c r="GC36" s="38">
        <v>0</v>
      </c>
      <c r="GD36" s="38">
        <v>0</v>
      </c>
      <c r="GE36" s="38">
        <v>0</v>
      </c>
      <c r="GF36" s="38">
        <v>0</v>
      </c>
      <c r="GG36" s="38">
        <v>0</v>
      </c>
      <c r="GH36" s="38">
        <v>0</v>
      </c>
      <c r="GI36" s="38">
        <v>0</v>
      </c>
      <c r="GJ36" s="38">
        <v>0</v>
      </c>
      <c r="GK36" s="38">
        <v>0</v>
      </c>
      <c r="GL36" s="38">
        <v>0</v>
      </c>
      <c r="GM36" s="38">
        <v>0</v>
      </c>
      <c r="GN36" s="38">
        <v>0</v>
      </c>
      <c r="GO36" s="38">
        <v>0</v>
      </c>
      <c r="GP36" s="38">
        <v>0</v>
      </c>
      <c r="GQ36" s="38">
        <v>0</v>
      </c>
      <c r="GR36" s="38">
        <v>11049069</v>
      </c>
      <c r="GS36" s="38">
        <v>3647006</v>
      </c>
      <c r="GT36" s="38">
        <v>0</v>
      </c>
      <c r="GU36" s="38">
        <v>0</v>
      </c>
      <c r="GV36" s="38">
        <v>14696075</v>
      </c>
      <c r="GW36" s="38">
        <v>3990344</v>
      </c>
      <c r="GX36" s="38">
        <v>0</v>
      </c>
      <c r="GY36" s="38">
        <v>15192410</v>
      </c>
      <c r="GZ36" s="38">
        <v>0</v>
      </c>
      <c r="HA36" s="38">
        <v>11049069</v>
      </c>
      <c r="HB36" s="38">
        <v>3647006</v>
      </c>
      <c r="HC36" s="38">
        <v>3480276</v>
      </c>
      <c r="HD36" s="38">
        <v>0</v>
      </c>
      <c r="HE36" s="38">
        <v>3480276</v>
      </c>
      <c r="HF36" s="38">
        <v>11202066</v>
      </c>
      <c r="HG36" s="38">
        <v>0</v>
      </c>
      <c r="HH36" s="38">
        <v>0</v>
      </c>
      <c r="HI36" s="38">
        <v>14696075</v>
      </c>
      <c r="HJ36" s="38">
        <v>0</v>
      </c>
      <c r="HK36" s="38">
        <v>0</v>
      </c>
      <c r="HL36" s="38">
        <v>0</v>
      </c>
      <c r="HM36" s="38">
        <v>0</v>
      </c>
      <c r="HN36" s="38">
        <v>0</v>
      </c>
      <c r="HO36" s="38">
        <v>0</v>
      </c>
      <c r="HP36" s="38">
        <v>0</v>
      </c>
      <c r="HQ36" s="38">
        <v>0</v>
      </c>
      <c r="HR36" s="38">
        <v>0</v>
      </c>
      <c r="HS36" s="38">
        <v>0</v>
      </c>
      <c r="HT36" s="38">
        <v>0</v>
      </c>
      <c r="HU36" s="38">
        <v>0</v>
      </c>
      <c r="HV36" s="38">
        <v>0</v>
      </c>
      <c r="HW36" s="38">
        <v>0</v>
      </c>
      <c r="HX36" s="38">
        <v>0</v>
      </c>
      <c r="HY36" s="38">
        <v>0</v>
      </c>
      <c r="HZ36" s="38">
        <v>0</v>
      </c>
      <c r="IA36" s="38">
        <v>0</v>
      </c>
      <c r="IB36" s="38">
        <v>0</v>
      </c>
      <c r="IC36" s="38">
        <v>0</v>
      </c>
      <c r="ID36" s="38">
        <v>0</v>
      </c>
      <c r="IE36" s="38">
        <v>0</v>
      </c>
      <c r="IF36" s="38">
        <v>0</v>
      </c>
      <c r="IG36" s="38">
        <v>0</v>
      </c>
      <c r="IH36" s="38">
        <v>0</v>
      </c>
      <c r="II36" s="38">
        <v>0</v>
      </c>
      <c r="IJ36" s="38">
        <v>0</v>
      </c>
      <c r="IK36" s="38">
        <v>0</v>
      </c>
      <c r="IL36" s="38">
        <v>0</v>
      </c>
      <c r="IM36" s="38">
        <v>0</v>
      </c>
      <c r="IN36" s="38">
        <v>0</v>
      </c>
      <c r="IO36" s="38">
        <v>0</v>
      </c>
      <c r="IP36" s="38">
        <v>0</v>
      </c>
      <c r="IQ36" s="38">
        <v>0</v>
      </c>
      <c r="IR36" s="38">
        <v>0</v>
      </c>
      <c r="IS36" s="38">
        <v>0</v>
      </c>
      <c r="IT36" s="38">
        <v>0</v>
      </c>
      <c r="IU36" s="38">
        <v>0</v>
      </c>
      <c r="IV36" s="38">
        <v>0</v>
      </c>
      <c r="IW36" s="38">
        <v>0</v>
      </c>
      <c r="IX36" s="38">
        <v>0</v>
      </c>
      <c r="IY36" s="38">
        <v>0</v>
      </c>
      <c r="IZ36" s="38">
        <v>0</v>
      </c>
      <c r="JA36" s="38">
        <v>0</v>
      </c>
      <c r="JB36" s="38">
        <v>0</v>
      </c>
      <c r="JC36" s="38">
        <v>0</v>
      </c>
      <c r="JD36" s="38">
        <v>0</v>
      </c>
      <c r="JE36" s="38">
        <v>0</v>
      </c>
      <c r="JF36" s="38">
        <v>0</v>
      </c>
      <c r="JG36" s="38">
        <v>0</v>
      </c>
      <c r="JH36" s="38">
        <v>0</v>
      </c>
      <c r="JI36" s="38">
        <v>0</v>
      </c>
      <c r="JJ36" s="38">
        <v>0</v>
      </c>
      <c r="JK36" s="38">
        <v>0</v>
      </c>
      <c r="JL36" s="38">
        <v>0</v>
      </c>
      <c r="JM36" s="38">
        <v>0</v>
      </c>
      <c r="JN36" s="38">
        <v>0</v>
      </c>
      <c r="JO36" s="38">
        <v>0</v>
      </c>
      <c r="JP36" s="38">
        <v>0</v>
      </c>
      <c r="JQ36" s="38">
        <v>0</v>
      </c>
      <c r="JR36" s="38">
        <v>0</v>
      </c>
      <c r="JS36" s="38">
        <v>0</v>
      </c>
      <c r="JT36" s="38">
        <v>0</v>
      </c>
      <c r="JU36" s="38">
        <v>0</v>
      </c>
      <c r="JV36" s="38">
        <v>0</v>
      </c>
      <c r="JW36" s="38">
        <v>0</v>
      </c>
      <c r="JX36" s="38">
        <v>0</v>
      </c>
      <c r="JY36" s="38">
        <v>0</v>
      </c>
      <c r="JZ36" s="38">
        <v>0</v>
      </c>
      <c r="KA36" s="38">
        <v>0</v>
      </c>
      <c r="KB36" s="38">
        <v>0</v>
      </c>
      <c r="KC36" s="38">
        <v>2401581</v>
      </c>
      <c r="KD36" s="38">
        <v>0</v>
      </c>
      <c r="KE36" s="38">
        <v>463259</v>
      </c>
      <c r="KF36" s="38">
        <v>1938322</v>
      </c>
      <c r="KG36" s="38">
        <v>2868188</v>
      </c>
      <c r="KH36" s="38">
        <v>1938322</v>
      </c>
      <c r="KI36" s="38">
        <v>929866</v>
      </c>
      <c r="KJ36" s="38">
        <v>2868188</v>
      </c>
      <c r="KK36" s="38">
        <v>929866</v>
      </c>
      <c r="KL36" s="38">
        <v>3331447</v>
      </c>
      <c r="KM36" s="38">
        <v>0</v>
      </c>
      <c r="KN36" s="38">
        <v>0</v>
      </c>
      <c r="KO36" s="38">
        <v>0</v>
      </c>
      <c r="KP36" s="38">
        <v>0</v>
      </c>
      <c r="KQ36" s="38">
        <v>0</v>
      </c>
      <c r="KR36" s="38">
        <v>0</v>
      </c>
      <c r="KS36" s="38">
        <v>0</v>
      </c>
      <c r="KT36" s="38">
        <v>0</v>
      </c>
      <c r="KU36" s="38">
        <v>0</v>
      </c>
      <c r="KV36" s="38">
        <v>0</v>
      </c>
      <c r="KW36" s="38">
        <v>0</v>
      </c>
      <c r="KX36" s="38">
        <v>0</v>
      </c>
      <c r="KY36" s="38">
        <v>0</v>
      </c>
      <c r="KZ36" s="38">
        <v>0</v>
      </c>
      <c r="LA36" s="38">
        <v>0</v>
      </c>
      <c r="LB36" s="38">
        <v>0</v>
      </c>
      <c r="LC36" s="38">
        <v>0</v>
      </c>
      <c r="LD36" s="38">
        <v>0</v>
      </c>
      <c r="LE36" s="38">
        <v>0</v>
      </c>
      <c r="LF36" s="38">
        <v>0</v>
      </c>
      <c r="LG36" s="38">
        <v>0</v>
      </c>
      <c r="LH36" s="38">
        <v>0</v>
      </c>
      <c r="LI36" s="38">
        <v>0</v>
      </c>
      <c r="LJ36" s="38">
        <v>0</v>
      </c>
      <c r="LK36" s="38">
        <v>0</v>
      </c>
      <c r="LL36" s="38">
        <v>0</v>
      </c>
      <c r="LM36" s="38">
        <v>0</v>
      </c>
      <c r="LN36" s="38">
        <v>0</v>
      </c>
      <c r="LO36" s="38">
        <v>0</v>
      </c>
      <c r="LP36" s="38">
        <v>0</v>
      </c>
      <c r="LQ36" s="38">
        <v>0</v>
      </c>
      <c r="LR36" s="38">
        <v>0</v>
      </c>
      <c r="LS36" s="38">
        <v>0</v>
      </c>
      <c r="LT36" s="38">
        <v>0</v>
      </c>
      <c r="LU36" s="38">
        <v>0</v>
      </c>
      <c r="LV36" s="38">
        <v>0</v>
      </c>
      <c r="LW36" s="38">
        <v>0</v>
      </c>
      <c r="LX36" s="38">
        <v>0</v>
      </c>
      <c r="LY36" s="38">
        <v>0</v>
      </c>
      <c r="LZ36" s="38">
        <v>0</v>
      </c>
      <c r="MA36" s="38">
        <v>0</v>
      </c>
      <c r="MB36" s="38">
        <v>0</v>
      </c>
      <c r="MC36" s="38">
        <v>0</v>
      </c>
      <c r="MD36" s="38">
        <v>0</v>
      </c>
      <c r="ME36" s="38">
        <v>0</v>
      </c>
      <c r="MF36" s="38">
        <v>0</v>
      </c>
      <c r="MG36" s="38">
        <v>0</v>
      </c>
      <c r="MH36" s="38">
        <v>0</v>
      </c>
      <c r="MI36" s="38">
        <v>0</v>
      </c>
      <c r="MJ36" s="38">
        <v>0</v>
      </c>
      <c r="MK36" s="38">
        <v>0</v>
      </c>
      <c r="ML36" s="38">
        <v>0</v>
      </c>
      <c r="MM36" s="38">
        <v>0</v>
      </c>
      <c r="MN36" s="38">
        <v>0</v>
      </c>
      <c r="MO36" s="38">
        <v>0</v>
      </c>
      <c r="MP36" s="38">
        <v>0</v>
      </c>
      <c r="MQ36" s="38">
        <v>0</v>
      </c>
      <c r="MR36" s="38">
        <v>0</v>
      </c>
      <c r="MS36" s="38">
        <v>0</v>
      </c>
      <c r="MT36" s="38">
        <v>0</v>
      </c>
      <c r="MU36" s="38">
        <v>0</v>
      </c>
      <c r="MV36" s="38">
        <v>0</v>
      </c>
      <c r="MW36" s="38">
        <v>0</v>
      </c>
      <c r="MX36" s="38">
        <v>0</v>
      </c>
      <c r="MY36" s="38">
        <v>0</v>
      </c>
      <c r="MZ36" s="38">
        <v>0</v>
      </c>
      <c r="NA36" s="38">
        <v>0</v>
      </c>
      <c r="NB36" s="38">
        <v>0</v>
      </c>
      <c r="NC36" s="38">
        <v>0</v>
      </c>
      <c r="ND36" s="38">
        <v>0</v>
      </c>
      <c r="NE36" s="38">
        <v>0</v>
      </c>
      <c r="NF36" s="38">
        <v>0</v>
      </c>
      <c r="NG36" s="38">
        <v>0</v>
      </c>
      <c r="NH36" s="38">
        <v>0</v>
      </c>
      <c r="NI36" s="38">
        <v>0</v>
      </c>
      <c r="NJ36" s="38">
        <v>0</v>
      </c>
      <c r="NK36" s="38">
        <v>0</v>
      </c>
      <c r="NL36" s="38">
        <v>0</v>
      </c>
      <c r="NM36" s="38">
        <v>0</v>
      </c>
      <c r="NN36" s="38">
        <v>0</v>
      </c>
      <c r="NO36" s="38">
        <v>0</v>
      </c>
      <c r="NP36" s="38">
        <v>0</v>
      </c>
      <c r="NQ36" s="38">
        <v>0</v>
      </c>
      <c r="NR36" s="38">
        <v>0</v>
      </c>
      <c r="NS36" s="38">
        <v>0</v>
      </c>
      <c r="NT36" s="38">
        <v>0</v>
      </c>
      <c r="NU36" s="38">
        <v>0</v>
      </c>
      <c r="NV36" s="38">
        <v>0</v>
      </c>
      <c r="NW36" s="38">
        <v>0</v>
      </c>
      <c r="NX36" s="38">
        <v>0</v>
      </c>
      <c r="NY36" s="38">
        <v>0</v>
      </c>
      <c r="NZ36" s="38">
        <v>0</v>
      </c>
      <c r="OA36" s="38">
        <v>0</v>
      </c>
      <c r="OB36" s="38">
        <v>0</v>
      </c>
      <c r="OC36" s="38">
        <v>0</v>
      </c>
      <c r="OD36" s="38">
        <v>0</v>
      </c>
      <c r="OE36" s="38">
        <v>0</v>
      </c>
      <c r="OF36" s="38">
        <v>0</v>
      </c>
      <c r="OG36" s="38">
        <v>0</v>
      </c>
      <c r="OH36" s="38">
        <v>0</v>
      </c>
      <c r="OI36" s="38">
        <v>0</v>
      </c>
      <c r="OJ36" s="38">
        <v>0</v>
      </c>
      <c r="OK36" s="38">
        <v>0</v>
      </c>
      <c r="OL36" s="38">
        <v>0</v>
      </c>
      <c r="OM36" s="38">
        <v>0</v>
      </c>
      <c r="ON36" s="38">
        <v>0</v>
      </c>
      <c r="OO36" s="38">
        <v>0</v>
      </c>
      <c r="OP36" s="38">
        <v>0</v>
      </c>
      <c r="OQ36" s="38">
        <v>0</v>
      </c>
      <c r="OR36" s="38">
        <v>0</v>
      </c>
      <c r="OS36" s="38">
        <v>0</v>
      </c>
      <c r="OT36" s="38">
        <v>0</v>
      </c>
      <c r="OU36" s="38">
        <v>0</v>
      </c>
      <c r="OV36" s="38">
        <v>0</v>
      </c>
      <c r="OW36" s="38">
        <v>0</v>
      </c>
      <c r="OX36" s="38">
        <v>0</v>
      </c>
      <c r="OY36" s="38">
        <v>0</v>
      </c>
      <c r="OZ36" s="38">
        <v>0</v>
      </c>
      <c r="PA36" s="38">
        <v>0</v>
      </c>
      <c r="PB36" s="38">
        <v>0</v>
      </c>
      <c r="PC36" s="38">
        <v>0</v>
      </c>
      <c r="PD36" s="38">
        <v>0</v>
      </c>
      <c r="PE36" s="38">
        <v>0</v>
      </c>
      <c r="PF36" s="38">
        <v>0</v>
      </c>
      <c r="PG36" s="38">
        <v>0</v>
      </c>
      <c r="PH36" s="38">
        <v>0</v>
      </c>
      <c r="PI36" s="38">
        <v>0</v>
      </c>
      <c r="PJ36" s="38">
        <v>0</v>
      </c>
      <c r="PK36" s="38">
        <v>0</v>
      </c>
      <c r="PL36" s="38">
        <v>0</v>
      </c>
      <c r="PM36" s="38">
        <v>0</v>
      </c>
      <c r="PN36" s="38">
        <v>0</v>
      </c>
      <c r="PO36" s="38">
        <v>0</v>
      </c>
      <c r="PP36" s="38">
        <v>0</v>
      </c>
      <c r="PQ36" s="38">
        <v>0</v>
      </c>
      <c r="PR36" s="38">
        <v>0</v>
      </c>
      <c r="PS36" s="38">
        <v>0</v>
      </c>
      <c r="PT36" s="38">
        <v>0</v>
      </c>
      <c r="PU36" s="38">
        <v>0</v>
      </c>
      <c r="PV36" s="38">
        <v>0</v>
      </c>
      <c r="PW36" s="38">
        <v>0</v>
      </c>
      <c r="PX36" s="38">
        <v>0</v>
      </c>
      <c r="PY36" s="38">
        <v>0</v>
      </c>
      <c r="PZ36" s="38">
        <v>0</v>
      </c>
      <c r="QA36" s="38">
        <v>2401581</v>
      </c>
      <c r="QB36" s="38">
        <v>0</v>
      </c>
      <c r="QC36" s="38">
        <v>463259</v>
      </c>
      <c r="QD36" s="38">
        <v>1938322</v>
      </c>
      <c r="QE36" s="38">
        <v>2868188</v>
      </c>
      <c r="QF36" s="38">
        <v>1938322</v>
      </c>
      <c r="QG36" s="38">
        <v>929866</v>
      </c>
      <c r="QH36" s="38">
        <v>2868188</v>
      </c>
      <c r="QI36" s="38">
        <v>929866</v>
      </c>
      <c r="QJ36" s="38">
        <v>3331447</v>
      </c>
      <c r="QK36" s="38">
        <v>0</v>
      </c>
      <c r="QL36" s="38">
        <v>0</v>
      </c>
      <c r="QM36" s="38">
        <v>0</v>
      </c>
      <c r="QN36" s="83">
        <v>0</v>
      </c>
      <c r="QO36" s="83">
        <v>0</v>
      </c>
      <c r="QP36" s="83">
        <v>0</v>
      </c>
      <c r="QQ36" s="83">
        <v>0</v>
      </c>
      <c r="QR36" s="83">
        <v>0</v>
      </c>
      <c r="QS36" s="83">
        <v>0</v>
      </c>
      <c r="QT36" s="83">
        <v>0</v>
      </c>
      <c r="QU36" s="83">
        <v>0</v>
      </c>
      <c r="QV36" s="83">
        <v>0</v>
      </c>
      <c r="QW36" s="83">
        <v>0</v>
      </c>
      <c r="QX36" s="83">
        <v>0</v>
      </c>
      <c r="QY36" s="83">
        <v>0</v>
      </c>
      <c r="QZ36" s="83">
        <v>0</v>
      </c>
      <c r="RA36" s="83">
        <v>0</v>
      </c>
      <c r="RB36" s="83">
        <v>0</v>
      </c>
      <c r="RC36" s="83">
        <v>0</v>
      </c>
      <c r="RD36" s="83">
        <v>0</v>
      </c>
      <c r="RE36" s="83">
        <v>0</v>
      </c>
      <c r="RF36" s="83">
        <v>0</v>
      </c>
      <c r="RG36" s="83">
        <v>0</v>
      </c>
      <c r="RH36" s="83">
        <v>0</v>
      </c>
      <c r="RI36" s="83">
        <v>0</v>
      </c>
      <c r="RJ36" s="83">
        <v>0</v>
      </c>
      <c r="RK36" s="83">
        <v>0</v>
      </c>
      <c r="RL36" s="83">
        <v>0</v>
      </c>
      <c r="RM36" s="83">
        <v>0</v>
      </c>
      <c r="RN36" s="83">
        <v>0</v>
      </c>
      <c r="RO36" s="83">
        <v>0</v>
      </c>
      <c r="RP36" s="83">
        <v>0</v>
      </c>
      <c r="RQ36" s="83">
        <v>0</v>
      </c>
      <c r="RR36" s="83">
        <v>0</v>
      </c>
      <c r="RS36" s="83">
        <v>0</v>
      </c>
      <c r="RT36" s="83">
        <v>0</v>
      </c>
      <c r="RU36" s="83">
        <v>0</v>
      </c>
      <c r="RV36" s="83">
        <v>0</v>
      </c>
      <c r="RW36" s="83">
        <v>0</v>
      </c>
      <c r="RX36" s="83">
        <v>0</v>
      </c>
      <c r="RY36" s="83">
        <v>0</v>
      </c>
      <c r="RZ36" s="83">
        <v>0</v>
      </c>
      <c r="SA36" s="83">
        <v>0</v>
      </c>
      <c r="SB36" s="83">
        <v>0</v>
      </c>
      <c r="SC36" s="83">
        <v>0</v>
      </c>
      <c r="SD36" s="83">
        <v>0</v>
      </c>
      <c r="SE36" s="83">
        <v>0</v>
      </c>
      <c r="SF36" s="83">
        <v>0</v>
      </c>
      <c r="SG36" s="83">
        <v>0</v>
      </c>
      <c r="SH36" s="83">
        <v>0</v>
      </c>
      <c r="SI36" s="83">
        <v>0</v>
      </c>
      <c r="SJ36" s="83">
        <v>0</v>
      </c>
      <c r="SK36" s="83">
        <v>0</v>
      </c>
      <c r="SL36" s="83">
        <v>0</v>
      </c>
      <c r="SM36" s="83">
        <v>0</v>
      </c>
      <c r="SN36" s="83">
        <v>0</v>
      </c>
      <c r="SO36" s="83">
        <v>0</v>
      </c>
      <c r="SP36" s="83">
        <v>0</v>
      </c>
      <c r="SQ36" s="83">
        <v>0</v>
      </c>
      <c r="SR36" s="83">
        <v>0</v>
      </c>
      <c r="SS36" s="83">
        <v>0</v>
      </c>
      <c r="ST36" s="83">
        <v>0</v>
      </c>
      <c r="SU36" s="83">
        <v>0</v>
      </c>
      <c r="SV36" s="83">
        <v>0</v>
      </c>
      <c r="SW36" s="83">
        <v>0</v>
      </c>
      <c r="SX36" s="83">
        <v>0</v>
      </c>
      <c r="SY36" s="83">
        <v>0</v>
      </c>
      <c r="SZ36" s="83">
        <v>0</v>
      </c>
      <c r="TA36" s="83">
        <v>0</v>
      </c>
      <c r="TB36" s="83">
        <v>0</v>
      </c>
      <c r="TC36" s="83">
        <v>0</v>
      </c>
      <c r="TD36" s="83">
        <v>0</v>
      </c>
      <c r="TE36" s="83">
        <v>0</v>
      </c>
      <c r="TF36" s="83">
        <v>0</v>
      </c>
      <c r="TG36" s="83">
        <v>0</v>
      </c>
      <c r="TH36" s="83">
        <v>0</v>
      </c>
      <c r="TI36" s="83">
        <v>0</v>
      </c>
      <c r="TJ36" s="83">
        <v>0</v>
      </c>
      <c r="TK36" s="83">
        <v>0</v>
      </c>
      <c r="TL36" s="83">
        <v>0</v>
      </c>
      <c r="TM36" s="83">
        <v>0</v>
      </c>
      <c r="TN36" s="83">
        <v>0</v>
      </c>
      <c r="TO36" s="83">
        <v>0</v>
      </c>
      <c r="TP36" s="83">
        <v>0</v>
      </c>
      <c r="TQ36" s="83">
        <v>0</v>
      </c>
      <c r="TR36" s="83">
        <v>0</v>
      </c>
      <c r="TS36" s="83">
        <v>0</v>
      </c>
      <c r="TT36" s="83">
        <v>0</v>
      </c>
      <c r="TU36" s="83">
        <v>0</v>
      </c>
      <c r="TV36" s="83">
        <v>0</v>
      </c>
      <c r="TW36" s="83">
        <v>0</v>
      </c>
      <c r="TX36" s="83">
        <v>0</v>
      </c>
      <c r="TY36" s="83">
        <v>0</v>
      </c>
      <c r="TZ36" s="83">
        <v>0</v>
      </c>
      <c r="UA36" s="83">
        <v>0</v>
      </c>
      <c r="UB36" s="83">
        <v>0</v>
      </c>
      <c r="UC36" s="83">
        <v>0</v>
      </c>
      <c r="UD36" s="83">
        <v>0</v>
      </c>
      <c r="UE36" s="83">
        <v>0</v>
      </c>
      <c r="UF36" s="83">
        <v>0</v>
      </c>
      <c r="UG36" s="83">
        <v>0</v>
      </c>
      <c r="UH36" s="83">
        <v>0</v>
      </c>
      <c r="UI36" s="83">
        <v>7797608</v>
      </c>
      <c r="UJ36" s="83">
        <v>135659945.16</v>
      </c>
      <c r="UK36" s="83">
        <v>126910402.43000001</v>
      </c>
      <c r="UL36" s="83">
        <v>131428988.17</v>
      </c>
      <c r="UM36" s="83">
        <v>4230956.99</v>
      </c>
      <c r="UN36" s="83">
        <v>0</v>
      </c>
      <c r="UO36" s="83">
        <v>4518585.74</v>
      </c>
      <c r="UP36" s="83">
        <v>0</v>
      </c>
      <c r="UQ36" s="83">
        <v>4230956.99</v>
      </c>
      <c r="UR36" s="83">
        <v>0</v>
      </c>
      <c r="US36" s="83">
        <v>0</v>
      </c>
      <c r="UT36" s="83">
        <v>138938967.41999999</v>
      </c>
      <c r="UU36" s="83">
        <v>4518585.74</v>
      </c>
      <c r="UV36" s="83">
        <v>143457553.16</v>
      </c>
      <c r="UW36" s="83">
        <v>0</v>
      </c>
      <c r="UX36" s="83">
        <v>0</v>
      </c>
      <c r="UY36" s="83">
        <v>131141359.42</v>
      </c>
      <c r="UZ36">
        <v>0</v>
      </c>
      <c r="VA36">
        <v>0</v>
      </c>
      <c r="VB36">
        <v>0</v>
      </c>
      <c r="VC36">
        <v>0</v>
      </c>
      <c r="VD36">
        <v>0</v>
      </c>
      <c r="VE36">
        <v>0</v>
      </c>
      <c r="VF36">
        <v>0</v>
      </c>
      <c r="VG36">
        <v>0</v>
      </c>
      <c r="VH36">
        <v>0</v>
      </c>
      <c r="VI36">
        <v>0</v>
      </c>
      <c r="VJ36">
        <v>0</v>
      </c>
      <c r="VK36">
        <v>0</v>
      </c>
      <c r="VL36">
        <v>0</v>
      </c>
      <c r="VM36">
        <v>0</v>
      </c>
      <c r="VN36">
        <v>0</v>
      </c>
      <c r="VO36">
        <v>0</v>
      </c>
      <c r="VP36">
        <v>0</v>
      </c>
      <c r="VQ36">
        <v>0</v>
      </c>
      <c r="VR36">
        <v>0</v>
      </c>
      <c r="VS36">
        <v>0</v>
      </c>
      <c r="VT36">
        <v>0</v>
      </c>
      <c r="VU36">
        <v>0</v>
      </c>
      <c r="VV36">
        <v>0</v>
      </c>
      <c r="VW36">
        <v>0</v>
      </c>
      <c r="VX36">
        <v>0</v>
      </c>
      <c r="VY36">
        <v>0</v>
      </c>
      <c r="VZ36">
        <v>0</v>
      </c>
      <c r="WA36">
        <v>0</v>
      </c>
      <c r="WB36">
        <v>0</v>
      </c>
      <c r="WC36">
        <v>0</v>
      </c>
      <c r="WD36">
        <v>0</v>
      </c>
      <c r="WE36">
        <v>0</v>
      </c>
      <c r="WF36">
        <v>0</v>
      </c>
      <c r="WG36">
        <v>0</v>
      </c>
      <c r="WH36">
        <v>0</v>
      </c>
      <c r="WI36">
        <v>0</v>
      </c>
      <c r="WJ36">
        <v>0</v>
      </c>
      <c r="WK36">
        <v>0</v>
      </c>
      <c r="WL36">
        <v>0</v>
      </c>
      <c r="WM36">
        <v>0</v>
      </c>
      <c r="WN36">
        <v>0</v>
      </c>
      <c r="WO36">
        <v>0</v>
      </c>
      <c r="WP36">
        <v>0</v>
      </c>
      <c r="WQ36">
        <v>0</v>
      </c>
      <c r="WR36">
        <v>0</v>
      </c>
      <c r="WS36">
        <v>0</v>
      </c>
      <c r="WT36">
        <v>0</v>
      </c>
      <c r="WU36">
        <v>0</v>
      </c>
      <c r="WV36">
        <v>0</v>
      </c>
      <c r="WW36">
        <v>0</v>
      </c>
      <c r="WX36">
        <v>0</v>
      </c>
      <c r="WY36">
        <v>0</v>
      </c>
      <c r="WZ36">
        <v>0</v>
      </c>
      <c r="XA36">
        <v>0</v>
      </c>
      <c r="XB36">
        <v>0</v>
      </c>
      <c r="XC36">
        <v>0</v>
      </c>
      <c r="XD36">
        <v>0</v>
      </c>
      <c r="XE36">
        <v>0</v>
      </c>
      <c r="XF36">
        <v>0</v>
      </c>
      <c r="XG36">
        <v>0</v>
      </c>
      <c r="XH36">
        <v>0</v>
      </c>
      <c r="XI36">
        <v>0</v>
      </c>
      <c r="XJ36">
        <v>0</v>
      </c>
      <c r="XK36">
        <v>0</v>
      </c>
      <c r="XL36">
        <v>0</v>
      </c>
      <c r="XM36">
        <v>0</v>
      </c>
      <c r="XN36">
        <v>0</v>
      </c>
      <c r="XO36">
        <v>0</v>
      </c>
      <c r="XP36">
        <v>0</v>
      </c>
      <c r="XQ36">
        <v>0</v>
      </c>
      <c r="XR36">
        <v>0</v>
      </c>
      <c r="XS36">
        <v>0</v>
      </c>
      <c r="XT36">
        <v>0</v>
      </c>
      <c r="XU36">
        <v>0</v>
      </c>
      <c r="XV36">
        <v>0</v>
      </c>
      <c r="XW36">
        <v>0</v>
      </c>
      <c r="XX36">
        <v>0</v>
      </c>
      <c r="XY36">
        <v>0</v>
      </c>
      <c r="XZ36">
        <v>0</v>
      </c>
      <c r="YA36">
        <v>0</v>
      </c>
      <c r="YB36">
        <v>0</v>
      </c>
      <c r="YC36">
        <v>0</v>
      </c>
      <c r="YD36">
        <v>0</v>
      </c>
      <c r="YE36">
        <v>0</v>
      </c>
      <c r="YF36">
        <v>0</v>
      </c>
      <c r="YG36">
        <v>0</v>
      </c>
      <c r="YH36">
        <v>0</v>
      </c>
      <c r="YI36">
        <v>0</v>
      </c>
      <c r="YJ36">
        <v>0</v>
      </c>
      <c r="YK36">
        <v>0</v>
      </c>
      <c r="YL36">
        <v>0</v>
      </c>
      <c r="YM36">
        <v>0</v>
      </c>
      <c r="YN36">
        <v>0</v>
      </c>
      <c r="YO36">
        <v>0</v>
      </c>
      <c r="YP36">
        <v>0</v>
      </c>
      <c r="YQ36">
        <v>4518585.74</v>
      </c>
      <c r="YR36">
        <v>131428988.17</v>
      </c>
      <c r="YS36">
        <v>4230956.99</v>
      </c>
      <c r="YT36">
        <v>0</v>
      </c>
      <c r="YU36">
        <v>0</v>
      </c>
      <c r="YV36">
        <v>135659945.16</v>
      </c>
      <c r="YW36">
        <v>126910402.43000001</v>
      </c>
      <c r="YX36">
        <v>138938967.41999999</v>
      </c>
      <c r="YY36">
        <v>4518585.74</v>
      </c>
      <c r="YZ36">
        <v>143457553.16</v>
      </c>
      <c r="ZA36">
        <v>4230956.99</v>
      </c>
      <c r="ZB36">
        <v>0</v>
      </c>
      <c r="ZC36">
        <v>0</v>
      </c>
      <c r="ZD36">
        <v>0</v>
      </c>
      <c r="ZE36">
        <v>7797608</v>
      </c>
      <c r="ZF36">
        <v>131141359.42</v>
      </c>
      <c r="ZG36">
        <v>0</v>
      </c>
    </row>
    <row r="37" spans="1:683">
      <c r="A37" s="84">
        <v>45657</v>
      </c>
      <c r="B37" s="81">
        <v>50167</v>
      </c>
      <c r="C37" s="82" t="s">
        <v>1969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14669427.300000001</v>
      </c>
      <c r="R37" s="38">
        <v>1803120.24</v>
      </c>
      <c r="S37" s="38">
        <v>0</v>
      </c>
      <c r="T37" s="38">
        <v>16472547.539999999</v>
      </c>
      <c r="U37" s="38">
        <v>1425103.92</v>
      </c>
      <c r="V37" s="38">
        <v>16938350.57</v>
      </c>
      <c r="W37" s="38">
        <v>0</v>
      </c>
      <c r="X37" s="38">
        <v>14225905.560000001</v>
      </c>
      <c r="Y37" s="38">
        <v>1803120.24</v>
      </c>
      <c r="Z37" s="38">
        <v>4324293.78</v>
      </c>
      <c r="AA37" s="38">
        <v>15513246.65</v>
      </c>
      <c r="AB37" s="38">
        <v>16029025.800000001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7991298.6500000004</v>
      </c>
      <c r="AR37" s="38">
        <v>1049444.6499999999</v>
      </c>
      <c r="AS37" s="38">
        <v>0</v>
      </c>
      <c r="AT37" s="38">
        <v>9040743.3000000007</v>
      </c>
      <c r="AU37" s="38">
        <v>975869.86</v>
      </c>
      <c r="AV37" s="38">
        <v>11598891.49</v>
      </c>
      <c r="AW37" s="38">
        <v>0</v>
      </c>
      <c r="AX37" s="38">
        <v>8279703.2699999996</v>
      </c>
      <c r="AY37" s="38">
        <v>1049444.6499999999</v>
      </c>
      <c r="AZ37" s="38">
        <v>2516807.75</v>
      </c>
      <c r="BA37" s="38">
        <v>10623021.630000001</v>
      </c>
      <c r="BB37" s="38">
        <v>9329147.9199999999</v>
      </c>
      <c r="BC37" s="38">
        <v>0</v>
      </c>
      <c r="BD37" s="38">
        <v>33191874.940000001</v>
      </c>
      <c r="BE37" s="38">
        <v>4213553</v>
      </c>
      <c r="BF37" s="38">
        <v>0</v>
      </c>
      <c r="BG37" s="38">
        <v>37405427.950000003</v>
      </c>
      <c r="BH37" s="38">
        <v>2162970.42</v>
      </c>
      <c r="BI37" s="38">
        <v>25708406.780000001</v>
      </c>
      <c r="BJ37" s="38">
        <v>0</v>
      </c>
      <c r="BK37" s="38">
        <v>33243266.789999999</v>
      </c>
      <c r="BL37" s="38">
        <v>4213553</v>
      </c>
      <c r="BM37" s="38">
        <v>10105061.58</v>
      </c>
      <c r="BN37" s="38">
        <v>23545436.350000001</v>
      </c>
      <c r="BO37" s="38">
        <v>37456819.789999999</v>
      </c>
      <c r="BP37" s="38">
        <v>0</v>
      </c>
      <c r="BQ37" s="38">
        <v>340721.42</v>
      </c>
      <c r="BR37" s="38">
        <v>37639.949999999997</v>
      </c>
      <c r="BS37" s="38">
        <v>0</v>
      </c>
      <c r="BT37" s="38">
        <v>378361.37</v>
      </c>
      <c r="BU37" s="38">
        <v>45503.71</v>
      </c>
      <c r="BV37" s="38">
        <v>540843.21</v>
      </c>
      <c r="BW37" s="38">
        <v>0</v>
      </c>
      <c r="BX37" s="38">
        <v>296964.33</v>
      </c>
      <c r="BY37" s="38">
        <v>37639.949999999997</v>
      </c>
      <c r="BZ37" s="38">
        <v>90269.19</v>
      </c>
      <c r="CA37" s="38">
        <v>495339.5</v>
      </c>
      <c r="CB37" s="38">
        <v>334604.28000000003</v>
      </c>
      <c r="CC37" s="38">
        <v>0</v>
      </c>
      <c r="CD37" s="38">
        <v>42142407.130000003</v>
      </c>
      <c r="CE37" s="38">
        <v>5400437.1399999997</v>
      </c>
      <c r="CF37" s="38">
        <v>0</v>
      </c>
      <c r="CG37" s="38">
        <v>47542844.270000003</v>
      </c>
      <c r="CH37" s="38">
        <v>1927718.82</v>
      </c>
      <c r="CI37" s="38">
        <v>22912277.920000002</v>
      </c>
      <c r="CJ37" s="38">
        <v>0</v>
      </c>
      <c r="CK37" s="38">
        <v>42607313.210000001</v>
      </c>
      <c r="CL37" s="38">
        <v>5400437.1399999997</v>
      </c>
      <c r="CM37" s="38">
        <v>12951480.57</v>
      </c>
      <c r="CN37" s="38">
        <v>20984559.100000001</v>
      </c>
      <c r="CO37" s="38">
        <v>48007750.350000001</v>
      </c>
      <c r="CP37" s="38">
        <v>0</v>
      </c>
      <c r="CQ37" s="38">
        <v>3689418.97</v>
      </c>
      <c r="CR37" s="38">
        <v>470899.88</v>
      </c>
      <c r="CS37" s="38">
        <v>0</v>
      </c>
      <c r="CT37" s="38">
        <v>4160318.85</v>
      </c>
      <c r="CU37" s="38">
        <v>138899.78</v>
      </c>
      <c r="CV37" s="38">
        <v>1650920.47</v>
      </c>
      <c r="CW37" s="38">
        <v>0</v>
      </c>
      <c r="CX37" s="38">
        <v>3715213.82</v>
      </c>
      <c r="CY37" s="38">
        <v>470899.88</v>
      </c>
      <c r="CZ37" s="38">
        <v>1129325.3600000001</v>
      </c>
      <c r="DA37" s="38">
        <v>1512020.69</v>
      </c>
      <c r="DB37" s="38">
        <v>4186113.7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250787.12</v>
      </c>
      <c r="DR37" s="38">
        <v>16429.599999999999</v>
      </c>
      <c r="DS37" s="38">
        <v>0</v>
      </c>
      <c r="DT37" s="38">
        <v>267216.71999999997</v>
      </c>
      <c r="DU37" s="38">
        <v>308450.96000000002</v>
      </c>
      <c r="DV37" s="38">
        <v>3666154.07</v>
      </c>
      <c r="DW37" s="38">
        <v>0</v>
      </c>
      <c r="DX37" s="38">
        <v>129623.08</v>
      </c>
      <c r="DY37" s="38">
        <v>16429.599999999999</v>
      </c>
      <c r="DZ37" s="38">
        <v>39401.94</v>
      </c>
      <c r="EA37" s="38">
        <v>3357703.11</v>
      </c>
      <c r="EB37" s="38">
        <v>146052.69</v>
      </c>
      <c r="EC37" s="38">
        <v>0</v>
      </c>
      <c r="ED37" s="38">
        <v>2181919.42</v>
      </c>
      <c r="EE37" s="38">
        <v>267379.89</v>
      </c>
      <c r="EF37" s="38">
        <v>0</v>
      </c>
      <c r="EG37" s="38">
        <v>2449299.31</v>
      </c>
      <c r="EH37" s="38">
        <v>254432.68</v>
      </c>
      <c r="EI37" s="38">
        <v>3024109.29</v>
      </c>
      <c r="EJ37" s="38">
        <v>0</v>
      </c>
      <c r="EK37" s="38">
        <v>2109521.58</v>
      </c>
      <c r="EL37" s="38">
        <v>267379.89</v>
      </c>
      <c r="EM37" s="38">
        <v>641237.99</v>
      </c>
      <c r="EN37" s="38">
        <v>2769676.6</v>
      </c>
      <c r="EO37" s="38">
        <v>2376901.4700000002</v>
      </c>
      <c r="EP37" s="38">
        <v>0</v>
      </c>
      <c r="EQ37" s="38">
        <v>1219278.23</v>
      </c>
      <c r="ER37" s="38">
        <v>149461.14000000001</v>
      </c>
      <c r="ES37" s="38">
        <v>0</v>
      </c>
      <c r="ET37" s="38">
        <v>1368739.37</v>
      </c>
      <c r="EU37" s="38">
        <v>132255.84</v>
      </c>
      <c r="EV37" s="38">
        <v>1571952.62</v>
      </c>
      <c r="EW37" s="38">
        <v>0</v>
      </c>
      <c r="EX37" s="38">
        <v>1179189.29</v>
      </c>
      <c r="EY37" s="38">
        <v>149461.14000000001</v>
      </c>
      <c r="EZ37" s="38">
        <v>358441.92</v>
      </c>
      <c r="FA37" s="38">
        <v>1439696.78</v>
      </c>
      <c r="FB37" s="38">
        <v>1328650.43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</v>
      </c>
      <c r="FL37" s="38">
        <v>0</v>
      </c>
      <c r="FM37" s="38">
        <v>0</v>
      </c>
      <c r="FN37" s="38">
        <v>0</v>
      </c>
      <c r="FO37" s="38">
        <v>0</v>
      </c>
      <c r="FP37" s="38">
        <v>0</v>
      </c>
      <c r="FQ37" s="38">
        <v>0</v>
      </c>
      <c r="FR37" s="38">
        <v>0</v>
      </c>
      <c r="FS37" s="38">
        <v>0</v>
      </c>
      <c r="FT37" s="38">
        <v>0</v>
      </c>
      <c r="FU37" s="38">
        <v>0</v>
      </c>
      <c r="FV37" s="38">
        <v>0</v>
      </c>
      <c r="FW37" s="38">
        <v>0</v>
      </c>
      <c r="FX37" s="38">
        <v>0</v>
      </c>
      <c r="FY37" s="38">
        <v>0</v>
      </c>
      <c r="FZ37" s="38">
        <v>0</v>
      </c>
      <c r="GA37" s="38">
        <v>0</v>
      </c>
      <c r="GB37" s="38">
        <v>0</v>
      </c>
      <c r="GC37" s="38">
        <v>0</v>
      </c>
      <c r="GD37" s="38">
        <v>0</v>
      </c>
      <c r="GE37" s="38">
        <v>0</v>
      </c>
      <c r="GF37" s="38">
        <v>0</v>
      </c>
      <c r="GG37" s="38">
        <v>0</v>
      </c>
      <c r="GH37" s="38">
        <v>0</v>
      </c>
      <c r="GI37" s="38">
        <v>0</v>
      </c>
      <c r="GJ37" s="38">
        <v>0</v>
      </c>
      <c r="GK37" s="38">
        <v>0</v>
      </c>
      <c r="GL37" s="38">
        <v>0</v>
      </c>
      <c r="GM37" s="38">
        <v>0</v>
      </c>
      <c r="GN37" s="38">
        <v>0</v>
      </c>
      <c r="GO37" s="38">
        <v>0</v>
      </c>
      <c r="GP37" s="38">
        <v>0</v>
      </c>
      <c r="GQ37" s="38">
        <v>0</v>
      </c>
      <c r="GR37" s="38">
        <v>105677133.18000001</v>
      </c>
      <c r="GS37" s="38">
        <v>13408365.49</v>
      </c>
      <c r="GT37" s="38">
        <v>0</v>
      </c>
      <c r="GU37" s="38">
        <v>0</v>
      </c>
      <c r="GV37" s="38">
        <v>119085498.67</v>
      </c>
      <c r="GW37" s="38">
        <v>7371206</v>
      </c>
      <c r="GX37" s="38">
        <v>0</v>
      </c>
      <c r="GY37" s="38">
        <v>87611906.409999996</v>
      </c>
      <c r="GZ37" s="38">
        <v>0</v>
      </c>
      <c r="HA37" s="38">
        <v>105786700.92</v>
      </c>
      <c r="HB37" s="38">
        <v>13408365.49</v>
      </c>
      <c r="HC37" s="38">
        <v>32156320.07</v>
      </c>
      <c r="HD37" s="38">
        <v>0</v>
      </c>
      <c r="HE37" s="38">
        <v>32156320.07</v>
      </c>
      <c r="HF37" s="38">
        <v>80240700.409999996</v>
      </c>
      <c r="HG37" s="38">
        <v>0</v>
      </c>
      <c r="HH37" s="38">
        <v>119195066.41</v>
      </c>
      <c r="HI37" s="38">
        <v>0</v>
      </c>
      <c r="HJ37" s="38">
        <v>0</v>
      </c>
      <c r="HK37" s="38">
        <v>0</v>
      </c>
      <c r="HL37" s="38">
        <v>0</v>
      </c>
      <c r="HM37" s="38">
        <v>0</v>
      </c>
      <c r="HN37" s="38">
        <v>0</v>
      </c>
      <c r="HO37" s="38">
        <v>0</v>
      </c>
      <c r="HP37" s="38">
        <v>0</v>
      </c>
      <c r="HQ37" s="38">
        <v>0</v>
      </c>
      <c r="HR37" s="38">
        <v>0</v>
      </c>
      <c r="HS37" s="38">
        <v>0</v>
      </c>
      <c r="HT37" s="38">
        <v>0</v>
      </c>
      <c r="HU37" s="38">
        <v>0</v>
      </c>
      <c r="HV37" s="38">
        <v>0</v>
      </c>
      <c r="HW37" s="38">
        <v>0</v>
      </c>
      <c r="HX37" s="38">
        <v>4033023.12</v>
      </c>
      <c r="HY37" s="38">
        <v>26406064.25</v>
      </c>
      <c r="HZ37" s="38">
        <v>0</v>
      </c>
      <c r="IA37" s="38">
        <v>1066010.03</v>
      </c>
      <c r="IB37" s="38">
        <v>25340054.219999999</v>
      </c>
      <c r="IC37" s="38">
        <v>25340054.219999999</v>
      </c>
      <c r="ID37" s="38">
        <v>21307031.100000001</v>
      </c>
      <c r="IE37" s="38">
        <v>0</v>
      </c>
      <c r="IF37" s="38">
        <v>21307031.100000001</v>
      </c>
      <c r="IG37" s="38">
        <v>0</v>
      </c>
      <c r="IH37" s="38">
        <v>26406064.25</v>
      </c>
      <c r="II37" s="38">
        <v>0</v>
      </c>
      <c r="IJ37" s="38">
        <v>4033023.12</v>
      </c>
      <c r="IK37" s="38">
        <v>0</v>
      </c>
      <c r="IL37" s="38">
        <v>0</v>
      </c>
      <c r="IM37" s="38">
        <v>0</v>
      </c>
      <c r="IN37" s="38">
        <v>0</v>
      </c>
      <c r="IO37" s="38">
        <v>0</v>
      </c>
      <c r="IP37" s="38">
        <v>0</v>
      </c>
      <c r="IQ37" s="38">
        <v>0</v>
      </c>
      <c r="IR37" s="38">
        <v>0</v>
      </c>
      <c r="IS37" s="38">
        <v>0</v>
      </c>
      <c r="IT37" s="38">
        <v>0</v>
      </c>
      <c r="IU37" s="38">
        <v>0</v>
      </c>
      <c r="IV37" s="38">
        <v>0</v>
      </c>
      <c r="IW37" s="38">
        <v>0</v>
      </c>
      <c r="IX37" s="38">
        <v>0</v>
      </c>
      <c r="IY37" s="38">
        <v>0</v>
      </c>
      <c r="IZ37" s="38">
        <v>2539412.36</v>
      </c>
      <c r="JA37" s="38">
        <v>8452685.9100000001</v>
      </c>
      <c r="JB37" s="38">
        <v>0</v>
      </c>
      <c r="JC37" s="38">
        <v>316085.90999999997</v>
      </c>
      <c r="JD37" s="38">
        <v>8136599.9900000002</v>
      </c>
      <c r="JE37" s="38">
        <v>15067935.810000001</v>
      </c>
      <c r="JF37" s="38">
        <v>5597187.6299999999</v>
      </c>
      <c r="JG37" s="38">
        <v>6931335.8099999996</v>
      </c>
      <c r="JH37" s="38">
        <v>12528523.449999999</v>
      </c>
      <c r="JI37" s="38">
        <v>6931335.8099999996</v>
      </c>
      <c r="JJ37" s="38">
        <v>15384021.720000001</v>
      </c>
      <c r="JK37" s="38">
        <v>0</v>
      </c>
      <c r="JL37" s="38">
        <v>2539412.36</v>
      </c>
      <c r="JM37" s="38">
        <v>0</v>
      </c>
      <c r="JN37" s="38">
        <v>10455486.91</v>
      </c>
      <c r="JO37" s="38">
        <v>11303817.279999999</v>
      </c>
      <c r="JP37" s="38">
        <v>0</v>
      </c>
      <c r="JQ37" s="38">
        <v>561248.02</v>
      </c>
      <c r="JR37" s="38">
        <v>10742569.26</v>
      </c>
      <c r="JS37" s="38">
        <v>10742569.26</v>
      </c>
      <c r="JT37" s="38">
        <v>287082.36</v>
      </c>
      <c r="JU37" s="38">
        <v>0</v>
      </c>
      <c r="JV37" s="38">
        <v>287082.36</v>
      </c>
      <c r="JW37" s="38">
        <v>0</v>
      </c>
      <c r="JX37" s="38">
        <v>11303817.279999999</v>
      </c>
      <c r="JY37" s="38">
        <v>0</v>
      </c>
      <c r="JZ37" s="38">
        <v>10455486.91</v>
      </c>
      <c r="KA37" s="38">
        <v>0</v>
      </c>
      <c r="KB37" s="38">
        <v>117333.49</v>
      </c>
      <c r="KC37" s="38">
        <v>270422.34000000003</v>
      </c>
      <c r="KD37" s="38">
        <v>0</v>
      </c>
      <c r="KE37" s="38">
        <v>6198.51</v>
      </c>
      <c r="KF37" s="38">
        <v>264223.83</v>
      </c>
      <c r="KG37" s="38">
        <v>264223.83</v>
      </c>
      <c r="KH37" s="38">
        <v>146890.34</v>
      </c>
      <c r="KI37" s="38">
        <v>0</v>
      </c>
      <c r="KJ37" s="38">
        <v>146890.34</v>
      </c>
      <c r="KK37" s="38">
        <v>0</v>
      </c>
      <c r="KL37" s="38">
        <v>270422.34000000003</v>
      </c>
      <c r="KM37" s="38">
        <v>0</v>
      </c>
      <c r="KN37" s="38">
        <v>117333.49</v>
      </c>
      <c r="KO37" s="38">
        <v>0</v>
      </c>
      <c r="KP37" s="38">
        <v>14084153.57</v>
      </c>
      <c r="KQ37" s="38">
        <v>23399852.300000001</v>
      </c>
      <c r="KR37" s="38">
        <v>0</v>
      </c>
      <c r="KS37" s="38">
        <v>1120280.8</v>
      </c>
      <c r="KT37" s="38">
        <v>22279571.5</v>
      </c>
      <c r="KU37" s="38">
        <v>30513819.640000001</v>
      </c>
      <c r="KV37" s="38">
        <v>8195417.9299999997</v>
      </c>
      <c r="KW37" s="38">
        <v>8234248.1399999997</v>
      </c>
      <c r="KX37" s="38">
        <v>16429666.07</v>
      </c>
      <c r="KY37" s="38">
        <v>8234248.1399999997</v>
      </c>
      <c r="KZ37" s="38">
        <v>31634100.440000001</v>
      </c>
      <c r="LA37" s="38">
        <v>0</v>
      </c>
      <c r="LB37" s="38">
        <v>14084153.57</v>
      </c>
      <c r="LC37" s="38">
        <v>0</v>
      </c>
      <c r="LD37" s="38">
        <v>1033100.61</v>
      </c>
      <c r="LE37" s="38">
        <v>1682024.28</v>
      </c>
      <c r="LF37" s="38">
        <v>0</v>
      </c>
      <c r="LG37" s="38">
        <v>116000.39</v>
      </c>
      <c r="LH37" s="38">
        <v>1566023.89</v>
      </c>
      <c r="LI37" s="38">
        <v>1566023.89</v>
      </c>
      <c r="LJ37" s="38">
        <v>532923.28</v>
      </c>
      <c r="LK37" s="38">
        <v>0</v>
      </c>
      <c r="LL37" s="38">
        <v>532923.28</v>
      </c>
      <c r="LM37" s="38">
        <v>0</v>
      </c>
      <c r="LN37" s="38">
        <v>1682024.28</v>
      </c>
      <c r="LO37" s="38">
        <v>0</v>
      </c>
      <c r="LP37" s="38">
        <v>1033100.61</v>
      </c>
      <c r="LQ37" s="38">
        <v>0</v>
      </c>
      <c r="LR37" s="38">
        <v>0</v>
      </c>
      <c r="LS37" s="38">
        <v>0</v>
      </c>
      <c r="LT37" s="38">
        <v>0</v>
      </c>
      <c r="LU37" s="38">
        <v>0</v>
      </c>
      <c r="LV37" s="38">
        <v>0</v>
      </c>
      <c r="LW37" s="38">
        <v>0</v>
      </c>
      <c r="LX37" s="38">
        <v>0</v>
      </c>
      <c r="LY37" s="38">
        <v>0</v>
      </c>
      <c r="LZ37" s="38">
        <v>0</v>
      </c>
      <c r="MA37" s="38">
        <v>0</v>
      </c>
      <c r="MB37" s="38">
        <v>0</v>
      </c>
      <c r="MC37" s="38">
        <v>0</v>
      </c>
      <c r="MD37" s="38">
        <v>0</v>
      </c>
      <c r="ME37" s="38">
        <v>0</v>
      </c>
      <c r="MF37" s="38">
        <v>158790.46</v>
      </c>
      <c r="MG37" s="38">
        <v>2720848.62</v>
      </c>
      <c r="MH37" s="38">
        <v>0</v>
      </c>
      <c r="MI37" s="38">
        <v>86144.1</v>
      </c>
      <c r="MJ37" s="38">
        <v>2634704.5299999998</v>
      </c>
      <c r="MK37" s="38">
        <v>2634704.5299999998</v>
      </c>
      <c r="ML37" s="38">
        <v>2475914.0699999998</v>
      </c>
      <c r="MM37" s="38">
        <v>0</v>
      </c>
      <c r="MN37" s="38">
        <v>2475914.0699999998</v>
      </c>
      <c r="MO37" s="38">
        <v>0</v>
      </c>
      <c r="MP37" s="38">
        <v>2720848.62</v>
      </c>
      <c r="MQ37" s="38">
        <v>0</v>
      </c>
      <c r="MR37" s="38">
        <v>158790.46</v>
      </c>
      <c r="MS37" s="38">
        <v>0</v>
      </c>
      <c r="MT37" s="38">
        <v>672163.02</v>
      </c>
      <c r="MU37" s="38">
        <v>1471687.24</v>
      </c>
      <c r="MV37" s="38">
        <v>0</v>
      </c>
      <c r="MW37" s="38">
        <v>44247.06</v>
      </c>
      <c r="MX37" s="38">
        <v>1427440.18</v>
      </c>
      <c r="MY37" s="38">
        <v>1427440.18</v>
      </c>
      <c r="MZ37" s="38">
        <v>755277.16</v>
      </c>
      <c r="NA37" s="38">
        <v>0</v>
      </c>
      <c r="NB37" s="38">
        <v>755277.16</v>
      </c>
      <c r="NC37" s="38">
        <v>0</v>
      </c>
      <c r="ND37" s="38">
        <v>1471687.24</v>
      </c>
      <c r="NE37" s="38">
        <v>0</v>
      </c>
      <c r="NF37" s="38">
        <v>672163.02</v>
      </c>
      <c r="NG37" s="38">
        <v>0</v>
      </c>
      <c r="NH37" s="38">
        <v>366265.46</v>
      </c>
      <c r="NI37" s="38">
        <v>451108.81</v>
      </c>
      <c r="NJ37" s="38">
        <v>0</v>
      </c>
      <c r="NK37" s="38">
        <v>16138.95</v>
      </c>
      <c r="NL37" s="38">
        <v>434969.86</v>
      </c>
      <c r="NM37" s="38">
        <v>434969.86</v>
      </c>
      <c r="NN37" s="38">
        <v>68704.399999999994</v>
      </c>
      <c r="NO37" s="38">
        <v>0</v>
      </c>
      <c r="NP37" s="38">
        <v>68704.399999999994</v>
      </c>
      <c r="NQ37" s="38">
        <v>0</v>
      </c>
      <c r="NR37" s="38">
        <v>451108.81</v>
      </c>
      <c r="NS37" s="38">
        <v>0</v>
      </c>
      <c r="NT37" s="38">
        <v>366265.46</v>
      </c>
      <c r="NU37" s="38">
        <v>0</v>
      </c>
      <c r="NV37" s="38">
        <v>0</v>
      </c>
      <c r="NW37" s="38">
        <v>0</v>
      </c>
      <c r="NX37" s="38">
        <v>0</v>
      </c>
      <c r="NY37" s="38">
        <v>0</v>
      </c>
      <c r="NZ37" s="38">
        <v>0</v>
      </c>
      <c r="OA37" s="38">
        <v>0</v>
      </c>
      <c r="OB37" s="38">
        <v>0</v>
      </c>
      <c r="OC37" s="38">
        <v>0</v>
      </c>
      <c r="OD37" s="38">
        <v>0</v>
      </c>
      <c r="OE37" s="38">
        <v>0</v>
      </c>
      <c r="OF37" s="38">
        <v>0</v>
      </c>
      <c r="OG37" s="38">
        <v>0</v>
      </c>
      <c r="OH37" s="38">
        <v>0</v>
      </c>
      <c r="OI37" s="38">
        <v>0</v>
      </c>
      <c r="OJ37" s="38">
        <v>0</v>
      </c>
      <c r="OK37" s="38">
        <v>0</v>
      </c>
      <c r="OL37" s="38">
        <v>0</v>
      </c>
      <c r="OM37" s="38">
        <v>0</v>
      </c>
      <c r="ON37" s="38">
        <v>0</v>
      </c>
      <c r="OO37" s="38">
        <v>0</v>
      </c>
      <c r="OP37" s="38">
        <v>0</v>
      </c>
      <c r="OQ37" s="38">
        <v>0</v>
      </c>
      <c r="OR37" s="38">
        <v>0</v>
      </c>
      <c r="OS37" s="38">
        <v>0</v>
      </c>
      <c r="OT37" s="38">
        <v>0</v>
      </c>
      <c r="OU37" s="38">
        <v>0</v>
      </c>
      <c r="OV37" s="38">
        <v>0</v>
      </c>
      <c r="OW37" s="38">
        <v>0</v>
      </c>
      <c r="OX37" s="38">
        <v>0</v>
      </c>
      <c r="OY37" s="38">
        <v>0</v>
      </c>
      <c r="OZ37" s="38">
        <v>0</v>
      </c>
      <c r="PA37" s="38">
        <v>0</v>
      </c>
      <c r="PB37" s="38">
        <v>0</v>
      </c>
      <c r="PC37" s="38">
        <v>0</v>
      </c>
      <c r="PD37" s="38">
        <v>0</v>
      </c>
      <c r="PE37" s="38">
        <v>0</v>
      </c>
      <c r="PF37" s="38">
        <v>0</v>
      </c>
      <c r="PG37" s="38">
        <v>0</v>
      </c>
      <c r="PH37" s="38">
        <v>0</v>
      </c>
      <c r="PI37" s="38">
        <v>0</v>
      </c>
      <c r="PJ37" s="38">
        <v>0</v>
      </c>
      <c r="PK37" s="38">
        <v>0</v>
      </c>
      <c r="PL37" s="38">
        <v>0</v>
      </c>
      <c r="PM37" s="38">
        <v>0</v>
      </c>
      <c r="PN37" s="38">
        <v>0</v>
      </c>
      <c r="PO37" s="38">
        <v>0</v>
      </c>
      <c r="PP37" s="38">
        <v>0</v>
      </c>
      <c r="PQ37" s="38">
        <v>0</v>
      </c>
      <c r="PR37" s="38">
        <v>0</v>
      </c>
      <c r="PS37" s="38">
        <v>0</v>
      </c>
      <c r="PT37" s="38">
        <v>0</v>
      </c>
      <c r="PU37" s="38">
        <v>0</v>
      </c>
      <c r="PV37" s="38">
        <v>0</v>
      </c>
      <c r="PW37" s="38">
        <v>0</v>
      </c>
      <c r="PX37" s="38">
        <v>0</v>
      </c>
      <c r="PY37" s="38">
        <v>0</v>
      </c>
      <c r="PZ37" s="38">
        <v>33459729</v>
      </c>
      <c r="QA37" s="38">
        <v>76158511.030000001</v>
      </c>
      <c r="QB37" s="38">
        <v>0</v>
      </c>
      <c r="QC37" s="38">
        <v>3332353.77</v>
      </c>
      <c r="QD37" s="38">
        <v>72826157.260000005</v>
      </c>
      <c r="QE37" s="38">
        <v>87991741.209999993</v>
      </c>
      <c r="QF37" s="38">
        <v>39366428.259999998</v>
      </c>
      <c r="QG37" s="38">
        <v>15165583.949999999</v>
      </c>
      <c r="QH37" s="38">
        <v>54532012.219999999</v>
      </c>
      <c r="QI37" s="38">
        <v>15165583.949999999</v>
      </c>
      <c r="QJ37" s="38">
        <v>91324094.980000004</v>
      </c>
      <c r="QK37" s="38">
        <v>0</v>
      </c>
      <c r="QL37" s="38">
        <v>33459729</v>
      </c>
      <c r="QM37" s="38">
        <v>0</v>
      </c>
      <c r="QN37" s="83">
        <v>0</v>
      </c>
      <c r="QO37" s="83">
        <v>0</v>
      </c>
      <c r="QP37" s="83">
        <v>0</v>
      </c>
      <c r="QQ37" s="83">
        <v>0</v>
      </c>
      <c r="QR37" s="83">
        <v>0</v>
      </c>
      <c r="QS37" s="83">
        <v>0</v>
      </c>
      <c r="QT37" s="83">
        <v>0</v>
      </c>
      <c r="QU37" s="83">
        <v>0</v>
      </c>
      <c r="QV37" s="83">
        <v>0</v>
      </c>
      <c r="QW37" s="83">
        <v>0</v>
      </c>
      <c r="QX37" s="83">
        <v>0</v>
      </c>
      <c r="QY37" s="83">
        <v>0</v>
      </c>
      <c r="QZ37" s="83">
        <v>0</v>
      </c>
      <c r="RA37" s="83">
        <v>0</v>
      </c>
      <c r="RB37" s="83">
        <v>0</v>
      </c>
      <c r="RC37" s="83">
        <v>0</v>
      </c>
      <c r="RD37" s="83">
        <v>0</v>
      </c>
      <c r="RE37" s="83">
        <v>0</v>
      </c>
      <c r="RF37" s="83">
        <v>0</v>
      </c>
      <c r="RG37" s="83">
        <v>0</v>
      </c>
      <c r="RH37" s="83">
        <v>0</v>
      </c>
      <c r="RI37" s="83">
        <v>0</v>
      </c>
      <c r="RJ37" s="83">
        <v>0</v>
      </c>
      <c r="RK37" s="83">
        <v>0</v>
      </c>
      <c r="RL37" s="83">
        <v>0</v>
      </c>
      <c r="RM37" s="83">
        <v>0</v>
      </c>
      <c r="RN37" s="83">
        <v>0</v>
      </c>
      <c r="RO37" s="83">
        <v>0</v>
      </c>
      <c r="RP37" s="83">
        <v>0</v>
      </c>
      <c r="RQ37" s="83">
        <v>0</v>
      </c>
      <c r="RR37" s="83">
        <v>0</v>
      </c>
      <c r="RS37" s="83">
        <v>0</v>
      </c>
      <c r="RT37" s="83">
        <v>0</v>
      </c>
      <c r="RU37" s="83">
        <v>0</v>
      </c>
      <c r="RV37" s="83">
        <v>0</v>
      </c>
      <c r="RW37" s="83">
        <v>0</v>
      </c>
      <c r="RX37" s="83">
        <v>0</v>
      </c>
      <c r="RY37" s="83">
        <v>0</v>
      </c>
      <c r="RZ37" s="83">
        <v>0</v>
      </c>
      <c r="SA37" s="83">
        <v>0</v>
      </c>
      <c r="SB37" s="83">
        <v>0</v>
      </c>
      <c r="SC37" s="83">
        <v>0</v>
      </c>
      <c r="SD37" s="83">
        <v>0</v>
      </c>
      <c r="SE37" s="83">
        <v>0</v>
      </c>
      <c r="SF37" s="83">
        <v>0</v>
      </c>
      <c r="SG37" s="83">
        <v>0</v>
      </c>
      <c r="SH37" s="83">
        <v>0</v>
      </c>
      <c r="SI37" s="83">
        <v>0</v>
      </c>
      <c r="SJ37" s="83">
        <v>0</v>
      </c>
      <c r="SK37" s="83">
        <v>0</v>
      </c>
      <c r="SL37" s="83">
        <v>0</v>
      </c>
      <c r="SM37" s="83">
        <v>0</v>
      </c>
      <c r="SN37" s="83">
        <v>0</v>
      </c>
      <c r="SO37" s="83">
        <v>0</v>
      </c>
      <c r="SP37" s="83">
        <v>0</v>
      </c>
      <c r="SQ37" s="83">
        <v>0</v>
      </c>
      <c r="SR37" s="83">
        <v>0</v>
      </c>
      <c r="SS37" s="83">
        <v>0</v>
      </c>
      <c r="ST37" s="83">
        <v>0</v>
      </c>
      <c r="SU37" s="83">
        <v>0</v>
      </c>
      <c r="SV37" s="83">
        <v>0</v>
      </c>
      <c r="SW37" s="83">
        <v>0</v>
      </c>
      <c r="SX37" s="83">
        <v>0</v>
      </c>
      <c r="SY37" s="83">
        <v>0</v>
      </c>
      <c r="SZ37" s="83">
        <v>0</v>
      </c>
      <c r="TA37" s="83">
        <v>0</v>
      </c>
      <c r="TB37" s="83">
        <v>0</v>
      </c>
      <c r="TC37" s="83">
        <v>0</v>
      </c>
      <c r="TD37" s="83">
        <v>0</v>
      </c>
      <c r="TE37" s="83">
        <v>0</v>
      </c>
      <c r="TF37" s="83">
        <v>0</v>
      </c>
      <c r="TG37" s="83">
        <v>0</v>
      </c>
      <c r="TH37" s="83">
        <v>0</v>
      </c>
      <c r="TI37" s="83">
        <v>0</v>
      </c>
      <c r="TJ37" s="83">
        <v>0</v>
      </c>
      <c r="TK37" s="83">
        <v>0</v>
      </c>
      <c r="TL37" s="83">
        <v>0</v>
      </c>
      <c r="TM37" s="83">
        <v>0</v>
      </c>
      <c r="TN37" s="83">
        <v>0</v>
      </c>
      <c r="TO37" s="83">
        <v>0</v>
      </c>
      <c r="TP37" s="83">
        <v>0</v>
      </c>
      <c r="TQ37" s="83">
        <v>0</v>
      </c>
      <c r="TR37" s="83">
        <v>0</v>
      </c>
      <c r="TS37" s="83">
        <v>0</v>
      </c>
      <c r="TT37" s="83">
        <v>0</v>
      </c>
      <c r="TU37" s="83">
        <v>0</v>
      </c>
      <c r="TV37" s="83">
        <v>0</v>
      </c>
      <c r="TW37" s="83">
        <v>0</v>
      </c>
      <c r="TX37" s="83">
        <v>0</v>
      </c>
      <c r="TY37" s="83">
        <v>0</v>
      </c>
      <c r="TZ37" s="83">
        <v>0</v>
      </c>
      <c r="UA37" s="83">
        <v>0</v>
      </c>
      <c r="UB37" s="83">
        <v>0</v>
      </c>
      <c r="UC37" s="83">
        <v>0</v>
      </c>
      <c r="UD37" s="83">
        <v>0</v>
      </c>
      <c r="UE37" s="83">
        <v>0</v>
      </c>
      <c r="UF37" s="83">
        <v>0</v>
      </c>
      <c r="UG37" s="83">
        <v>0</v>
      </c>
      <c r="UH37" s="83">
        <v>0</v>
      </c>
      <c r="UI37" s="83">
        <v>17343000</v>
      </c>
      <c r="UJ37" s="83">
        <v>450714000</v>
      </c>
      <c r="UK37" s="83">
        <v>448566000</v>
      </c>
      <c r="UL37" s="83">
        <v>448566000</v>
      </c>
      <c r="UM37" s="83">
        <v>2148000</v>
      </c>
      <c r="UN37" s="83">
        <v>0</v>
      </c>
      <c r="UO37" s="83">
        <v>0</v>
      </c>
      <c r="UP37" s="83">
        <v>0</v>
      </c>
      <c r="UQ37" s="83">
        <v>2148000</v>
      </c>
      <c r="UR37" s="83">
        <v>0</v>
      </c>
      <c r="US37" s="83">
        <v>0</v>
      </c>
      <c r="UT37" s="83">
        <v>468057000</v>
      </c>
      <c r="UU37" s="83">
        <v>0</v>
      </c>
      <c r="UV37" s="83">
        <v>468057000</v>
      </c>
      <c r="UW37" s="83">
        <v>0</v>
      </c>
      <c r="UX37" s="83">
        <v>0</v>
      </c>
      <c r="UY37" s="83">
        <v>450714000</v>
      </c>
      <c r="UZ37">
        <v>0</v>
      </c>
      <c r="VA37">
        <v>0</v>
      </c>
      <c r="VB37">
        <v>0</v>
      </c>
      <c r="VC37">
        <v>0</v>
      </c>
      <c r="VD37">
        <v>0</v>
      </c>
      <c r="VE37">
        <v>0</v>
      </c>
      <c r="VF37">
        <v>0</v>
      </c>
      <c r="VG37">
        <v>0</v>
      </c>
      <c r="VH37">
        <v>0</v>
      </c>
      <c r="VI37">
        <v>0</v>
      </c>
      <c r="VJ37">
        <v>0</v>
      </c>
      <c r="VK37">
        <v>0</v>
      </c>
      <c r="VL37">
        <v>0</v>
      </c>
      <c r="VM37">
        <v>0</v>
      </c>
      <c r="VN37">
        <v>0</v>
      </c>
      <c r="VO37">
        <v>0</v>
      </c>
      <c r="VP37">
        <v>0</v>
      </c>
      <c r="VQ37">
        <v>0</v>
      </c>
      <c r="VR37">
        <v>0</v>
      </c>
      <c r="VS37">
        <v>0</v>
      </c>
      <c r="VT37">
        <v>0</v>
      </c>
      <c r="VU37">
        <v>0</v>
      </c>
      <c r="VV37">
        <v>0</v>
      </c>
      <c r="VW37">
        <v>0</v>
      </c>
      <c r="VX37">
        <v>0</v>
      </c>
      <c r="VY37">
        <v>0</v>
      </c>
      <c r="VZ37">
        <v>0</v>
      </c>
      <c r="WA37">
        <v>0</v>
      </c>
      <c r="WB37">
        <v>0</v>
      </c>
      <c r="WC37">
        <v>0</v>
      </c>
      <c r="WD37">
        <v>0</v>
      </c>
      <c r="WE37">
        <v>0</v>
      </c>
      <c r="WF37">
        <v>0</v>
      </c>
      <c r="WG37">
        <v>0</v>
      </c>
      <c r="WH37">
        <v>0</v>
      </c>
      <c r="WI37">
        <v>0</v>
      </c>
      <c r="WJ37">
        <v>0</v>
      </c>
      <c r="WK37">
        <v>0</v>
      </c>
      <c r="WL37">
        <v>0</v>
      </c>
      <c r="WM37">
        <v>0</v>
      </c>
      <c r="WN37">
        <v>0</v>
      </c>
      <c r="WO37">
        <v>0</v>
      </c>
      <c r="WP37">
        <v>0</v>
      </c>
      <c r="WQ37">
        <v>0</v>
      </c>
      <c r="WR37">
        <v>0</v>
      </c>
      <c r="WS37">
        <v>0</v>
      </c>
      <c r="WT37">
        <v>0</v>
      </c>
      <c r="WU37">
        <v>0</v>
      </c>
      <c r="WV37">
        <v>0</v>
      </c>
      <c r="WW37">
        <v>0</v>
      </c>
      <c r="WX37">
        <v>0</v>
      </c>
      <c r="WY37">
        <v>0</v>
      </c>
      <c r="WZ37">
        <v>0</v>
      </c>
      <c r="XA37">
        <v>0</v>
      </c>
      <c r="XB37">
        <v>0</v>
      </c>
      <c r="XC37">
        <v>0</v>
      </c>
      <c r="XD37">
        <v>0</v>
      </c>
      <c r="XE37">
        <v>0</v>
      </c>
      <c r="XF37">
        <v>0</v>
      </c>
      <c r="XG37">
        <v>0</v>
      </c>
      <c r="XH37">
        <v>0</v>
      </c>
      <c r="XI37">
        <v>0</v>
      </c>
      <c r="XJ37">
        <v>0</v>
      </c>
      <c r="XK37">
        <v>0</v>
      </c>
      <c r="XL37">
        <v>0</v>
      </c>
      <c r="XM37">
        <v>0</v>
      </c>
      <c r="XN37">
        <v>0</v>
      </c>
      <c r="XO37">
        <v>0</v>
      </c>
      <c r="XP37">
        <v>0</v>
      </c>
      <c r="XQ37">
        <v>0</v>
      </c>
      <c r="XR37">
        <v>0</v>
      </c>
      <c r="XS37">
        <v>0</v>
      </c>
      <c r="XT37">
        <v>0</v>
      </c>
      <c r="XU37">
        <v>0</v>
      </c>
      <c r="XV37">
        <v>0</v>
      </c>
      <c r="XW37">
        <v>0</v>
      </c>
      <c r="XX37">
        <v>0</v>
      </c>
      <c r="XY37">
        <v>0</v>
      </c>
      <c r="XZ37">
        <v>0</v>
      </c>
      <c r="YA37">
        <v>0</v>
      </c>
      <c r="YB37">
        <v>0</v>
      </c>
      <c r="YC37">
        <v>0</v>
      </c>
      <c r="YD37">
        <v>0</v>
      </c>
      <c r="YE37">
        <v>0</v>
      </c>
      <c r="YF37">
        <v>0</v>
      </c>
      <c r="YG37">
        <v>0</v>
      </c>
      <c r="YH37">
        <v>0</v>
      </c>
      <c r="YI37">
        <v>0</v>
      </c>
      <c r="YJ37">
        <v>0</v>
      </c>
      <c r="YK37">
        <v>0</v>
      </c>
      <c r="YL37">
        <v>0</v>
      </c>
      <c r="YM37">
        <v>0</v>
      </c>
      <c r="YN37">
        <v>0</v>
      </c>
      <c r="YO37">
        <v>0</v>
      </c>
      <c r="YP37">
        <v>0</v>
      </c>
      <c r="YQ37">
        <v>0</v>
      </c>
      <c r="YR37">
        <v>448566000</v>
      </c>
      <c r="YS37">
        <v>2148000</v>
      </c>
      <c r="YT37">
        <v>0</v>
      </c>
      <c r="YU37">
        <v>0</v>
      </c>
      <c r="YV37">
        <v>450714000</v>
      </c>
      <c r="YW37">
        <v>448566000</v>
      </c>
      <c r="YX37">
        <v>468057000</v>
      </c>
      <c r="YY37">
        <v>0</v>
      </c>
      <c r="YZ37">
        <v>468057000</v>
      </c>
      <c r="ZA37">
        <v>2148000</v>
      </c>
      <c r="ZB37">
        <v>0</v>
      </c>
      <c r="ZC37">
        <v>0</v>
      </c>
      <c r="ZD37">
        <v>0</v>
      </c>
      <c r="ZE37">
        <v>17343000</v>
      </c>
      <c r="ZF37">
        <v>450714000</v>
      </c>
      <c r="ZG37">
        <v>0</v>
      </c>
    </row>
    <row r="38" spans="1:683">
      <c r="A38" s="84">
        <v>45657</v>
      </c>
      <c r="B38" s="81">
        <v>51777</v>
      </c>
      <c r="C38" s="82" t="s">
        <v>1970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68780000</v>
      </c>
      <c r="R38" s="38">
        <v>1953000</v>
      </c>
      <c r="S38" s="38">
        <v>0</v>
      </c>
      <c r="T38" s="38">
        <v>70733000</v>
      </c>
      <c r="U38" s="38">
        <v>1440000</v>
      </c>
      <c r="V38" s="38">
        <v>54298000</v>
      </c>
      <c r="W38" s="38">
        <v>0</v>
      </c>
      <c r="X38" s="38">
        <v>67091000</v>
      </c>
      <c r="Y38" s="38">
        <v>1953000</v>
      </c>
      <c r="Z38" s="38">
        <v>18376000</v>
      </c>
      <c r="AA38" s="38">
        <v>52858000</v>
      </c>
      <c r="AB38" s="38">
        <v>0</v>
      </c>
      <c r="AC38" s="38">
        <v>69044000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43319000</v>
      </c>
      <c r="AR38" s="38">
        <v>3324000</v>
      </c>
      <c r="AS38" s="38">
        <v>0</v>
      </c>
      <c r="AT38" s="38">
        <v>46643000</v>
      </c>
      <c r="AU38" s="38">
        <v>2440000</v>
      </c>
      <c r="AV38" s="38">
        <v>33950000</v>
      </c>
      <c r="AW38" s="38">
        <v>0</v>
      </c>
      <c r="AX38" s="38">
        <v>42552000</v>
      </c>
      <c r="AY38" s="38">
        <v>3324000</v>
      </c>
      <c r="AZ38" s="38">
        <v>17571000</v>
      </c>
      <c r="BA38" s="38">
        <v>31510000</v>
      </c>
      <c r="BB38" s="38">
        <v>0</v>
      </c>
      <c r="BC38" s="38">
        <v>45876000</v>
      </c>
      <c r="BD38" s="38">
        <v>150663000</v>
      </c>
      <c r="BE38" s="38">
        <v>0</v>
      </c>
      <c r="BF38" s="38">
        <v>0</v>
      </c>
      <c r="BG38" s="38">
        <v>150663000</v>
      </c>
      <c r="BH38" s="38">
        <v>10000</v>
      </c>
      <c r="BI38" s="38">
        <v>87297000</v>
      </c>
      <c r="BJ38" s="38">
        <v>0</v>
      </c>
      <c r="BK38" s="38">
        <v>146739000</v>
      </c>
      <c r="BL38" s="38">
        <v>0</v>
      </c>
      <c r="BM38" s="38">
        <v>42195000</v>
      </c>
      <c r="BN38" s="38">
        <v>87287000</v>
      </c>
      <c r="BO38" s="38">
        <v>0</v>
      </c>
      <c r="BP38" s="38">
        <v>146739000</v>
      </c>
      <c r="BQ38" s="38">
        <v>1549000</v>
      </c>
      <c r="BR38" s="38">
        <v>0</v>
      </c>
      <c r="BS38" s="38">
        <v>0</v>
      </c>
      <c r="BT38" s="38">
        <v>1549000</v>
      </c>
      <c r="BU38" s="38">
        <v>0</v>
      </c>
      <c r="BV38" s="38">
        <v>262000</v>
      </c>
      <c r="BW38" s="38">
        <v>0</v>
      </c>
      <c r="BX38" s="38">
        <v>1533000</v>
      </c>
      <c r="BY38" s="38">
        <v>0</v>
      </c>
      <c r="BZ38" s="38">
        <v>340000</v>
      </c>
      <c r="CA38" s="38">
        <v>262000</v>
      </c>
      <c r="CB38" s="38">
        <v>0</v>
      </c>
      <c r="CC38" s="38">
        <v>1533000</v>
      </c>
      <c r="CD38" s="38">
        <v>219653000</v>
      </c>
      <c r="CE38" s="38">
        <v>22738000</v>
      </c>
      <c r="CF38" s="38">
        <v>0</v>
      </c>
      <c r="CG38" s="38">
        <v>242391000</v>
      </c>
      <c r="CH38" s="38">
        <v>1162000</v>
      </c>
      <c r="CI38" s="38">
        <v>120715000</v>
      </c>
      <c r="CJ38" s="38">
        <v>0</v>
      </c>
      <c r="CK38" s="38">
        <v>215014000</v>
      </c>
      <c r="CL38" s="38">
        <v>22738000</v>
      </c>
      <c r="CM38" s="38">
        <v>60809000</v>
      </c>
      <c r="CN38" s="38">
        <v>119553000</v>
      </c>
      <c r="CO38" s="38">
        <v>0</v>
      </c>
      <c r="CP38" s="38">
        <v>237752000</v>
      </c>
      <c r="CQ38" s="38">
        <v>16841000</v>
      </c>
      <c r="CR38" s="38">
        <v>966000</v>
      </c>
      <c r="CS38" s="38">
        <v>0</v>
      </c>
      <c r="CT38" s="38">
        <v>17807000</v>
      </c>
      <c r="CU38" s="38">
        <v>1242000</v>
      </c>
      <c r="CV38" s="38">
        <v>9047000</v>
      </c>
      <c r="CW38" s="38">
        <v>0</v>
      </c>
      <c r="CX38" s="38">
        <v>16617000</v>
      </c>
      <c r="CY38" s="38">
        <v>966000</v>
      </c>
      <c r="CZ38" s="38">
        <v>3884000</v>
      </c>
      <c r="DA38" s="38">
        <v>7805000</v>
      </c>
      <c r="DB38" s="38">
        <v>0</v>
      </c>
      <c r="DC38" s="38">
        <v>17583000</v>
      </c>
      <c r="DD38" s="38">
        <v>0</v>
      </c>
      <c r="DE38" s="38">
        <v>0</v>
      </c>
      <c r="DF38" s="38">
        <v>0</v>
      </c>
      <c r="DG38" s="38">
        <v>0</v>
      </c>
      <c r="DH38" s="38">
        <v>0</v>
      </c>
      <c r="DI38" s="38">
        <v>0</v>
      </c>
      <c r="DJ38" s="38">
        <v>0</v>
      </c>
      <c r="DK38" s="38">
        <v>0</v>
      </c>
      <c r="DL38" s="38">
        <v>0</v>
      </c>
      <c r="DM38" s="38">
        <v>0</v>
      </c>
      <c r="DN38" s="38">
        <v>0</v>
      </c>
      <c r="DO38" s="38">
        <v>0</v>
      </c>
      <c r="DP38" s="38">
        <v>0</v>
      </c>
      <c r="DQ38" s="38">
        <v>965000</v>
      </c>
      <c r="DR38" s="38">
        <v>0</v>
      </c>
      <c r="DS38" s="38">
        <v>0</v>
      </c>
      <c r="DT38" s="38">
        <v>965000</v>
      </c>
      <c r="DU38" s="38">
        <v>0</v>
      </c>
      <c r="DV38" s="38">
        <v>3041000</v>
      </c>
      <c r="DW38" s="38">
        <v>0</v>
      </c>
      <c r="DX38" s="38">
        <v>935000</v>
      </c>
      <c r="DY38" s="38">
        <v>0</v>
      </c>
      <c r="DZ38" s="38">
        <v>378000</v>
      </c>
      <c r="EA38" s="38">
        <v>3041000</v>
      </c>
      <c r="EB38" s="38">
        <v>0</v>
      </c>
      <c r="EC38" s="38">
        <v>935000</v>
      </c>
      <c r="ED38" s="38">
        <v>0</v>
      </c>
      <c r="EE38" s="38">
        <v>0</v>
      </c>
      <c r="EF38" s="38">
        <v>0</v>
      </c>
      <c r="EG38" s="38">
        <v>0</v>
      </c>
      <c r="EH38" s="38">
        <v>0</v>
      </c>
      <c r="EI38" s="38">
        <v>0</v>
      </c>
      <c r="EJ38" s="38">
        <v>0</v>
      </c>
      <c r="EK38" s="38">
        <v>0</v>
      </c>
      <c r="EL38" s="38">
        <v>0</v>
      </c>
      <c r="EM38" s="38">
        <v>0</v>
      </c>
      <c r="EN38" s="38">
        <v>0</v>
      </c>
      <c r="EO38" s="38">
        <v>0</v>
      </c>
      <c r="EP38" s="38">
        <v>0</v>
      </c>
      <c r="EQ38" s="38">
        <v>0</v>
      </c>
      <c r="ER38" s="38">
        <v>0</v>
      </c>
      <c r="ES38" s="38">
        <v>0</v>
      </c>
      <c r="ET38" s="38">
        <v>0</v>
      </c>
      <c r="EU38" s="38">
        <v>0</v>
      </c>
      <c r="EV38" s="38">
        <v>0</v>
      </c>
      <c r="EW38" s="38">
        <v>0</v>
      </c>
      <c r="EX38" s="38">
        <v>0</v>
      </c>
      <c r="EY38" s="38">
        <v>0</v>
      </c>
      <c r="EZ38" s="38">
        <v>0</v>
      </c>
      <c r="FA38" s="38">
        <v>0</v>
      </c>
      <c r="FB38" s="38">
        <v>0</v>
      </c>
      <c r="FC38" s="38">
        <v>0</v>
      </c>
      <c r="FD38" s="38">
        <v>0</v>
      </c>
      <c r="FE38" s="38">
        <v>0</v>
      </c>
      <c r="FF38" s="38">
        <v>0</v>
      </c>
      <c r="FG38" s="38">
        <v>0</v>
      </c>
      <c r="FH38" s="38">
        <v>0</v>
      </c>
      <c r="FI38" s="38">
        <v>0</v>
      </c>
      <c r="FJ38" s="38">
        <v>0</v>
      </c>
      <c r="FK38" s="38">
        <v>0</v>
      </c>
      <c r="FL38" s="38">
        <v>0</v>
      </c>
      <c r="FM38" s="38">
        <v>0</v>
      </c>
      <c r="FN38" s="38">
        <v>0</v>
      </c>
      <c r="FO38" s="38">
        <v>0</v>
      </c>
      <c r="FP38" s="38">
        <v>0</v>
      </c>
      <c r="FQ38" s="38">
        <v>0</v>
      </c>
      <c r="FR38" s="38">
        <v>0</v>
      </c>
      <c r="FS38" s="38">
        <v>0</v>
      </c>
      <c r="FT38" s="38">
        <v>0</v>
      </c>
      <c r="FU38" s="38">
        <v>0</v>
      </c>
      <c r="FV38" s="38">
        <v>0</v>
      </c>
      <c r="FW38" s="38">
        <v>0</v>
      </c>
      <c r="FX38" s="38">
        <v>0</v>
      </c>
      <c r="FY38" s="38">
        <v>0</v>
      </c>
      <c r="FZ38" s="38">
        <v>0</v>
      </c>
      <c r="GA38" s="38">
        <v>0</v>
      </c>
      <c r="GB38" s="38">
        <v>0</v>
      </c>
      <c r="GC38" s="38">
        <v>0</v>
      </c>
      <c r="GD38" s="38">
        <v>0</v>
      </c>
      <c r="GE38" s="38">
        <v>0</v>
      </c>
      <c r="GF38" s="38">
        <v>0</v>
      </c>
      <c r="GG38" s="38">
        <v>0</v>
      </c>
      <c r="GH38" s="38">
        <v>0</v>
      </c>
      <c r="GI38" s="38">
        <v>0</v>
      </c>
      <c r="GJ38" s="38">
        <v>0</v>
      </c>
      <c r="GK38" s="38">
        <v>0</v>
      </c>
      <c r="GL38" s="38">
        <v>0</v>
      </c>
      <c r="GM38" s="38">
        <v>0</v>
      </c>
      <c r="GN38" s="38">
        <v>0</v>
      </c>
      <c r="GO38" s="38">
        <v>0</v>
      </c>
      <c r="GP38" s="38">
        <v>0</v>
      </c>
      <c r="GQ38" s="38">
        <v>0</v>
      </c>
      <c r="GR38" s="38">
        <v>501770000</v>
      </c>
      <c r="GS38" s="38">
        <v>28981000</v>
      </c>
      <c r="GT38" s="38">
        <v>0</v>
      </c>
      <c r="GU38" s="38">
        <v>0</v>
      </c>
      <c r="GV38" s="38">
        <v>530751000</v>
      </c>
      <c r="GW38" s="38">
        <v>6294000</v>
      </c>
      <c r="GX38" s="38">
        <v>0</v>
      </c>
      <c r="GY38" s="38">
        <v>308610000</v>
      </c>
      <c r="GZ38" s="38">
        <v>0</v>
      </c>
      <c r="HA38" s="38">
        <v>490481000</v>
      </c>
      <c r="HB38" s="38">
        <v>28981000</v>
      </c>
      <c r="HC38" s="38">
        <v>143553000</v>
      </c>
      <c r="HD38" s="38">
        <v>0</v>
      </c>
      <c r="HE38" s="38">
        <v>143553000</v>
      </c>
      <c r="HF38" s="38">
        <v>302316000</v>
      </c>
      <c r="HG38" s="38">
        <v>0</v>
      </c>
      <c r="HH38" s="38">
        <v>0</v>
      </c>
      <c r="HI38" s="38">
        <v>519462000</v>
      </c>
      <c r="HJ38" s="38">
        <v>0</v>
      </c>
      <c r="HK38" s="38">
        <v>0</v>
      </c>
      <c r="HL38" s="38">
        <v>0</v>
      </c>
      <c r="HM38" s="38">
        <v>0</v>
      </c>
      <c r="HN38" s="38">
        <v>0</v>
      </c>
      <c r="HO38" s="38">
        <v>0</v>
      </c>
      <c r="HP38" s="38">
        <v>0</v>
      </c>
      <c r="HQ38" s="38">
        <v>0</v>
      </c>
      <c r="HR38" s="38">
        <v>0</v>
      </c>
      <c r="HS38" s="38">
        <v>0</v>
      </c>
      <c r="HT38" s="38">
        <v>0</v>
      </c>
      <c r="HU38" s="38">
        <v>0</v>
      </c>
      <c r="HV38" s="38">
        <v>0</v>
      </c>
      <c r="HW38" s="38">
        <v>0</v>
      </c>
      <c r="HX38" s="38">
        <v>25133000</v>
      </c>
      <c r="HY38" s="38">
        <v>119543385.72</v>
      </c>
      <c r="HZ38" s="38">
        <v>0</v>
      </c>
      <c r="IA38" s="38">
        <v>5511385.7199999997</v>
      </c>
      <c r="IB38" s="38">
        <v>114032000</v>
      </c>
      <c r="IC38" s="38">
        <v>116978000</v>
      </c>
      <c r="ID38" s="38">
        <v>88899000</v>
      </c>
      <c r="IE38" s="38">
        <v>2946000</v>
      </c>
      <c r="IF38" s="38">
        <v>91845000</v>
      </c>
      <c r="IG38" s="38">
        <v>2946000</v>
      </c>
      <c r="IH38" s="38">
        <v>122489385.72</v>
      </c>
      <c r="II38" s="38">
        <v>0</v>
      </c>
      <c r="IJ38" s="38">
        <v>25133000</v>
      </c>
      <c r="IK38" s="38">
        <v>0</v>
      </c>
      <c r="IL38" s="38">
        <v>0</v>
      </c>
      <c r="IM38" s="38">
        <v>0</v>
      </c>
      <c r="IN38" s="38">
        <v>0</v>
      </c>
      <c r="IO38" s="38">
        <v>0</v>
      </c>
      <c r="IP38" s="38">
        <v>0</v>
      </c>
      <c r="IQ38" s="38">
        <v>0</v>
      </c>
      <c r="IR38" s="38">
        <v>0</v>
      </c>
      <c r="IS38" s="38">
        <v>0</v>
      </c>
      <c r="IT38" s="38">
        <v>0</v>
      </c>
      <c r="IU38" s="38">
        <v>0</v>
      </c>
      <c r="IV38" s="38">
        <v>0</v>
      </c>
      <c r="IW38" s="38">
        <v>0</v>
      </c>
      <c r="IX38" s="38">
        <v>0</v>
      </c>
      <c r="IY38" s="38">
        <v>0</v>
      </c>
      <c r="IZ38" s="38">
        <v>16777000</v>
      </c>
      <c r="JA38" s="38">
        <v>65034191.859999999</v>
      </c>
      <c r="JB38" s="38">
        <v>0</v>
      </c>
      <c r="JC38" s="38">
        <v>2997191.86</v>
      </c>
      <c r="JD38" s="38">
        <v>62037000</v>
      </c>
      <c r="JE38" s="38">
        <v>69358000</v>
      </c>
      <c r="JF38" s="38">
        <v>45260000</v>
      </c>
      <c r="JG38" s="38">
        <v>7321000</v>
      </c>
      <c r="JH38" s="38">
        <v>52581000</v>
      </c>
      <c r="JI38" s="38">
        <v>7321000</v>
      </c>
      <c r="JJ38" s="38">
        <v>72355191.859999999</v>
      </c>
      <c r="JK38" s="38">
        <v>0</v>
      </c>
      <c r="JL38" s="38">
        <v>16777000</v>
      </c>
      <c r="JM38" s="38">
        <v>0</v>
      </c>
      <c r="JN38" s="38">
        <v>55680000</v>
      </c>
      <c r="JO38" s="38">
        <v>68955890.25</v>
      </c>
      <c r="JP38" s="38">
        <v>0</v>
      </c>
      <c r="JQ38" s="38">
        <v>3180890.25</v>
      </c>
      <c r="JR38" s="38">
        <v>65775000</v>
      </c>
      <c r="JS38" s="38">
        <v>65787000</v>
      </c>
      <c r="JT38" s="38">
        <v>10095000</v>
      </c>
      <c r="JU38" s="38">
        <v>12000</v>
      </c>
      <c r="JV38" s="38">
        <v>10107000</v>
      </c>
      <c r="JW38" s="38">
        <v>12000</v>
      </c>
      <c r="JX38" s="38">
        <v>68967890.25</v>
      </c>
      <c r="JY38" s="38">
        <v>0</v>
      </c>
      <c r="JZ38" s="38">
        <v>55680000</v>
      </c>
      <c r="KA38" s="38">
        <v>0</v>
      </c>
      <c r="KB38" s="38">
        <v>451000</v>
      </c>
      <c r="KC38" s="38">
        <v>488522.22</v>
      </c>
      <c r="KD38" s="38">
        <v>0</v>
      </c>
      <c r="KE38" s="38">
        <v>22522.22</v>
      </c>
      <c r="KF38" s="38">
        <v>466000</v>
      </c>
      <c r="KG38" s="38">
        <v>466000</v>
      </c>
      <c r="KH38" s="38">
        <v>15000</v>
      </c>
      <c r="KI38" s="38">
        <v>0</v>
      </c>
      <c r="KJ38" s="38">
        <v>15000</v>
      </c>
      <c r="KK38" s="38">
        <v>0</v>
      </c>
      <c r="KL38" s="38">
        <v>488522.22</v>
      </c>
      <c r="KM38" s="38">
        <v>0</v>
      </c>
      <c r="KN38" s="38">
        <v>451000</v>
      </c>
      <c r="KO38" s="38">
        <v>0</v>
      </c>
      <c r="KP38" s="38">
        <v>84523000</v>
      </c>
      <c r="KQ38" s="38">
        <v>139326932.91</v>
      </c>
      <c r="KR38" s="38">
        <v>0</v>
      </c>
      <c r="KS38" s="38">
        <v>6422932.9100000001</v>
      </c>
      <c r="KT38" s="38">
        <v>132904000</v>
      </c>
      <c r="KU38" s="38">
        <v>134510000</v>
      </c>
      <c r="KV38" s="38">
        <v>48381000</v>
      </c>
      <c r="KW38" s="38">
        <v>1606000</v>
      </c>
      <c r="KX38" s="38">
        <v>49987000</v>
      </c>
      <c r="KY38" s="38">
        <v>1606000</v>
      </c>
      <c r="KZ38" s="38">
        <v>140932932.91</v>
      </c>
      <c r="LA38" s="38">
        <v>0</v>
      </c>
      <c r="LB38" s="38">
        <v>84523000</v>
      </c>
      <c r="LC38" s="38">
        <v>0</v>
      </c>
      <c r="LD38" s="38">
        <v>6398000</v>
      </c>
      <c r="LE38" s="38">
        <v>20943549.170000002</v>
      </c>
      <c r="LF38" s="38">
        <v>0</v>
      </c>
      <c r="LG38" s="38">
        <v>964549.17</v>
      </c>
      <c r="LH38" s="38">
        <v>19979000</v>
      </c>
      <c r="LI38" s="38">
        <v>23228000</v>
      </c>
      <c r="LJ38" s="38">
        <v>13581000</v>
      </c>
      <c r="LK38" s="38">
        <v>3249000</v>
      </c>
      <c r="LL38" s="38">
        <v>16830000</v>
      </c>
      <c r="LM38" s="38">
        <v>3249000</v>
      </c>
      <c r="LN38" s="38">
        <v>24192549.170000002</v>
      </c>
      <c r="LO38" s="38">
        <v>0</v>
      </c>
      <c r="LP38" s="38">
        <v>6398000</v>
      </c>
      <c r="LQ38" s="38">
        <v>0</v>
      </c>
      <c r="LR38" s="38">
        <v>0</v>
      </c>
      <c r="LS38" s="38">
        <v>0</v>
      </c>
      <c r="LT38" s="38">
        <v>0</v>
      </c>
      <c r="LU38" s="38">
        <v>0</v>
      </c>
      <c r="LV38" s="38">
        <v>0</v>
      </c>
      <c r="LW38" s="38">
        <v>0</v>
      </c>
      <c r="LX38" s="38">
        <v>0</v>
      </c>
      <c r="LY38" s="38">
        <v>0</v>
      </c>
      <c r="LZ38" s="38">
        <v>0</v>
      </c>
      <c r="MA38" s="38">
        <v>0</v>
      </c>
      <c r="MB38" s="38">
        <v>0</v>
      </c>
      <c r="MC38" s="38">
        <v>0</v>
      </c>
      <c r="MD38" s="38">
        <v>0</v>
      </c>
      <c r="ME38" s="38">
        <v>0</v>
      </c>
      <c r="MF38" s="38">
        <v>278000</v>
      </c>
      <c r="MG38" s="38">
        <v>4421519.87</v>
      </c>
      <c r="MH38" s="38">
        <v>0</v>
      </c>
      <c r="MI38" s="38">
        <v>203519.87</v>
      </c>
      <c r="MJ38" s="38">
        <v>4218000</v>
      </c>
      <c r="MK38" s="38">
        <v>4218000</v>
      </c>
      <c r="ML38" s="38">
        <v>3940000</v>
      </c>
      <c r="MM38" s="38">
        <v>0</v>
      </c>
      <c r="MN38" s="38">
        <v>3940000</v>
      </c>
      <c r="MO38" s="38">
        <v>0</v>
      </c>
      <c r="MP38" s="38">
        <v>4421519.87</v>
      </c>
      <c r="MQ38" s="38">
        <v>0</v>
      </c>
      <c r="MR38" s="38">
        <v>278000</v>
      </c>
      <c r="MS38" s="38">
        <v>0</v>
      </c>
      <c r="MT38" s="38">
        <v>0</v>
      </c>
      <c r="MU38" s="38">
        <v>0</v>
      </c>
      <c r="MV38" s="38">
        <v>0</v>
      </c>
      <c r="MW38" s="38">
        <v>0</v>
      </c>
      <c r="MX38" s="38">
        <v>0</v>
      </c>
      <c r="MY38" s="38">
        <v>0</v>
      </c>
      <c r="MZ38" s="38">
        <v>0</v>
      </c>
      <c r="NA38" s="38">
        <v>0</v>
      </c>
      <c r="NB38" s="38">
        <v>0</v>
      </c>
      <c r="NC38" s="38">
        <v>0</v>
      </c>
      <c r="ND38" s="38">
        <v>0</v>
      </c>
      <c r="NE38" s="38">
        <v>0</v>
      </c>
      <c r="NF38" s="38">
        <v>0</v>
      </c>
      <c r="NG38" s="38">
        <v>0</v>
      </c>
      <c r="NH38" s="38">
        <v>0</v>
      </c>
      <c r="NI38" s="38">
        <v>0</v>
      </c>
      <c r="NJ38" s="38">
        <v>0</v>
      </c>
      <c r="NK38" s="38">
        <v>0</v>
      </c>
      <c r="NL38" s="38">
        <v>0</v>
      </c>
      <c r="NM38" s="38">
        <v>0</v>
      </c>
      <c r="NN38" s="38">
        <v>0</v>
      </c>
      <c r="NO38" s="38">
        <v>0</v>
      </c>
      <c r="NP38" s="38">
        <v>0</v>
      </c>
      <c r="NQ38" s="38">
        <v>0</v>
      </c>
      <c r="NR38" s="38">
        <v>0</v>
      </c>
      <c r="NS38" s="38">
        <v>0</v>
      </c>
      <c r="NT38" s="38">
        <v>0</v>
      </c>
      <c r="NU38" s="38">
        <v>0</v>
      </c>
      <c r="NV38" s="38">
        <v>0</v>
      </c>
      <c r="NW38" s="38">
        <v>0</v>
      </c>
      <c r="NX38" s="38">
        <v>0</v>
      </c>
      <c r="NY38" s="38">
        <v>0</v>
      </c>
      <c r="NZ38" s="38">
        <v>0</v>
      </c>
      <c r="OA38" s="38">
        <v>0</v>
      </c>
      <c r="OB38" s="38">
        <v>0</v>
      </c>
      <c r="OC38" s="38">
        <v>0</v>
      </c>
      <c r="OD38" s="38">
        <v>0</v>
      </c>
      <c r="OE38" s="38">
        <v>0</v>
      </c>
      <c r="OF38" s="38">
        <v>0</v>
      </c>
      <c r="OG38" s="38">
        <v>0</v>
      </c>
      <c r="OH38" s="38">
        <v>0</v>
      </c>
      <c r="OI38" s="38">
        <v>0</v>
      </c>
      <c r="OJ38" s="38">
        <v>0</v>
      </c>
      <c r="OK38" s="38">
        <v>0</v>
      </c>
      <c r="OL38" s="38">
        <v>0</v>
      </c>
      <c r="OM38" s="38">
        <v>0</v>
      </c>
      <c r="ON38" s="38">
        <v>0</v>
      </c>
      <c r="OO38" s="38">
        <v>0</v>
      </c>
      <c r="OP38" s="38">
        <v>0</v>
      </c>
      <c r="OQ38" s="38">
        <v>0</v>
      </c>
      <c r="OR38" s="38">
        <v>0</v>
      </c>
      <c r="OS38" s="38">
        <v>0</v>
      </c>
      <c r="OT38" s="38">
        <v>0</v>
      </c>
      <c r="OU38" s="38">
        <v>0</v>
      </c>
      <c r="OV38" s="38">
        <v>0</v>
      </c>
      <c r="OW38" s="38">
        <v>0</v>
      </c>
      <c r="OX38" s="38">
        <v>0</v>
      </c>
      <c r="OY38" s="38">
        <v>0</v>
      </c>
      <c r="OZ38" s="38">
        <v>0</v>
      </c>
      <c r="PA38" s="38">
        <v>0</v>
      </c>
      <c r="PB38" s="38">
        <v>0</v>
      </c>
      <c r="PC38" s="38">
        <v>0</v>
      </c>
      <c r="PD38" s="38">
        <v>0</v>
      </c>
      <c r="PE38" s="38">
        <v>0</v>
      </c>
      <c r="PF38" s="38">
        <v>0</v>
      </c>
      <c r="PG38" s="38">
        <v>0</v>
      </c>
      <c r="PH38" s="38">
        <v>0</v>
      </c>
      <c r="PI38" s="38">
        <v>0</v>
      </c>
      <c r="PJ38" s="38">
        <v>0</v>
      </c>
      <c r="PK38" s="38">
        <v>0</v>
      </c>
      <c r="PL38" s="38">
        <v>0</v>
      </c>
      <c r="PM38" s="38">
        <v>0</v>
      </c>
      <c r="PN38" s="38">
        <v>0</v>
      </c>
      <c r="PO38" s="38">
        <v>0</v>
      </c>
      <c r="PP38" s="38">
        <v>0</v>
      </c>
      <c r="PQ38" s="38">
        <v>0</v>
      </c>
      <c r="PR38" s="38">
        <v>0</v>
      </c>
      <c r="PS38" s="38">
        <v>0</v>
      </c>
      <c r="PT38" s="38">
        <v>0</v>
      </c>
      <c r="PU38" s="38">
        <v>0</v>
      </c>
      <c r="PV38" s="38">
        <v>0</v>
      </c>
      <c r="PW38" s="38">
        <v>0</v>
      </c>
      <c r="PX38" s="38">
        <v>0</v>
      </c>
      <c r="PY38" s="38">
        <v>0</v>
      </c>
      <c r="PZ38" s="38">
        <v>189240000</v>
      </c>
      <c r="QA38" s="38">
        <v>418713992</v>
      </c>
      <c r="QB38" s="38">
        <v>0</v>
      </c>
      <c r="QC38" s="38">
        <v>19302992</v>
      </c>
      <c r="QD38" s="38">
        <v>399411000</v>
      </c>
      <c r="QE38" s="38">
        <v>414545000</v>
      </c>
      <c r="QF38" s="38">
        <v>210171000</v>
      </c>
      <c r="QG38" s="38">
        <v>15134000</v>
      </c>
      <c r="QH38" s="38">
        <v>225305000</v>
      </c>
      <c r="QI38" s="38">
        <v>15134000</v>
      </c>
      <c r="QJ38" s="38">
        <v>433847992</v>
      </c>
      <c r="QK38" s="38">
        <v>0</v>
      </c>
      <c r="QL38" s="38">
        <v>189240000</v>
      </c>
      <c r="QM38" s="38">
        <v>0</v>
      </c>
      <c r="QN38" s="83"/>
      <c r="QO38" s="83"/>
      <c r="QP38" s="83"/>
      <c r="QQ38" s="83"/>
      <c r="QR38" s="83"/>
      <c r="QS38" s="83"/>
      <c r="QT38" s="83"/>
      <c r="QU38" s="83"/>
      <c r="QV38" s="83"/>
      <c r="QW38" s="83"/>
      <c r="QX38" s="83"/>
      <c r="QY38" s="83"/>
      <c r="QZ38" s="83"/>
      <c r="RA38" s="83"/>
      <c r="RB38" s="83"/>
      <c r="RC38" s="83"/>
      <c r="RD38" s="83"/>
      <c r="RE38" s="83"/>
      <c r="RF38" s="83"/>
      <c r="RG38" s="83"/>
      <c r="RH38" s="83"/>
      <c r="RI38" s="83"/>
      <c r="RJ38" s="83"/>
      <c r="RK38" s="83"/>
      <c r="RL38" s="83"/>
      <c r="RM38" s="83"/>
      <c r="RN38" s="83"/>
      <c r="RO38" s="83"/>
      <c r="RP38" s="83"/>
      <c r="RQ38" s="83"/>
      <c r="RR38" s="83"/>
      <c r="RS38" s="83"/>
      <c r="RT38" s="83"/>
      <c r="RU38" s="83"/>
      <c r="RV38" s="83"/>
      <c r="RW38" s="83"/>
      <c r="RX38" s="83"/>
      <c r="RY38" s="83"/>
      <c r="RZ38" s="83"/>
      <c r="SA38" s="83"/>
      <c r="SB38" s="83"/>
      <c r="SC38" s="83"/>
      <c r="SD38" s="83"/>
      <c r="SE38" s="83"/>
      <c r="SF38" s="83"/>
      <c r="SG38" s="83"/>
      <c r="SH38" s="83"/>
      <c r="SI38" s="83"/>
      <c r="SJ38" s="83">
        <v>1569912.02</v>
      </c>
      <c r="SK38" s="83">
        <v>11455065</v>
      </c>
      <c r="SL38" s="83">
        <v>11455065</v>
      </c>
      <c r="SM38" s="83">
        <v>11455065</v>
      </c>
      <c r="SN38" s="83">
        <v>0</v>
      </c>
      <c r="SO38" s="83"/>
      <c r="SP38" s="83">
        <v>0</v>
      </c>
      <c r="SQ38" s="83">
        <v>0</v>
      </c>
      <c r="SR38" s="83">
        <v>0</v>
      </c>
      <c r="SS38" s="83"/>
      <c r="ST38" s="83"/>
      <c r="SU38" s="83">
        <v>13024977.02</v>
      </c>
      <c r="SV38" s="83">
        <v>0</v>
      </c>
      <c r="SW38" s="83">
        <v>13024977.02</v>
      </c>
      <c r="SX38" s="83"/>
      <c r="SY38" s="83"/>
      <c r="SZ38" s="83">
        <v>11455065</v>
      </c>
      <c r="TA38" s="83"/>
      <c r="TB38" s="83"/>
      <c r="TC38" s="83"/>
      <c r="TD38" s="83"/>
      <c r="TE38" s="83"/>
      <c r="TF38" s="83"/>
      <c r="TG38" s="83"/>
      <c r="TH38" s="83"/>
      <c r="TI38" s="83"/>
      <c r="TJ38" s="83"/>
      <c r="TK38" s="83"/>
      <c r="TL38" s="83">
        <v>0</v>
      </c>
      <c r="TM38" s="83">
        <v>0</v>
      </c>
      <c r="TN38" s="83">
        <v>0</v>
      </c>
      <c r="TO38" s="83"/>
      <c r="TP38" s="83"/>
      <c r="TQ38" s="83"/>
      <c r="TR38" s="83">
        <v>4276659.42</v>
      </c>
      <c r="TS38" s="83">
        <v>31205195</v>
      </c>
      <c r="TT38" s="83">
        <v>31205195</v>
      </c>
      <c r="TU38" s="83">
        <v>31205195</v>
      </c>
      <c r="TV38" s="83">
        <v>0</v>
      </c>
      <c r="TW38" s="83"/>
      <c r="TX38" s="83">
        <v>0</v>
      </c>
      <c r="TY38" s="83">
        <v>0</v>
      </c>
      <c r="TZ38" s="83">
        <v>0</v>
      </c>
      <c r="UA38" s="83"/>
      <c r="UB38" s="83"/>
      <c r="UC38" s="83">
        <v>35481854.420000002</v>
      </c>
      <c r="UD38" s="83">
        <v>0</v>
      </c>
      <c r="UE38" s="83">
        <v>35481854.420000002</v>
      </c>
      <c r="UF38" s="83"/>
      <c r="UG38" s="83"/>
      <c r="UH38" s="83">
        <v>31205195</v>
      </c>
      <c r="UI38" s="83">
        <v>7792028.5300000003</v>
      </c>
      <c r="UJ38" s="83">
        <v>81246282.640000001</v>
      </c>
      <c r="UK38" s="83">
        <v>80810427.349999994</v>
      </c>
      <c r="UL38" s="83">
        <v>81246282.640000001</v>
      </c>
      <c r="UM38" s="83">
        <v>0</v>
      </c>
      <c r="UN38" s="83"/>
      <c r="UO38" s="83">
        <v>435855.29</v>
      </c>
      <c r="UP38" s="83">
        <v>0</v>
      </c>
      <c r="UQ38" s="83">
        <v>0</v>
      </c>
      <c r="UR38" s="83"/>
      <c r="US38" s="83"/>
      <c r="UT38" s="83">
        <v>88602455.879999995</v>
      </c>
      <c r="UU38" s="83">
        <v>435855.29</v>
      </c>
      <c r="UV38" s="83">
        <v>89038311.159999996</v>
      </c>
      <c r="UW38" s="83"/>
      <c r="UX38" s="83"/>
      <c r="UY38" s="83">
        <v>80810427.349999994</v>
      </c>
      <c r="WR38">
        <v>0</v>
      </c>
      <c r="WS38">
        <v>11455065</v>
      </c>
      <c r="WT38">
        <v>0</v>
      </c>
      <c r="WU38">
        <v>0</v>
      </c>
      <c r="WW38">
        <v>11455065</v>
      </c>
      <c r="WX38">
        <v>11455065</v>
      </c>
      <c r="WY38">
        <v>13024977.02</v>
      </c>
      <c r="WZ38">
        <v>0</v>
      </c>
      <c r="XA38">
        <v>13024977.02</v>
      </c>
      <c r="XB38">
        <v>0</v>
      </c>
      <c r="XF38">
        <v>1569912.02</v>
      </c>
      <c r="XG38">
        <v>11455065</v>
      </c>
      <c r="XP38">
        <v>0</v>
      </c>
      <c r="XQ38">
        <v>0</v>
      </c>
      <c r="XR38">
        <v>0</v>
      </c>
      <c r="XZ38">
        <v>0</v>
      </c>
      <c r="YA38">
        <v>31205195</v>
      </c>
      <c r="YB38">
        <v>0</v>
      </c>
      <c r="YC38">
        <v>0</v>
      </c>
      <c r="YE38">
        <v>31205195</v>
      </c>
      <c r="YF38">
        <v>31205195</v>
      </c>
      <c r="YG38">
        <v>35481854.420000002</v>
      </c>
      <c r="YH38">
        <v>0</v>
      </c>
      <c r="YI38">
        <v>35481854.420000002</v>
      </c>
      <c r="YJ38">
        <v>0</v>
      </c>
      <c r="YN38">
        <v>4276659.42</v>
      </c>
      <c r="YO38">
        <v>31205195</v>
      </c>
      <c r="YQ38">
        <v>435855.29</v>
      </c>
      <c r="YR38">
        <v>81246282.640000001</v>
      </c>
      <c r="YS38">
        <v>0</v>
      </c>
      <c r="YT38">
        <v>0</v>
      </c>
      <c r="YV38">
        <v>81246282.640000001</v>
      </c>
      <c r="YW38">
        <v>80810427.349999994</v>
      </c>
      <c r="YX38">
        <v>88602455.879999995</v>
      </c>
      <c r="YY38">
        <v>435855.29</v>
      </c>
      <c r="YZ38">
        <v>89038311.159999996</v>
      </c>
      <c r="ZA38">
        <v>0</v>
      </c>
      <c r="ZE38">
        <v>7792028.5300000003</v>
      </c>
      <c r="ZF38">
        <v>80810427.349999994</v>
      </c>
    </row>
    <row r="39" spans="1:683">
      <c r="A39" s="84">
        <v>45657</v>
      </c>
      <c r="B39" s="81">
        <v>52009</v>
      </c>
      <c r="C39" s="82" t="s">
        <v>1971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1273926795.25</v>
      </c>
      <c r="R39" s="38">
        <v>4042101.76</v>
      </c>
      <c r="S39" s="38">
        <v>0</v>
      </c>
      <c r="T39" s="38">
        <v>1277968897.01</v>
      </c>
      <c r="U39" s="38">
        <v>973843.7</v>
      </c>
      <c r="V39" s="38">
        <v>669405254.55999994</v>
      </c>
      <c r="W39" s="38">
        <v>0</v>
      </c>
      <c r="X39" s="38">
        <v>1289218029.8199999</v>
      </c>
      <c r="Y39" s="38">
        <v>4129561.67</v>
      </c>
      <c r="Z39" s="38">
        <v>344164009.77999997</v>
      </c>
      <c r="AA39" s="38">
        <v>668431410.86000001</v>
      </c>
      <c r="AB39" s="38">
        <v>0</v>
      </c>
      <c r="AC39" s="38">
        <v>1293347591.49</v>
      </c>
      <c r="AD39" s="38">
        <v>913895218.80999994</v>
      </c>
      <c r="AE39" s="38">
        <v>1773784</v>
      </c>
      <c r="AF39" s="38">
        <v>0</v>
      </c>
      <c r="AG39" s="38">
        <v>915669002.80999994</v>
      </c>
      <c r="AH39" s="38">
        <v>0</v>
      </c>
      <c r="AI39" s="38">
        <v>498968175.35000002</v>
      </c>
      <c r="AJ39" s="38">
        <v>0</v>
      </c>
      <c r="AK39" s="38">
        <v>940549406.25999999</v>
      </c>
      <c r="AL39" s="38">
        <v>1811798.98</v>
      </c>
      <c r="AM39" s="38">
        <v>219105721.11000001</v>
      </c>
      <c r="AN39" s="38">
        <v>498968175.35000002</v>
      </c>
      <c r="AO39" s="38">
        <v>0</v>
      </c>
      <c r="AP39" s="38">
        <v>942361205.24000001</v>
      </c>
      <c r="AQ39" s="38">
        <v>533825308.20999998</v>
      </c>
      <c r="AR39" s="38">
        <v>3882113.36</v>
      </c>
      <c r="AS39" s="38">
        <v>0</v>
      </c>
      <c r="AT39" s="38">
        <v>537707421.57000005</v>
      </c>
      <c r="AU39" s="38">
        <v>669710.07999999996</v>
      </c>
      <c r="AV39" s="38">
        <v>564808186.13</v>
      </c>
      <c r="AW39" s="38">
        <v>0</v>
      </c>
      <c r="AX39" s="38">
        <v>540058527.51999998</v>
      </c>
      <c r="AY39" s="38">
        <v>3957006.06</v>
      </c>
      <c r="AZ39" s="38">
        <v>178302052.81999999</v>
      </c>
      <c r="BA39" s="38">
        <v>564138476.04999995</v>
      </c>
      <c r="BB39" s="38">
        <v>0</v>
      </c>
      <c r="BC39" s="38">
        <v>544015533.58000004</v>
      </c>
      <c r="BD39" s="38">
        <v>2000454251.0699999</v>
      </c>
      <c r="BE39" s="38">
        <v>5068553.5599999996</v>
      </c>
      <c r="BF39" s="38">
        <v>0</v>
      </c>
      <c r="BG39" s="38">
        <v>2005522804.6300001</v>
      </c>
      <c r="BH39" s="38">
        <v>655005.65</v>
      </c>
      <c r="BI39" s="38">
        <v>1068112023.98</v>
      </c>
      <c r="BJ39" s="38">
        <v>0</v>
      </c>
      <c r="BK39" s="38">
        <v>2050474781.1300001</v>
      </c>
      <c r="BL39" s="38">
        <v>5151894.0199999996</v>
      </c>
      <c r="BM39" s="38">
        <v>534846003.99000001</v>
      </c>
      <c r="BN39" s="38">
        <v>1067457018.33</v>
      </c>
      <c r="BO39" s="38">
        <v>0</v>
      </c>
      <c r="BP39" s="38">
        <v>2055626675.1500001</v>
      </c>
      <c r="BQ39" s="38">
        <v>69589554.719999999</v>
      </c>
      <c r="BR39" s="38">
        <v>139812</v>
      </c>
      <c r="BS39" s="38">
        <v>0</v>
      </c>
      <c r="BT39" s="38">
        <v>69729366.719999999</v>
      </c>
      <c r="BU39" s="38">
        <v>0</v>
      </c>
      <c r="BV39" s="38">
        <v>25980907.699999999</v>
      </c>
      <c r="BW39" s="38">
        <v>0</v>
      </c>
      <c r="BX39" s="38">
        <v>71513393.530000001</v>
      </c>
      <c r="BY39" s="38">
        <v>165524.82999999999</v>
      </c>
      <c r="BZ39" s="38">
        <v>19053077.859999999</v>
      </c>
      <c r="CA39" s="38">
        <v>25980907.699999999</v>
      </c>
      <c r="CB39" s="38">
        <v>0</v>
      </c>
      <c r="CC39" s="38">
        <v>71678918.359999999</v>
      </c>
      <c r="CD39" s="38">
        <v>4210347187.7600002</v>
      </c>
      <c r="CE39" s="38">
        <v>674498288.79999995</v>
      </c>
      <c r="CF39" s="38">
        <v>0</v>
      </c>
      <c r="CG39" s="38">
        <v>4884845476.5600004</v>
      </c>
      <c r="CH39" s="38">
        <v>275922868.57999998</v>
      </c>
      <c r="CI39" s="38">
        <v>2431743737.3899999</v>
      </c>
      <c r="CJ39" s="38">
        <v>0</v>
      </c>
      <c r="CK39" s="38">
        <v>4283521990.0999999</v>
      </c>
      <c r="CL39" s="38">
        <v>686297810.24000001</v>
      </c>
      <c r="CM39" s="38">
        <v>1263740616.45</v>
      </c>
      <c r="CN39" s="38">
        <v>2155820868.8099999</v>
      </c>
      <c r="CO39" s="38">
        <v>0</v>
      </c>
      <c r="CP39" s="38">
        <v>4969819800.3400002</v>
      </c>
      <c r="CQ39" s="38">
        <v>566092923.39999998</v>
      </c>
      <c r="CR39" s="38">
        <v>56401696.719999999</v>
      </c>
      <c r="CS39" s="38">
        <v>0</v>
      </c>
      <c r="CT39" s="38">
        <v>622494620.12</v>
      </c>
      <c r="CU39" s="38">
        <v>63828909.07</v>
      </c>
      <c r="CV39" s="38">
        <v>402121768.35000002</v>
      </c>
      <c r="CW39" s="38">
        <v>0</v>
      </c>
      <c r="CX39" s="38">
        <v>609308354.91999996</v>
      </c>
      <c r="CY39" s="38">
        <v>68913229.170000002</v>
      </c>
      <c r="CZ39" s="38">
        <v>195775259.71000001</v>
      </c>
      <c r="DA39" s="38">
        <v>338292859.27999997</v>
      </c>
      <c r="DB39" s="38">
        <v>0</v>
      </c>
      <c r="DC39" s="38">
        <v>678221584.09000003</v>
      </c>
      <c r="DD39" s="38">
        <v>0</v>
      </c>
      <c r="DE39" s="38">
        <v>0</v>
      </c>
      <c r="DF39" s="38">
        <v>0</v>
      </c>
      <c r="DG39" s="38">
        <v>0</v>
      </c>
      <c r="DH39" s="38">
        <v>0</v>
      </c>
      <c r="DI39" s="38">
        <v>0</v>
      </c>
      <c r="DJ39" s="38">
        <v>0</v>
      </c>
      <c r="DK39" s="38">
        <v>0</v>
      </c>
      <c r="DL39" s="38">
        <v>0</v>
      </c>
      <c r="DM39" s="38">
        <v>0</v>
      </c>
      <c r="DN39" s="38">
        <v>0</v>
      </c>
      <c r="DO39" s="38">
        <v>0</v>
      </c>
      <c r="DP39" s="38">
        <v>0</v>
      </c>
      <c r="DQ39" s="38">
        <v>0</v>
      </c>
      <c r="DR39" s="38">
        <v>0</v>
      </c>
      <c r="DS39" s="38">
        <v>0</v>
      </c>
      <c r="DT39" s="38">
        <v>0</v>
      </c>
      <c r="DU39" s="38">
        <v>0</v>
      </c>
      <c r="DV39" s="38">
        <v>0</v>
      </c>
      <c r="DW39" s="38">
        <v>0</v>
      </c>
      <c r="DX39" s="38">
        <v>0</v>
      </c>
      <c r="DY39" s="38">
        <v>0</v>
      </c>
      <c r="DZ39" s="38">
        <v>0</v>
      </c>
      <c r="EA39" s="38">
        <v>0</v>
      </c>
      <c r="EB39" s="38">
        <v>0</v>
      </c>
      <c r="EC39" s="38">
        <v>0</v>
      </c>
      <c r="ED39" s="38">
        <v>235167524.53</v>
      </c>
      <c r="EE39" s="38">
        <v>0</v>
      </c>
      <c r="EF39" s="38">
        <v>0</v>
      </c>
      <c r="EG39" s="38">
        <v>235167524.53</v>
      </c>
      <c r="EH39" s="38">
        <v>0</v>
      </c>
      <c r="EI39" s="38">
        <v>129529330.15000001</v>
      </c>
      <c r="EJ39" s="38">
        <v>0</v>
      </c>
      <c r="EK39" s="38">
        <v>238063543.49000001</v>
      </c>
      <c r="EL39" s="38">
        <v>0</v>
      </c>
      <c r="EM39" s="38">
        <v>57232189.670000002</v>
      </c>
      <c r="EN39" s="38">
        <v>129529330.15000001</v>
      </c>
      <c r="EO39" s="38">
        <v>0</v>
      </c>
      <c r="EP39" s="38">
        <v>238063543.49000001</v>
      </c>
      <c r="EQ39" s="38">
        <v>125613112.04000001</v>
      </c>
      <c r="ER39" s="38">
        <v>0</v>
      </c>
      <c r="ES39" s="38">
        <v>0</v>
      </c>
      <c r="ET39" s="38">
        <v>125613112.04000001</v>
      </c>
      <c r="EU39" s="38">
        <v>0</v>
      </c>
      <c r="EV39" s="38">
        <v>117467846.84</v>
      </c>
      <c r="EW39" s="38">
        <v>0</v>
      </c>
      <c r="EX39" s="38">
        <v>125361531.20999999</v>
      </c>
      <c r="EY39" s="38">
        <v>0</v>
      </c>
      <c r="EZ39" s="38">
        <v>40114297.32</v>
      </c>
      <c r="FA39" s="38">
        <v>117467846.84</v>
      </c>
      <c r="FB39" s="38">
        <v>0</v>
      </c>
      <c r="FC39" s="38">
        <v>125361531.20999999</v>
      </c>
      <c r="FD39" s="38">
        <v>0</v>
      </c>
      <c r="FE39" s="38">
        <v>0</v>
      </c>
      <c r="FF39" s="38">
        <v>0</v>
      </c>
      <c r="FG39" s="38">
        <v>0</v>
      </c>
      <c r="FH39" s="38">
        <v>0</v>
      </c>
      <c r="FI39" s="38">
        <v>0</v>
      </c>
      <c r="FJ39" s="38">
        <v>0</v>
      </c>
      <c r="FK39" s="38">
        <v>0</v>
      </c>
      <c r="FL39" s="38">
        <v>0</v>
      </c>
      <c r="FM39" s="38">
        <v>0</v>
      </c>
      <c r="FN39" s="38">
        <v>0</v>
      </c>
      <c r="FO39" s="38">
        <v>0</v>
      </c>
      <c r="FP39" s="38">
        <v>0</v>
      </c>
      <c r="FQ39" s="38">
        <v>0</v>
      </c>
      <c r="FR39" s="38">
        <v>0</v>
      </c>
      <c r="FS39" s="38">
        <v>0</v>
      </c>
      <c r="FT39" s="38">
        <v>0</v>
      </c>
      <c r="FU39" s="38">
        <v>0</v>
      </c>
      <c r="FV39" s="38">
        <v>0</v>
      </c>
      <c r="FW39" s="38">
        <v>0</v>
      </c>
      <c r="FX39" s="38">
        <v>0</v>
      </c>
      <c r="FY39" s="38">
        <v>0</v>
      </c>
      <c r="FZ39" s="38">
        <v>0</v>
      </c>
      <c r="GA39" s="38">
        <v>0</v>
      </c>
      <c r="GB39" s="38">
        <v>0</v>
      </c>
      <c r="GC39" s="38">
        <v>0</v>
      </c>
      <c r="GD39" s="38">
        <v>0</v>
      </c>
      <c r="GE39" s="38">
        <v>0</v>
      </c>
      <c r="GF39" s="38">
        <v>0</v>
      </c>
      <c r="GG39" s="38">
        <v>0</v>
      </c>
      <c r="GH39" s="38">
        <v>0</v>
      </c>
      <c r="GI39" s="38">
        <v>0</v>
      </c>
      <c r="GJ39" s="38">
        <v>0</v>
      </c>
      <c r="GK39" s="38">
        <v>0</v>
      </c>
      <c r="GL39" s="38">
        <v>0</v>
      </c>
      <c r="GM39" s="38">
        <v>0</v>
      </c>
      <c r="GN39" s="38">
        <v>0</v>
      </c>
      <c r="GO39" s="38">
        <v>0</v>
      </c>
      <c r="GP39" s="38">
        <v>0</v>
      </c>
      <c r="GQ39" s="38">
        <v>0</v>
      </c>
      <c r="GR39" s="38">
        <v>9928911875.7900009</v>
      </c>
      <c r="GS39" s="38">
        <v>745806350.20000005</v>
      </c>
      <c r="GT39" s="38">
        <v>0</v>
      </c>
      <c r="GU39" s="38">
        <v>0</v>
      </c>
      <c r="GV39" s="38">
        <v>10674718225.99</v>
      </c>
      <c r="GW39" s="38">
        <v>342050337.07999998</v>
      </c>
      <c r="GX39" s="38">
        <v>0</v>
      </c>
      <c r="GY39" s="38">
        <v>5908137230.4499998</v>
      </c>
      <c r="GZ39" s="38">
        <v>0</v>
      </c>
      <c r="HA39" s="38">
        <v>10148069557.98</v>
      </c>
      <c r="HB39" s="38">
        <v>770426824.97000003</v>
      </c>
      <c r="HC39" s="38">
        <v>2869898737.3200002</v>
      </c>
      <c r="HD39" s="38">
        <v>17565508.609999999</v>
      </c>
      <c r="HE39" s="38">
        <v>2852333228.71</v>
      </c>
      <c r="HF39" s="38">
        <v>5566086893.3699999</v>
      </c>
      <c r="HG39" s="38">
        <v>0</v>
      </c>
      <c r="HH39" s="38">
        <v>0</v>
      </c>
      <c r="HI39" s="38">
        <v>10918496382.950001</v>
      </c>
      <c r="HJ39" s="38">
        <v>0</v>
      </c>
      <c r="HK39" s="38">
        <v>0</v>
      </c>
      <c r="HL39" s="38">
        <v>0</v>
      </c>
      <c r="HM39" s="38">
        <v>0</v>
      </c>
      <c r="HN39" s="38">
        <v>0</v>
      </c>
      <c r="HO39" s="38">
        <v>0</v>
      </c>
      <c r="HP39" s="38">
        <v>0</v>
      </c>
      <c r="HQ39" s="38">
        <v>0</v>
      </c>
      <c r="HR39" s="38">
        <v>0</v>
      </c>
      <c r="HS39" s="38">
        <v>0</v>
      </c>
      <c r="HT39" s="38">
        <v>0</v>
      </c>
      <c r="HU39" s="38">
        <v>0</v>
      </c>
      <c r="HV39" s="38">
        <v>0</v>
      </c>
      <c r="HW39" s="38">
        <v>0</v>
      </c>
      <c r="HX39" s="38">
        <v>43121569.799999997</v>
      </c>
      <c r="HY39" s="38">
        <v>1394857957.1800001</v>
      </c>
      <c r="HZ39" s="38">
        <v>0</v>
      </c>
      <c r="IA39" s="38">
        <v>18782000</v>
      </c>
      <c r="IB39" s="38">
        <v>1376075957.1800001</v>
      </c>
      <c r="IC39" s="38">
        <v>1374145375.0599999</v>
      </c>
      <c r="ID39" s="38">
        <v>1330965123.26</v>
      </c>
      <c r="IE39" s="38">
        <v>58682</v>
      </c>
      <c r="IF39" s="38">
        <v>1331023805.26</v>
      </c>
      <c r="IG39" s="38">
        <v>-1930582.12</v>
      </c>
      <c r="IH39" s="38">
        <v>1392927375.0599999</v>
      </c>
      <c r="II39" s="38">
        <v>0</v>
      </c>
      <c r="IJ39" s="38">
        <v>45110833.920000002</v>
      </c>
      <c r="IK39" s="38">
        <v>-1989264.12</v>
      </c>
      <c r="IL39" s="38">
        <v>-25966653.190000001</v>
      </c>
      <c r="IM39" s="38">
        <v>3604775699.9400001</v>
      </c>
      <c r="IN39" s="38">
        <v>0</v>
      </c>
      <c r="IO39" s="38">
        <v>104394000</v>
      </c>
      <c r="IP39" s="38">
        <v>3500381699.9400001</v>
      </c>
      <c r="IQ39" s="38">
        <v>3498763289.1799998</v>
      </c>
      <c r="IR39" s="38">
        <v>3524729942.3699999</v>
      </c>
      <c r="IS39" s="38">
        <v>0</v>
      </c>
      <c r="IT39" s="38">
        <v>3524729942.3699999</v>
      </c>
      <c r="IU39" s="38">
        <v>-1618410.76</v>
      </c>
      <c r="IV39" s="38">
        <v>3603157289.1799998</v>
      </c>
      <c r="IW39" s="38">
        <v>0</v>
      </c>
      <c r="IX39" s="38">
        <v>-24348242.43</v>
      </c>
      <c r="IY39" s="38">
        <v>-1618410.76</v>
      </c>
      <c r="IZ39" s="38">
        <v>169490052.03999999</v>
      </c>
      <c r="JA39" s="38">
        <v>1219436246.97</v>
      </c>
      <c r="JB39" s="38">
        <v>0</v>
      </c>
      <c r="JC39" s="38">
        <v>20578000</v>
      </c>
      <c r="JD39" s="38">
        <v>1198858246.97</v>
      </c>
      <c r="JE39" s="38">
        <v>1196725312.72</v>
      </c>
      <c r="JF39" s="38">
        <v>1027125705.6799999</v>
      </c>
      <c r="JG39" s="38">
        <v>109555</v>
      </c>
      <c r="JH39" s="38">
        <v>1027235260.6799999</v>
      </c>
      <c r="JI39" s="38">
        <v>-2132934.25</v>
      </c>
      <c r="JJ39" s="38">
        <v>1217303312.72</v>
      </c>
      <c r="JK39" s="38">
        <v>0</v>
      </c>
      <c r="JL39" s="38">
        <v>171732541.28999999</v>
      </c>
      <c r="JM39" s="38">
        <v>-2242489.25</v>
      </c>
      <c r="JN39" s="38">
        <v>171133718.56999999</v>
      </c>
      <c r="JO39" s="38">
        <v>382962858.19</v>
      </c>
      <c r="JP39" s="38">
        <v>0</v>
      </c>
      <c r="JQ39" s="38">
        <v>1281000</v>
      </c>
      <c r="JR39" s="38">
        <v>381681858.19</v>
      </c>
      <c r="JS39" s="38">
        <v>381937837.70999998</v>
      </c>
      <c r="JT39" s="38">
        <v>209984230.13999999</v>
      </c>
      <c r="JU39" s="38">
        <v>819889</v>
      </c>
      <c r="JV39" s="38">
        <v>210804119.13999999</v>
      </c>
      <c r="JW39" s="38">
        <v>255979.51999999999</v>
      </c>
      <c r="JX39" s="38">
        <v>383218837.70999998</v>
      </c>
      <c r="JY39" s="38">
        <v>0</v>
      </c>
      <c r="JZ39" s="38">
        <v>171697628.05000001</v>
      </c>
      <c r="KA39" s="38">
        <v>-563909.48</v>
      </c>
      <c r="KB39" s="38">
        <v>-17992071.09</v>
      </c>
      <c r="KC39" s="38">
        <v>-11677722.83</v>
      </c>
      <c r="KD39" s="38">
        <v>0</v>
      </c>
      <c r="KE39" s="38">
        <v>35000</v>
      </c>
      <c r="KF39" s="38">
        <v>-11712722.83</v>
      </c>
      <c r="KG39" s="38">
        <v>-11817682.210000001</v>
      </c>
      <c r="KH39" s="38">
        <v>6174388.8799999999</v>
      </c>
      <c r="KI39" s="38">
        <v>0</v>
      </c>
      <c r="KJ39" s="38">
        <v>6174388.8799999999</v>
      </c>
      <c r="KK39" s="38">
        <v>-104959.38</v>
      </c>
      <c r="KL39" s="38">
        <v>-11782682.210000001</v>
      </c>
      <c r="KM39" s="38">
        <v>0</v>
      </c>
      <c r="KN39" s="38">
        <v>-17887111.710000001</v>
      </c>
      <c r="KO39" s="38">
        <v>-104959.38</v>
      </c>
      <c r="KP39" s="38">
        <v>47908759.049999997</v>
      </c>
      <c r="KQ39" s="38">
        <v>1632151448.04</v>
      </c>
      <c r="KR39" s="38">
        <v>0</v>
      </c>
      <c r="KS39" s="38">
        <v>17707000</v>
      </c>
      <c r="KT39" s="38">
        <v>1614444448.04</v>
      </c>
      <c r="KU39" s="38">
        <v>1791260209.1600001</v>
      </c>
      <c r="KV39" s="38">
        <v>1492696913.1099999</v>
      </c>
      <c r="KW39" s="38">
        <v>250654537</v>
      </c>
      <c r="KX39" s="38">
        <v>1743351450.1099999</v>
      </c>
      <c r="KY39" s="38">
        <v>176815761.12</v>
      </c>
      <c r="KZ39" s="38">
        <v>1808967209.1600001</v>
      </c>
      <c r="LA39" s="38">
        <v>0</v>
      </c>
      <c r="LB39" s="38">
        <v>121747534.93000001</v>
      </c>
      <c r="LC39" s="38">
        <v>-73838775.879999995</v>
      </c>
      <c r="LD39" s="38">
        <v>118420787.23</v>
      </c>
      <c r="LE39" s="38">
        <v>992470339.47000003</v>
      </c>
      <c r="LF39" s="38">
        <v>0</v>
      </c>
      <c r="LG39" s="38">
        <v>20389000</v>
      </c>
      <c r="LH39" s="38">
        <v>972081339.47000003</v>
      </c>
      <c r="LI39" s="38">
        <v>1134110206.8399999</v>
      </c>
      <c r="LJ39" s="38">
        <v>873447324.61000001</v>
      </c>
      <c r="LK39" s="38">
        <v>142242095</v>
      </c>
      <c r="LL39" s="38">
        <v>1015689419.61</v>
      </c>
      <c r="LM39" s="38">
        <v>162028867.37</v>
      </c>
      <c r="LN39" s="38">
        <v>1154499206.8399999</v>
      </c>
      <c r="LO39" s="38">
        <v>0</v>
      </c>
      <c r="LP39" s="38">
        <v>98634014.859999999</v>
      </c>
      <c r="LQ39" s="38">
        <v>19786772.370000001</v>
      </c>
      <c r="LR39" s="38">
        <v>0</v>
      </c>
      <c r="LS39" s="38">
        <v>0</v>
      </c>
      <c r="LT39" s="38">
        <v>0</v>
      </c>
      <c r="LU39" s="38">
        <v>0</v>
      </c>
      <c r="LV39" s="38">
        <v>0</v>
      </c>
      <c r="LW39" s="38">
        <v>0</v>
      </c>
      <c r="LX39" s="38">
        <v>0</v>
      </c>
      <c r="LY39" s="38">
        <v>0</v>
      </c>
      <c r="LZ39" s="38">
        <v>0</v>
      </c>
      <c r="MA39" s="38">
        <v>0</v>
      </c>
      <c r="MB39" s="38">
        <v>0</v>
      </c>
      <c r="MC39" s="38">
        <v>0</v>
      </c>
      <c r="MD39" s="38">
        <v>0</v>
      </c>
      <c r="ME39" s="38">
        <v>0</v>
      </c>
      <c r="MF39" s="38">
        <v>0</v>
      </c>
      <c r="MG39" s="38">
        <v>0</v>
      </c>
      <c r="MH39" s="38">
        <v>0</v>
      </c>
      <c r="MI39" s="38">
        <v>0</v>
      </c>
      <c r="MJ39" s="38">
        <v>0</v>
      </c>
      <c r="MK39" s="38">
        <v>0</v>
      </c>
      <c r="ML39" s="38">
        <v>0</v>
      </c>
      <c r="MM39" s="38">
        <v>0</v>
      </c>
      <c r="MN39" s="38">
        <v>0</v>
      </c>
      <c r="MO39" s="38">
        <v>0</v>
      </c>
      <c r="MP39" s="38">
        <v>0</v>
      </c>
      <c r="MQ39" s="38">
        <v>0</v>
      </c>
      <c r="MR39" s="38">
        <v>0</v>
      </c>
      <c r="MS39" s="38">
        <v>0</v>
      </c>
      <c r="MT39" s="38">
        <v>20901941.039999999</v>
      </c>
      <c r="MU39" s="38">
        <v>50000151.850000001</v>
      </c>
      <c r="MV39" s="38">
        <v>0</v>
      </c>
      <c r="MW39" s="38">
        <v>118000</v>
      </c>
      <c r="MX39" s="38">
        <v>49882151.850000001</v>
      </c>
      <c r="MY39" s="38">
        <v>49882151.850000001</v>
      </c>
      <c r="MZ39" s="38">
        <v>28980210.809999999</v>
      </c>
      <c r="NA39" s="38">
        <v>0</v>
      </c>
      <c r="NB39" s="38">
        <v>28980210.809999999</v>
      </c>
      <c r="NC39" s="38">
        <v>0</v>
      </c>
      <c r="ND39" s="38">
        <v>50000151.850000001</v>
      </c>
      <c r="NE39" s="38">
        <v>0</v>
      </c>
      <c r="NF39" s="38">
        <v>20901941.039999999</v>
      </c>
      <c r="NG39" s="38">
        <v>0</v>
      </c>
      <c r="NH39" s="38">
        <v>95281646.730000004</v>
      </c>
      <c r="NI39" s="38">
        <v>154618645.16999999</v>
      </c>
      <c r="NJ39" s="38">
        <v>0</v>
      </c>
      <c r="NK39" s="38">
        <v>493000</v>
      </c>
      <c r="NL39" s="38">
        <v>154125645.16999999</v>
      </c>
      <c r="NM39" s="38">
        <v>154125645.16999999</v>
      </c>
      <c r="NN39" s="38">
        <v>58843998.439999998</v>
      </c>
      <c r="NO39" s="38">
        <v>0</v>
      </c>
      <c r="NP39" s="38">
        <v>58843998.439999998</v>
      </c>
      <c r="NQ39" s="38">
        <v>0</v>
      </c>
      <c r="NR39" s="38">
        <v>154618645.16999999</v>
      </c>
      <c r="NS39" s="38">
        <v>0</v>
      </c>
      <c r="NT39" s="38">
        <v>95281646.730000004</v>
      </c>
      <c r="NU39" s="38">
        <v>0</v>
      </c>
      <c r="NV39" s="38">
        <v>0</v>
      </c>
      <c r="NW39" s="38">
        <v>0</v>
      </c>
      <c r="NX39" s="38">
        <v>0</v>
      </c>
      <c r="NY39" s="38">
        <v>0</v>
      </c>
      <c r="NZ39" s="38">
        <v>0</v>
      </c>
      <c r="OA39" s="38">
        <v>0</v>
      </c>
      <c r="OB39" s="38">
        <v>0</v>
      </c>
      <c r="OC39" s="38">
        <v>0</v>
      </c>
      <c r="OD39" s="38">
        <v>0</v>
      </c>
      <c r="OE39" s="38">
        <v>0</v>
      </c>
      <c r="OF39" s="38">
        <v>0</v>
      </c>
      <c r="OG39" s="38">
        <v>0</v>
      </c>
      <c r="OH39" s="38">
        <v>0</v>
      </c>
      <c r="OI39" s="38">
        <v>0</v>
      </c>
      <c r="OJ39" s="38">
        <v>0</v>
      </c>
      <c r="OK39" s="38">
        <v>0</v>
      </c>
      <c r="OL39" s="38">
        <v>0</v>
      </c>
      <c r="OM39" s="38">
        <v>0</v>
      </c>
      <c r="ON39" s="38">
        <v>0</v>
      </c>
      <c r="OO39" s="38">
        <v>0</v>
      </c>
      <c r="OP39" s="38">
        <v>0</v>
      </c>
      <c r="OQ39" s="38">
        <v>0</v>
      </c>
      <c r="OR39" s="38">
        <v>0</v>
      </c>
      <c r="OS39" s="38">
        <v>0</v>
      </c>
      <c r="OT39" s="38">
        <v>0</v>
      </c>
      <c r="OU39" s="38">
        <v>0</v>
      </c>
      <c r="OV39" s="38">
        <v>0</v>
      </c>
      <c r="OW39" s="38">
        <v>0</v>
      </c>
      <c r="OX39" s="38">
        <v>0</v>
      </c>
      <c r="OY39" s="38">
        <v>0</v>
      </c>
      <c r="OZ39" s="38">
        <v>0</v>
      </c>
      <c r="PA39" s="38">
        <v>0</v>
      </c>
      <c r="PB39" s="38">
        <v>0</v>
      </c>
      <c r="PC39" s="38">
        <v>0</v>
      </c>
      <c r="PD39" s="38">
        <v>0</v>
      </c>
      <c r="PE39" s="38">
        <v>0</v>
      </c>
      <c r="PF39" s="38">
        <v>0</v>
      </c>
      <c r="PG39" s="38">
        <v>0</v>
      </c>
      <c r="PH39" s="38">
        <v>0</v>
      </c>
      <c r="PI39" s="38">
        <v>0</v>
      </c>
      <c r="PJ39" s="38">
        <v>0</v>
      </c>
      <c r="PK39" s="38">
        <v>0</v>
      </c>
      <c r="PL39" s="38">
        <v>0</v>
      </c>
      <c r="PM39" s="38">
        <v>0</v>
      </c>
      <c r="PN39" s="38">
        <v>0</v>
      </c>
      <c r="PO39" s="38">
        <v>0</v>
      </c>
      <c r="PP39" s="38">
        <v>0</v>
      </c>
      <c r="PQ39" s="38">
        <v>0</v>
      </c>
      <c r="PR39" s="38">
        <v>0</v>
      </c>
      <c r="PS39" s="38">
        <v>0</v>
      </c>
      <c r="PT39" s="38">
        <v>0</v>
      </c>
      <c r="PU39" s="38">
        <v>0</v>
      </c>
      <c r="PV39" s="38">
        <v>0</v>
      </c>
      <c r="PW39" s="38">
        <v>0</v>
      </c>
      <c r="PX39" s="38">
        <v>0</v>
      </c>
      <c r="PY39" s="38">
        <v>0</v>
      </c>
      <c r="PZ39" s="38">
        <v>622299750.17999995</v>
      </c>
      <c r="QA39" s="38">
        <v>9419595623.9799995</v>
      </c>
      <c r="QB39" s="38">
        <v>0</v>
      </c>
      <c r="QC39" s="38">
        <v>183777000</v>
      </c>
      <c r="QD39" s="38">
        <v>9235818623.9799995</v>
      </c>
      <c r="QE39" s="38">
        <v>9569132345.4799995</v>
      </c>
      <c r="QF39" s="38">
        <v>8552947837.3000002</v>
      </c>
      <c r="QG39" s="38">
        <v>393884758</v>
      </c>
      <c r="QH39" s="38">
        <v>8946832595.2999992</v>
      </c>
      <c r="QI39" s="38">
        <v>333313721.5</v>
      </c>
      <c r="QJ39" s="38">
        <v>9752909345.4799995</v>
      </c>
      <c r="QK39" s="38">
        <v>0</v>
      </c>
      <c r="QL39" s="38">
        <v>682870786.67999995</v>
      </c>
      <c r="QM39" s="38">
        <v>-60571036.5</v>
      </c>
      <c r="QN39" s="83">
        <v>0</v>
      </c>
      <c r="QO39" s="83">
        <v>0</v>
      </c>
      <c r="QP39" s="83">
        <v>0</v>
      </c>
      <c r="QQ39" s="83">
        <v>0</v>
      </c>
      <c r="QR39" s="83">
        <v>0</v>
      </c>
      <c r="QS39" s="83">
        <v>0</v>
      </c>
      <c r="QT39" s="83">
        <v>0</v>
      </c>
      <c r="QU39" s="83">
        <v>0</v>
      </c>
      <c r="QV39" s="83">
        <v>0</v>
      </c>
      <c r="QW39" s="83">
        <v>0</v>
      </c>
      <c r="QX39" s="83">
        <v>0</v>
      </c>
      <c r="QY39" s="83">
        <v>0</v>
      </c>
      <c r="QZ39" s="83">
        <v>0</v>
      </c>
      <c r="RA39" s="83">
        <v>0</v>
      </c>
      <c r="RB39" s="83">
        <v>0</v>
      </c>
      <c r="RC39" s="83">
        <v>0</v>
      </c>
      <c r="RD39" s="83">
        <v>0</v>
      </c>
      <c r="RE39" s="83">
        <v>0</v>
      </c>
      <c r="RF39" s="83">
        <v>0</v>
      </c>
      <c r="RG39" s="83">
        <v>0</v>
      </c>
      <c r="RH39" s="83">
        <v>0</v>
      </c>
      <c r="RI39" s="83">
        <v>0</v>
      </c>
      <c r="RJ39" s="83">
        <v>0</v>
      </c>
      <c r="RK39" s="83">
        <v>0</v>
      </c>
      <c r="RL39" s="83">
        <v>0</v>
      </c>
      <c r="RM39" s="83">
        <v>0</v>
      </c>
      <c r="RN39" s="83">
        <v>0</v>
      </c>
      <c r="RO39" s="83">
        <v>0</v>
      </c>
      <c r="RP39" s="83">
        <v>0</v>
      </c>
      <c r="RQ39" s="83">
        <v>0</v>
      </c>
      <c r="RR39" s="83">
        <v>0</v>
      </c>
      <c r="RS39" s="83">
        <v>0</v>
      </c>
      <c r="RT39" s="83">
        <v>0</v>
      </c>
      <c r="RU39" s="83">
        <v>0</v>
      </c>
      <c r="RV39" s="83">
        <v>0</v>
      </c>
      <c r="RW39" s="83">
        <v>0</v>
      </c>
      <c r="RX39" s="83">
        <v>0</v>
      </c>
      <c r="RY39" s="83">
        <v>0</v>
      </c>
      <c r="RZ39" s="83">
        <v>0</v>
      </c>
      <c r="SA39" s="83">
        <v>0</v>
      </c>
      <c r="SB39" s="83">
        <v>0</v>
      </c>
      <c r="SC39" s="83">
        <v>0</v>
      </c>
      <c r="SD39" s="83">
        <v>0</v>
      </c>
      <c r="SE39" s="83">
        <v>0</v>
      </c>
      <c r="SF39" s="83">
        <v>0</v>
      </c>
      <c r="SG39" s="83">
        <v>0</v>
      </c>
      <c r="SH39" s="83">
        <v>0</v>
      </c>
      <c r="SI39" s="83">
        <v>0</v>
      </c>
      <c r="SJ39" s="83">
        <v>0</v>
      </c>
      <c r="SK39" s="83">
        <v>0</v>
      </c>
      <c r="SL39" s="83">
        <v>0</v>
      </c>
      <c r="SM39" s="83">
        <v>0</v>
      </c>
      <c r="SN39" s="83">
        <v>0</v>
      </c>
      <c r="SO39" s="83">
        <v>0</v>
      </c>
      <c r="SP39" s="83">
        <v>0</v>
      </c>
      <c r="SQ39" s="83">
        <v>0</v>
      </c>
      <c r="SR39" s="83">
        <v>0</v>
      </c>
      <c r="SS39" s="83">
        <v>0</v>
      </c>
      <c r="ST39" s="83">
        <v>0</v>
      </c>
      <c r="SU39" s="83">
        <v>0</v>
      </c>
      <c r="SV39" s="83">
        <v>0</v>
      </c>
      <c r="SW39" s="83">
        <v>0</v>
      </c>
      <c r="SX39" s="83">
        <v>0</v>
      </c>
      <c r="SY39" s="83">
        <v>0</v>
      </c>
      <c r="SZ39" s="83">
        <v>0</v>
      </c>
      <c r="TA39" s="83">
        <v>0</v>
      </c>
      <c r="TB39" s="83">
        <v>0</v>
      </c>
      <c r="TC39" s="83">
        <v>0</v>
      </c>
      <c r="TD39" s="83">
        <v>0</v>
      </c>
      <c r="TE39" s="83">
        <v>0</v>
      </c>
      <c r="TF39" s="83">
        <v>0</v>
      </c>
      <c r="TG39" s="83">
        <v>0</v>
      </c>
      <c r="TH39" s="83">
        <v>0</v>
      </c>
      <c r="TI39" s="83">
        <v>0</v>
      </c>
      <c r="TJ39" s="83">
        <v>0</v>
      </c>
      <c r="TK39" s="83">
        <v>0</v>
      </c>
      <c r="TL39" s="83">
        <v>0</v>
      </c>
      <c r="TM39" s="83">
        <v>0</v>
      </c>
      <c r="TN39" s="83">
        <v>0</v>
      </c>
      <c r="TO39" s="83">
        <v>0</v>
      </c>
      <c r="TP39" s="83">
        <v>0</v>
      </c>
      <c r="TQ39" s="83">
        <v>0</v>
      </c>
      <c r="TR39" s="83">
        <v>0</v>
      </c>
      <c r="TS39" s="83">
        <v>0</v>
      </c>
      <c r="TT39" s="83">
        <v>0</v>
      </c>
      <c r="TU39" s="83">
        <v>0</v>
      </c>
      <c r="TV39" s="83">
        <v>0</v>
      </c>
      <c r="TW39" s="83">
        <v>0</v>
      </c>
      <c r="TX39" s="83">
        <v>0</v>
      </c>
      <c r="TY39" s="83">
        <v>0</v>
      </c>
      <c r="TZ39" s="83">
        <v>0</v>
      </c>
      <c r="UA39" s="83">
        <v>0</v>
      </c>
      <c r="UB39" s="83">
        <v>0</v>
      </c>
      <c r="UC39" s="83">
        <v>0</v>
      </c>
      <c r="UD39" s="83">
        <v>0</v>
      </c>
      <c r="UE39" s="83">
        <v>0</v>
      </c>
      <c r="UF39" s="83">
        <v>0</v>
      </c>
      <c r="UG39" s="83">
        <v>0</v>
      </c>
      <c r="UH39" s="83">
        <v>0</v>
      </c>
      <c r="UI39" s="83">
        <v>449921</v>
      </c>
      <c r="UJ39" s="83">
        <v>2643618</v>
      </c>
      <c r="UK39" s="83">
        <v>1757275</v>
      </c>
      <c r="UL39" s="83">
        <v>2643618</v>
      </c>
      <c r="UM39" s="83">
        <v>0</v>
      </c>
      <c r="UN39" s="83">
        <v>0</v>
      </c>
      <c r="UO39" s="83">
        <v>886343</v>
      </c>
      <c r="UP39" s="83">
        <v>0</v>
      </c>
      <c r="UQ39" s="83">
        <v>0</v>
      </c>
      <c r="UR39" s="83">
        <v>0</v>
      </c>
      <c r="US39" s="83">
        <v>0</v>
      </c>
      <c r="UT39" s="83">
        <v>2207196</v>
      </c>
      <c r="UU39" s="83">
        <v>886343</v>
      </c>
      <c r="UV39" s="83">
        <v>3093539</v>
      </c>
      <c r="UW39" s="83">
        <v>0</v>
      </c>
      <c r="UX39" s="83">
        <v>0</v>
      </c>
      <c r="UY39" s="83">
        <v>1757275</v>
      </c>
      <c r="UZ39">
        <v>0</v>
      </c>
      <c r="VA39">
        <v>0</v>
      </c>
      <c r="VB39">
        <v>0</v>
      </c>
      <c r="VC39">
        <v>0</v>
      </c>
      <c r="VD39">
        <v>0</v>
      </c>
      <c r="VE39">
        <v>0</v>
      </c>
      <c r="VF39">
        <v>0</v>
      </c>
      <c r="VG39">
        <v>0</v>
      </c>
      <c r="VH39">
        <v>0</v>
      </c>
      <c r="VI39">
        <v>0</v>
      </c>
      <c r="VJ39">
        <v>0</v>
      </c>
      <c r="VK39">
        <v>0</v>
      </c>
      <c r="VL39">
        <v>0</v>
      </c>
      <c r="VM39">
        <v>0</v>
      </c>
      <c r="VN39">
        <v>0</v>
      </c>
      <c r="VO39">
        <v>0</v>
      </c>
      <c r="VP39">
        <v>0</v>
      </c>
      <c r="VQ39">
        <v>0</v>
      </c>
      <c r="VR39">
        <v>0</v>
      </c>
      <c r="VS39">
        <v>0</v>
      </c>
      <c r="VT39">
        <v>0</v>
      </c>
      <c r="VU39">
        <v>0</v>
      </c>
      <c r="VV39">
        <v>0</v>
      </c>
      <c r="VW39">
        <v>0</v>
      </c>
      <c r="VX39">
        <v>0</v>
      </c>
      <c r="VY39">
        <v>0</v>
      </c>
      <c r="VZ39">
        <v>0</v>
      </c>
      <c r="WA39">
        <v>0</v>
      </c>
      <c r="WB39">
        <v>0</v>
      </c>
      <c r="WC39">
        <v>0</v>
      </c>
      <c r="WD39">
        <v>0</v>
      </c>
      <c r="WE39">
        <v>0</v>
      </c>
      <c r="WF39">
        <v>0</v>
      </c>
      <c r="WG39">
        <v>0</v>
      </c>
      <c r="WH39">
        <v>0</v>
      </c>
      <c r="WI39">
        <v>0</v>
      </c>
      <c r="WJ39">
        <v>0</v>
      </c>
      <c r="WK39">
        <v>0</v>
      </c>
      <c r="WL39">
        <v>0</v>
      </c>
      <c r="WM39">
        <v>0</v>
      </c>
      <c r="WN39">
        <v>0</v>
      </c>
      <c r="WO39">
        <v>0</v>
      </c>
      <c r="WP39">
        <v>0</v>
      </c>
      <c r="WQ39">
        <v>0</v>
      </c>
      <c r="WR39">
        <v>0</v>
      </c>
      <c r="WS39">
        <v>0</v>
      </c>
      <c r="WT39">
        <v>0</v>
      </c>
      <c r="WU39">
        <v>0</v>
      </c>
      <c r="WV39">
        <v>0</v>
      </c>
      <c r="WW39">
        <v>0</v>
      </c>
      <c r="WX39">
        <v>0</v>
      </c>
      <c r="WY39">
        <v>0</v>
      </c>
      <c r="WZ39">
        <v>0</v>
      </c>
      <c r="XA39">
        <v>0</v>
      </c>
      <c r="XB39">
        <v>0</v>
      </c>
      <c r="XC39">
        <v>0</v>
      </c>
      <c r="XD39">
        <v>0</v>
      </c>
      <c r="XE39">
        <v>0</v>
      </c>
      <c r="XF39">
        <v>0</v>
      </c>
      <c r="XG39">
        <v>0</v>
      </c>
      <c r="XH39">
        <v>0</v>
      </c>
      <c r="XI39">
        <v>0</v>
      </c>
      <c r="XJ39">
        <v>0</v>
      </c>
      <c r="XK39">
        <v>0</v>
      </c>
      <c r="XL39">
        <v>0</v>
      </c>
      <c r="XM39">
        <v>0</v>
      </c>
      <c r="XN39">
        <v>0</v>
      </c>
      <c r="XO39">
        <v>0</v>
      </c>
      <c r="XP39">
        <v>0</v>
      </c>
      <c r="XQ39">
        <v>0</v>
      </c>
      <c r="XR39">
        <v>0</v>
      </c>
      <c r="XS39">
        <v>0</v>
      </c>
      <c r="XT39">
        <v>0</v>
      </c>
      <c r="XU39">
        <v>0</v>
      </c>
      <c r="XV39">
        <v>0</v>
      </c>
      <c r="XW39">
        <v>0</v>
      </c>
      <c r="XX39">
        <v>0</v>
      </c>
      <c r="XY39">
        <v>0</v>
      </c>
      <c r="XZ39">
        <v>0</v>
      </c>
      <c r="YA39">
        <v>0</v>
      </c>
      <c r="YB39">
        <v>0</v>
      </c>
      <c r="YC39">
        <v>0</v>
      </c>
      <c r="YD39">
        <v>0</v>
      </c>
      <c r="YE39">
        <v>0</v>
      </c>
      <c r="YF39">
        <v>0</v>
      </c>
      <c r="YG39">
        <v>0</v>
      </c>
      <c r="YH39">
        <v>0</v>
      </c>
      <c r="YI39">
        <v>0</v>
      </c>
      <c r="YJ39">
        <v>0</v>
      </c>
      <c r="YK39">
        <v>0</v>
      </c>
      <c r="YL39">
        <v>0</v>
      </c>
      <c r="YM39">
        <v>0</v>
      </c>
      <c r="YN39">
        <v>0</v>
      </c>
      <c r="YO39">
        <v>0</v>
      </c>
      <c r="YP39">
        <v>0</v>
      </c>
      <c r="YQ39">
        <v>886343</v>
      </c>
      <c r="YR39">
        <v>2643618</v>
      </c>
      <c r="YS39">
        <v>0</v>
      </c>
      <c r="YT39">
        <v>0</v>
      </c>
      <c r="YU39">
        <v>0</v>
      </c>
      <c r="YV39">
        <v>2643618</v>
      </c>
      <c r="YW39">
        <v>1757275</v>
      </c>
      <c r="YX39">
        <v>2207196</v>
      </c>
      <c r="YY39">
        <v>886343</v>
      </c>
      <c r="YZ39">
        <v>3093539</v>
      </c>
      <c r="ZA39">
        <v>0</v>
      </c>
      <c r="ZB39">
        <v>0</v>
      </c>
      <c r="ZC39">
        <v>0</v>
      </c>
      <c r="ZD39">
        <v>0</v>
      </c>
      <c r="ZE39">
        <v>449921</v>
      </c>
      <c r="ZF39">
        <v>1757275</v>
      </c>
      <c r="ZG39">
        <v>0</v>
      </c>
    </row>
    <row r="40" spans="1:683">
      <c r="A40" s="84">
        <v>45657</v>
      </c>
      <c r="B40" s="81">
        <v>53070</v>
      </c>
      <c r="C40" s="82" t="s">
        <v>1972</v>
      </c>
      <c r="D40" s="38">
        <v>1030889756.21</v>
      </c>
      <c r="E40" s="38">
        <v>0</v>
      </c>
      <c r="F40" s="38">
        <v>0</v>
      </c>
      <c r="G40" s="38">
        <v>1030889756.21</v>
      </c>
      <c r="H40" s="38">
        <v>-4577.55</v>
      </c>
      <c r="I40" s="38">
        <v>675272838.21000004</v>
      </c>
      <c r="J40" s="38">
        <v>0</v>
      </c>
      <c r="K40" s="38">
        <v>1007349858.13</v>
      </c>
      <c r="L40" s="38">
        <v>0</v>
      </c>
      <c r="M40" s="38">
        <v>205570015.44</v>
      </c>
      <c r="N40" s="38">
        <v>675277415.75999999</v>
      </c>
      <c r="O40" s="38">
        <v>0</v>
      </c>
      <c r="P40" s="38">
        <v>1007349858.13</v>
      </c>
      <c r="Q40" s="38">
        <v>7147464590.9399996</v>
      </c>
      <c r="R40" s="38">
        <v>24301820.190000001</v>
      </c>
      <c r="S40" s="38">
        <v>0</v>
      </c>
      <c r="T40" s="38">
        <v>7171766411.1300001</v>
      </c>
      <c r="U40" s="38">
        <v>17470239.190000001</v>
      </c>
      <c r="V40" s="38">
        <v>3419603493.7399998</v>
      </c>
      <c r="W40" s="38">
        <v>0</v>
      </c>
      <c r="X40" s="38">
        <v>7018025074.8299999</v>
      </c>
      <c r="Y40" s="38">
        <v>25103170.93</v>
      </c>
      <c r="Z40" s="38">
        <v>1361302970.8699999</v>
      </c>
      <c r="AA40" s="38">
        <v>3402133254.5500002</v>
      </c>
      <c r="AB40" s="38">
        <v>0</v>
      </c>
      <c r="AC40" s="38">
        <v>7043128245.7600002</v>
      </c>
      <c r="AD40" s="38">
        <v>1040448337.4299999</v>
      </c>
      <c r="AE40" s="38">
        <v>2164176.65</v>
      </c>
      <c r="AF40" s="38">
        <v>0</v>
      </c>
      <c r="AG40" s="38">
        <v>1042612514.08</v>
      </c>
      <c r="AH40" s="38">
        <v>-2358688.92</v>
      </c>
      <c r="AI40" s="38">
        <v>-100642587.88</v>
      </c>
      <c r="AJ40" s="38">
        <v>0</v>
      </c>
      <c r="AK40" s="38">
        <v>1031279305.8099999</v>
      </c>
      <c r="AL40" s="38">
        <v>5174729.03</v>
      </c>
      <c r="AM40" s="38">
        <v>154918628.03999999</v>
      </c>
      <c r="AN40" s="38">
        <v>-98283898.959999993</v>
      </c>
      <c r="AO40" s="38">
        <v>0</v>
      </c>
      <c r="AP40" s="38">
        <v>1036454034.84</v>
      </c>
      <c r="AQ40" s="38">
        <v>2737992942.1700001</v>
      </c>
      <c r="AR40" s="38">
        <v>6361602.96</v>
      </c>
      <c r="AS40" s="38">
        <v>0</v>
      </c>
      <c r="AT40" s="38">
        <v>2744354545.1300001</v>
      </c>
      <c r="AU40" s="38">
        <v>23520655.010000002</v>
      </c>
      <c r="AV40" s="38">
        <v>1880523277.7</v>
      </c>
      <c r="AW40" s="38">
        <v>0</v>
      </c>
      <c r="AX40" s="38">
        <v>2772583959.73</v>
      </c>
      <c r="AY40" s="38">
        <v>6375311.8899999997</v>
      </c>
      <c r="AZ40" s="38">
        <v>570318080.85000002</v>
      </c>
      <c r="BA40" s="38">
        <v>1857002622.6900001</v>
      </c>
      <c r="BB40" s="38">
        <v>0</v>
      </c>
      <c r="BC40" s="38">
        <v>2778959271.6199999</v>
      </c>
      <c r="BD40" s="38">
        <v>9354620889.1800003</v>
      </c>
      <c r="BE40" s="38">
        <v>45497644.490000002</v>
      </c>
      <c r="BF40" s="38">
        <v>0</v>
      </c>
      <c r="BG40" s="38">
        <v>9400118533.6700001</v>
      </c>
      <c r="BH40" s="38">
        <v>-45101526.850000001</v>
      </c>
      <c r="BI40" s="38">
        <v>6364603776.9300003</v>
      </c>
      <c r="BJ40" s="38">
        <v>0</v>
      </c>
      <c r="BK40" s="38">
        <v>9068075008.25</v>
      </c>
      <c r="BL40" s="38">
        <v>46692780.57</v>
      </c>
      <c r="BM40" s="38">
        <v>1984668658.6800001</v>
      </c>
      <c r="BN40" s="38">
        <v>6409705303.7799997</v>
      </c>
      <c r="BO40" s="38">
        <v>0</v>
      </c>
      <c r="BP40" s="38">
        <v>9114767788.8199997</v>
      </c>
      <c r="BQ40" s="38">
        <v>573300362.79999995</v>
      </c>
      <c r="BR40" s="38">
        <v>15505956.9</v>
      </c>
      <c r="BS40" s="38">
        <v>0</v>
      </c>
      <c r="BT40" s="38">
        <v>588806319.70000005</v>
      </c>
      <c r="BU40" s="38">
        <v>-43775052.439999998</v>
      </c>
      <c r="BV40" s="38">
        <v>269782689.58999997</v>
      </c>
      <c r="BW40" s="38">
        <v>0</v>
      </c>
      <c r="BX40" s="38">
        <v>565926894.98000002</v>
      </c>
      <c r="BY40" s="38">
        <v>15541992.630000001</v>
      </c>
      <c r="BZ40" s="38">
        <v>120873001.73999999</v>
      </c>
      <c r="CA40" s="38">
        <v>313557742.02999997</v>
      </c>
      <c r="CB40" s="38">
        <v>0</v>
      </c>
      <c r="CC40" s="38">
        <v>581468887.61000001</v>
      </c>
      <c r="CD40" s="38">
        <v>11583970350.18</v>
      </c>
      <c r="CE40" s="38">
        <v>799075661.66999996</v>
      </c>
      <c r="CF40" s="38">
        <v>0</v>
      </c>
      <c r="CG40" s="38">
        <v>12383046011.85</v>
      </c>
      <c r="CH40" s="38">
        <v>362685089.38999999</v>
      </c>
      <c r="CI40" s="38">
        <v>6975224045.9799995</v>
      </c>
      <c r="CJ40" s="38">
        <v>0</v>
      </c>
      <c r="CK40" s="38">
        <v>11347688686.450001</v>
      </c>
      <c r="CL40" s="38">
        <v>817767548.19000006</v>
      </c>
      <c r="CM40" s="38">
        <v>2707146475.6300001</v>
      </c>
      <c r="CN40" s="38">
        <v>6612538956.5900002</v>
      </c>
      <c r="CO40" s="38">
        <v>0</v>
      </c>
      <c r="CP40" s="38">
        <v>12165456234.639999</v>
      </c>
      <c r="CQ40" s="38">
        <v>1646491109.5799999</v>
      </c>
      <c r="CR40" s="38">
        <v>110296205.73</v>
      </c>
      <c r="CS40" s="38">
        <v>0</v>
      </c>
      <c r="CT40" s="38">
        <v>1756787315.3099999</v>
      </c>
      <c r="CU40" s="38">
        <v>220367791.80000001</v>
      </c>
      <c r="CV40" s="38">
        <v>786880076.74000001</v>
      </c>
      <c r="CW40" s="38">
        <v>0</v>
      </c>
      <c r="CX40" s="38">
        <v>1597339984.05</v>
      </c>
      <c r="CY40" s="38">
        <v>98119184.920000002</v>
      </c>
      <c r="CZ40" s="38">
        <v>350118659</v>
      </c>
      <c r="DA40" s="38">
        <v>566512284.94000006</v>
      </c>
      <c r="DB40" s="38">
        <v>0</v>
      </c>
      <c r="DC40" s="38">
        <v>1695459168.97</v>
      </c>
      <c r="DD40" s="38">
        <v>185860928.19999999</v>
      </c>
      <c r="DE40" s="38">
        <v>723927688.52999997</v>
      </c>
      <c r="DF40" s="38">
        <v>0</v>
      </c>
      <c r="DG40" s="38">
        <v>909788616.73000002</v>
      </c>
      <c r="DH40" s="38">
        <v>102890246.12</v>
      </c>
      <c r="DI40" s="38">
        <v>115482903.91</v>
      </c>
      <c r="DJ40" s="38">
        <v>0</v>
      </c>
      <c r="DK40" s="38">
        <v>178147805.11000001</v>
      </c>
      <c r="DL40" s="38">
        <v>716966140.45000005</v>
      </c>
      <c r="DM40" s="38">
        <v>-94647703.260000005</v>
      </c>
      <c r="DN40" s="38">
        <v>12592657.789999999</v>
      </c>
      <c r="DO40" s="38">
        <v>0</v>
      </c>
      <c r="DP40" s="38">
        <v>895113945.55999994</v>
      </c>
      <c r="DQ40" s="38">
        <v>0</v>
      </c>
      <c r="DR40" s="38">
        <v>0</v>
      </c>
      <c r="DS40" s="38">
        <v>0</v>
      </c>
      <c r="DT40" s="38">
        <v>0</v>
      </c>
      <c r="DU40" s="38">
        <v>0</v>
      </c>
      <c r="DV40" s="38">
        <v>0</v>
      </c>
      <c r="DW40" s="38">
        <v>0</v>
      </c>
      <c r="DX40" s="38">
        <v>0</v>
      </c>
      <c r="DY40" s="38">
        <v>0</v>
      </c>
      <c r="DZ40" s="38">
        <v>0</v>
      </c>
      <c r="EA40" s="38">
        <v>0</v>
      </c>
      <c r="EB40" s="38">
        <v>0</v>
      </c>
      <c r="EC40" s="38">
        <v>0</v>
      </c>
      <c r="ED40" s="38">
        <v>1254582413.0999999</v>
      </c>
      <c r="EE40" s="38">
        <v>1331599.71</v>
      </c>
      <c r="EF40" s="38">
        <v>0</v>
      </c>
      <c r="EG40" s="38">
        <v>1255914012.8099999</v>
      </c>
      <c r="EH40" s="38">
        <v>-547846.35</v>
      </c>
      <c r="EI40" s="38">
        <v>858912500.63</v>
      </c>
      <c r="EJ40" s="38">
        <v>0</v>
      </c>
      <c r="EK40" s="38">
        <v>1213313988.76</v>
      </c>
      <c r="EL40" s="38">
        <v>1339534.3799999999</v>
      </c>
      <c r="EM40" s="38">
        <v>258719604.13</v>
      </c>
      <c r="EN40" s="38">
        <v>859460346.98000002</v>
      </c>
      <c r="EO40" s="38">
        <v>0</v>
      </c>
      <c r="EP40" s="38">
        <v>1214653523.1400001</v>
      </c>
      <c r="EQ40" s="38">
        <v>658828684.33000004</v>
      </c>
      <c r="ER40" s="38">
        <v>-69962799.680000007</v>
      </c>
      <c r="ES40" s="38">
        <v>0</v>
      </c>
      <c r="ET40" s="38">
        <v>588865884.64999998</v>
      </c>
      <c r="EU40" s="38">
        <v>-34119896.810000002</v>
      </c>
      <c r="EV40" s="38">
        <v>262811702.90000001</v>
      </c>
      <c r="EW40" s="38">
        <v>0</v>
      </c>
      <c r="EX40" s="38">
        <v>675826534.03999996</v>
      </c>
      <c r="EY40" s="38">
        <v>-70058020.5</v>
      </c>
      <c r="EZ40" s="38">
        <v>151545176.08000001</v>
      </c>
      <c r="FA40" s="38">
        <v>296931599.70999998</v>
      </c>
      <c r="FB40" s="38">
        <v>0</v>
      </c>
      <c r="FC40" s="38">
        <v>605768513.53999996</v>
      </c>
      <c r="FD40" s="38">
        <v>0</v>
      </c>
      <c r="FE40" s="38">
        <v>0</v>
      </c>
      <c r="FF40" s="38">
        <v>0</v>
      </c>
      <c r="FG40" s="38">
        <v>0</v>
      </c>
      <c r="FH40" s="38">
        <v>0</v>
      </c>
      <c r="FI40" s="38">
        <v>0</v>
      </c>
      <c r="FJ40" s="38">
        <v>0</v>
      </c>
      <c r="FK40" s="38">
        <v>0</v>
      </c>
      <c r="FL40" s="38">
        <v>0</v>
      </c>
      <c r="FM40" s="38">
        <v>0</v>
      </c>
      <c r="FN40" s="38">
        <v>0</v>
      </c>
      <c r="FO40" s="38">
        <v>0</v>
      </c>
      <c r="FP40" s="38">
        <v>0</v>
      </c>
      <c r="FQ40" s="38">
        <v>0</v>
      </c>
      <c r="FR40" s="38">
        <v>0</v>
      </c>
      <c r="FS40" s="38">
        <v>0</v>
      </c>
      <c r="FT40" s="38">
        <v>0</v>
      </c>
      <c r="FU40" s="38">
        <v>0</v>
      </c>
      <c r="FV40" s="38">
        <v>0</v>
      </c>
      <c r="FW40" s="38">
        <v>0</v>
      </c>
      <c r="FX40" s="38">
        <v>0</v>
      </c>
      <c r="FY40" s="38">
        <v>0</v>
      </c>
      <c r="FZ40" s="38">
        <v>0</v>
      </c>
      <c r="GA40" s="38">
        <v>0</v>
      </c>
      <c r="GB40" s="38">
        <v>0</v>
      </c>
      <c r="GC40" s="38">
        <v>0</v>
      </c>
      <c r="GD40" s="38">
        <v>0</v>
      </c>
      <c r="GE40" s="38">
        <v>0</v>
      </c>
      <c r="GF40" s="38">
        <v>0</v>
      </c>
      <c r="GG40" s="38">
        <v>0</v>
      </c>
      <c r="GH40" s="38">
        <v>0</v>
      </c>
      <c r="GI40" s="38">
        <v>0</v>
      </c>
      <c r="GJ40" s="38">
        <v>0</v>
      </c>
      <c r="GK40" s="38">
        <v>0</v>
      </c>
      <c r="GL40" s="38">
        <v>0</v>
      </c>
      <c r="GM40" s="38">
        <v>0</v>
      </c>
      <c r="GN40" s="38">
        <v>0</v>
      </c>
      <c r="GO40" s="38">
        <v>0</v>
      </c>
      <c r="GP40" s="38">
        <v>0</v>
      </c>
      <c r="GQ40" s="38">
        <v>0</v>
      </c>
      <c r="GR40" s="38">
        <v>37214450364.120003</v>
      </c>
      <c r="GS40" s="38">
        <v>1658499557.1500001</v>
      </c>
      <c r="GT40" s="38">
        <v>0</v>
      </c>
      <c r="GU40" s="38">
        <v>0</v>
      </c>
      <c r="GV40" s="38">
        <v>38872949921.269997</v>
      </c>
      <c r="GW40" s="38">
        <v>601026432.59000003</v>
      </c>
      <c r="GX40" s="38">
        <v>0</v>
      </c>
      <c r="GY40" s="38">
        <v>21508454718.450001</v>
      </c>
      <c r="GZ40" s="38">
        <v>0</v>
      </c>
      <c r="HA40" s="38">
        <v>36475557100.139999</v>
      </c>
      <c r="HB40" s="38">
        <v>1663022372.49</v>
      </c>
      <c r="HC40" s="38">
        <v>7770533567.1999998</v>
      </c>
      <c r="HD40" s="38">
        <v>0</v>
      </c>
      <c r="HE40" s="38">
        <v>7770533567.1999998</v>
      </c>
      <c r="HF40" s="38">
        <v>20907428285.860001</v>
      </c>
      <c r="HG40" s="38">
        <v>0</v>
      </c>
      <c r="HH40" s="38">
        <v>0</v>
      </c>
      <c r="HI40" s="38">
        <v>38138579472.629997</v>
      </c>
      <c r="HJ40" s="38">
        <v>59427153.579999998</v>
      </c>
      <c r="HK40" s="38">
        <v>389047467.81999999</v>
      </c>
      <c r="HL40" s="38">
        <v>0</v>
      </c>
      <c r="HM40" s="38">
        <v>11760436.279999999</v>
      </c>
      <c r="HN40" s="38">
        <v>377287031.54000002</v>
      </c>
      <c r="HO40" s="38">
        <v>377287031.54000002</v>
      </c>
      <c r="HP40" s="38">
        <v>317859877.95999998</v>
      </c>
      <c r="HQ40" s="38">
        <v>0</v>
      </c>
      <c r="HR40" s="38">
        <v>317859877.95999998</v>
      </c>
      <c r="HS40" s="38">
        <v>0</v>
      </c>
      <c r="HT40" s="38">
        <v>389047467.81999999</v>
      </c>
      <c r="HU40" s="38">
        <v>0</v>
      </c>
      <c r="HV40" s="38">
        <v>59427153.579999998</v>
      </c>
      <c r="HW40" s="38">
        <v>0</v>
      </c>
      <c r="HX40" s="38">
        <v>-187648810.65000001</v>
      </c>
      <c r="HY40" s="38">
        <v>12466065862.309999</v>
      </c>
      <c r="HZ40" s="38">
        <v>0</v>
      </c>
      <c r="IA40" s="38">
        <v>723140775.89999998</v>
      </c>
      <c r="IB40" s="38">
        <v>11742925086.41</v>
      </c>
      <c r="IC40" s="38">
        <v>11744678082.52</v>
      </c>
      <c r="ID40" s="38">
        <v>11930573619.209999</v>
      </c>
      <c r="IE40" s="38">
        <v>1753273.96</v>
      </c>
      <c r="IF40" s="38">
        <v>11932326893.17</v>
      </c>
      <c r="IG40" s="38">
        <v>1752996.11</v>
      </c>
      <c r="IH40" s="38">
        <v>12467818858.42</v>
      </c>
      <c r="II40" s="38">
        <v>0</v>
      </c>
      <c r="IJ40" s="38">
        <v>-187648532.80000001</v>
      </c>
      <c r="IK40" s="38">
        <v>-277.85000000000002</v>
      </c>
      <c r="IL40" s="38">
        <v>72474815.260000005</v>
      </c>
      <c r="IM40" s="38">
        <v>3357283332.1799998</v>
      </c>
      <c r="IN40" s="38">
        <v>0</v>
      </c>
      <c r="IO40" s="38">
        <v>213507784.75</v>
      </c>
      <c r="IP40" s="38">
        <v>3143775547.4299998</v>
      </c>
      <c r="IQ40" s="38">
        <v>3168082506.0500002</v>
      </c>
      <c r="IR40" s="38">
        <v>3071300732.1700001</v>
      </c>
      <c r="IS40" s="38">
        <v>24306958.620000001</v>
      </c>
      <c r="IT40" s="38">
        <v>3095607690.79</v>
      </c>
      <c r="IU40" s="38">
        <v>24306958.620000001</v>
      </c>
      <c r="IV40" s="38">
        <v>3381590290.8000002</v>
      </c>
      <c r="IW40" s="38">
        <v>0</v>
      </c>
      <c r="IX40" s="38">
        <v>72474815.260000005</v>
      </c>
      <c r="IY40" s="38">
        <v>0</v>
      </c>
      <c r="IZ40" s="38">
        <v>124737066.20999999</v>
      </c>
      <c r="JA40" s="38">
        <v>4421482849.21</v>
      </c>
      <c r="JB40" s="38">
        <v>0</v>
      </c>
      <c r="JC40" s="38">
        <v>70440365.090000004</v>
      </c>
      <c r="JD40" s="38">
        <v>4351042484.1199999</v>
      </c>
      <c r="JE40" s="38">
        <v>4392983082.8599997</v>
      </c>
      <c r="JF40" s="38">
        <v>4226305417.9099998</v>
      </c>
      <c r="JG40" s="38">
        <v>41940598.740000002</v>
      </c>
      <c r="JH40" s="38">
        <v>4268246016.6500001</v>
      </c>
      <c r="JI40" s="38">
        <v>41940598.740000002</v>
      </c>
      <c r="JJ40" s="38">
        <v>4463423447.9499998</v>
      </c>
      <c r="JK40" s="38">
        <v>0</v>
      </c>
      <c r="JL40" s="38">
        <v>124737066.20999999</v>
      </c>
      <c r="JM40" s="38">
        <v>0</v>
      </c>
      <c r="JN40" s="38">
        <v>1482088858.0699999</v>
      </c>
      <c r="JO40" s="38">
        <v>2772315937.71</v>
      </c>
      <c r="JP40" s="38">
        <v>0</v>
      </c>
      <c r="JQ40" s="38">
        <v>19576193.68</v>
      </c>
      <c r="JR40" s="38">
        <v>2752739744.0300002</v>
      </c>
      <c r="JS40" s="38">
        <v>2758954985.8600001</v>
      </c>
      <c r="JT40" s="38">
        <v>1270220118.3900001</v>
      </c>
      <c r="JU40" s="38">
        <v>6646009.4000000004</v>
      </c>
      <c r="JV40" s="38">
        <v>1276866127.79</v>
      </c>
      <c r="JW40" s="38">
        <v>6215241.8300000001</v>
      </c>
      <c r="JX40" s="38">
        <v>2778531179.54</v>
      </c>
      <c r="JY40" s="38">
        <v>0</v>
      </c>
      <c r="JZ40" s="38">
        <v>1482519625.6400001</v>
      </c>
      <c r="KA40" s="38">
        <v>-430767.57</v>
      </c>
      <c r="KB40" s="38">
        <v>78305765.409999996</v>
      </c>
      <c r="KC40" s="38">
        <v>229225606.25999999</v>
      </c>
      <c r="KD40" s="38">
        <v>0</v>
      </c>
      <c r="KE40" s="38">
        <v>5073472.18</v>
      </c>
      <c r="KF40" s="38">
        <v>224152134.08000001</v>
      </c>
      <c r="KG40" s="38">
        <v>224380802.09999999</v>
      </c>
      <c r="KH40" s="38">
        <v>146002784.08000001</v>
      </c>
      <c r="KI40" s="38">
        <v>72252.61</v>
      </c>
      <c r="KJ40" s="38">
        <v>146075036.69</v>
      </c>
      <c r="KK40" s="38">
        <v>228668.02</v>
      </c>
      <c r="KL40" s="38">
        <v>229454274.28</v>
      </c>
      <c r="KM40" s="38">
        <v>0</v>
      </c>
      <c r="KN40" s="38">
        <v>78149350</v>
      </c>
      <c r="KO40" s="38">
        <v>156415.41</v>
      </c>
      <c r="KP40" s="38">
        <v>1649212831.25</v>
      </c>
      <c r="KQ40" s="38">
        <v>6657941504.3400002</v>
      </c>
      <c r="KR40" s="38">
        <v>0</v>
      </c>
      <c r="KS40" s="38">
        <v>85545261.340000004</v>
      </c>
      <c r="KT40" s="38">
        <v>6572396243</v>
      </c>
      <c r="KU40" s="38">
        <v>7703611175.6800003</v>
      </c>
      <c r="KV40" s="38">
        <v>4954240451.3299999</v>
      </c>
      <c r="KW40" s="38">
        <v>1100157893.0999999</v>
      </c>
      <c r="KX40" s="38">
        <v>6054398344.4300003</v>
      </c>
      <c r="KY40" s="38">
        <v>1131214932.6800001</v>
      </c>
      <c r="KZ40" s="38">
        <v>7789156437.0200005</v>
      </c>
      <c r="LA40" s="38">
        <v>0</v>
      </c>
      <c r="LB40" s="38">
        <v>1618155791.6700001</v>
      </c>
      <c r="LC40" s="38">
        <v>31057039.579999998</v>
      </c>
      <c r="LD40" s="38">
        <v>475685030.57999998</v>
      </c>
      <c r="LE40" s="38">
        <v>2790587838.6599998</v>
      </c>
      <c r="LF40" s="38">
        <v>0</v>
      </c>
      <c r="LG40" s="38">
        <v>45584295.5</v>
      </c>
      <c r="LH40" s="38">
        <v>2745003543.1599998</v>
      </c>
      <c r="LI40" s="38">
        <v>3040128923.02</v>
      </c>
      <c r="LJ40" s="38">
        <v>2304653781.3800001</v>
      </c>
      <c r="LK40" s="38">
        <v>259790111.06</v>
      </c>
      <c r="LL40" s="38">
        <v>2564443892.4400001</v>
      </c>
      <c r="LM40" s="38">
        <v>295125379.86000001</v>
      </c>
      <c r="LN40" s="38">
        <v>3085713218.52</v>
      </c>
      <c r="LO40" s="38">
        <v>0</v>
      </c>
      <c r="LP40" s="38">
        <v>440349761.77999997</v>
      </c>
      <c r="LQ40" s="38">
        <v>35335268.799999997</v>
      </c>
      <c r="LR40" s="38">
        <v>67809726.760000005</v>
      </c>
      <c r="LS40" s="38">
        <v>147638506.41999999</v>
      </c>
      <c r="LT40" s="38">
        <v>0</v>
      </c>
      <c r="LU40" s="38">
        <v>7963275.8099999996</v>
      </c>
      <c r="LV40" s="38">
        <v>139675230.61000001</v>
      </c>
      <c r="LW40" s="38">
        <v>468235036.12</v>
      </c>
      <c r="LX40" s="38">
        <v>135395870.65000001</v>
      </c>
      <c r="LY40" s="38">
        <v>265029438.71000001</v>
      </c>
      <c r="LZ40" s="38">
        <v>400425309.36000001</v>
      </c>
      <c r="MA40" s="38">
        <v>328559805.50999999</v>
      </c>
      <c r="MB40" s="38">
        <v>476198311.93000001</v>
      </c>
      <c r="MC40" s="38">
        <v>0</v>
      </c>
      <c r="MD40" s="38">
        <v>4279359.96</v>
      </c>
      <c r="ME40" s="38">
        <v>63530366.799999997</v>
      </c>
      <c r="MF40" s="38">
        <v>0</v>
      </c>
      <c r="MG40" s="38">
        <v>0</v>
      </c>
      <c r="MH40" s="38">
        <v>0</v>
      </c>
      <c r="MI40" s="38">
        <v>0</v>
      </c>
      <c r="MJ40" s="38">
        <v>0</v>
      </c>
      <c r="MK40" s="38">
        <v>0</v>
      </c>
      <c r="ML40" s="38">
        <v>0</v>
      </c>
      <c r="MM40" s="38">
        <v>0</v>
      </c>
      <c r="MN40" s="38">
        <v>0</v>
      </c>
      <c r="MO40" s="38">
        <v>0</v>
      </c>
      <c r="MP40" s="38">
        <v>0</v>
      </c>
      <c r="MQ40" s="38">
        <v>0</v>
      </c>
      <c r="MR40" s="38">
        <v>0</v>
      </c>
      <c r="MS40" s="38">
        <v>0</v>
      </c>
      <c r="MT40" s="38">
        <v>65153744.68</v>
      </c>
      <c r="MU40" s="38">
        <v>367849447.75</v>
      </c>
      <c r="MV40" s="38">
        <v>0</v>
      </c>
      <c r="MW40" s="38">
        <v>13832162.279999999</v>
      </c>
      <c r="MX40" s="38">
        <v>354017285.47000003</v>
      </c>
      <c r="MY40" s="38">
        <v>354016643.01999998</v>
      </c>
      <c r="MZ40" s="38">
        <v>288855553.87</v>
      </c>
      <c r="NA40" s="38">
        <v>7344.47</v>
      </c>
      <c r="NB40" s="38">
        <v>288862898.33999997</v>
      </c>
      <c r="NC40" s="38">
        <v>-642.45000000000005</v>
      </c>
      <c r="ND40" s="38">
        <v>367848805.30000001</v>
      </c>
      <c r="NE40" s="38">
        <v>0</v>
      </c>
      <c r="NF40" s="38">
        <v>65161731.600000001</v>
      </c>
      <c r="NG40" s="38">
        <v>-7986.92</v>
      </c>
      <c r="NH40" s="38">
        <v>230828105.06999999</v>
      </c>
      <c r="NI40" s="38">
        <v>560144144.75</v>
      </c>
      <c r="NJ40" s="38">
        <v>0</v>
      </c>
      <c r="NK40" s="38">
        <v>10988287.02</v>
      </c>
      <c r="NL40" s="38">
        <v>549155857.73000002</v>
      </c>
      <c r="NM40" s="38">
        <v>552400690.30999994</v>
      </c>
      <c r="NN40" s="38">
        <v>319704071.64999998</v>
      </c>
      <c r="NO40" s="38">
        <v>1868513.59</v>
      </c>
      <c r="NP40" s="38">
        <v>321572585.24000001</v>
      </c>
      <c r="NQ40" s="38">
        <v>3244832.58</v>
      </c>
      <c r="NR40" s="38">
        <v>563388977.33000004</v>
      </c>
      <c r="NS40" s="38">
        <v>0</v>
      </c>
      <c r="NT40" s="38">
        <v>229451786.08000001</v>
      </c>
      <c r="NU40" s="38">
        <v>1376318.99</v>
      </c>
      <c r="NV40" s="38">
        <v>0</v>
      </c>
      <c r="NW40" s="38">
        <v>0</v>
      </c>
      <c r="NX40" s="38">
        <v>0</v>
      </c>
      <c r="NY40" s="38">
        <v>0</v>
      </c>
      <c r="NZ40" s="38">
        <v>0</v>
      </c>
      <c r="OA40" s="38">
        <v>0</v>
      </c>
      <c r="OB40" s="38">
        <v>0</v>
      </c>
      <c r="OC40" s="38">
        <v>0</v>
      </c>
      <c r="OD40" s="38">
        <v>0</v>
      </c>
      <c r="OE40" s="38">
        <v>0</v>
      </c>
      <c r="OF40" s="38">
        <v>0</v>
      </c>
      <c r="OG40" s="38">
        <v>0</v>
      </c>
      <c r="OH40" s="38">
        <v>0</v>
      </c>
      <c r="OI40" s="38">
        <v>0</v>
      </c>
      <c r="OJ40" s="38">
        <v>0</v>
      </c>
      <c r="OK40" s="38">
        <v>0</v>
      </c>
      <c r="OL40" s="38">
        <v>0</v>
      </c>
      <c r="OM40" s="38">
        <v>0</v>
      </c>
      <c r="ON40" s="38">
        <v>0</v>
      </c>
      <c r="OO40" s="38">
        <v>0</v>
      </c>
      <c r="OP40" s="38">
        <v>0</v>
      </c>
      <c r="OQ40" s="38">
        <v>0</v>
      </c>
      <c r="OR40" s="38">
        <v>0</v>
      </c>
      <c r="OS40" s="38">
        <v>0</v>
      </c>
      <c r="OT40" s="38">
        <v>0</v>
      </c>
      <c r="OU40" s="38">
        <v>0</v>
      </c>
      <c r="OV40" s="38">
        <v>0</v>
      </c>
      <c r="OW40" s="38">
        <v>0</v>
      </c>
      <c r="OX40" s="38">
        <v>0</v>
      </c>
      <c r="OY40" s="38">
        <v>0</v>
      </c>
      <c r="OZ40" s="38">
        <v>0</v>
      </c>
      <c r="PA40" s="38">
        <v>0</v>
      </c>
      <c r="PB40" s="38">
        <v>0</v>
      </c>
      <c r="PC40" s="38">
        <v>0</v>
      </c>
      <c r="PD40" s="38">
        <v>0</v>
      </c>
      <c r="PE40" s="38">
        <v>0</v>
      </c>
      <c r="PF40" s="38">
        <v>0</v>
      </c>
      <c r="PG40" s="38">
        <v>0</v>
      </c>
      <c r="PH40" s="38">
        <v>0</v>
      </c>
      <c r="PI40" s="38">
        <v>0</v>
      </c>
      <c r="PJ40" s="38">
        <v>0</v>
      </c>
      <c r="PK40" s="38">
        <v>0</v>
      </c>
      <c r="PL40" s="38">
        <v>0</v>
      </c>
      <c r="PM40" s="38">
        <v>0</v>
      </c>
      <c r="PN40" s="38">
        <v>0</v>
      </c>
      <c r="PO40" s="38">
        <v>0</v>
      </c>
      <c r="PP40" s="38">
        <v>0</v>
      </c>
      <c r="PQ40" s="38">
        <v>0</v>
      </c>
      <c r="PR40" s="38">
        <v>0</v>
      </c>
      <c r="PS40" s="38">
        <v>0</v>
      </c>
      <c r="PT40" s="38">
        <v>0</v>
      </c>
      <c r="PU40" s="38">
        <v>0</v>
      </c>
      <c r="PV40" s="38">
        <v>0</v>
      </c>
      <c r="PW40" s="38">
        <v>0</v>
      </c>
      <c r="PX40" s="38">
        <v>0</v>
      </c>
      <c r="PY40" s="38">
        <v>0</v>
      </c>
      <c r="PZ40" s="38">
        <v>4118074286.2199998</v>
      </c>
      <c r="QA40" s="38">
        <v>34159582497.41</v>
      </c>
      <c r="QB40" s="38">
        <v>0</v>
      </c>
      <c r="QC40" s="38">
        <v>1207412309.8299999</v>
      </c>
      <c r="QD40" s="38">
        <v>32952170187.580002</v>
      </c>
      <c r="QE40" s="38">
        <v>34784758959.080002</v>
      </c>
      <c r="QF40" s="38">
        <v>28965112278.599998</v>
      </c>
      <c r="QG40" s="38">
        <v>1701572394.26</v>
      </c>
      <c r="QH40" s="38">
        <v>30666684672.860001</v>
      </c>
      <c r="QI40" s="38">
        <v>1832588771.5</v>
      </c>
      <c r="QJ40" s="38">
        <v>35992171268.910004</v>
      </c>
      <c r="QK40" s="38">
        <v>0</v>
      </c>
      <c r="QL40" s="38">
        <v>3987057908.98</v>
      </c>
      <c r="QM40" s="38">
        <v>131016377.23999999</v>
      </c>
      <c r="QN40" s="83">
        <v>0</v>
      </c>
      <c r="QO40" s="83">
        <v>0</v>
      </c>
      <c r="QP40" s="83">
        <v>0</v>
      </c>
      <c r="QQ40" s="83">
        <v>0</v>
      </c>
      <c r="QR40" s="83">
        <v>0</v>
      </c>
      <c r="QS40" s="83">
        <v>0</v>
      </c>
      <c r="QT40" s="83">
        <v>0</v>
      </c>
      <c r="QU40" s="83">
        <v>0</v>
      </c>
      <c r="QV40" s="83">
        <v>0</v>
      </c>
      <c r="QW40" s="83">
        <v>0</v>
      </c>
      <c r="QX40" s="83">
        <v>0</v>
      </c>
      <c r="QY40" s="83">
        <v>0</v>
      </c>
      <c r="QZ40" s="83">
        <v>0</v>
      </c>
      <c r="RA40" s="83">
        <v>0</v>
      </c>
      <c r="RB40" s="83">
        <v>0</v>
      </c>
      <c r="RC40" s="83">
        <v>0</v>
      </c>
      <c r="RD40" s="83">
        <v>0</v>
      </c>
      <c r="RE40" s="83">
        <v>0</v>
      </c>
      <c r="RF40" s="83">
        <v>0</v>
      </c>
      <c r="RG40" s="83">
        <v>0</v>
      </c>
      <c r="RH40" s="83">
        <v>0</v>
      </c>
      <c r="RI40" s="83">
        <v>0</v>
      </c>
      <c r="RJ40" s="83">
        <v>0</v>
      </c>
      <c r="RK40" s="83">
        <v>0</v>
      </c>
      <c r="RL40" s="83">
        <v>0</v>
      </c>
      <c r="RM40" s="83">
        <v>0</v>
      </c>
      <c r="RN40" s="83">
        <v>0</v>
      </c>
      <c r="RO40" s="83">
        <v>0</v>
      </c>
      <c r="RP40" s="83">
        <v>0</v>
      </c>
      <c r="RQ40" s="83">
        <v>0</v>
      </c>
      <c r="RR40" s="83">
        <v>0</v>
      </c>
      <c r="RS40" s="83">
        <v>0</v>
      </c>
      <c r="RT40" s="83">
        <v>0</v>
      </c>
      <c r="RU40" s="83">
        <v>0</v>
      </c>
      <c r="RV40" s="83">
        <v>0</v>
      </c>
      <c r="RW40" s="83">
        <v>0</v>
      </c>
      <c r="RX40" s="83">
        <v>0</v>
      </c>
      <c r="RY40" s="83">
        <v>0</v>
      </c>
      <c r="RZ40" s="83">
        <v>0</v>
      </c>
      <c r="SA40" s="83">
        <v>0</v>
      </c>
      <c r="SB40" s="83">
        <v>0</v>
      </c>
      <c r="SC40" s="83">
        <v>0</v>
      </c>
      <c r="SD40" s="83">
        <v>0</v>
      </c>
      <c r="SE40" s="83">
        <v>0</v>
      </c>
      <c r="SF40" s="83">
        <v>0</v>
      </c>
      <c r="SG40" s="83">
        <v>0</v>
      </c>
      <c r="SH40" s="83">
        <v>0</v>
      </c>
      <c r="SI40" s="83">
        <v>0</v>
      </c>
      <c r="SJ40" s="83">
        <v>0</v>
      </c>
      <c r="SK40" s="83">
        <v>0</v>
      </c>
      <c r="SL40" s="83">
        <v>0</v>
      </c>
      <c r="SM40" s="83">
        <v>0</v>
      </c>
      <c r="SN40" s="83">
        <v>0</v>
      </c>
      <c r="SO40" s="83">
        <v>0</v>
      </c>
      <c r="SP40" s="83">
        <v>0</v>
      </c>
      <c r="SQ40" s="83">
        <v>0</v>
      </c>
      <c r="SR40" s="83">
        <v>0</v>
      </c>
      <c r="SS40" s="83">
        <v>0</v>
      </c>
      <c r="ST40" s="83">
        <v>0</v>
      </c>
      <c r="SU40" s="83">
        <v>0</v>
      </c>
      <c r="SV40" s="83">
        <v>0</v>
      </c>
      <c r="SW40" s="83">
        <v>0</v>
      </c>
      <c r="SX40" s="83">
        <v>0</v>
      </c>
      <c r="SY40" s="83">
        <v>0</v>
      </c>
      <c r="SZ40" s="83">
        <v>0</v>
      </c>
      <c r="TA40" s="83">
        <v>0</v>
      </c>
      <c r="TB40" s="83">
        <v>0</v>
      </c>
      <c r="TC40" s="83">
        <v>0</v>
      </c>
      <c r="TD40" s="83">
        <v>0</v>
      </c>
      <c r="TE40" s="83">
        <v>0</v>
      </c>
      <c r="TF40" s="83">
        <v>0</v>
      </c>
      <c r="TG40" s="83">
        <v>0</v>
      </c>
      <c r="TH40" s="83">
        <v>0</v>
      </c>
      <c r="TI40" s="83">
        <v>0</v>
      </c>
      <c r="TJ40" s="83">
        <v>0</v>
      </c>
      <c r="TK40" s="83">
        <v>0</v>
      </c>
      <c r="TL40" s="83">
        <v>0</v>
      </c>
      <c r="TM40" s="83">
        <v>0</v>
      </c>
      <c r="TN40" s="83">
        <v>0</v>
      </c>
      <c r="TO40" s="83">
        <v>0</v>
      </c>
      <c r="TP40" s="83">
        <v>0</v>
      </c>
      <c r="TQ40" s="83">
        <v>0</v>
      </c>
      <c r="TR40" s="83">
        <v>0</v>
      </c>
      <c r="TS40" s="83">
        <v>0</v>
      </c>
      <c r="TT40" s="83">
        <v>0</v>
      </c>
      <c r="TU40" s="83">
        <v>0</v>
      </c>
      <c r="TV40" s="83">
        <v>0</v>
      </c>
      <c r="TW40" s="83">
        <v>0</v>
      </c>
      <c r="TX40" s="83">
        <v>0</v>
      </c>
      <c r="TY40" s="83">
        <v>0</v>
      </c>
      <c r="TZ40" s="83">
        <v>0</v>
      </c>
      <c r="UA40" s="83">
        <v>0</v>
      </c>
      <c r="UB40" s="83">
        <v>0</v>
      </c>
      <c r="UC40" s="83">
        <v>0</v>
      </c>
      <c r="UD40" s="83">
        <v>0</v>
      </c>
      <c r="UE40" s="83">
        <v>0</v>
      </c>
      <c r="UF40" s="83">
        <v>0</v>
      </c>
      <c r="UG40" s="83">
        <v>0</v>
      </c>
      <c r="UH40" s="83">
        <v>0</v>
      </c>
      <c r="UI40" s="83">
        <v>2887425</v>
      </c>
      <c r="UJ40" s="83">
        <v>76707962</v>
      </c>
      <c r="UK40" s="83">
        <v>33799352</v>
      </c>
      <c r="UL40" s="83">
        <v>44014887</v>
      </c>
      <c r="UM40" s="83">
        <v>32693075</v>
      </c>
      <c r="UN40" s="83">
        <v>0</v>
      </c>
      <c r="UO40" s="83">
        <v>10215535</v>
      </c>
      <c r="UP40" s="83">
        <v>0</v>
      </c>
      <c r="UQ40" s="83">
        <v>32693075</v>
      </c>
      <c r="UR40" s="83">
        <v>0</v>
      </c>
      <c r="US40" s="83">
        <v>0</v>
      </c>
      <c r="UT40" s="83">
        <v>69379852</v>
      </c>
      <c r="UU40" s="83">
        <v>10215535</v>
      </c>
      <c r="UV40" s="83">
        <v>79595387</v>
      </c>
      <c r="UW40" s="83">
        <v>0</v>
      </c>
      <c r="UX40" s="83">
        <v>0</v>
      </c>
      <c r="UY40" s="83">
        <v>66492427</v>
      </c>
      <c r="UZ40">
        <v>0</v>
      </c>
      <c r="VA40">
        <v>0</v>
      </c>
      <c r="VB40">
        <v>0</v>
      </c>
      <c r="VC40">
        <v>0</v>
      </c>
      <c r="VD40">
        <v>0</v>
      </c>
      <c r="VE40">
        <v>0</v>
      </c>
      <c r="VF40">
        <v>0</v>
      </c>
      <c r="VG40">
        <v>0</v>
      </c>
      <c r="VH40">
        <v>0</v>
      </c>
      <c r="VI40">
        <v>0</v>
      </c>
      <c r="VJ40">
        <v>0</v>
      </c>
      <c r="VK40">
        <v>0</v>
      </c>
      <c r="VL40">
        <v>0</v>
      </c>
      <c r="VM40">
        <v>0</v>
      </c>
      <c r="VN40">
        <v>0</v>
      </c>
      <c r="VO40">
        <v>0</v>
      </c>
      <c r="VP40">
        <v>0</v>
      </c>
      <c r="VQ40">
        <v>0</v>
      </c>
      <c r="VR40">
        <v>0</v>
      </c>
      <c r="VS40">
        <v>0</v>
      </c>
      <c r="VT40">
        <v>0</v>
      </c>
      <c r="VU40">
        <v>0</v>
      </c>
      <c r="VV40">
        <v>0</v>
      </c>
      <c r="VW40">
        <v>0</v>
      </c>
      <c r="VX40">
        <v>0</v>
      </c>
      <c r="VY40">
        <v>0</v>
      </c>
      <c r="VZ40">
        <v>0</v>
      </c>
      <c r="WA40">
        <v>0</v>
      </c>
      <c r="WB40">
        <v>0</v>
      </c>
      <c r="WC40">
        <v>0</v>
      </c>
      <c r="WD40">
        <v>0</v>
      </c>
      <c r="WE40">
        <v>0</v>
      </c>
      <c r="WF40">
        <v>0</v>
      </c>
      <c r="WG40">
        <v>0</v>
      </c>
      <c r="WH40">
        <v>0</v>
      </c>
      <c r="WI40">
        <v>0</v>
      </c>
      <c r="WJ40">
        <v>0</v>
      </c>
      <c r="WK40">
        <v>0</v>
      </c>
      <c r="WL40">
        <v>0</v>
      </c>
      <c r="WM40">
        <v>0</v>
      </c>
      <c r="WN40">
        <v>0</v>
      </c>
      <c r="WO40">
        <v>0</v>
      </c>
      <c r="WP40">
        <v>0</v>
      </c>
      <c r="WQ40">
        <v>0</v>
      </c>
      <c r="WR40">
        <v>0</v>
      </c>
      <c r="WS40">
        <v>0</v>
      </c>
      <c r="WT40">
        <v>0</v>
      </c>
      <c r="WU40">
        <v>0</v>
      </c>
      <c r="WV40">
        <v>0</v>
      </c>
      <c r="WW40">
        <v>0</v>
      </c>
      <c r="WX40">
        <v>0</v>
      </c>
      <c r="WY40">
        <v>0</v>
      </c>
      <c r="WZ40">
        <v>0</v>
      </c>
      <c r="XA40">
        <v>0</v>
      </c>
      <c r="XB40">
        <v>0</v>
      </c>
      <c r="XC40">
        <v>0</v>
      </c>
      <c r="XD40">
        <v>0</v>
      </c>
      <c r="XE40">
        <v>0</v>
      </c>
      <c r="XF40">
        <v>0</v>
      </c>
      <c r="XG40">
        <v>0</v>
      </c>
      <c r="XH40">
        <v>0</v>
      </c>
      <c r="XI40">
        <v>0</v>
      </c>
      <c r="XJ40">
        <v>0</v>
      </c>
      <c r="XK40">
        <v>0</v>
      </c>
      <c r="XL40">
        <v>0</v>
      </c>
      <c r="XM40">
        <v>0</v>
      </c>
      <c r="XN40">
        <v>0</v>
      </c>
      <c r="XO40">
        <v>0</v>
      </c>
      <c r="XP40">
        <v>0</v>
      </c>
      <c r="XQ40">
        <v>0</v>
      </c>
      <c r="XR40">
        <v>0</v>
      </c>
      <c r="XS40">
        <v>0</v>
      </c>
      <c r="XT40">
        <v>0</v>
      </c>
      <c r="XU40">
        <v>0</v>
      </c>
      <c r="XV40">
        <v>0</v>
      </c>
      <c r="XW40">
        <v>0</v>
      </c>
      <c r="XX40">
        <v>0</v>
      </c>
      <c r="XY40">
        <v>0</v>
      </c>
      <c r="XZ40">
        <v>0</v>
      </c>
      <c r="YA40">
        <v>0</v>
      </c>
      <c r="YB40">
        <v>0</v>
      </c>
      <c r="YC40">
        <v>0</v>
      </c>
      <c r="YD40">
        <v>0</v>
      </c>
      <c r="YE40">
        <v>0</v>
      </c>
      <c r="YF40">
        <v>0</v>
      </c>
      <c r="YG40">
        <v>0</v>
      </c>
      <c r="YH40">
        <v>0</v>
      </c>
      <c r="YI40">
        <v>0</v>
      </c>
      <c r="YJ40">
        <v>0</v>
      </c>
      <c r="YK40">
        <v>0</v>
      </c>
      <c r="YL40">
        <v>0</v>
      </c>
      <c r="YM40">
        <v>0</v>
      </c>
      <c r="YN40">
        <v>0</v>
      </c>
      <c r="YO40">
        <v>0</v>
      </c>
      <c r="YP40">
        <v>0</v>
      </c>
      <c r="YQ40">
        <v>10215535</v>
      </c>
      <c r="YR40">
        <v>44014887</v>
      </c>
      <c r="YS40">
        <v>32693075</v>
      </c>
      <c r="YT40">
        <v>0</v>
      </c>
      <c r="YU40">
        <v>0</v>
      </c>
      <c r="YV40">
        <v>76707962</v>
      </c>
      <c r="YW40">
        <v>33799352</v>
      </c>
      <c r="YX40">
        <v>69379852</v>
      </c>
      <c r="YY40">
        <v>10215535</v>
      </c>
      <c r="YZ40">
        <v>79595387</v>
      </c>
      <c r="ZA40">
        <v>32693075</v>
      </c>
      <c r="ZB40">
        <v>0</v>
      </c>
      <c r="ZC40">
        <v>0</v>
      </c>
      <c r="ZD40">
        <v>0</v>
      </c>
      <c r="ZE40">
        <v>2887425</v>
      </c>
      <c r="ZF40">
        <v>66492427</v>
      </c>
      <c r="ZG40">
        <v>0</v>
      </c>
    </row>
    <row r="41" spans="1:683">
      <c r="A41" s="84">
        <v>45657</v>
      </c>
      <c r="B41" s="81">
        <v>50018</v>
      </c>
      <c r="C41" s="82" t="s">
        <v>1973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83512882</v>
      </c>
      <c r="AE41" s="38">
        <v>2523500</v>
      </c>
      <c r="AF41" s="38">
        <v>0</v>
      </c>
      <c r="AG41" s="38">
        <v>86036382</v>
      </c>
      <c r="AH41" s="38">
        <v>-502</v>
      </c>
      <c r="AI41" s="38">
        <v>-36610686</v>
      </c>
      <c r="AJ41" s="38">
        <v>0</v>
      </c>
      <c r="AK41" s="38">
        <v>85976751</v>
      </c>
      <c r="AL41" s="38">
        <v>2523500</v>
      </c>
      <c r="AM41" s="38">
        <v>18095366</v>
      </c>
      <c r="AN41" s="38">
        <v>-36610184</v>
      </c>
      <c r="AO41" s="38">
        <v>0</v>
      </c>
      <c r="AP41" s="38">
        <v>88500251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0</v>
      </c>
      <c r="BN41" s="38">
        <v>0</v>
      </c>
      <c r="BO41" s="38">
        <v>0</v>
      </c>
      <c r="BP41" s="38">
        <v>0</v>
      </c>
      <c r="BQ41" s="38">
        <v>0</v>
      </c>
      <c r="BR41" s="38">
        <v>0</v>
      </c>
      <c r="BS41" s="38">
        <v>0</v>
      </c>
      <c r="BT41" s="38">
        <v>0</v>
      </c>
      <c r="BU41" s="38">
        <v>0</v>
      </c>
      <c r="BV41" s="38">
        <v>0</v>
      </c>
      <c r="BW41" s="38">
        <v>0</v>
      </c>
      <c r="BX41" s="38">
        <v>0</v>
      </c>
      <c r="BY41" s="38">
        <v>0</v>
      </c>
      <c r="BZ41" s="38">
        <v>0</v>
      </c>
      <c r="CA41" s="38">
        <v>0</v>
      </c>
      <c r="CB41" s="38">
        <v>0</v>
      </c>
      <c r="CC41" s="38">
        <v>0</v>
      </c>
      <c r="CD41" s="38">
        <v>0</v>
      </c>
      <c r="CE41" s="38">
        <v>0</v>
      </c>
      <c r="CF41" s="38">
        <v>0</v>
      </c>
      <c r="CG41" s="38">
        <v>0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0</v>
      </c>
      <c r="CV41" s="38">
        <v>0</v>
      </c>
      <c r="CW41" s="38">
        <v>0</v>
      </c>
      <c r="CX41" s="38">
        <v>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0</v>
      </c>
      <c r="DM41" s="38">
        <v>0</v>
      </c>
      <c r="DN41" s="38">
        <v>0</v>
      </c>
      <c r="DO41" s="38">
        <v>0</v>
      </c>
      <c r="DP41" s="38">
        <v>0</v>
      </c>
      <c r="DQ41" s="38">
        <v>0</v>
      </c>
      <c r="DR41" s="38">
        <v>0</v>
      </c>
      <c r="DS41" s="38">
        <v>0</v>
      </c>
      <c r="DT41" s="38">
        <v>0</v>
      </c>
      <c r="DU41" s="38">
        <v>0</v>
      </c>
      <c r="DV41" s="38">
        <v>0</v>
      </c>
      <c r="DW41" s="38">
        <v>0</v>
      </c>
      <c r="DX41" s="38">
        <v>0</v>
      </c>
      <c r="DY41" s="38">
        <v>0</v>
      </c>
      <c r="DZ41" s="38">
        <v>0</v>
      </c>
      <c r="EA41" s="38">
        <v>0</v>
      </c>
      <c r="EB41" s="38">
        <v>0</v>
      </c>
      <c r="EC41" s="38">
        <v>0</v>
      </c>
      <c r="ED41" s="38">
        <v>0</v>
      </c>
      <c r="EE41" s="38">
        <v>0</v>
      </c>
      <c r="EF41" s="38">
        <v>0</v>
      </c>
      <c r="EG41" s="38">
        <v>0</v>
      </c>
      <c r="EH41" s="38">
        <v>0</v>
      </c>
      <c r="EI41" s="38">
        <v>0</v>
      </c>
      <c r="EJ41" s="38">
        <v>0</v>
      </c>
      <c r="EK41" s="38">
        <v>0</v>
      </c>
      <c r="EL41" s="38">
        <v>0</v>
      </c>
      <c r="EM41" s="38">
        <v>0</v>
      </c>
      <c r="EN41" s="38">
        <v>0</v>
      </c>
      <c r="EO41" s="38">
        <v>0</v>
      </c>
      <c r="EP41" s="38">
        <v>0</v>
      </c>
      <c r="EQ41" s="38">
        <v>0</v>
      </c>
      <c r="ER41" s="38">
        <v>0</v>
      </c>
      <c r="ES41" s="38">
        <v>0</v>
      </c>
      <c r="ET41" s="38">
        <v>0</v>
      </c>
      <c r="EU41" s="38">
        <v>0</v>
      </c>
      <c r="EV41" s="38">
        <v>0</v>
      </c>
      <c r="EW41" s="38">
        <v>0</v>
      </c>
      <c r="EX41" s="38">
        <v>0</v>
      </c>
      <c r="EY41" s="38">
        <v>0</v>
      </c>
      <c r="EZ41" s="38">
        <v>0</v>
      </c>
      <c r="FA41" s="38">
        <v>0</v>
      </c>
      <c r="FB41" s="38">
        <v>0</v>
      </c>
      <c r="FC41" s="38">
        <v>0</v>
      </c>
      <c r="FD41" s="38">
        <v>0</v>
      </c>
      <c r="FE41" s="38">
        <v>0</v>
      </c>
      <c r="FF41" s="38">
        <v>0</v>
      </c>
      <c r="FG41" s="38">
        <v>0</v>
      </c>
      <c r="FH41" s="38">
        <v>0</v>
      </c>
      <c r="FI41" s="38">
        <v>0</v>
      </c>
      <c r="FJ41" s="38">
        <v>0</v>
      </c>
      <c r="FK41" s="38">
        <v>0</v>
      </c>
      <c r="FL41" s="38">
        <v>0</v>
      </c>
      <c r="FM41" s="38">
        <v>0</v>
      </c>
      <c r="FN41" s="38">
        <v>0</v>
      </c>
      <c r="FO41" s="38">
        <v>0</v>
      </c>
      <c r="FP41" s="38">
        <v>0</v>
      </c>
      <c r="FQ41" s="38">
        <v>0</v>
      </c>
      <c r="FR41" s="38">
        <v>0</v>
      </c>
      <c r="FS41" s="38">
        <v>0</v>
      </c>
      <c r="FT41" s="38">
        <v>0</v>
      </c>
      <c r="FU41" s="38">
        <v>0</v>
      </c>
      <c r="FV41" s="38">
        <v>0</v>
      </c>
      <c r="FW41" s="38">
        <v>0</v>
      </c>
      <c r="FX41" s="38">
        <v>0</v>
      </c>
      <c r="FY41" s="38">
        <v>0</v>
      </c>
      <c r="FZ41" s="38">
        <v>0</v>
      </c>
      <c r="GA41" s="38">
        <v>0</v>
      </c>
      <c r="GB41" s="38">
        <v>0</v>
      </c>
      <c r="GC41" s="38">
        <v>0</v>
      </c>
      <c r="GD41" s="38">
        <v>0</v>
      </c>
      <c r="GE41" s="38">
        <v>0</v>
      </c>
      <c r="GF41" s="38">
        <v>0</v>
      </c>
      <c r="GG41" s="38">
        <v>0</v>
      </c>
      <c r="GH41" s="38">
        <v>0</v>
      </c>
      <c r="GI41" s="38">
        <v>0</v>
      </c>
      <c r="GJ41" s="38">
        <v>0</v>
      </c>
      <c r="GK41" s="38">
        <v>0</v>
      </c>
      <c r="GL41" s="38">
        <v>0</v>
      </c>
      <c r="GM41" s="38">
        <v>0</v>
      </c>
      <c r="GN41" s="38">
        <v>0</v>
      </c>
      <c r="GO41" s="38">
        <v>0</v>
      </c>
      <c r="GP41" s="38">
        <v>0</v>
      </c>
      <c r="GQ41" s="38">
        <v>0</v>
      </c>
      <c r="GR41" s="38">
        <v>83512882</v>
      </c>
      <c r="GS41" s="38">
        <v>2523500</v>
      </c>
      <c r="GT41" s="38">
        <v>0</v>
      </c>
      <c r="GU41" s="38">
        <v>0</v>
      </c>
      <c r="GV41" s="38">
        <v>86036382</v>
      </c>
      <c r="GW41" s="38">
        <v>-502</v>
      </c>
      <c r="GX41" s="38">
        <v>0</v>
      </c>
      <c r="GY41" s="38">
        <v>-36610686</v>
      </c>
      <c r="GZ41" s="38">
        <v>0</v>
      </c>
      <c r="HA41" s="38">
        <v>85976751</v>
      </c>
      <c r="HB41" s="38">
        <v>2523500</v>
      </c>
      <c r="HC41" s="38">
        <v>18095366</v>
      </c>
      <c r="HD41" s="38">
        <v>0</v>
      </c>
      <c r="HE41" s="38">
        <v>18095366</v>
      </c>
      <c r="HF41" s="38">
        <v>-36610184</v>
      </c>
      <c r="HG41" s="38">
        <v>0</v>
      </c>
      <c r="HH41" s="38">
        <v>0</v>
      </c>
      <c r="HI41" s="38">
        <v>88500251</v>
      </c>
      <c r="HJ41" s="38">
        <v>0</v>
      </c>
      <c r="HK41" s="38">
        <v>0</v>
      </c>
      <c r="HL41" s="38">
        <v>0</v>
      </c>
      <c r="HM41" s="38">
        <v>0</v>
      </c>
      <c r="HN41" s="38">
        <v>0</v>
      </c>
      <c r="HO41" s="38">
        <v>0</v>
      </c>
      <c r="HP41" s="38">
        <v>0</v>
      </c>
      <c r="HQ41" s="38">
        <v>0</v>
      </c>
      <c r="HR41" s="38">
        <v>0</v>
      </c>
      <c r="HS41" s="38">
        <v>0</v>
      </c>
      <c r="HT41" s="38">
        <v>0</v>
      </c>
      <c r="HU41" s="38">
        <v>0</v>
      </c>
      <c r="HV41" s="38">
        <v>0</v>
      </c>
      <c r="HW41" s="38">
        <v>0</v>
      </c>
      <c r="HX41" s="38">
        <v>0</v>
      </c>
      <c r="HY41" s="38">
        <v>0</v>
      </c>
      <c r="HZ41" s="38">
        <v>0</v>
      </c>
      <c r="IA41" s="38">
        <v>0</v>
      </c>
      <c r="IB41" s="38">
        <v>0</v>
      </c>
      <c r="IC41" s="38">
        <v>0</v>
      </c>
      <c r="ID41" s="38">
        <v>0</v>
      </c>
      <c r="IE41" s="38">
        <v>0</v>
      </c>
      <c r="IF41" s="38">
        <v>0</v>
      </c>
      <c r="IG41" s="38">
        <v>0</v>
      </c>
      <c r="IH41" s="38">
        <v>0</v>
      </c>
      <c r="II41" s="38">
        <v>0</v>
      </c>
      <c r="IJ41" s="38">
        <v>0</v>
      </c>
      <c r="IK41" s="38">
        <v>0</v>
      </c>
      <c r="IL41" s="38">
        <v>-8895582.3499999996</v>
      </c>
      <c r="IM41" s="38">
        <v>260648714.69</v>
      </c>
      <c r="IN41" s="38">
        <v>0</v>
      </c>
      <c r="IO41" s="38">
        <v>22493391</v>
      </c>
      <c r="IP41" s="38">
        <v>238155323.69</v>
      </c>
      <c r="IQ41" s="38">
        <v>238155323.69</v>
      </c>
      <c r="IR41" s="38">
        <v>247050906.03999999</v>
      </c>
      <c r="IS41" s="38">
        <v>0</v>
      </c>
      <c r="IT41" s="38">
        <v>247050906.03999999</v>
      </c>
      <c r="IU41" s="38">
        <v>0</v>
      </c>
      <c r="IV41" s="38">
        <v>260648714.69</v>
      </c>
      <c r="IW41" s="38">
        <v>0</v>
      </c>
      <c r="IX41" s="38">
        <v>-8895582.3499999996</v>
      </c>
      <c r="IY41" s="38">
        <v>0</v>
      </c>
      <c r="IZ41" s="38">
        <v>0</v>
      </c>
      <c r="JA41" s="38">
        <v>0</v>
      </c>
      <c r="JB41" s="38">
        <v>0</v>
      </c>
      <c r="JC41" s="38">
        <v>0</v>
      </c>
      <c r="JD41" s="38">
        <v>0</v>
      </c>
      <c r="JE41" s="38">
        <v>0</v>
      </c>
      <c r="JF41" s="38">
        <v>0</v>
      </c>
      <c r="JG41" s="38">
        <v>0</v>
      </c>
      <c r="JH41" s="38">
        <v>0</v>
      </c>
      <c r="JI41" s="38">
        <v>0</v>
      </c>
      <c r="JJ41" s="38">
        <v>0</v>
      </c>
      <c r="JK41" s="38">
        <v>0</v>
      </c>
      <c r="JL41" s="38">
        <v>0</v>
      </c>
      <c r="JM41" s="38">
        <v>0</v>
      </c>
      <c r="JN41" s="38">
        <v>0</v>
      </c>
      <c r="JO41" s="38">
        <v>0</v>
      </c>
      <c r="JP41" s="38">
        <v>0</v>
      </c>
      <c r="JQ41" s="38">
        <v>0</v>
      </c>
      <c r="JR41" s="38">
        <v>0</v>
      </c>
      <c r="JS41" s="38">
        <v>0</v>
      </c>
      <c r="JT41" s="38">
        <v>0</v>
      </c>
      <c r="JU41" s="38">
        <v>0</v>
      </c>
      <c r="JV41" s="38">
        <v>0</v>
      </c>
      <c r="JW41" s="38">
        <v>0</v>
      </c>
      <c r="JX41" s="38">
        <v>0</v>
      </c>
      <c r="JY41" s="38">
        <v>0</v>
      </c>
      <c r="JZ41" s="38">
        <v>0</v>
      </c>
      <c r="KA41" s="38">
        <v>0</v>
      </c>
      <c r="KB41" s="38">
        <v>0</v>
      </c>
      <c r="KC41" s="38">
        <v>0</v>
      </c>
      <c r="KD41" s="38">
        <v>0</v>
      </c>
      <c r="KE41" s="38">
        <v>0</v>
      </c>
      <c r="KF41" s="38">
        <v>0</v>
      </c>
      <c r="KG41" s="38">
        <v>0</v>
      </c>
      <c r="KH41" s="38">
        <v>0</v>
      </c>
      <c r="KI41" s="38">
        <v>0</v>
      </c>
      <c r="KJ41" s="38">
        <v>0</v>
      </c>
      <c r="KK41" s="38">
        <v>0</v>
      </c>
      <c r="KL41" s="38">
        <v>0</v>
      </c>
      <c r="KM41" s="38">
        <v>0</v>
      </c>
      <c r="KN41" s="38">
        <v>0</v>
      </c>
      <c r="KO41" s="38">
        <v>0</v>
      </c>
      <c r="KP41" s="38">
        <v>0</v>
      </c>
      <c r="KQ41" s="38">
        <v>0</v>
      </c>
      <c r="KR41" s="38">
        <v>0</v>
      </c>
      <c r="KS41" s="38">
        <v>0</v>
      </c>
      <c r="KT41" s="38">
        <v>0</v>
      </c>
      <c r="KU41" s="38">
        <v>0</v>
      </c>
      <c r="KV41" s="38">
        <v>0</v>
      </c>
      <c r="KW41" s="38">
        <v>0</v>
      </c>
      <c r="KX41" s="38">
        <v>0</v>
      </c>
      <c r="KY41" s="38">
        <v>0</v>
      </c>
      <c r="KZ41" s="38">
        <v>0</v>
      </c>
      <c r="LA41" s="38">
        <v>0</v>
      </c>
      <c r="LB41" s="38">
        <v>0</v>
      </c>
      <c r="LC41" s="38">
        <v>0</v>
      </c>
      <c r="LD41" s="38">
        <v>0</v>
      </c>
      <c r="LE41" s="38">
        <v>0</v>
      </c>
      <c r="LF41" s="38">
        <v>0</v>
      </c>
      <c r="LG41" s="38">
        <v>0</v>
      </c>
      <c r="LH41" s="38">
        <v>0</v>
      </c>
      <c r="LI41" s="38">
        <v>0</v>
      </c>
      <c r="LJ41" s="38">
        <v>0</v>
      </c>
      <c r="LK41" s="38">
        <v>0</v>
      </c>
      <c r="LL41" s="38">
        <v>0</v>
      </c>
      <c r="LM41" s="38">
        <v>0</v>
      </c>
      <c r="LN41" s="38">
        <v>0</v>
      </c>
      <c r="LO41" s="38">
        <v>0</v>
      </c>
      <c r="LP41" s="38">
        <v>0</v>
      </c>
      <c r="LQ41" s="38">
        <v>0</v>
      </c>
      <c r="LR41" s="38">
        <v>0</v>
      </c>
      <c r="LS41" s="38">
        <v>0</v>
      </c>
      <c r="LT41" s="38">
        <v>0</v>
      </c>
      <c r="LU41" s="38">
        <v>0</v>
      </c>
      <c r="LV41" s="38">
        <v>0</v>
      </c>
      <c r="LW41" s="38">
        <v>0</v>
      </c>
      <c r="LX41" s="38">
        <v>0</v>
      </c>
      <c r="LY41" s="38">
        <v>0</v>
      </c>
      <c r="LZ41" s="38">
        <v>0</v>
      </c>
      <c r="MA41" s="38">
        <v>0</v>
      </c>
      <c r="MB41" s="38">
        <v>0</v>
      </c>
      <c r="MC41" s="38">
        <v>0</v>
      </c>
      <c r="MD41" s="38">
        <v>0</v>
      </c>
      <c r="ME41" s="38">
        <v>0</v>
      </c>
      <c r="MF41" s="38">
        <v>0</v>
      </c>
      <c r="MG41" s="38">
        <v>0</v>
      </c>
      <c r="MH41" s="38">
        <v>0</v>
      </c>
      <c r="MI41" s="38">
        <v>0</v>
      </c>
      <c r="MJ41" s="38">
        <v>0</v>
      </c>
      <c r="MK41" s="38">
        <v>0</v>
      </c>
      <c r="ML41" s="38">
        <v>0</v>
      </c>
      <c r="MM41" s="38">
        <v>0</v>
      </c>
      <c r="MN41" s="38">
        <v>0</v>
      </c>
      <c r="MO41" s="38">
        <v>0</v>
      </c>
      <c r="MP41" s="38">
        <v>0</v>
      </c>
      <c r="MQ41" s="38">
        <v>0</v>
      </c>
      <c r="MR41" s="38">
        <v>0</v>
      </c>
      <c r="MS41" s="38">
        <v>0</v>
      </c>
      <c r="MT41" s="38">
        <v>0</v>
      </c>
      <c r="MU41" s="38">
        <v>0</v>
      </c>
      <c r="MV41" s="38">
        <v>0</v>
      </c>
      <c r="MW41" s="38">
        <v>0</v>
      </c>
      <c r="MX41" s="38">
        <v>0</v>
      </c>
      <c r="MY41" s="38">
        <v>0</v>
      </c>
      <c r="MZ41" s="38">
        <v>0</v>
      </c>
      <c r="NA41" s="38">
        <v>0</v>
      </c>
      <c r="NB41" s="38">
        <v>0</v>
      </c>
      <c r="NC41" s="38">
        <v>0</v>
      </c>
      <c r="ND41" s="38">
        <v>0</v>
      </c>
      <c r="NE41" s="38">
        <v>0</v>
      </c>
      <c r="NF41" s="38">
        <v>0</v>
      </c>
      <c r="NG41" s="38">
        <v>0</v>
      </c>
      <c r="NH41" s="38">
        <v>0</v>
      </c>
      <c r="NI41" s="38">
        <v>0</v>
      </c>
      <c r="NJ41" s="38">
        <v>0</v>
      </c>
      <c r="NK41" s="38">
        <v>0</v>
      </c>
      <c r="NL41" s="38">
        <v>0</v>
      </c>
      <c r="NM41" s="38">
        <v>0</v>
      </c>
      <c r="NN41" s="38">
        <v>0</v>
      </c>
      <c r="NO41" s="38">
        <v>0</v>
      </c>
      <c r="NP41" s="38">
        <v>0</v>
      </c>
      <c r="NQ41" s="38">
        <v>0</v>
      </c>
      <c r="NR41" s="38">
        <v>0</v>
      </c>
      <c r="NS41" s="38">
        <v>0</v>
      </c>
      <c r="NT41" s="38">
        <v>0</v>
      </c>
      <c r="NU41" s="38">
        <v>0</v>
      </c>
      <c r="NV41" s="38">
        <v>0</v>
      </c>
      <c r="NW41" s="38">
        <v>0</v>
      </c>
      <c r="NX41" s="38">
        <v>0</v>
      </c>
      <c r="NY41" s="38">
        <v>0</v>
      </c>
      <c r="NZ41" s="38">
        <v>0</v>
      </c>
      <c r="OA41" s="38">
        <v>0</v>
      </c>
      <c r="OB41" s="38">
        <v>0</v>
      </c>
      <c r="OC41" s="38">
        <v>0</v>
      </c>
      <c r="OD41" s="38">
        <v>0</v>
      </c>
      <c r="OE41" s="38">
        <v>0</v>
      </c>
      <c r="OF41" s="38">
        <v>0</v>
      </c>
      <c r="OG41" s="38">
        <v>0</v>
      </c>
      <c r="OH41" s="38">
        <v>0</v>
      </c>
      <c r="OI41" s="38">
        <v>0</v>
      </c>
      <c r="OJ41" s="38">
        <v>0</v>
      </c>
      <c r="OK41" s="38">
        <v>0</v>
      </c>
      <c r="OL41" s="38">
        <v>0</v>
      </c>
      <c r="OM41" s="38">
        <v>0</v>
      </c>
      <c r="ON41" s="38">
        <v>0</v>
      </c>
      <c r="OO41" s="38">
        <v>0</v>
      </c>
      <c r="OP41" s="38">
        <v>0</v>
      </c>
      <c r="OQ41" s="38">
        <v>0</v>
      </c>
      <c r="OR41" s="38">
        <v>0</v>
      </c>
      <c r="OS41" s="38">
        <v>0</v>
      </c>
      <c r="OT41" s="38">
        <v>0</v>
      </c>
      <c r="OU41" s="38">
        <v>0</v>
      </c>
      <c r="OV41" s="38">
        <v>0</v>
      </c>
      <c r="OW41" s="38">
        <v>0</v>
      </c>
      <c r="OX41" s="38">
        <v>0</v>
      </c>
      <c r="OY41" s="38">
        <v>0</v>
      </c>
      <c r="OZ41" s="38">
        <v>0</v>
      </c>
      <c r="PA41" s="38">
        <v>0</v>
      </c>
      <c r="PB41" s="38">
        <v>0</v>
      </c>
      <c r="PC41" s="38">
        <v>0</v>
      </c>
      <c r="PD41" s="38">
        <v>0</v>
      </c>
      <c r="PE41" s="38">
        <v>0</v>
      </c>
      <c r="PF41" s="38">
        <v>0</v>
      </c>
      <c r="PG41" s="38">
        <v>0</v>
      </c>
      <c r="PH41" s="38">
        <v>0</v>
      </c>
      <c r="PI41" s="38">
        <v>0</v>
      </c>
      <c r="PJ41" s="38">
        <v>0</v>
      </c>
      <c r="PK41" s="38">
        <v>0</v>
      </c>
      <c r="PL41" s="38">
        <v>0</v>
      </c>
      <c r="PM41" s="38">
        <v>0</v>
      </c>
      <c r="PN41" s="38">
        <v>0</v>
      </c>
      <c r="PO41" s="38">
        <v>0</v>
      </c>
      <c r="PP41" s="38">
        <v>0</v>
      </c>
      <c r="PQ41" s="38">
        <v>0</v>
      </c>
      <c r="PR41" s="38">
        <v>0</v>
      </c>
      <c r="PS41" s="38">
        <v>0</v>
      </c>
      <c r="PT41" s="38">
        <v>0</v>
      </c>
      <c r="PU41" s="38">
        <v>0</v>
      </c>
      <c r="PV41" s="38">
        <v>0</v>
      </c>
      <c r="PW41" s="38">
        <v>0</v>
      </c>
      <c r="PX41" s="38">
        <v>0</v>
      </c>
      <c r="PY41" s="38">
        <v>0</v>
      </c>
      <c r="PZ41" s="38">
        <v>-8895582.3499999996</v>
      </c>
      <c r="QA41" s="38">
        <v>260648714.69</v>
      </c>
      <c r="QB41" s="38">
        <v>0</v>
      </c>
      <c r="QC41" s="38">
        <v>22493391</v>
      </c>
      <c r="QD41" s="38">
        <v>238155323.69</v>
      </c>
      <c r="QE41" s="38">
        <v>238155323.69</v>
      </c>
      <c r="QF41" s="38">
        <v>247050906.03999999</v>
      </c>
      <c r="QG41" s="38">
        <v>0</v>
      </c>
      <c r="QH41" s="38">
        <v>247050906.03999999</v>
      </c>
      <c r="QI41" s="38">
        <v>0</v>
      </c>
      <c r="QJ41" s="38">
        <v>260648714.69</v>
      </c>
      <c r="QK41" s="38">
        <v>0</v>
      </c>
      <c r="QL41" s="38">
        <v>-8895582.3499999996</v>
      </c>
      <c r="QM41" s="38">
        <v>0</v>
      </c>
      <c r="QN41" s="83">
        <v>0</v>
      </c>
      <c r="QO41" s="83">
        <v>0</v>
      </c>
      <c r="QP41" s="83">
        <v>0</v>
      </c>
      <c r="QQ41" s="83">
        <v>0</v>
      </c>
      <c r="QR41" s="83">
        <v>0</v>
      </c>
      <c r="QS41" s="83">
        <v>0</v>
      </c>
      <c r="QT41" s="83">
        <v>0</v>
      </c>
      <c r="QU41" s="83">
        <v>0</v>
      </c>
      <c r="QV41" s="83">
        <v>0</v>
      </c>
      <c r="QW41" s="83">
        <v>0</v>
      </c>
      <c r="QX41" s="83">
        <v>0</v>
      </c>
      <c r="QY41" s="83">
        <v>0</v>
      </c>
      <c r="QZ41" s="83">
        <v>0</v>
      </c>
      <c r="RA41" s="83">
        <v>0</v>
      </c>
      <c r="RB41" s="83">
        <v>0</v>
      </c>
      <c r="RC41" s="83">
        <v>-67970.990000000005</v>
      </c>
      <c r="RD41" s="83">
        <v>2862848.01</v>
      </c>
      <c r="RE41" s="83">
        <v>4282985.01</v>
      </c>
      <c r="RF41" s="83">
        <v>-4350956</v>
      </c>
      <c r="RG41" s="83">
        <v>0</v>
      </c>
      <c r="RH41" s="83">
        <v>1420137</v>
      </c>
      <c r="RI41" s="83">
        <v>0</v>
      </c>
      <c r="RJ41" s="83">
        <v>-4350956</v>
      </c>
      <c r="RK41" s="83">
        <v>0</v>
      </c>
      <c r="RL41" s="83">
        <v>0</v>
      </c>
      <c r="RM41" s="83">
        <v>-1488107.99</v>
      </c>
      <c r="RN41" s="83">
        <v>1420137</v>
      </c>
      <c r="RO41" s="83">
        <v>-67970.990000000005</v>
      </c>
      <c r="RP41" s="83">
        <v>0</v>
      </c>
      <c r="RQ41" s="83">
        <v>0</v>
      </c>
      <c r="RR41" s="83">
        <v>-1488107.99</v>
      </c>
      <c r="RS41" s="83">
        <v>0</v>
      </c>
      <c r="RT41" s="83">
        <v>0</v>
      </c>
      <c r="RU41" s="83">
        <v>0</v>
      </c>
      <c r="RV41" s="83">
        <v>0</v>
      </c>
      <c r="RW41" s="83">
        <v>0</v>
      </c>
      <c r="RX41" s="83">
        <v>0</v>
      </c>
      <c r="RY41" s="83">
        <v>0</v>
      </c>
      <c r="RZ41" s="83">
        <v>0</v>
      </c>
      <c r="SA41" s="83">
        <v>0</v>
      </c>
      <c r="SB41" s="83">
        <v>0</v>
      </c>
      <c r="SC41" s="83">
        <v>0</v>
      </c>
      <c r="SD41" s="83">
        <v>0</v>
      </c>
      <c r="SE41" s="83">
        <v>0</v>
      </c>
      <c r="SF41" s="83">
        <v>0</v>
      </c>
      <c r="SG41" s="83">
        <v>0</v>
      </c>
      <c r="SH41" s="83">
        <v>0</v>
      </c>
      <c r="SI41" s="83">
        <v>0</v>
      </c>
      <c r="SJ41" s="83">
        <v>0</v>
      </c>
      <c r="SK41" s="83">
        <v>0</v>
      </c>
      <c r="SL41" s="83">
        <v>0</v>
      </c>
      <c r="SM41" s="83">
        <v>0</v>
      </c>
      <c r="SN41" s="83">
        <v>0</v>
      </c>
      <c r="SO41" s="83">
        <v>0</v>
      </c>
      <c r="SP41" s="83">
        <v>0</v>
      </c>
      <c r="SQ41" s="83">
        <v>0</v>
      </c>
      <c r="SR41" s="83">
        <v>0</v>
      </c>
      <c r="SS41" s="83">
        <v>0</v>
      </c>
      <c r="ST41" s="83">
        <v>0</v>
      </c>
      <c r="SU41" s="83">
        <v>0</v>
      </c>
      <c r="SV41" s="83">
        <v>0</v>
      </c>
      <c r="SW41" s="83">
        <v>0</v>
      </c>
      <c r="SX41" s="83">
        <v>0</v>
      </c>
      <c r="SY41" s="83">
        <v>0</v>
      </c>
      <c r="SZ41" s="83">
        <v>0</v>
      </c>
      <c r="TA41" s="83">
        <v>0</v>
      </c>
      <c r="TB41" s="83">
        <v>0</v>
      </c>
      <c r="TC41" s="83">
        <v>0</v>
      </c>
      <c r="TD41" s="83">
        <v>0</v>
      </c>
      <c r="TE41" s="83">
        <v>0</v>
      </c>
      <c r="TF41" s="83">
        <v>0</v>
      </c>
      <c r="TG41" s="83">
        <v>0</v>
      </c>
      <c r="TH41" s="83">
        <v>0</v>
      </c>
      <c r="TI41" s="83">
        <v>0</v>
      </c>
      <c r="TJ41" s="83">
        <v>0</v>
      </c>
      <c r="TK41" s="83">
        <v>0</v>
      </c>
      <c r="TL41" s="83">
        <v>0</v>
      </c>
      <c r="TM41" s="83">
        <v>0</v>
      </c>
      <c r="TN41" s="83">
        <v>0</v>
      </c>
      <c r="TO41" s="83">
        <v>0</v>
      </c>
      <c r="TP41" s="83">
        <v>0</v>
      </c>
      <c r="TQ41" s="83">
        <v>0</v>
      </c>
      <c r="TR41" s="83">
        <v>0</v>
      </c>
      <c r="TS41" s="83">
        <v>0</v>
      </c>
      <c r="TT41" s="83">
        <v>0</v>
      </c>
      <c r="TU41" s="83">
        <v>0</v>
      </c>
      <c r="TV41" s="83">
        <v>0</v>
      </c>
      <c r="TW41" s="83">
        <v>0</v>
      </c>
      <c r="TX41" s="83">
        <v>0</v>
      </c>
      <c r="TY41" s="83">
        <v>0</v>
      </c>
      <c r="TZ41" s="83">
        <v>0</v>
      </c>
      <c r="UA41" s="83">
        <v>0</v>
      </c>
      <c r="UB41" s="83">
        <v>0</v>
      </c>
      <c r="UC41" s="83">
        <v>0</v>
      </c>
      <c r="UD41" s="83">
        <v>0</v>
      </c>
      <c r="UE41" s="83">
        <v>0</v>
      </c>
      <c r="UF41" s="83">
        <v>0</v>
      </c>
      <c r="UG41" s="83">
        <v>0</v>
      </c>
      <c r="UH41" s="83">
        <v>0</v>
      </c>
      <c r="UI41" s="83">
        <v>22604691</v>
      </c>
      <c r="UJ41" s="83">
        <v>377069787.73000002</v>
      </c>
      <c r="UK41" s="83">
        <v>226728544.72999999</v>
      </c>
      <c r="UL41" s="83">
        <v>271543289.73000002</v>
      </c>
      <c r="UM41" s="83">
        <v>105526498</v>
      </c>
      <c r="UN41" s="83">
        <v>0</v>
      </c>
      <c r="UO41" s="83">
        <v>44814745</v>
      </c>
      <c r="UP41" s="83">
        <v>0</v>
      </c>
      <c r="UQ41" s="83">
        <v>105526498</v>
      </c>
      <c r="UR41" s="83">
        <v>0</v>
      </c>
      <c r="US41" s="83">
        <v>0</v>
      </c>
      <c r="UT41" s="83">
        <v>354859733.73000002</v>
      </c>
      <c r="UU41" s="83">
        <v>44814745</v>
      </c>
      <c r="UV41" s="83">
        <v>399674478.73000002</v>
      </c>
      <c r="UW41" s="83">
        <v>0</v>
      </c>
      <c r="UX41" s="83">
        <v>0</v>
      </c>
      <c r="UY41" s="83">
        <v>332255042.73000002</v>
      </c>
      <c r="UZ41">
        <v>0</v>
      </c>
      <c r="VA41">
        <v>0</v>
      </c>
      <c r="VB41">
        <v>0</v>
      </c>
      <c r="VC41">
        <v>0</v>
      </c>
      <c r="VD41">
        <v>0</v>
      </c>
      <c r="VE41">
        <v>0</v>
      </c>
      <c r="VF41">
        <v>0</v>
      </c>
      <c r="VG41">
        <v>0</v>
      </c>
      <c r="VH41">
        <v>0</v>
      </c>
      <c r="VI41">
        <v>0</v>
      </c>
      <c r="VJ41">
        <v>1420137</v>
      </c>
      <c r="VK41">
        <v>4282985.01</v>
      </c>
      <c r="VL41">
        <v>-4350956</v>
      </c>
      <c r="VM41">
        <v>0</v>
      </c>
      <c r="VN41">
        <v>0</v>
      </c>
      <c r="VO41">
        <v>-67970.990000000005</v>
      </c>
      <c r="VP41">
        <v>2862848.01</v>
      </c>
      <c r="VQ41">
        <v>-1488107.99</v>
      </c>
      <c r="VR41">
        <v>1420137</v>
      </c>
      <c r="VS41">
        <v>-67970.990000000005</v>
      </c>
      <c r="VT41">
        <v>-4350956</v>
      </c>
      <c r="VU41">
        <v>0</v>
      </c>
      <c r="VV41">
        <v>0</v>
      </c>
      <c r="VW41">
        <v>0</v>
      </c>
      <c r="VX41">
        <v>0</v>
      </c>
      <c r="VY41">
        <v>-1488107.99</v>
      </c>
      <c r="VZ41">
        <v>0</v>
      </c>
      <c r="WA41">
        <v>0</v>
      </c>
      <c r="WB41">
        <v>0</v>
      </c>
      <c r="WC41">
        <v>0</v>
      </c>
      <c r="WD41">
        <v>0</v>
      </c>
      <c r="WE41">
        <v>0</v>
      </c>
      <c r="WF41">
        <v>0</v>
      </c>
      <c r="WG41">
        <v>0</v>
      </c>
      <c r="WH41">
        <v>0</v>
      </c>
      <c r="WI41">
        <v>0</v>
      </c>
      <c r="WJ41">
        <v>0</v>
      </c>
      <c r="WK41">
        <v>0</v>
      </c>
      <c r="WL41">
        <v>0</v>
      </c>
      <c r="WM41">
        <v>0</v>
      </c>
      <c r="WN41">
        <v>0</v>
      </c>
      <c r="WO41">
        <v>0</v>
      </c>
      <c r="WP41">
        <v>0</v>
      </c>
      <c r="WQ41">
        <v>0</v>
      </c>
      <c r="WR41">
        <v>0</v>
      </c>
      <c r="WS41">
        <v>0</v>
      </c>
      <c r="WT41">
        <v>0</v>
      </c>
      <c r="WU41">
        <v>0</v>
      </c>
      <c r="WV41">
        <v>0</v>
      </c>
      <c r="WW41">
        <v>0</v>
      </c>
      <c r="WX41">
        <v>0</v>
      </c>
      <c r="WY41">
        <v>0</v>
      </c>
      <c r="WZ41">
        <v>0</v>
      </c>
      <c r="XA41">
        <v>0</v>
      </c>
      <c r="XB41">
        <v>0</v>
      </c>
      <c r="XC41">
        <v>0</v>
      </c>
      <c r="XD41">
        <v>0</v>
      </c>
      <c r="XE41">
        <v>0</v>
      </c>
      <c r="XF41">
        <v>0</v>
      </c>
      <c r="XG41">
        <v>0</v>
      </c>
      <c r="XH41">
        <v>0</v>
      </c>
      <c r="XI41">
        <v>0</v>
      </c>
      <c r="XJ41">
        <v>0</v>
      </c>
      <c r="XK41">
        <v>0</v>
      </c>
      <c r="XL41">
        <v>0</v>
      </c>
      <c r="XM41">
        <v>0</v>
      </c>
      <c r="XN41">
        <v>0</v>
      </c>
      <c r="XO41">
        <v>0</v>
      </c>
      <c r="XP41">
        <v>0</v>
      </c>
      <c r="XQ41">
        <v>0</v>
      </c>
      <c r="XR41">
        <v>0</v>
      </c>
      <c r="XS41">
        <v>0</v>
      </c>
      <c r="XT41">
        <v>0</v>
      </c>
      <c r="XU41">
        <v>0</v>
      </c>
      <c r="XV41">
        <v>0</v>
      </c>
      <c r="XW41">
        <v>0</v>
      </c>
      <c r="XX41">
        <v>0</v>
      </c>
      <c r="XY41">
        <v>0</v>
      </c>
      <c r="XZ41">
        <v>0</v>
      </c>
      <c r="YA41">
        <v>0</v>
      </c>
      <c r="YB41">
        <v>0</v>
      </c>
      <c r="YC41">
        <v>0</v>
      </c>
      <c r="YD41">
        <v>0</v>
      </c>
      <c r="YE41">
        <v>0</v>
      </c>
      <c r="YF41">
        <v>0</v>
      </c>
      <c r="YG41">
        <v>0</v>
      </c>
      <c r="YH41">
        <v>0</v>
      </c>
      <c r="YI41">
        <v>0</v>
      </c>
      <c r="YJ41">
        <v>0</v>
      </c>
      <c r="YK41">
        <v>0</v>
      </c>
      <c r="YL41">
        <v>0</v>
      </c>
      <c r="YM41">
        <v>0</v>
      </c>
      <c r="YN41">
        <v>0</v>
      </c>
      <c r="YO41">
        <v>0</v>
      </c>
      <c r="YP41">
        <v>0</v>
      </c>
      <c r="YQ41">
        <v>44814745</v>
      </c>
      <c r="YR41">
        <v>271543289.73000002</v>
      </c>
      <c r="YS41">
        <v>105526498</v>
      </c>
      <c r="YT41">
        <v>0</v>
      </c>
      <c r="YU41">
        <v>0</v>
      </c>
      <c r="YV41">
        <v>377069787.73000002</v>
      </c>
      <c r="YW41">
        <v>226728544.72999999</v>
      </c>
      <c r="YX41">
        <v>354859733.73000002</v>
      </c>
      <c r="YY41">
        <v>44814745</v>
      </c>
      <c r="YZ41">
        <v>399674478.73000002</v>
      </c>
      <c r="ZA41">
        <v>105526498</v>
      </c>
      <c r="ZB41">
        <v>0</v>
      </c>
      <c r="ZC41">
        <v>0</v>
      </c>
      <c r="ZD41">
        <v>0</v>
      </c>
      <c r="ZE41">
        <v>22604691</v>
      </c>
      <c r="ZF41">
        <v>332255042.73000002</v>
      </c>
      <c r="ZG41">
        <v>0</v>
      </c>
    </row>
    <row r="42" spans="1:683">
      <c r="A42" s="84">
        <v>45657</v>
      </c>
      <c r="B42" s="81">
        <v>50102</v>
      </c>
      <c r="C42" s="82" t="s">
        <v>1974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92613457.819999993</v>
      </c>
      <c r="R42" s="38">
        <v>4553297.03</v>
      </c>
      <c r="S42" s="38">
        <v>0</v>
      </c>
      <c r="T42" s="38">
        <v>97166754.849999994</v>
      </c>
      <c r="U42" s="38">
        <v>-359616.38</v>
      </c>
      <c r="V42" s="38">
        <v>49837398.329999998</v>
      </c>
      <c r="W42" s="38">
        <v>0</v>
      </c>
      <c r="X42" s="38">
        <v>89301715.310000002</v>
      </c>
      <c r="Y42" s="38">
        <v>4553297.03</v>
      </c>
      <c r="Z42" s="38">
        <v>28659365</v>
      </c>
      <c r="AA42" s="38">
        <v>50197014.710000001</v>
      </c>
      <c r="AB42" s="38">
        <v>0</v>
      </c>
      <c r="AC42" s="38">
        <v>93855012.340000004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34054291.659999996</v>
      </c>
      <c r="AR42" s="38">
        <v>5092789.83</v>
      </c>
      <c r="AS42" s="38">
        <v>0</v>
      </c>
      <c r="AT42" s="38">
        <v>39147081.490000002</v>
      </c>
      <c r="AU42" s="38">
        <v>5740508.3700000001</v>
      </c>
      <c r="AV42" s="38">
        <v>38020044.560000002</v>
      </c>
      <c r="AW42" s="38">
        <v>0</v>
      </c>
      <c r="AX42" s="38">
        <v>32812846.440000001</v>
      </c>
      <c r="AY42" s="38">
        <v>5092789.83</v>
      </c>
      <c r="AZ42" s="38">
        <v>12604525</v>
      </c>
      <c r="BA42" s="38">
        <v>32279536.190000001</v>
      </c>
      <c r="BB42" s="38">
        <v>0</v>
      </c>
      <c r="BC42" s="38">
        <v>37905636.270000003</v>
      </c>
      <c r="BD42" s="38">
        <v>141115151.61000001</v>
      </c>
      <c r="BE42" s="38">
        <v>0</v>
      </c>
      <c r="BF42" s="38">
        <v>0</v>
      </c>
      <c r="BG42" s="38">
        <v>141115151.61000001</v>
      </c>
      <c r="BH42" s="38">
        <v>1203402.3700000001</v>
      </c>
      <c r="BI42" s="38">
        <v>87975256.340000004</v>
      </c>
      <c r="BJ42" s="38">
        <v>0</v>
      </c>
      <c r="BK42" s="38">
        <v>134667386.34999999</v>
      </c>
      <c r="BL42" s="38">
        <v>0</v>
      </c>
      <c r="BM42" s="38">
        <v>36016600</v>
      </c>
      <c r="BN42" s="38">
        <v>86771853.969999999</v>
      </c>
      <c r="BO42" s="38">
        <v>0</v>
      </c>
      <c r="BP42" s="38">
        <v>134667386.34999999</v>
      </c>
      <c r="BQ42" s="38">
        <v>0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0</v>
      </c>
      <c r="CA42" s="38">
        <v>0</v>
      </c>
      <c r="CB42" s="38">
        <v>0</v>
      </c>
      <c r="CC42" s="38">
        <v>0</v>
      </c>
      <c r="CD42" s="38">
        <v>177397084.52000001</v>
      </c>
      <c r="CE42" s="38">
        <v>16674253.09</v>
      </c>
      <c r="CF42" s="38">
        <v>0</v>
      </c>
      <c r="CG42" s="38">
        <v>194071337.61000001</v>
      </c>
      <c r="CH42" s="38">
        <v>187143.06</v>
      </c>
      <c r="CI42" s="38">
        <v>110719563.23</v>
      </c>
      <c r="CJ42" s="38">
        <v>0</v>
      </c>
      <c r="CK42" s="38">
        <v>171451956.38</v>
      </c>
      <c r="CL42" s="38">
        <v>16674253.09</v>
      </c>
      <c r="CM42" s="38">
        <v>61793229.390000001</v>
      </c>
      <c r="CN42" s="38">
        <v>110532420.17</v>
      </c>
      <c r="CO42" s="38">
        <v>0</v>
      </c>
      <c r="CP42" s="38">
        <v>188126209.47</v>
      </c>
      <c r="CQ42" s="38">
        <v>6501514.4500000002</v>
      </c>
      <c r="CR42" s="38">
        <v>1032949.02</v>
      </c>
      <c r="CS42" s="38">
        <v>0</v>
      </c>
      <c r="CT42" s="38">
        <v>7534463.4699999997</v>
      </c>
      <c r="CU42" s="38">
        <v>1538619</v>
      </c>
      <c r="CV42" s="38">
        <v>-104115.64</v>
      </c>
      <c r="CW42" s="38">
        <v>0</v>
      </c>
      <c r="CX42" s="38">
        <v>6523400</v>
      </c>
      <c r="CY42" s="38">
        <v>1032949.02</v>
      </c>
      <c r="CZ42" s="38">
        <v>1443043.61</v>
      </c>
      <c r="DA42" s="38">
        <v>-1642734.64</v>
      </c>
      <c r="DB42" s="38">
        <v>0</v>
      </c>
      <c r="DC42" s="38">
        <v>7556349.0199999996</v>
      </c>
      <c r="DD42" s="38">
        <v>0</v>
      </c>
      <c r="DE42" s="38">
        <v>0</v>
      </c>
      <c r="DF42" s="38">
        <v>0</v>
      </c>
      <c r="DG42" s="38">
        <v>0</v>
      </c>
      <c r="DH42" s="38">
        <v>0</v>
      </c>
      <c r="DI42" s="38">
        <v>0</v>
      </c>
      <c r="DJ42" s="38">
        <v>0</v>
      </c>
      <c r="DK42" s="38">
        <v>0</v>
      </c>
      <c r="DL42" s="38">
        <v>0</v>
      </c>
      <c r="DM42" s="38">
        <v>0</v>
      </c>
      <c r="DN42" s="38">
        <v>0</v>
      </c>
      <c r="DO42" s="38">
        <v>0</v>
      </c>
      <c r="DP42" s="38">
        <v>0</v>
      </c>
      <c r="DQ42" s="38">
        <v>0</v>
      </c>
      <c r="DR42" s="38">
        <v>0</v>
      </c>
      <c r="DS42" s="38">
        <v>0</v>
      </c>
      <c r="DT42" s="38">
        <v>0</v>
      </c>
      <c r="DU42" s="38">
        <v>0</v>
      </c>
      <c r="DV42" s="38">
        <v>0</v>
      </c>
      <c r="DW42" s="38">
        <v>0</v>
      </c>
      <c r="DX42" s="38">
        <v>0</v>
      </c>
      <c r="DY42" s="38">
        <v>0</v>
      </c>
      <c r="DZ42" s="38">
        <v>0</v>
      </c>
      <c r="EA42" s="38">
        <v>0</v>
      </c>
      <c r="EB42" s="38">
        <v>0</v>
      </c>
      <c r="EC42" s="38">
        <v>0</v>
      </c>
      <c r="ED42" s="38">
        <v>12986157.5</v>
      </c>
      <c r="EE42" s="38">
        <v>699387.44</v>
      </c>
      <c r="EF42" s="38">
        <v>0</v>
      </c>
      <c r="EG42" s="38">
        <v>13685544.939999999</v>
      </c>
      <c r="EH42" s="38">
        <v>514693</v>
      </c>
      <c r="EI42" s="38">
        <v>11525704.01</v>
      </c>
      <c r="EJ42" s="38">
        <v>0</v>
      </c>
      <c r="EK42" s="38">
        <v>12391824.35</v>
      </c>
      <c r="EL42" s="38">
        <v>699387.44</v>
      </c>
      <c r="EM42" s="38">
        <v>4004564</v>
      </c>
      <c r="EN42" s="38">
        <v>11011011.01</v>
      </c>
      <c r="EO42" s="38">
        <v>0</v>
      </c>
      <c r="EP42" s="38">
        <v>13091211.789999999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0</v>
      </c>
      <c r="EX42" s="38">
        <v>0</v>
      </c>
      <c r="EY42" s="38">
        <v>0</v>
      </c>
      <c r="EZ42" s="38">
        <v>0</v>
      </c>
      <c r="FA42" s="38">
        <v>0</v>
      </c>
      <c r="FB42" s="38">
        <v>0</v>
      </c>
      <c r="FC42" s="38">
        <v>0</v>
      </c>
      <c r="FD42" s="38">
        <v>0</v>
      </c>
      <c r="FE42" s="38">
        <v>0</v>
      </c>
      <c r="FF42" s="38">
        <v>0</v>
      </c>
      <c r="FG42" s="38">
        <v>0</v>
      </c>
      <c r="FH42" s="38">
        <v>0</v>
      </c>
      <c r="FI42" s="38">
        <v>0</v>
      </c>
      <c r="FJ42" s="38">
        <v>0</v>
      </c>
      <c r="FK42" s="38">
        <v>0</v>
      </c>
      <c r="FL42" s="38">
        <v>0</v>
      </c>
      <c r="FM42" s="38">
        <v>0</v>
      </c>
      <c r="FN42" s="38">
        <v>0</v>
      </c>
      <c r="FO42" s="38">
        <v>0</v>
      </c>
      <c r="FP42" s="38">
        <v>0</v>
      </c>
      <c r="FQ42" s="38">
        <v>0</v>
      </c>
      <c r="FR42" s="38">
        <v>0</v>
      </c>
      <c r="FS42" s="38">
        <v>0</v>
      </c>
      <c r="FT42" s="38">
        <v>0</v>
      </c>
      <c r="FU42" s="38">
        <v>0</v>
      </c>
      <c r="FV42" s="38">
        <v>0</v>
      </c>
      <c r="FW42" s="38">
        <v>0</v>
      </c>
      <c r="FX42" s="38">
        <v>0</v>
      </c>
      <c r="FY42" s="38">
        <v>0</v>
      </c>
      <c r="FZ42" s="38">
        <v>0</v>
      </c>
      <c r="GA42" s="38">
        <v>0</v>
      </c>
      <c r="GB42" s="38">
        <v>0</v>
      </c>
      <c r="GC42" s="38">
        <v>0</v>
      </c>
      <c r="GD42" s="38">
        <v>0</v>
      </c>
      <c r="GE42" s="38">
        <v>0</v>
      </c>
      <c r="GF42" s="38">
        <v>0</v>
      </c>
      <c r="GG42" s="38">
        <v>0</v>
      </c>
      <c r="GH42" s="38">
        <v>0</v>
      </c>
      <c r="GI42" s="38">
        <v>0</v>
      </c>
      <c r="GJ42" s="38">
        <v>0</v>
      </c>
      <c r="GK42" s="38">
        <v>0</v>
      </c>
      <c r="GL42" s="38">
        <v>0</v>
      </c>
      <c r="GM42" s="38">
        <v>0</v>
      </c>
      <c r="GN42" s="38">
        <v>0</v>
      </c>
      <c r="GO42" s="38">
        <v>0</v>
      </c>
      <c r="GP42" s="38">
        <v>0</v>
      </c>
      <c r="GQ42" s="38">
        <v>0</v>
      </c>
      <c r="GR42" s="38">
        <v>464667657.56</v>
      </c>
      <c r="GS42" s="38">
        <v>28052676.41</v>
      </c>
      <c r="GT42" s="38">
        <v>0</v>
      </c>
      <c r="GU42" s="38">
        <v>0</v>
      </c>
      <c r="GV42" s="38">
        <v>492720333.97000003</v>
      </c>
      <c r="GW42" s="38">
        <v>8824749.4199999999</v>
      </c>
      <c r="GX42" s="38">
        <v>0</v>
      </c>
      <c r="GY42" s="38">
        <v>297973850.82999998</v>
      </c>
      <c r="GZ42" s="38">
        <v>0</v>
      </c>
      <c r="HA42" s="38">
        <v>447149128.82999998</v>
      </c>
      <c r="HB42" s="38">
        <v>28052676.41</v>
      </c>
      <c r="HC42" s="38">
        <v>139972048</v>
      </c>
      <c r="HD42" s="38">
        <v>-4549279</v>
      </c>
      <c r="HE42" s="38">
        <v>144521327</v>
      </c>
      <c r="HF42" s="38">
        <v>289149101.41000003</v>
      </c>
      <c r="HG42" s="38">
        <v>0</v>
      </c>
      <c r="HH42" s="38">
        <v>0</v>
      </c>
      <c r="HI42" s="38">
        <v>475201805.24000001</v>
      </c>
      <c r="HJ42" s="38">
        <v>0</v>
      </c>
      <c r="HK42" s="38">
        <v>0</v>
      </c>
      <c r="HL42" s="38">
        <v>0</v>
      </c>
      <c r="HM42" s="38">
        <v>0</v>
      </c>
      <c r="HN42" s="38">
        <v>0</v>
      </c>
      <c r="HO42" s="38">
        <v>0</v>
      </c>
      <c r="HP42" s="38">
        <v>0</v>
      </c>
      <c r="HQ42" s="38">
        <v>0</v>
      </c>
      <c r="HR42" s="38">
        <v>0</v>
      </c>
      <c r="HS42" s="38">
        <v>0</v>
      </c>
      <c r="HT42" s="38">
        <v>0</v>
      </c>
      <c r="HU42" s="38">
        <v>0</v>
      </c>
      <c r="HV42" s="38">
        <v>0</v>
      </c>
      <c r="HW42" s="38">
        <v>0</v>
      </c>
      <c r="HX42" s="38">
        <v>37391089</v>
      </c>
      <c r="HY42" s="38">
        <v>157438599.97999999</v>
      </c>
      <c r="HZ42" s="38">
        <v>0</v>
      </c>
      <c r="IA42" s="38">
        <v>5451305.9800000004</v>
      </c>
      <c r="IB42" s="38">
        <v>151987294</v>
      </c>
      <c r="IC42" s="38">
        <v>153563915</v>
      </c>
      <c r="ID42" s="38">
        <v>114596205</v>
      </c>
      <c r="IE42" s="38">
        <v>1576621</v>
      </c>
      <c r="IF42" s="38">
        <v>116172826</v>
      </c>
      <c r="IG42" s="38">
        <v>1576621</v>
      </c>
      <c r="IH42" s="38">
        <v>159015220.97999999</v>
      </c>
      <c r="II42" s="38">
        <v>0</v>
      </c>
      <c r="IJ42" s="38">
        <v>37391089</v>
      </c>
      <c r="IK42" s="38">
        <v>0</v>
      </c>
      <c r="IL42" s="38">
        <v>0</v>
      </c>
      <c r="IM42" s="38">
        <v>0</v>
      </c>
      <c r="IN42" s="38">
        <v>0</v>
      </c>
      <c r="IO42" s="38">
        <v>0</v>
      </c>
      <c r="IP42" s="38">
        <v>0</v>
      </c>
      <c r="IQ42" s="38">
        <v>0</v>
      </c>
      <c r="IR42" s="38">
        <v>0</v>
      </c>
      <c r="IS42" s="38">
        <v>0</v>
      </c>
      <c r="IT42" s="38">
        <v>0</v>
      </c>
      <c r="IU42" s="38">
        <v>0</v>
      </c>
      <c r="IV42" s="38">
        <v>0</v>
      </c>
      <c r="IW42" s="38">
        <v>0</v>
      </c>
      <c r="IX42" s="38">
        <v>0</v>
      </c>
      <c r="IY42" s="38">
        <v>0</v>
      </c>
      <c r="IZ42" s="38">
        <v>14618938</v>
      </c>
      <c r="JA42" s="38">
        <v>68934754.450000003</v>
      </c>
      <c r="JB42" s="38">
        <v>0</v>
      </c>
      <c r="JC42" s="38">
        <v>2386863.4500000002</v>
      </c>
      <c r="JD42" s="38">
        <v>66547891</v>
      </c>
      <c r="JE42" s="38">
        <v>82091181</v>
      </c>
      <c r="JF42" s="38">
        <v>51928953</v>
      </c>
      <c r="JG42" s="38">
        <v>15543290</v>
      </c>
      <c r="JH42" s="38">
        <v>67472243</v>
      </c>
      <c r="JI42" s="38">
        <v>15543290</v>
      </c>
      <c r="JJ42" s="38">
        <v>84478044.450000003</v>
      </c>
      <c r="JK42" s="38">
        <v>0</v>
      </c>
      <c r="JL42" s="38">
        <v>14618938</v>
      </c>
      <c r="JM42" s="38">
        <v>0</v>
      </c>
      <c r="JN42" s="38">
        <v>54460752</v>
      </c>
      <c r="JO42" s="38">
        <v>60193003.630000003</v>
      </c>
      <c r="JP42" s="38">
        <v>0</v>
      </c>
      <c r="JQ42" s="38">
        <v>2084180.63</v>
      </c>
      <c r="JR42" s="38">
        <v>58108823</v>
      </c>
      <c r="JS42" s="38">
        <v>58178271</v>
      </c>
      <c r="JT42" s="38">
        <v>3648071</v>
      </c>
      <c r="JU42" s="38">
        <v>69448</v>
      </c>
      <c r="JV42" s="38">
        <v>3717519</v>
      </c>
      <c r="JW42" s="38">
        <v>69448</v>
      </c>
      <c r="JX42" s="38">
        <v>60262451.630000003</v>
      </c>
      <c r="JY42" s="38">
        <v>0</v>
      </c>
      <c r="JZ42" s="38">
        <v>54460752</v>
      </c>
      <c r="KA42" s="38">
        <v>0</v>
      </c>
      <c r="KB42" s="38">
        <v>0</v>
      </c>
      <c r="KC42" s="38">
        <v>0</v>
      </c>
      <c r="KD42" s="38">
        <v>0</v>
      </c>
      <c r="KE42" s="38">
        <v>0</v>
      </c>
      <c r="KF42" s="38">
        <v>0</v>
      </c>
      <c r="KG42" s="38">
        <v>0</v>
      </c>
      <c r="KH42" s="38">
        <v>0</v>
      </c>
      <c r="KI42" s="38">
        <v>0</v>
      </c>
      <c r="KJ42" s="38">
        <v>0</v>
      </c>
      <c r="KK42" s="38">
        <v>0</v>
      </c>
      <c r="KL42" s="38">
        <v>0</v>
      </c>
      <c r="KM42" s="38">
        <v>0</v>
      </c>
      <c r="KN42" s="38">
        <v>0</v>
      </c>
      <c r="KO42" s="38">
        <v>0</v>
      </c>
      <c r="KP42" s="38">
        <v>77397695</v>
      </c>
      <c r="KQ42" s="38">
        <v>122210858.68000001</v>
      </c>
      <c r="KR42" s="38">
        <v>0</v>
      </c>
      <c r="KS42" s="38">
        <v>4231546.68</v>
      </c>
      <c r="KT42" s="38">
        <v>117979312</v>
      </c>
      <c r="KU42" s="38">
        <v>118228680</v>
      </c>
      <c r="KV42" s="38">
        <v>40581617</v>
      </c>
      <c r="KW42" s="38">
        <v>249368</v>
      </c>
      <c r="KX42" s="38">
        <v>40830985</v>
      </c>
      <c r="KY42" s="38">
        <v>249368</v>
      </c>
      <c r="KZ42" s="38">
        <v>122460226.68000001</v>
      </c>
      <c r="LA42" s="38">
        <v>0</v>
      </c>
      <c r="LB42" s="38">
        <v>77397695</v>
      </c>
      <c r="LC42" s="38">
        <v>0</v>
      </c>
      <c r="LD42" s="38">
        <v>2503816</v>
      </c>
      <c r="LE42" s="38">
        <v>9941446.2300000004</v>
      </c>
      <c r="LF42" s="38">
        <v>0</v>
      </c>
      <c r="LG42" s="38">
        <v>344222.23</v>
      </c>
      <c r="LH42" s="38">
        <v>9597224</v>
      </c>
      <c r="LI42" s="38">
        <v>11905973</v>
      </c>
      <c r="LJ42" s="38">
        <v>7093408</v>
      </c>
      <c r="LK42" s="38">
        <v>2308749</v>
      </c>
      <c r="LL42" s="38">
        <v>9402157</v>
      </c>
      <c r="LM42" s="38">
        <v>2308749</v>
      </c>
      <c r="LN42" s="38">
        <v>12250195.23</v>
      </c>
      <c r="LO42" s="38">
        <v>0</v>
      </c>
      <c r="LP42" s="38">
        <v>2503816</v>
      </c>
      <c r="LQ42" s="38">
        <v>0</v>
      </c>
      <c r="LR42" s="38">
        <v>0</v>
      </c>
      <c r="LS42" s="38">
        <v>0</v>
      </c>
      <c r="LT42" s="38">
        <v>0</v>
      </c>
      <c r="LU42" s="38">
        <v>0</v>
      </c>
      <c r="LV42" s="38">
        <v>0</v>
      </c>
      <c r="LW42" s="38">
        <v>0</v>
      </c>
      <c r="LX42" s="38">
        <v>0</v>
      </c>
      <c r="LY42" s="38">
        <v>0</v>
      </c>
      <c r="LZ42" s="38">
        <v>0</v>
      </c>
      <c r="MA42" s="38">
        <v>0</v>
      </c>
      <c r="MB42" s="38">
        <v>0</v>
      </c>
      <c r="MC42" s="38">
        <v>0</v>
      </c>
      <c r="MD42" s="38">
        <v>0</v>
      </c>
      <c r="ME42" s="38">
        <v>0</v>
      </c>
      <c r="MF42" s="38">
        <v>0</v>
      </c>
      <c r="MG42" s="38">
        <v>0</v>
      </c>
      <c r="MH42" s="38">
        <v>0</v>
      </c>
      <c r="MI42" s="38">
        <v>0</v>
      </c>
      <c r="MJ42" s="38">
        <v>0</v>
      </c>
      <c r="MK42" s="38">
        <v>0</v>
      </c>
      <c r="ML42" s="38">
        <v>0</v>
      </c>
      <c r="MM42" s="38">
        <v>0</v>
      </c>
      <c r="MN42" s="38">
        <v>0</v>
      </c>
      <c r="MO42" s="38">
        <v>0</v>
      </c>
      <c r="MP42" s="38">
        <v>0</v>
      </c>
      <c r="MQ42" s="38">
        <v>0</v>
      </c>
      <c r="MR42" s="38">
        <v>0</v>
      </c>
      <c r="MS42" s="38">
        <v>0</v>
      </c>
      <c r="MT42" s="38">
        <v>6419330</v>
      </c>
      <c r="MU42" s="38">
        <v>8224125.04</v>
      </c>
      <c r="MV42" s="38">
        <v>0</v>
      </c>
      <c r="MW42" s="38">
        <v>284760.03999999998</v>
      </c>
      <c r="MX42" s="38">
        <v>7939365</v>
      </c>
      <c r="MY42" s="38">
        <v>8442681</v>
      </c>
      <c r="MZ42" s="38">
        <v>1520035</v>
      </c>
      <c r="NA42" s="38">
        <v>503316</v>
      </c>
      <c r="NB42" s="38">
        <v>2023351</v>
      </c>
      <c r="NC42" s="38">
        <v>503316</v>
      </c>
      <c r="ND42" s="38">
        <v>8727441.0399999991</v>
      </c>
      <c r="NE42" s="38">
        <v>0</v>
      </c>
      <c r="NF42" s="38">
        <v>6419330</v>
      </c>
      <c r="NG42" s="38">
        <v>0</v>
      </c>
      <c r="NH42" s="38">
        <v>0</v>
      </c>
      <c r="NI42" s="38">
        <v>0</v>
      </c>
      <c r="NJ42" s="38">
        <v>0</v>
      </c>
      <c r="NK42" s="38">
        <v>0</v>
      </c>
      <c r="NL42" s="38">
        <v>0</v>
      </c>
      <c r="NM42" s="38">
        <v>0</v>
      </c>
      <c r="NN42" s="38">
        <v>0</v>
      </c>
      <c r="NO42" s="38">
        <v>0</v>
      </c>
      <c r="NP42" s="38">
        <v>0</v>
      </c>
      <c r="NQ42" s="38">
        <v>0</v>
      </c>
      <c r="NR42" s="38">
        <v>0</v>
      </c>
      <c r="NS42" s="38">
        <v>0</v>
      </c>
      <c r="NT42" s="38">
        <v>0</v>
      </c>
      <c r="NU42" s="38">
        <v>0</v>
      </c>
      <c r="NV42" s="38">
        <v>0</v>
      </c>
      <c r="NW42" s="38">
        <v>0</v>
      </c>
      <c r="NX42" s="38">
        <v>0</v>
      </c>
      <c r="NY42" s="38">
        <v>0</v>
      </c>
      <c r="NZ42" s="38">
        <v>0</v>
      </c>
      <c r="OA42" s="38">
        <v>0</v>
      </c>
      <c r="OB42" s="38">
        <v>0</v>
      </c>
      <c r="OC42" s="38">
        <v>0</v>
      </c>
      <c r="OD42" s="38">
        <v>0</v>
      </c>
      <c r="OE42" s="38">
        <v>0</v>
      </c>
      <c r="OF42" s="38">
        <v>0</v>
      </c>
      <c r="OG42" s="38">
        <v>0</v>
      </c>
      <c r="OH42" s="38">
        <v>0</v>
      </c>
      <c r="OI42" s="38">
        <v>0</v>
      </c>
      <c r="OJ42" s="38">
        <v>0</v>
      </c>
      <c r="OK42" s="38">
        <v>0</v>
      </c>
      <c r="OL42" s="38">
        <v>0</v>
      </c>
      <c r="OM42" s="38">
        <v>0</v>
      </c>
      <c r="ON42" s="38">
        <v>0</v>
      </c>
      <c r="OO42" s="38">
        <v>0</v>
      </c>
      <c r="OP42" s="38">
        <v>0</v>
      </c>
      <c r="OQ42" s="38">
        <v>0</v>
      </c>
      <c r="OR42" s="38">
        <v>0</v>
      </c>
      <c r="OS42" s="38">
        <v>0</v>
      </c>
      <c r="OT42" s="38">
        <v>0</v>
      </c>
      <c r="OU42" s="38">
        <v>0</v>
      </c>
      <c r="OV42" s="38">
        <v>0</v>
      </c>
      <c r="OW42" s="38">
        <v>0</v>
      </c>
      <c r="OX42" s="38">
        <v>0</v>
      </c>
      <c r="OY42" s="38">
        <v>0</v>
      </c>
      <c r="OZ42" s="38">
        <v>0</v>
      </c>
      <c r="PA42" s="38">
        <v>0</v>
      </c>
      <c r="PB42" s="38">
        <v>0</v>
      </c>
      <c r="PC42" s="38">
        <v>0</v>
      </c>
      <c r="PD42" s="38">
        <v>0</v>
      </c>
      <c r="PE42" s="38">
        <v>0</v>
      </c>
      <c r="PF42" s="38">
        <v>0</v>
      </c>
      <c r="PG42" s="38">
        <v>0</v>
      </c>
      <c r="PH42" s="38">
        <v>0</v>
      </c>
      <c r="PI42" s="38">
        <v>0</v>
      </c>
      <c r="PJ42" s="38">
        <v>0</v>
      </c>
      <c r="PK42" s="38">
        <v>0</v>
      </c>
      <c r="PL42" s="38">
        <v>0</v>
      </c>
      <c r="PM42" s="38">
        <v>0</v>
      </c>
      <c r="PN42" s="38">
        <v>0</v>
      </c>
      <c r="PO42" s="38">
        <v>0</v>
      </c>
      <c r="PP42" s="38">
        <v>0</v>
      </c>
      <c r="PQ42" s="38">
        <v>0</v>
      </c>
      <c r="PR42" s="38">
        <v>0</v>
      </c>
      <c r="PS42" s="38">
        <v>0</v>
      </c>
      <c r="PT42" s="38">
        <v>0</v>
      </c>
      <c r="PU42" s="38">
        <v>0</v>
      </c>
      <c r="PV42" s="38">
        <v>0</v>
      </c>
      <c r="PW42" s="38">
        <v>0</v>
      </c>
      <c r="PX42" s="38">
        <v>0</v>
      </c>
      <c r="PY42" s="38">
        <v>0</v>
      </c>
      <c r="PZ42" s="38">
        <v>192791620</v>
      </c>
      <c r="QA42" s="38">
        <v>426942788</v>
      </c>
      <c r="QB42" s="38">
        <v>0</v>
      </c>
      <c r="QC42" s="38">
        <v>14782879</v>
      </c>
      <c r="QD42" s="38">
        <v>412159909</v>
      </c>
      <c r="QE42" s="38">
        <v>432410701</v>
      </c>
      <c r="QF42" s="38">
        <v>219368289</v>
      </c>
      <c r="QG42" s="38">
        <v>20250792</v>
      </c>
      <c r="QH42" s="38">
        <v>239619081</v>
      </c>
      <c r="QI42" s="38">
        <v>20250792</v>
      </c>
      <c r="QJ42" s="38">
        <v>447193580</v>
      </c>
      <c r="QK42" s="38">
        <v>0</v>
      </c>
      <c r="QL42" s="38">
        <v>192791620</v>
      </c>
      <c r="QM42" s="38">
        <v>0</v>
      </c>
      <c r="QN42" s="83">
        <v>0</v>
      </c>
      <c r="QO42" s="83">
        <v>0</v>
      </c>
      <c r="QP42" s="83">
        <v>0</v>
      </c>
      <c r="QQ42" s="83">
        <v>0</v>
      </c>
      <c r="QR42" s="83">
        <v>0</v>
      </c>
      <c r="QS42" s="83">
        <v>0</v>
      </c>
      <c r="QT42" s="83">
        <v>0</v>
      </c>
      <c r="QU42" s="83">
        <v>0</v>
      </c>
      <c r="QV42" s="83">
        <v>0</v>
      </c>
      <c r="QW42" s="83">
        <v>0</v>
      </c>
      <c r="QX42" s="83">
        <v>0</v>
      </c>
      <c r="QY42" s="83">
        <v>0</v>
      </c>
      <c r="QZ42" s="83">
        <v>0</v>
      </c>
      <c r="RA42" s="83">
        <v>0</v>
      </c>
      <c r="RB42" s="83">
        <v>0</v>
      </c>
      <c r="RC42" s="83">
        <v>0</v>
      </c>
      <c r="RD42" s="83">
        <v>0</v>
      </c>
      <c r="RE42" s="83">
        <v>0</v>
      </c>
      <c r="RF42" s="83">
        <v>0</v>
      </c>
      <c r="RG42" s="83">
        <v>0</v>
      </c>
      <c r="RH42" s="83">
        <v>0</v>
      </c>
      <c r="RI42" s="83">
        <v>0</v>
      </c>
      <c r="RJ42" s="83">
        <v>0</v>
      </c>
      <c r="RK42" s="83">
        <v>0</v>
      </c>
      <c r="RL42" s="83">
        <v>0</v>
      </c>
      <c r="RM42" s="83">
        <v>0</v>
      </c>
      <c r="RN42" s="83">
        <v>0</v>
      </c>
      <c r="RO42" s="83">
        <v>0</v>
      </c>
      <c r="RP42" s="83">
        <v>0</v>
      </c>
      <c r="RQ42" s="83">
        <v>0</v>
      </c>
      <c r="RR42" s="83">
        <v>0</v>
      </c>
      <c r="RS42" s="83">
        <v>0</v>
      </c>
      <c r="RT42" s="83">
        <v>0</v>
      </c>
      <c r="RU42" s="83">
        <v>0</v>
      </c>
      <c r="RV42" s="83">
        <v>0</v>
      </c>
      <c r="RW42" s="83">
        <v>0</v>
      </c>
      <c r="RX42" s="83">
        <v>0</v>
      </c>
      <c r="RY42" s="83">
        <v>0</v>
      </c>
      <c r="RZ42" s="83">
        <v>0</v>
      </c>
      <c r="SA42" s="83">
        <v>0</v>
      </c>
      <c r="SB42" s="83">
        <v>0</v>
      </c>
      <c r="SC42" s="83">
        <v>0</v>
      </c>
      <c r="SD42" s="83">
        <v>0</v>
      </c>
      <c r="SE42" s="83">
        <v>0</v>
      </c>
      <c r="SF42" s="83">
        <v>0</v>
      </c>
      <c r="SG42" s="83">
        <v>0</v>
      </c>
      <c r="SH42" s="83">
        <v>0</v>
      </c>
      <c r="SI42" s="83">
        <v>0</v>
      </c>
      <c r="SJ42" s="83">
        <v>0</v>
      </c>
      <c r="SK42" s="83">
        <v>0</v>
      </c>
      <c r="SL42" s="83">
        <v>0</v>
      </c>
      <c r="SM42" s="83">
        <v>0</v>
      </c>
      <c r="SN42" s="83">
        <v>0</v>
      </c>
      <c r="SO42" s="83">
        <v>0</v>
      </c>
      <c r="SP42" s="83">
        <v>0</v>
      </c>
      <c r="SQ42" s="83">
        <v>0</v>
      </c>
      <c r="SR42" s="83">
        <v>0</v>
      </c>
      <c r="SS42" s="83">
        <v>0</v>
      </c>
      <c r="ST42" s="83">
        <v>0</v>
      </c>
      <c r="SU42" s="83">
        <v>0</v>
      </c>
      <c r="SV42" s="83">
        <v>0</v>
      </c>
      <c r="SW42" s="83">
        <v>0</v>
      </c>
      <c r="SX42" s="83">
        <v>0</v>
      </c>
      <c r="SY42" s="83">
        <v>0</v>
      </c>
      <c r="SZ42" s="83">
        <v>0</v>
      </c>
      <c r="TA42" s="83">
        <v>0</v>
      </c>
      <c r="TB42" s="83">
        <v>0</v>
      </c>
      <c r="TC42" s="83">
        <v>0</v>
      </c>
      <c r="TD42" s="83">
        <v>0</v>
      </c>
      <c r="TE42" s="83">
        <v>0</v>
      </c>
      <c r="TF42" s="83">
        <v>0</v>
      </c>
      <c r="TG42" s="83">
        <v>0</v>
      </c>
      <c r="TH42" s="83">
        <v>0</v>
      </c>
      <c r="TI42" s="83">
        <v>0</v>
      </c>
      <c r="TJ42" s="83">
        <v>0</v>
      </c>
      <c r="TK42" s="83">
        <v>0</v>
      </c>
      <c r="TL42" s="83">
        <v>0</v>
      </c>
      <c r="TM42" s="83">
        <v>0</v>
      </c>
      <c r="TN42" s="83">
        <v>0</v>
      </c>
      <c r="TO42" s="83">
        <v>0</v>
      </c>
      <c r="TP42" s="83">
        <v>0</v>
      </c>
      <c r="TQ42" s="83">
        <v>0</v>
      </c>
      <c r="TR42" s="83">
        <v>0</v>
      </c>
      <c r="TS42" s="83">
        <v>0</v>
      </c>
      <c r="TT42" s="83">
        <v>0</v>
      </c>
      <c r="TU42" s="83">
        <v>0</v>
      </c>
      <c r="TV42" s="83">
        <v>0</v>
      </c>
      <c r="TW42" s="83">
        <v>0</v>
      </c>
      <c r="TX42" s="83">
        <v>0</v>
      </c>
      <c r="TY42" s="83">
        <v>0</v>
      </c>
      <c r="TZ42" s="83">
        <v>0</v>
      </c>
      <c r="UA42" s="83">
        <v>0</v>
      </c>
      <c r="UB42" s="83">
        <v>0</v>
      </c>
      <c r="UC42" s="83">
        <v>0</v>
      </c>
      <c r="UD42" s="83">
        <v>0</v>
      </c>
      <c r="UE42" s="83">
        <v>0</v>
      </c>
      <c r="UF42" s="83">
        <v>0</v>
      </c>
      <c r="UG42" s="83">
        <v>0</v>
      </c>
      <c r="UH42" s="83">
        <v>0</v>
      </c>
      <c r="UI42" s="83">
        <v>14353528.789999999</v>
      </c>
      <c r="UJ42" s="83">
        <v>406896000</v>
      </c>
      <c r="UK42" s="83">
        <v>189231000</v>
      </c>
      <c r="UL42" s="83">
        <v>235226000</v>
      </c>
      <c r="UM42" s="83">
        <v>171670000</v>
      </c>
      <c r="UN42" s="83">
        <v>0</v>
      </c>
      <c r="UO42" s="83">
        <v>45995000</v>
      </c>
      <c r="UP42" s="83">
        <v>0</v>
      </c>
      <c r="UQ42" s="83">
        <v>171670000</v>
      </c>
      <c r="UR42" s="83">
        <v>0</v>
      </c>
      <c r="US42" s="83">
        <v>0</v>
      </c>
      <c r="UT42" s="83">
        <v>375254528.79000002</v>
      </c>
      <c r="UU42" s="83">
        <v>45995000</v>
      </c>
      <c r="UV42" s="83">
        <v>421249528.79000002</v>
      </c>
      <c r="UW42" s="83">
        <v>0</v>
      </c>
      <c r="UX42" s="83">
        <v>0</v>
      </c>
      <c r="UY42" s="83">
        <v>360901000</v>
      </c>
      <c r="UZ42">
        <v>0</v>
      </c>
      <c r="VA42">
        <v>0</v>
      </c>
      <c r="VB42">
        <v>0</v>
      </c>
      <c r="VC42">
        <v>0</v>
      </c>
      <c r="VD42">
        <v>0</v>
      </c>
      <c r="VE42">
        <v>0</v>
      </c>
      <c r="VF42">
        <v>0</v>
      </c>
      <c r="VG42">
        <v>0</v>
      </c>
      <c r="VH42">
        <v>0</v>
      </c>
      <c r="VI42">
        <v>0</v>
      </c>
      <c r="VJ42">
        <v>0</v>
      </c>
      <c r="VK42">
        <v>0</v>
      </c>
      <c r="VL42">
        <v>0</v>
      </c>
      <c r="VM42">
        <v>0</v>
      </c>
      <c r="VN42">
        <v>0</v>
      </c>
      <c r="VO42">
        <v>0</v>
      </c>
      <c r="VP42">
        <v>0</v>
      </c>
      <c r="VQ42">
        <v>0</v>
      </c>
      <c r="VR42">
        <v>0</v>
      </c>
      <c r="VS42">
        <v>0</v>
      </c>
      <c r="VT42">
        <v>0</v>
      </c>
      <c r="VU42">
        <v>0</v>
      </c>
      <c r="VV42">
        <v>0</v>
      </c>
      <c r="VW42">
        <v>0</v>
      </c>
      <c r="VX42">
        <v>0</v>
      </c>
      <c r="VY42">
        <v>0</v>
      </c>
      <c r="VZ42">
        <v>0</v>
      </c>
      <c r="WA42">
        <v>0</v>
      </c>
      <c r="WB42">
        <v>0</v>
      </c>
      <c r="WC42">
        <v>0</v>
      </c>
      <c r="WD42">
        <v>0</v>
      </c>
      <c r="WE42">
        <v>0</v>
      </c>
      <c r="WF42">
        <v>0</v>
      </c>
      <c r="WG42">
        <v>0</v>
      </c>
      <c r="WH42">
        <v>0</v>
      </c>
      <c r="WI42">
        <v>0</v>
      </c>
      <c r="WJ42">
        <v>0</v>
      </c>
      <c r="WK42">
        <v>0</v>
      </c>
      <c r="WL42">
        <v>0</v>
      </c>
      <c r="WM42">
        <v>0</v>
      </c>
      <c r="WN42">
        <v>0</v>
      </c>
      <c r="WO42">
        <v>0</v>
      </c>
      <c r="WP42">
        <v>0</v>
      </c>
      <c r="WQ42">
        <v>0</v>
      </c>
      <c r="WR42">
        <v>0</v>
      </c>
      <c r="WS42">
        <v>0</v>
      </c>
      <c r="WT42">
        <v>0</v>
      </c>
      <c r="WU42">
        <v>0</v>
      </c>
      <c r="WV42">
        <v>0</v>
      </c>
      <c r="WW42">
        <v>0</v>
      </c>
      <c r="WX42">
        <v>0</v>
      </c>
      <c r="WY42">
        <v>0</v>
      </c>
      <c r="WZ42">
        <v>0</v>
      </c>
      <c r="XA42">
        <v>0</v>
      </c>
      <c r="XB42">
        <v>0</v>
      </c>
      <c r="XC42">
        <v>0</v>
      </c>
      <c r="XD42">
        <v>0</v>
      </c>
      <c r="XE42">
        <v>0</v>
      </c>
      <c r="XF42">
        <v>0</v>
      </c>
      <c r="XG42">
        <v>0</v>
      </c>
      <c r="XH42">
        <v>0</v>
      </c>
      <c r="XI42">
        <v>0</v>
      </c>
      <c r="XJ42">
        <v>0</v>
      </c>
      <c r="XK42">
        <v>0</v>
      </c>
      <c r="XL42">
        <v>0</v>
      </c>
      <c r="XM42">
        <v>0</v>
      </c>
      <c r="XN42">
        <v>0</v>
      </c>
      <c r="XO42">
        <v>0</v>
      </c>
      <c r="XP42">
        <v>0</v>
      </c>
      <c r="XQ42">
        <v>0</v>
      </c>
      <c r="XR42">
        <v>0</v>
      </c>
      <c r="XS42">
        <v>0</v>
      </c>
      <c r="XT42">
        <v>0</v>
      </c>
      <c r="XU42">
        <v>0</v>
      </c>
      <c r="XV42">
        <v>0</v>
      </c>
      <c r="XW42">
        <v>0</v>
      </c>
      <c r="XX42">
        <v>0</v>
      </c>
      <c r="XY42">
        <v>0</v>
      </c>
      <c r="XZ42">
        <v>0</v>
      </c>
      <c r="YA42">
        <v>0</v>
      </c>
      <c r="YB42">
        <v>0</v>
      </c>
      <c r="YC42">
        <v>0</v>
      </c>
      <c r="YD42">
        <v>0</v>
      </c>
      <c r="YE42">
        <v>0</v>
      </c>
      <c r="YF42">
        <v>0</v>
      </c>
      <c r="YG42">
        <v>0</v>
      </c>
      <c r="YH42">
        <v>0</v>
      </c>
      <c r="YI42">
        <v>0</v>
      </c>
      <c r="YJ42">
        <v>0</v>
      </c>
      <c r="YK42">
        <v>0</v>
      </c>
      <c r="YL42">
        <v>0</v>
      </c>
      <c r="YM42">
        <v>0</v>
      </c>
      <c r="YN42">
        <v>0</v>
      </c>
      <c r="YO42">
        <v>0</v>
      </c>
      <c r="YP42">
        <v>0</v>
      </c>
      <c r="YQ42">
        <v>45995000</v>
      </c>
      <c r="YR42">
        <v>235226000</v>
      </c>
      <c r="YS42">
        <v>171670000</v>
      </c>
      <c r="YT42">
        <v>0</v>
      </c>
      <c r="YU42">
        <v>0</v>
      </c>
      <c r="YV42">
        <v>406896000</v>
      </c>
      <c r="YW42">
        <v>189231000</v>
      </c>
      <c r="YX42">
        <v>375254528.79000002</v>
      </c>
      <c r="YY42">
        <v>45995000</v>
      </c>
      <c r="YZ42">
        <v>421249528.79000002</v>
      </c>
      <c r="ZA42">
        <v>171670000</v>
      </c>
      <c r="ZB42">
        <v>0</v>
      </c>
      <c r="ZC42">
        <v>0</v>
      </c>
      <c r="ZD42">
        <v>0</v>
      </c>
      <c r="ZE42">
        <v>14353528.789999999</v>
      </c>
      <c r="ZF42">
        <v>360901000</v>
      </c>
      <c r="ZG42">
        <v>0</v>
      </c>
    </row>
    <row r="43" spans="1:683">
      <c r="A43" s="84">
        <v>45657</v>
      </c>
      <c r="B43" s="81">
        <v>53100</v>
      </c>
      <c r="C43" s="82" t="s">
        <v>1975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>
        <v>11481180.9308</v>
      </c>
      <c r="BR43" s="38">
        <v>3829545.47</v>
      </c>
      <c r="BS43" s="38">
        <v>0</v>
      </c>
      <c r="BT43" s="38">
        <v>15310726.400800001</v>
      </c>
      <c r="BU43" s="38">
        <v>962169.23230000003</v>
      </c>
      <c r="BV43" s="38">
        <v>-159610.9418</v>
      </c>
      <c r="BW43" s="38">
        <v>0</v>
      </c>
      <c r="BX43" s="38">
        <v>11474664.0131</v>
      </c>
      <c r="BY43" s="38">
        <v>3989987.4501</v>
      </c>
      <c r="BZ43" s="38">
        <v>104829.11500000001</v>
      </c>
      <c r="CA43" s="38">
        <v>-1121780.1740999999</v>
      </c>
      <c r="CB43" s="38">
        <v>0</v>
      </c>
      <c r="CC43" s="38">
        <v>15464651.463199999</v>
      </c>
      <c r="CD43" s="38">
        <v>380831394.7992</v>
      </c>
      <c r="CE43" s="38">
        <v>338577846.69</v>
      </c>
      <c r="CF43" s="38">
        <v>0</v>
      </c>
      <c r="CG43" s="38">
        <v>719409241.4892</v>
      </c>
      <c r="CH43" s="38">
        <v>593788366.27769995</v>
      </c>
      <c r="CI43" s="38">
        <v>646684493.0618</v>
      </c>
      <c r="CJ43" s="38">
        <v>0</v>
      </c>
      <c r="CK43" s="38">
        <v>214064740.59689999</v>
      </c>
      <c r="CL43" s="38">
        <v>221646644.8299</v>
      </c>
      <c r="CM43" s="38">
        <v>4925633.9749999996</v>
      </c>
      <c r="CN43" s="38">
        <v>52896126.784100004</v>
      </c>
      <c r="CO43" s="38">
        <v>0</v>
      </c>
      <c r="CP43" s="38">
        <v>435711385.42680001</v>
      </c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>
        <v>392312575.73000002</v>
      </c>
      <c r="GS43" s="38">
        <v>342407392.16000003</v>
      </c>
      <c r="GT43" s="38">
        <v>0</v>
      </c>
      <c r="GU43" s="38">
        <v>0</v>
      </c>
      <c r="GV43" s="38">
        <v>734719967.88999999</v>
      </c>
      <c r="GW43" s="38">
        <v>594750535.50999999</v>
      </c>
      <c r="GX43" s="38">
        <v>0</v>
      </c>
      <c r="GY43" s="38">
        <v>646524882.12</v>
      </c>
      <c r="GZ43" s="38">
        <v>0</v>
      </c>
      <c r="HA43" s="38">
        <v>225539404.61000001</v>
      </c>
      <c r="HB43" s="38">
        <v>225636632.28</v>
      </c>
      <c r="HC43" s="38">
        <v>5030463.09</v>
      </c>
      <c r="HD43" s="38">
        <v>0</v>
      </c>
      <c r="HE43" s="38">
        <v>5030463.09</v>
      </c>
      <c r="HF43" s="38">
        <v>51774346.609999999</v>
      </c>
      <c r="HG43" s="38">
        <v>0</v>
      </c>
      <c r="HH43" s="38">
        <v>0</v>
      </c>
      <c r="HI43" s="38">
        <v>451176036.88999999</v>
      </c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>
        <v>-7351404.0404000003</v>
      </c>
      <c r="KC43" s="38">
        <v>-6480908.5813999996</v>
      </c>
      <c r="KD43" s="38">
        <v>0</v>
      </c>
      <c r="KE43" s="38">
        <v>364373.68300000002</v>
      </c>
      <c r="KF43" s="38">
        <v>-6845282.2643999998</v>
      </c>
      <c r="KG43" s="38">
        <v>-4348372.0393000003</v>
      </c>
      <c r="KH43" s="38">
        <v>1310338.9519</v>
      </c>
      <c r="KI43" s="38">
        <v>1692693.0492</v>
      </c>
      <c r="KJ43" s="38">
        <v>3003032.0011</v>
      </c>
      <c r="KK43" s="38">
        <v>2496910.2250999999</v>
      </c>
      <c r="KL43" s="38">
        <v>-3983998.3563000001</v>
      </c>
      <c r="KM43" s="38">
        <v>0</v>
      </c>
      <c r="KN43" s="38">
        <v>-8155621.2163000004</v>
      </c>
      <c r="KO43" s="38">
        <v>804217.17590000003</v>
      </c>
      <c r="KP43" s="38">
        <v>-300012620.06819999</v>
      </c>
      <c r="KQ43" s="38">
        <v>-66243349.251900002</v>
      </c>
      <c r="KR43" s="38">
        <v>0</v>
      </c>
      <c r="KS43" s="38">
        <v>47793102.443499997</v>
      </c>
      <c r="KT43" s="38">
        <v>-114036451.6954</v>
      </c>
      <c r="KU43" s="38">
        <v>519052115.92540002</v>
      </c>
      <c r="KV43" s="38">
        <v>171870710.44549999</v>
      </c>
      <c r="KW43" s="38">
        <v>647194025.54820001</v>
      </c>
      <c r="KX43" s="38">
        <v>819064735.99360001</v>
      </c>
      <c r="KY43" s="38">
        <v>633088567.62080002</v>
      </c>
      <c r="KZ43" s="38">
        <v>566845218.36889994</v>
      </c>
      <c r="LA43" s="38">
        <v>0</v>
      </c>
      <c r="LB43" s="38">
        <v>-285907162.14090002</v>
      </c>
      <c r="LC43" s="38">
        <v>-14105457.927300001</v>
      </c>
      <c r="LD43" s="38"/>
      <c r="LE43" s="38"/>
      <c r="LF43" s="38"/>
      <c r="LG43" s="38"/>
      <c r="LH43" s="38"/>
      <c r="LI43" s="38"/>
      <c r="LJ43" s="38"/>
      <c r="LK43" s="38"/>
      <c r="LL43" s="38"/>
      <c r="LM43" s="38"/>
      <c r="LN43" s="38"/>
      <c r="LO43" s="38"/>
      <c r="LP43" s="38"/>
      <c r="LQ43" s="38"/>
      <c r="LR43" s="38"/>
      <c r="LS43" s="38"/>
      <c r="LT43" s="38"/>
      <c r="LU43" s="38"/>
      <c r="LV43" s="38"/>
      <c r="LW43" s="38"/>
      <c r="LX43" s="38"/>
      <c r="LY43" s="38"/>
      <c r="LZ43" s="38"/>
      <c r="MA43" s="38"/>
      <c r="MB43" s="38"/>
      <c r="MC43" s="38"/>
      <c r="MD43" s="38"/>
      <c r="ME43" s="38"/>
      <c r="MF43" s="38"/>
      <c r="MG43" s="38"/>
      <c r="MH43" s="38"/>
      <c r="MI43" s="38"/>
      <c r="MJ43" s="38"/>
      <c r="MK43" s="38"/>
      <c r="ML43" s="38"/>
      <c r="MM43" s="38"/>
      <c r="MN43" s="38"/>
      <c r="MO43" s="38"/>
      <c r="MP43" s="38"/>
      <c r="MQ43" s="38"/>
      <c r="MR43" s="38"/>
      <c r="MS43" s="38"/>
      <c r="MT43" s="38"/>
      <c r="MU43" s="38"/>
      <c r="MV43" s="38"/>
      <c r="MW43" s="38"/>
      <c r="MX43" s="38"/>
      <c r="MY43" s="38"/>
      <c r="MZ43" s="38"/>
      <c r="NA43" s="38"/>
      <c r="NB43" s="38"/>
      <c r="NC43" s="38"/>
      <c r="ND43" s="38"/>
      <c r="NE43" s="38"/>
      <c r="NF43" s="38"/>
      <c r="NG43" s="38"/>
      <c r="NH43" s="38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38"/>
      <c r="OB43" s="38"/>
      <c r="OC43" s="38"/>
      <c r="OD43" s="38"/>
      <c r="OE43" s="38"/>
      <c r="OF43" s="38"/>
      <c r="OG43" s="38"/>
      <c r="OH43" s="38"/>
      <c r="OI43" s="38"/>
      <c r="OJ43" s="38"/>
      <c r="OK43" s="38"/>
      <c r="OL43" s="38"/>
      <c r="OM43" s="38"/>
      <c r="ON43" s="38"/>
      <c r="OO43" s="38"/>
      <c r="OP43" s="38"/>
      <c r="OQ43" s="38"/>
      <c r="OR43" s="38"/>
      <c r="OS43" s="38"/>
      <c r="OT43" s="38"/>
      <c r="OU43" s="38"/>
      <c r="OV43" s="38"/>
      <c r="OW43" s="38"/>
      <c r="OX43" s="38"/>
      <c r="OY43" s="38"/>
      <c r="OZ43" s="38"/>
      <c r="PA43" s="38"/>
      <c r="PB43" s="38"/>
      <c r="PC43" s="38"/>
      <c r="PD43" s="38"/>
      <c r="PE43" s="38"/>
      <c r="PF43" s="38"/>
      <c r="PG43" s="38"/>
      <c r="PH43" s="38"/>
      <c r="PI43" s="38"/>
      <c r="PJ43" s="38"/>
      <c r="PK43" s="38"/>
      <c r="PL43" s="38"/>
      <c r="PM43" s="38"/>
      <c r="PN43" s="38"/>
      <c r="PO43" s="38"/>
      <c r="PP43" s="38"/>
      <c r="PQ43" s="38"/>
      <c r="PR43" s="38"/>
      <c r="PS43" s="38"/>
      <c r="PT43" s="38"/>
      <c r="PU43" s="38"/>
      <c r="PV43" s="38"/>
      <c r="PW43" s="38"/>
      <c r="PX43" s="38"/>
      <c r="PY43" s="38"/>
      <c r="PZ43" s="38">
        <v>-307364024.10860002</v>
      </c>
      <c r="QA43" s="38">
        <v>-72724257.833299994</v>
      </c>
      <c r="QB43" s="38">
        <v>0</v>
      </c>
      <c r="QC43" s="38">
        <v>48157476.126500003</v>
      </c>
      <c r="QD43" s="38">
        <v>-120881733.9598</v>
      </c>
      <c r="QE43" s="38">
        <v>514703743.88609999</v>
      </c>
      <c r="QF43" s="38">
        <v>173181049.39739999</v>
      </c>
      <c r="QG43" s="38">
        <v>648886718.59730005</v>
      </c>
      <c r="QH43" s="38">
        <v>822067767.99469995</v>
      </c>
      <c r="QI43" s="38">
        <v>635585477.84590006</v>
      </c>
      <c r="QJ43" s="38">
        <v>562861220.01259995</v>
      </c>
      <c r="QK43" s="38">
        <v>0</v>
      </c>
      <c r="QL43" s="38">
        <v>-294062783.35720003</v>
      </c>
      <c r="QM43" s="38">
        <v>-13301240.751399999</v>
      </c>
      <c r="QN43" s="83">
        <v>30781058.52</v>
      </c>
      <c r="QO43" s="83">
        <v>56197309.950000003</v>
      </c>
      <c r="QP43" s="83">
        <v>0</v>
      </c>
      <c r="QQ43" s="83">
        <v>0</v>
      </c>
      <c r="QR43" s="83">
        <v>0</v>
      </c>
      <c r="QS43" s="83">
        <v>56197309.950000003</v>
      </c>
      <c r="QT43" s="83">
        <v>0</v>
      </c>
      <c r="QU43" s="83">
        <v>0</v>
      </c>
      <c r="QV43" s="83">
        <v>87895788.150000006</v>
      </c>
      <c r="QW43" s="83">
        <v>0</v>
      </c>
      <c r="QX43" s="83">
        <v>87895788.150000006</v>
      </c>
      <c r="QY43" s="83">
        <v>0</v>
      </c>
      <c r="QZ43" s="83">
        <v>0</v>
      </c>
      <c r="RA43" s="83">
        <v>86978368.469999999</v>
      </c>
      <c r="RB43" s="83">
        <v>-48729.24</v>
      </c>
      <c r="RC43" s="83">
        <v>155275638.33000001</v>
      </c>
      <c r="RD43" s="83">
        <v>26883126.219999999</v>
      </c>
      <c r="RE43" s="83">
        <v>26883126.219999999</v>
      </c>
      <c r="RF43" s="83">
        <v>128392512.11</v>
      </c>
      <c r="RG43" s="83">
        <v>0</v>
      </c>
      <c r="RH43" s="83">
        <v>0</v>
      </c>
      <c r="RI43" s="83">
        <v>0</v>
      </c>
      <c r="RJ43" s="83">
        <v>128392512.11</v>
      </c>
      <c r="RK43" s="83">
        <v>0</v>
      </c>
      <c r="RL43" s="83">
        <v>0</v>
      </c>
      <c r="RM43" s="83">
        <v>155226909.09</v>
      </c>
      <c r="RN43" s="83">
        <v>0</v>
      </c>
      <c r="RO43" s="83">
        <v>155226909.09</v>
      </c>
      <c r="RP43" s="83">
        <v>0</v>
      </c>
      <c r="RQ43" s="83">
        <v>0</v>
      </c>
      <c r="RR43" s="83">
        <v>155275638.33000001</v>
      </c>
      <c r="RS43" s="83">
        <v>0</v>
      </c>
      <c r="RT43" s="83">
        <v>0</v>
      </c>
      <c r="RU43" s="83">
        <v>0</v>
      </c>
      <c r="RV43" s="83">
        <v>0</v>
      </c>
      <c r="RW43" s="83">
        <v>0</v>
      </c>
      <c r="RX43" s="83">
        <v>0</v>
      </c>
      <c r="RY43" s="83">
        <v>0</v>
      </c>
      <c r="RZ43" s="83">
        <v>0</v>
      </c>
      <c r="SA43" s="83">
        <v>0</v>
      </c>
      <c r="SB43" s="83">
        <v>0</v>
      </c>
      <c r="SC43" s="83">
        <v>0</v>
      </c>
      <c r="SD43" s="83">
        <v>0</v>
      </c>
      <c r="SE43" s="83">
        <v>0</v>
      </c>
      <c r="SF43" s="83">
        <v>0</v>
      </c>
      <c r="SG43" s="83">
        <v>0</v>
      </c>
      <c r="SH43" s="83">
        <v>0</v>
      </c>
      <c r="SI43" s="83">
        <v>0</v>
      </c>
      <c r="SJ43" s="83">
        <v>0</v>
      </c>
      <c r="SK43" s="83">
        <v>0</v>
      </c>
      <c r="SL43" s="83">
        <v>0</v>
      </c>
      <c r="SM43" s="83">
        <v>0</v>
      </c>
      <c r="SN43" s="83">
        <v>0</v>
      </c>
      <c r="SO43" s="83">
        <v>0</v>
      </c>
      <c r="SP43" s="83">
        <v>0</v>
      </c>
      <c r="SQ43" s="83">
        <v>0</v>
      </c>
      <c r="SR43" s="83">
        <v>0</v>
      </c>
      <c r="SS43" s="83">
        <v>0</v>
      </c>
      <c r="ST43" s="83">
        <v>0</v>
      </c>
      <c r="SU43" s="83">
        <v>0</v>
      </c>
      <c r="SV43" s="83">
        <v>0</v>
      </c>
      <c r="SW43" s="83">
        <v>0</v>
      </c>
      <c r="SX43" s="83">
        <v>0</v>
      </c>
      <c r="SY43" s="83">
        <v>0</v>
      </c>
      <c r="SZ43" s="83">
        <v>0</v>
      </c>
      <c r="TA43" s="83">
        <v>0</v>
      </c>
      <c r="TB43" s="83">
        <v>0</v>
      </c>
      <c r="TC43" s="83">
        <v>0</v>
      </c>
      <c r="TD43" s="83">
        <v>0</v>
      </c>
      <c r="TE43" s="83">
        <v>0</v>
      </c>
      <c r="TF43" s="83">
        <v>0</v>
      </c>
      <c r="TG43" s="83">
        <v>0</v>
      </c>
      <c r="TH43" s="83">
        <v>0</v>
      </c>
      <c r="TI43" s="83">
        <v>0</v>
      </c>
      <c r="TJ43" s="83">
        <v>0</v>
      </c>
      <c r="TK43" s="83">
        <v>0</v>
      </c>
      <c r="TL43" s="83">
        <v>0</v>
      </c>
      <c r="TM43" s="83">
        <v>0</v>
      </c>
      <c r="TN43" s="83">
        <v>0</v>
      </c>
      <c r="TO43" s="83">
        <v>0</v>
      </c>
      <c r="TP43" s="83">
        <v>0</v>
      </c>
      <c r="TQ43" s="83">
        <v>0</v>
      </c>
      <c r="TR43" s="83">
        <v>0</v>
      </c>
      <c r="TS43" s="83">
        <v>0</v>
      </c>
      <c r="TT43" s="83">
        <v>0</v>
      </c>
      <c r="TU43" s="83">
        <v>0</v>
      </c>
      <c r="TV43" s="83">
        <v>0</v>
      </c>
      <c r="TW43" s="83">
        <v>0</v>
      </c>
      <c r="TX43" s="83">
        <v>0</v>
      </c>
      <c r="TY43" s="83">
        <v>0</v>
      </c>
      <c r="TZ43" s="83">
        <v>0</v>
      </c>
      <c r="UA43" s="83">
        <v>0</v>
      </c>
      <c r="UB43" s="83">
        <v>0</v>
      </c>
      <c r="UC43" s="83">
        <v>0</v>
      </c>
      <c r="UD43" s="83">
        <v>0</v>
      </c>
      <c r="UE43" s="83">
        <v>0</v>
      </c>
      <c r="UF43" s="83">
        <v>0</v>
      </c>
      <c r="UG43" s="83">
        <v>0</v>
      </c>
      <c r="UH43" s="83">
        <v>0</v>
      </c>
      <c r="UI43" s="83">
        <v>109954819.23999999</v>
      </c>
      <c r="UJ43" s="83">
        <v>9113005941.8099995</v>
      </c>
      <c r="UK43" s="83">
        <v>7527144332.8500004</v>
      </c>
      <c r="UL43" s="83">
        <v>7954078590.8500004</v>
      </c>
      <c r="UM43" s="83">
        <v>1165856134.3199999</v>
      </c>
      <c r="UN43" s="83">
        <v>0</v>
      </c>
      <c r="UO43" s="83">
        <v>426934258</v>
      </c>
      <c r="UP43" s="83">
        <v>-6928783.3600000003</v>
      </c>
      <c r="UQ43" s="83">
        <v>1158927350.96</v>
      </c>
      <c r="UR43" s="83">
        <v>0</v>
      </c>
      <c r="US43" s="83">
        <v>0</v>
      </c>
      <c r="UT43" s="83">
        <v>8802955286.4099998</v>
      </c>
      <c r="UU43" s="83">
        <v>420005474.63999999</v>
      </c>
      <c r="UV43" s="83">
        <v>9222960761.0499992</v>
      </c>
      <c r="UW43" s="83">
        <v>0</v>
      </c>
      <c r="UX43" s="83">
        <v>0</v>
      </c>
      <c r="UY43" s="83">
        <v>8693000467.1700001</v>
      </c>
      <c r="UZ43">
        <v>87895788.150000006</v>
      </c>
      <c r="VA43">
        <v>0</v>
      </c>
      <c r="VB43">
        <v>87895788.150000006</v>
      </c>
      <c r="VC43">
        <v>56197309.950000003</v>
      </c>
      <c r="VD43">
        <v>0</v>
      </c>
      <c r="VE43">
        <v>0</v>
      </c>
      <c r="VF43">
        <v>0</v>
      </c>
      <c r="VG43">
        <v>917419.68</v>
      </c>
      <c r="VH43">
        <v>86978368.469999999</v>
      </c>
      <c r="VI43">
        <v>0</v>
      </c>
      <c r="VJ43">
        <v>0</v>
      </c>
      <c r="VK43">
        <v>26883126.219999999</v>
      </c>
      <c r="VL43">
        <v>128392512.11</v>
      </c>
      <c r="VM43">
        <v>0</v>
      </c>
      <c r="VN43">
        <v>0</v>
      </c>
      <c r="VO43">
        <v>155275638.33000001</v>
      </c>
      <c r="VP43">
        <v>26883126.219999999</v>
      </c>
      <c r="VQ43">
        <v>155226909.09</v>
      </c>
      <c r="VR43">
        <v>0</v>
      </c>
      <c r="VS43">
        <v>155226909.09</v>
      </c>
      <c r="VT43">
        <v>128392512.11</v>
      </c>
      <c r="VU43">
        <v>0</v>
      </c>
      <c r="VV43">
        <v>0</v>
      </c>
      <c r="VW43">
        <v>0</v>
      </c>
      <c r="VX43">
        <v>-48729.24</v>
      </c>
      <c r="VY43">
        <v>155275638.33000001</v>
      </c>
      <c r="VZ43">
        <v>0</v>
      </c>
      <c r="WA43">
        <v>0</v>
      </c>
      <c r="WB43">
        <v>0</v>
      </c>
      <c r="WC43">
        <v>0</v>
      </c>
      <c r="WD43">
        <v>0</v>
      </c>
      <c r="WE43">
        <v>0</v>
      </c>
      <c r="WF43">
        <v>0</v>
      </c>
      <c r="WG43">
        <v>0</v>
      </c>
      <c r="WH43">
        <v>0</v>
      </c>
      <c r="WI43">
        <v>0</v>
      </c>
      <c r="WJ43">
        <v>0</v>
      </c>
      <c r="WK43">
        <v>0</v>
      </c>
      <c r="WL43">
        <v>0</v>
      </c>
      <c r="WM43">
        <v>0</v>
      </c>
      <c r="WN43">
        <v>0</v>
      </c>
      <c r="WO43">
        <v>0</v>
      </c>
      <c r="WP43">
        <v>0</v>
      </c>
      <c r="WQ43">
        <v>0</v>
      </c>
      <c r="WR43">
        <v>0</v>
      </c>
      <c r="WS43">
        <v>0</v>
      </c>
      <c r="WT43">
        <v>0</v>
      </c>
      <c r="WU43">
        <v>0</v>
      </c>
      <c r="WV43">
        <v>0</v>
      </c>
      <c r="WW43">
        <v>0</v>
      </c>
      <c r="WX43">
        <v>0</v>
      </c>
      <c r="WY43">
        <v>0</v>
      </c>
      <c r="WZ43">
        <v>0</v>
      </c>
      <c r="XA43">
        <v>0</v>
      </c>
      <c r="XB43">
        <v>0</v>
      </c>
      <c r="XC43">
        <v>0</v>
      </c>
      <c r="XD43">
        <v>0</v>
      </c>
      <c r="XE43">
        <v>0</v>
      </c>
      <c r="XF43">
        <v>0</v>
      </c>
      <c r="XG43">
        <v>0</v>
      </c>
      <c r="XH43">
        <v>0</v>
      </c>
      <c r="XI43">
        <v>0</v>
      </c>
      <c r="XJ43">
        <v>0</v>
      </c>
      <c r="XK43">
        <v>0</v>
      </c>
      <c r="XL43">
        <v>0</v>
      </c>
      <c r="XM43">
        <v>0</v>
      </c>
      <c r="XN43">
        <v>0</v>
      </c>
      <c r="XO43">
        <v>0</v>
      </c>
      <c r="XP43">
        <v>0</v>
      </c>
      <c r="XQ43">
        <v>0</v>
      </c>
      <c r="XR43">
        <v>0</v>
      </c>
      <c r="XS43">
        <v>0</v>
      </c>
      <c r="XT43">
        <v>0</v>
      </c>
      <c r="XU43">
        <v>0</v>
      </c>
      <c r="XV43">
        <v>0</v>
      </c>
      <c r="XW43">
        <v>0</v>
      </c>
      <c r="XX43">
        <v>0</v>
      </c>
      <c r="XY43">
        <v>0</v>
      </c>
      <c r="XZ43">
        <v>0</v>
      </c>
      <c r="YA43">
        <v>0</v>
      </c>
      <c r="YB43">
        <v>0</v>
      </c>
      <c r="YC43">
        <v>0</v>
      </c>
      <c r="YD43">
        <v>0</v>
      </c>
      <c r="YE43">
        <v>0</v>
      </c>
      <c r="YF43">
        <v>0</v>
      </c>
      <c r="YG43">
        <v>0</v>
      </c>
      <c r="YH43">
        <v>0</v>
      </c>
      <c r="YI43">
        <v>0</v>
      </c>
      <c r="YJ43">
        <v>0</v>
      </c>
      <c r="YK43">
        <v>0</v>
      </c>
      <c r="YL43">
        <v>0</v>
      </c>
      <c r="YM43">
        <v>0</v>
      </c>
      <c r="YN43">
        <v>0</v>
      </c>
      <c r="YO43">
        <v>0</v>
      </c>
      <c r="YP43">
        <v>0</v>
      </c>
      <c r="YQ43">
        <v>426934258</v>
      </c>
      <c r="YR43">
        <v>7954078590.8500004</v>
      </c>
      <c r="YS43">
        <v>1165856134.3199999</v>
      </c>
      <c r="YT43">
        <v>-6928783.3600000003</v>
      </c>
      <c r="YU43">
        <v>0</v>
      </c>
      <c r="YV43">
        <v>9113005941.8099995</v>
      </c>
      <c r="YW43">
        <v>7527144332.8500004</v>
      </c>
      <c r="YX43">
        <v>8802955286.4099998</v>
      </c>
      <c r="YY43">
        <v>420005474.63999999</v>
      </c>
      <c r="YZ43">
        <v>9222960761.0499992</v>
      </c>
      <c r="ZA43">
        <v>1158927350.96</v>
      </c>
      <c r="ZB43">
        <v>0</v>
      </c>
      <c r="ZC43">
        <v>0</v>
      </c>
      <c r="ZD43">
        <v>0</v>
      </c>
      <c r="ZE43">
        <v>109954819.23999999</v>
      </c>
      <c r="ZF43">
        <v>8693000467.1700001</v>
      </c>
      <c r="ZG43">
        <v>0</v>
      </c>
    </row>
    <row r="44" spans="1:683">
      <c r="A44" s="83">
        <v>44926</v>
      </c>
      <c r="B44" s="81">
        <v>53070</v>
      </c>
      <c r="C44" s="82" t="s">
        <v>868</v>
      </c>
      <c r="D44" s="83">
        <v>441006615.35000002</v>
      </c>
      <c r="E44" s="83">
        <v>-360.28</v>
      </c>
      <c r="F44" s="83">
        <v>0</v>
      </c>
      <c r="G44" s="83">
        <v>2880747.07</v>
      </c>
      <c r="H44" s="83">
        <v>-1093.49</v>
      </c>
      <c r="I44" s="83">
        <v>0</v>
      </c>
      <c r="J44" s="83">
        <v>740202116.59000003</v>
      </c>
      <c r="K44" s="83">
        <v>755532650.98000002</v>
      </c>
      <c r="L44" s="83">
        <v>1754.8</v>
      </c>
      <c r="M44" s="83">
        <v>740203210.08000004</v>
      </c>
      <c r="N44" s="83">
        <v>0</v>
      </c>
      <c r="O44" s="83">
        <v>755534405.77999997</v>
      </c>
      <c r="P44" s="83">
        <v>0</v>
      </c>
      <c r="Q44" s="83">
        <v>441006255.06999999</v>
      </c>
      <c r="R44" s="83">
        <v>238235157.50999999</v>
      </c>
      <c r="S44" s="83">
        <v>2880747.07</v>
      </c>
      <c r="T44" s="83">
        <v>0</v>
      </c>
      <c r="U44" s="83">
        <v>3145800350.6700001</v>
      </c>
      <c r="V44" s="83">
        <v>-526928.67000000004</v>
      </c>
      <c r="W44" s="83">
        <v>0</v>
      </c>
      <c r="X44" s="83">
        <v>216944126.83000001</v>
      </c>
      <c r="Y44" s="83">
        <v>10855257.300000001</v>
      </c>
      <c r="Z44" s="83">
        <v>0</v>
      </c>
      <c r="AA44" s="83">
        <v>5927120721.4300003</v>
      </c>
      <c r="AB44" s="83">
        <v>5813969320.6700001</v>
      </c>
      <c r="AC44" s="83">
        <v>12380607.99</v>
      </c>
      <c r="AD44" s="83">
        <v>5916265464.1300001</v>
      </c>
      <c r="AE44" s="83">
        <v>0</v>
      </c>
      <c r="AF44" s="83">
        <v>5826349928.6599998</v>
      </c>
      <c r="AG44" s="83">
        <v>0</v>
      </c>
      <c r="AH44" s="83">
        <v>3145273422</v>
      </c>
      <c r="AI44" s="83">
        <v>1012135790.09</v>
      </c>
      <c r="AJ44" s="83">
        <v>216944126.83000001</v>
      </c>
      <c r="AK44" s="83">
        <v>0</v>
      </c>
      <c r="AL44" s="83">
        <v>-311249215.97000003</v>
      </c>
      <c r="AM44" s="83">
        <v>1043909.44</v>
      </c>
      <c r="AN44" s="83">
        <v>0</v>
      </c>
      <c r="AO44" s="83">
        <v>13008166.720000001</v>
      </c>
      <c r="AP44" s="83">
        <v>5290158.05</v>
      </c>
      <c r="AQ44" s="83">
        <v>0</v>
      </c>
      <c r="AR44" s="83">
        <v>1056214637.3099999</v>
      </c>
      <c r="AS44" s="83">
        <v>1059968825.59</v>
      </c>
      <c r="AT44" s="83">
        <v>5389090.7199999997</v>
      </c>
      <c r="AU44" s="83">
        <v>1050924479.26</v>
      </c>
      <c r="AV44" s="83">
        <v>0</v>
      </c>
      <c r="AW44" s="83">
        <v>1065357916.3099999</v>
      </c>
      <c r="AX44" s="83">
        <v>0</v>
      </c>
      <c r="AY44" s="83">
        <v>-310205306.52999997</v>
      </c>
      <c r="AZ44" s="83">
        <v>313628705.63999999</v>
      </c>
      <c r="BA44" s="83">
        <v>13008166.720000001</v>
      </c>
      <c r="BB44" s="83">
        <v>0</v>
      </c>
      <c r="BC44" s="83">
        <v>620923055.02999997</v>
      </c>
      <c r="BD44" s="83">
        <v>37769755.780000001</v>
      </c>
      <c r="BE44" s="83">
        <v>0</v>
      </c>
      <c r="BF44" s="83">
        <v>-48991193.840000004</v>
      </c>
      <c r="BG44" s="83">
        <v>80598203.909999996</v>
      </c>
      <c r="BH44" s="83">
        <v>0</v>
      </c>
      <c r="BI44" s="83">
        <v>2925180318.5</v>
      </c>
      <c r="BJ44" s="83">
        <v>2771469142.27</v>
      </c>
      <c r="BK44" s="83">
        <v>80391064.060000002</v>
      </c>
      <c r="BL44" s="83">
        <v>2844582114.5900002</v>
      </c>
      <c r="BM44" s="83">
        <v>0</v>
      </c>
      <c r="BN44" s="83">
        <v>2851860206.3299999</v>
      </c>
      <c r="BO44" s="83">
        <v>0</v>
      </c>
      <c r="BP44" s="83">
        <v>658692810.80999994</v>
      </c>
      <c r="BQ44" s="83">
        <v>712250244.78999996</v>
      </c>
      <c r="BR44" s="83">
        <v>-48991193.840000004</v>
      </c>
      <c r="BS44" s="83">
        <v>0</v>
      </c>
      <c r="BT44" s="83">
        <v>4797030194.4300003</v>
      </c>
      <c r="BU44" s="83">
        <v>72581270.709999993</v>
      </c>
      <c r="BV44" s="83">
        <v>0</v>
      </c>
      <c r="BW44" s="83">
        <v>304284359.69</v>
      </c>
      <c r="BX44" s="83">
        <v>166338655.56999999</v>
      </c>
      <c r="BY44" s="83">
        <v>0</v>
      </c>
      <c r="BZ44" s="83">
        <v>8439147058.3199997</v>
      </c>
      <c r="CA44" s="83">
        <v>8239617162.46</v>
      </c>
      <c r="CB44" s="83">
        <v>169820779.16</v>
      </c>
      <c r="CC44" s="83">
        <v>8272808402.75</v>
      </c>
      <c r="CD44" s="83">
        <v>0</v>
      </c>
      <c r="CE44" s="83">
        <v>8409437941.6199999</v>
      </c>
      <c r="CF44" s="83">
        <v>0</v>
      </c>
      <c r="CG44" s="83">
        <v>4869611465.1400003</v>
      </c>
      <c r="CH44" s="83">
        <v>1683357195.9300001</v>
      </c>
      <c r="CI44" s="83">
        <v>304284359.69</v>
      </c>
      <c r="CJ44" s="83">
        <v>0</v>
      </c>
      <c r="CK44" s="83">
        <v>254075827.49000001</v>
      </c>
      <c r="CL44" s="83">
        <v>17799751.219999999</v>
      </c>
      <c r="CM44" s="83">
        <v>0</v>
      </c>
      <c r="CN44" s="83">
        <v>1034639.99</v>
      </c>
      <c r="CO44" s="83">
        <v>43197081.07</v>
      </c>
      <c r="CP44" s="83">
        <v>0</v>
      </c>
      <c r="CQ44" s="83">
        <v>648485125.98000002</v>
      </c>
      <c r="CR44" s="83">
        <v>595612673.49000001</v>
      </c>
      <c r="CS44" s="83">
        <v>51903672.880000003</v>
      </c>
      <c r="CT44" s="83">
        <v>605288044.90999997</v>
      </c>
      <c r="CU44" s="83">
        <v>0</v>
      </c>
      <c r="CV44" s="83">
        <v>647516346.37</v>
      </c>
      <c r="CW44" s="83">
        <v>0</v>
      </c>
      <c r="CX44" s="83">
        <v>271875578.70999998</v>
      </c>
      <c r="CY44" s="83">
        <v>158835102.78</v>
      </c>
      <c r="CZ44" s="83">
        <v>1034639.99</v>
      </c>
      <c r="DA44" s="83">
        <v>0</v>
      </c>
      <c r="DB44" s="83">
        <v>5775163389.3599997</v>
      </c>
      <c r="DC44" s="83">
        <v>189431094.31</v>
      </c>
      <c r="DD44" s="83">
        <v>0</v>
      </c>
      <c r="DE44" s="83">
        <v>131578117.52</v>
      </c>
      <c r="DF44" s="83">
        <v>745661275.75</v>
      </c>
      <c r="DG44" s="83">
        <v>0</v>
      </c>
      <c r="DH44" s="83">
        <v>10658762269.690001</v>
      </c>
      <c r="DI44" s="83">
        <v>9418530315.8600006</v>
      </c>
      <c r="DJ44" s="83">
        <v>730701683.29999995</v>
      </c>
      <c r="DK44" s="83">
        <v>9913100993.9400005</v>
      </c>
      <c r="DL44" s="83">
        <v>0</v>
      </c>
      <c r="DM44" s="83">
        <v>10149231999.16</v>
      </c>
      <c r="DN44" s="83">
        <v>0</v>
      </c>
      <c r="DO44" s="83">
        <v>5964594483.6700001</v>
      </c>
      <c r="DP44" s="83">
        <v>2789798322.4000001</v>
      </c>
      <c r="DQ44" s="83">
        <v>131578117.52</v>
      </c>
      <c r="DR44" s="83">
        <v>0</v>
      </c>
      <c r="DS44" s="83">
        <v>645208836.67999995</v>
      </c>
      <c r="DT44" s="83">
        <v>91692621</v>
      </c>
      <c r="DU44" s="83">
        <v>0</v>
      </c>
      <c r="DV44" s="83">
        <v>6635622.7000000002</v>
      </c>
      <c r="DW44" s="83">
        <v>121675605.15000001</v>
      </c>
      <c r="DX44" s="83">
        <v>0</v>
      </c>
      <c r="DY44" s="83">
        <v>1739475525.3599999</v>
      </c>
      <c r="DZ44" s="83">
        <v>1543781652.72</v>
      </c>
      <c r="EA44" s="83">
        <v>120156381.86</v>
      </c>
      <c r="EB44" s="83">
        <v>1617799920.21</v>
      </c>
      <c r="EC44" s="83">
        <v>0</v>
      </c>
      <c r="ED44" s="83">
        <v>1663938034.5799999</v>
      </c>
      <c r="EE44" s="83">
        <v>0</v>
      </c>
      <c r="EF44" s="83">
        <v>736901457.67999995</v>
      </c>
      <c r="EG44" s="83">
        <v>468404031.00999999</v>
      </c>
      <c r="EH44" s="83">
        <v>6635622.7000000002</v>
      </c>
      <c r="EI44" s="83">
        <v>0</v>
      </c>
      <c r="EJ44" s="83">
        <v>44848563.189999998</v>
      </c>
      <c r="EK44" s="83">
        <v>459470082.80000001</v>
      </c>
      <c r="EL44" s="83">
        <v>0</v>
      </c>
      <c r="EM44" s="83">
        <v>0</v>
      </c>
      <c r="EN44" s="83">
        <v>597864746.15999997</v>
      </c>
      <c r="EO44" s="83">
        <v>0</v>
      </c>
      <c r="EP44" s="83">
        <v>738365960.44000006</v>
      </c>
      <c r="EQ44" s="83">
        <v>141234697.96000001</v>
      </c>
      <c r="ER44" s="83">
        <v>602154256.34000003</v>
      </c>
      <c r="ES44" s="83">
        <v>140501214.28</v>
      </c>
      <c r="ET44" s="83">
        <v>0</v>
      </c>
      <c r="EU44" s="83">
        <v>743388954.29999995</v>
      </c>
      <c r="EV44" s="83">
        <v>0</v>
      </c>
      <c r="EW44" s="83">
        <v>504318645.99000001</v>
      </c>
      <c r="EX44" s="83">
        <v>-30130039.760000002</v>
      </c>
      <c r="EY44" s="83">
        <v>0</v>
      </c>
      <c r="EZ44" s="83">
        <v>0</v>
      </c>
      <c r="FA44" s="83">
        <v>0</v>
      </c>
      <c r="FB44" s="83">
        <v>0</v>
      </c>
      <c r="FC44" s="83">
        <v>0</v>
      </c>
      <c r="FD44" s="83">
        <v>0</v>
      </c>
      <c r="FE44" s="83">
        <v>0</v>
      </c>
      <c r="FF44" s="83">
        <v>0</v>
      </c>
      <c r="FG44" s="83">
        <v>0</v>
      </c>
      <c r="FH44" s="83">
        <v>0</v>
      </c>
      <c r="FI44" s="83">
        <v>0</v>
      </c>
      <c r="FJ44" s="83">
        <v>0</v>
      </c>
      <c r="FK44" s="83">
        <v>0</v>
      </c>
      <c r="FL44" s="83">
        <v>0</v>
      </c>
      <c r="FM44" s="83">
        <v>0</v>
      </c>
      <c r="FN44" s="83">
        <v>0</v>
      </c>
      <c r="FO44" s="83">
        <v>0</v>
      </c>
      <c r="FP44" s="83">
        <v>0</v>
      </c>
      <c r="FQ44" s="83">
        <v>0</v>
      </c>
      <c r="FR44" s="83">
        <v>918839044.29999995</v>
      </c>
      <c r="FS44" s="83">
        <v>-57333654.57</v>
      </c>
      <c r="FT44" s="83">
        <v>0</v>
      </c>
      <c r="FU44" s="83">
        <v>26709785.899999999</v>
      </c>
      <c r="FV44" s="83">
        <v>1586501.3</v>
      </c>
      <c r="FW44" s="83">
        <v>0</v>
      </c>
      <c r="FX44" s="83">
        <v>1070256826.77</v>
      </c>
      <c r="FY44" s="83">
        <v>1065623913.23</v>
      </c>
      <c r="FZ44" s="83">
        <v>1586414.96</v>
      </c>
      <c r="GA44" s="83">
        <v>1068670325.47</v>
      </c>
      <c r="GB44" s="83">
        <v>0</v>
      </c>
      <c r="GC44" s="83">
        <v>1067210328.1900001</v>
      </c>
      <c r="GD44" s="83">
        <v>0</v>
      </c>
      <c r="GE44" s="83">
        <v>861505389.73000002</v>
      </c>
      <c r="GF44" s="83">
        <v>296537770.75999999</v>
      </c>
      <c r="GG44" s="83">
        <v>26709785.899999999</v>
      </c>
      <c r="GH44" s="83">
        <v>0</v>
      </c>
      <c r="GI44" s="83">
        <v>1149833141.54</v>
      </c>
      <c r="GJ44" s="83">
        <v>-87791668.170000002</v>
      </c>
      <c r="GK44" s="83">
        <v>0</v>
      </c>
      <c r="GL44" s="83">
        <v>44088001.619999997</v>
      </c>
      <c r="GM44" s="83">
        <v>-96559964.319999993</v>
      </c>
      <c r="GN44" s="83">
        <v>0</v>
      </c>
      <c r="GO44" s="83">
        <v>418644889.75</v>
      </c>
      <c r="GP44" s="83">
        <v>1006551191.95</v>
      </c>
      <c r="GQ44" s="83">
        <v>-101435544.36</v>
      </c>
      <c r="GR44" s="83">
        <v>515204854.06999999</v>
      </c>
      <c r="GS44" s="83">
        <v>0</v>
      </c>
      <c r="GT44" s="83">
        <v>905115647.59000003</v>
      </c>
      <c r="GU44" s="83">
        <v>0</v>
      </c>
      <c r="GV44" s="83">
        <v>1062041473.37</v>
      </c>
      <c r="GW44" s="83">
        <v>262462239.38999999</v>
      </c>
      <c r="GX44" s="83">
        <v>44088001.619999997</v>
      </c>
      <c r="GY44" s="83">
        <v>0</v>
      </c>
      <c r="GZ44" s="83">
        <v>0</v>
      </c>
      <c r="HA44" s="83">
        <v>0</v>
      </c>
      <c r="HB44" s="83">
        <v>0</v>
      </c>
      <c r="HC44" s="83">
        <v>0</v>
      </c>
      <c r="HD44" s="83">
        <v>0</v>
      </c>
      <c r="HE44" s="83">
        <v>0</v>
      </c>
      <c r="HF44" s="83">
        <v>0</v>
      </c>
      <c r="HG44" s="83">
        <v>0</v>
      </c>
      <c r="HH44" s="83">
        <v>0</v>
      </c>
      <c r="HI44" s="83">
        <v>0</v>
      </c>
      <c r="HJ44" s="83">
        <v>0</v>
      </c>
      <c r="HK44" s="83">
        <v>0</v>
      </c>
      <c r="HL44" s="83">
        <v>0</v>
      </c>
      <c r="HM44" s="83">
        <v>0</v>
      </c>
      <c r="HN44" s="83">
        <v>0</v>
      </c>
      <c r="HO44" s="83">
        <v>0</v>
      </c>
      <c r="HP44" s="83">
        <v>0</v>
      </c>
      <c r="HQ44" s="83">
        <v>0</v>
      </c>
      <c r="HR44" s="83">
        <v>0</v>
      </c>
      <c r="HS44" s="83">
        <v>0</v>
      </c>
      <c r="HT44" s="83">
        <v>0</v>
      </c>
      <c r="HU44" s="83">
        <v>0</v>
      </c>
      <c r="HV44" s="83">
        <v>0</v>
      </c>
      <c r="HW44" s="83">
        <v>0</v>
      </c>
      <c r="HX44" s="83">
        <v>0</v>
      </c>
      <c r="HY44" s="83">
        <v>0</v>
      </c>
      <c r="HZ44" s="83">
        <v>0</v>
      </c>
      <c r="IA44" s="83">
        <v>0</v>
      </c>
      <c r="IB44" s="83">
        <v>0</v>
      </c>
      <c r="IC44" s="83">
        <v>0</v>
      </c>
      <c r="ID44" s="83">
        <v>0</v>
      </c>
      <c r="IE44" s="83">
        <v>0</v>
      </c>
      <c r="IF44" s="83">
        <v>0</v>
      </c>
      <c r="IG44" s="83">
        <v>0</v>
      </c>
      <c r="IH44" s="83">
        <v>0</v>
      </c>
      <c r="II44" s="83">
        <v>0</v>
      </c>
      <c r="IJ44" s="83">
        <v>0</v>
      </c>
      <c r="IK44" s="83">
        <v>0</v>
      </c>
      <c r="IL44" s="83">
        <v>0</v>
      </c>
      <c r="IM44" s="83">
        <v>0</v>
      </c>
      <c r="IN44" s="83">
        <v>0</v>
      </c>
      <c r="IO44" s="83">
        <v>0</v>
      </c>
      <c r="IP44" s="83">
        <v>0</v>
      </c>
      <c r="IQ44" s="83">
        <v>0</v>
      </c>
      <c r="IR44" s="83">
        <v>0</v>
      </c>
      <c r="IS44" s="83">
        <v>0</v>
      </c>
      <c r="IT44" s="83">
        <v>0</v>
      </c>
      <c r="IU44" s="83">
        <v>0</v>
      </c>
      <c r="IV44" s="83">
        <v>0</v>
      </c>
      <c r="IW44" s="83">
        <v>0</v>
      </c>
      <c r="IX44" s="83">
        <v>0</v>
      </c>
      <c r="IY44" s="83">
        <v>0</v>
      </c>
      <c r="IZ44" s="83">
        <v>17481479802.07</v>
      </c>
      <c r="JA44" s="83">
        <v>724135873.57000005</v>
      </c>
      <c r="JB44" s="83">
        <v>0</v>
      </c>
      <c r="JC44" s="83">
        <v>0</v>
      </c>
      <c r="JD44" s="83">
        <v>698172374.20000005</v>
      </c>
      <c r="JE44" s="83">
        <v>1676506426.45</v>
      </c>
      <c r="JF44" s="83">
        <v>0</v>
      </c>
      <c r="JG44" s="83">
        <v>0</v>
      </c>
      <c r="JH44" s="83">
        <v>34361855450.139999</v>
      </c>
      <c r="JI44" s="83">
        <v>32411891547.18</v>
      </c>
      <c r="JJ44" s="83">
        <v>1673050161.71</v>
      </c>
      <c r="JK44" s="83">
        <v>32685349023.689999</v>
      </c>
      <c r="JL44" s="83">
        <v>7905514520.54</v>
      </c>
      <c r="JM44" s="83">
        <v>0</v>
      </c>
      <c r="JN44" s="83">
        <v>0</v>
      </c>
      <c r="JO44" s="83">
        <v>34084941708.889999</v>
      </c>
      <c r="JP44" s="83">
        <v>0</v>
      </c>
      <c r="JQ44" s="83">
        <v>0</v>
      </c>
      <c r="JR44" s="83">
        <v>0</v>
      </c>
      <c r="JS44" s="83">
        <v>18205615675.639999</v>
      </c>
      <c r="JT44" s="83">
        <v>7905514520.54</v>
      </c>
      <c r="JU44" s="83">
        <v>698172374.20000005</v>
      </c>
      <c r="JV44" s="83">
        <v>0</v>
      </c>
      <c r="JW44" s="83">
        <v>11760438.439999999</v>
      </c>
      <c r="JX44" s="83">
        <v>444215323.11000001</v>
      </c>
      <c r="JY44" s="83">
        <v>384030647.37</v>
      </c>
      <c r="JZ44" s="83">
        <v>384030647.37</v>
      </c>
      <c r="KA44" s="83">
        <v>60184675.740000002</v>
      </c>
      <c r="KB44" s="83">
        <v>0</v>
      </c>
      <c r="KC44" s="83">
        <v>0</v>
      </c>
      <c r="KD44" s="83">
        <v>0</v>
      </c>
      <c r="KE44" s="83">
        <v>60184675.740000002</v>
      </c>
      <c r="KF44" s="83">
        <v>0</v>
      </c>
      <c r="KG44" s="83">
        <v>0</v>
      </c>
      <c r="KH44" s="83">
        <v>455975761.55000001</v>
      </c>
      <c r="KI44" s="83">
        <v>0</v>
      </c>
      <c r="KJ44" s="83">
        <v>455975761.55000001</v>
      </c>
      <c r="KK44" s="83">
        <v>0</v>
      </c>
      <c r="KL44" s="83">
        <v>0</v>
      </c>
      <c r="KM44" s="83">
        <v>444215323.11000001</v>
      </c>
      <c r="KN44" s="83">
        <v>722997762.58000004</v>
      </c>
      <c r="KO44" s="83">
        <v>12000625627.41</v>
      </c>
      <c r="KP44" s="83">
        <v>11399797936.870001</v>
      </c>
      <c r="KQ44" s="83">
        <v>11402624757.75</v>
      </c>
      <c r="KR44" s="83">
        <v>596904756.99000001</v>
      </c>
      <c r="KS44" s="83">
        <v>0</v>
      </c>
      <c r="KT44" s="83">
        <v>2826820.88</v>
      </c>
      <c r="KU44" s="83">
        <v>1096112.67</v>
      </c>
      <c r="KV44" s="83">
        <v>598000869.65999997</v>
      </c>
      <c r="KW44" s="83">
        <v>0</v>
      </c>
      <c r="KX44" s="83">
        <v>0</v>
      </c>
      <c r="KY44" s="83">
        <v>12719700456.440001</v>
      </c>
      <c r="KZ44" s="83">
        <v>3922933.55</v>
      </c>
      <c r="LA44" s="83">
        <v>12723623389.99</v>
      </c>
      <c r="LB44" s="83">
        <v>0</v>
      </c>
      <c r="LC44" s="83">
        <v>0</v>
      </c>
      <c r="LD44" s="83">
        <v>11996702693.860001</v>
      </c>
      <c r="LE44" s="83">
        <v>230690335.86000001</v>
      </c>
      <c r="LF44" s="83">
        <v>3807219875.6999998</v>
      </c>
      <c r="LG44" s="83">
        <v>3622220387.96</v>
      </c>
      <c r="LH44" s="83">
        <v>3660404599.5599999</v>
      </c>
      <c r="LI44" s="83">
        <v>143724368.88999999</v>
      </c>
      <c r="LJ44" s="83">
        <v>0</v>
      </c>
      <c r="LK44" s="83">
        <v>38184211.600000001</v>
      </c>
      <c r="LL44" s="83">
        <v>3090907.25</v>
      </c>
      <c r="LM44" s="83">
        <v>146815276.13999999</v>
      </c>
      <c r="LN44" s="83">
        <v>0</v>
      </c>
      <c r="LO44" s="83">
        <v>0</v>
      </c>
      <c r="LP44" s="83">
        <v>3996635092.71</v>
      </c>
      <c r="LQ44" s="83">
        <v>41275118.850000001</v>
      </c>
      <c r="LR44" s="83">
        <v>4037910211.5599999</v>
      </c>
      <c r="LS44" s="83">
        <v>0</v>
      </c>
      <c r="LT44" s="83">
        <v>0</v>
      </c>
      <c r="LU44" s="83">
        <v>3765944756.8499999</v>
      </c>
      <c r="LV44" s="83">
        <v>72545507.989999995</v>
      </c>
      <c r="LW44" s="83">
        <v>5081936489.6199999</v>
      </c>
      <c r="LX44" s="83">
        <v>4845969924.5600004</v>
      </c>
      <c r="LY44" s="83">
        <v>4879439291.5500002</v>
      </c>
      <c r="LZ44" s="83">
        <v>202200592.66</v>
      </c>
      <c r="MA44" s="83">
        <v>0</v>
      </c>
      <c r="MB44" s="83">
        <v>33469366.989999998</v>
      </c>
      <c r="MC44" s="83">
        <v>296605.40999999997</v>
      </c>
      <c r="MD44" s="83">
        <v>202497198.06999999</v>
      </c>
      <c r="ME44" s="83">
        <v>0</v>
      </c>
      <c r="MF44" s="83">
        <v>0</v>
      </c>
      <c r="MG44" s="83">
        <v>5120716025.21</v>
      </c>
      <c r="MH44" s="83">
        <v>33765972.399999999</v>
      </c>
      <c r="MI44" s="83">
        <v>5154481997.6099997</v>
      </c>
      <c r="MJ44" s="83">
        <v>0</v>
      </c>
      <c r="MK44" s="83">
        <v>0</v>
      </c>
      <c r="ML44" s="83">
        <v>5048170517.2200003</v>
      </c>
      <c r="MM44" s="83">
        <v>19576600.969999999</v>
      </c>
      <c r="MN44" s="83">
        <v>2142130876.3800001</v>
      </c>
      <c r="MO44" s="83">
        <v>859957917.84000003</v>
      </c>
      <c r="MP44" s="83">
        <v>888624401.74000001</v>
      </c>
      <c r="MQ44" s="83">
        <v>1251168001.72</v>
      </c>
      <c r="MR44" s="83">
        <v>0</v>
      </c>
      <c r="MS44" s="83">
        <v>28666483.899999999</v>
      </c>
      <c r="MT44" s="83">
        <v>2338472.92</v>
      </c>
      <c r="MU44" s="83">
        <v>1253506474.6400001</v>
      </c>
      <c r="MV44" s="83">
        <v>0</v>
      </c>
      <c r="MW44" s="83">
        <v>0</v>
      </c>
      <c r="MX44" s="83">
        <v>2130702520.53</v>
      </c>
      <c r="MY44" s="83">
        <v>31004956.82</v>
      </c>
      <c r="MZ44" s="83">
        <v>2161707477.3499999</v>
      </c>
      <c r="NA44" s="83">
        <v>0</v>
      </c>
      <c r="NB44" s="83">
        <v>0</v>
      </c>
      <c r="NC44" s="83">
        <v>2111125919.5599999</v>
      </c>
      <c r="ND44" s="83">
        <v>5074931.21</v>
      </c>
      <c r="NE44" s="83">
        <v>294634918.92000002</v>
      </c>
      <c r="NF44" s="83">
        <v>171123281.97</v>
      </c>
      <c r="NG44" s="83">
        <v>198329724.50999999</v>
      </c>
      <c r="NH44" s="83">
        <v>53486289.469999999</v>
      </c>
      <c r="NI44" s="83">
        <v>0</v>
      </c>
      <c r="NJ44" s="83">
        <v>27206442.539999999</v>
      </c>
      <c r="NK44" s="83">
        <v>42818904.939999998</v>
      </c>
      <c r="NL44" s="83">
        <v>96305194.409999996</v>
      </c>
      <c r="NM44" s="83">
        <v>0</v>
      </c>
      <c r="NN44" s="83">
        <v>0</v>
      </c>
      <c r="NO44" s="83">
        <v>229684502.65000001</v>
      </c>
      <c r="NP44" s="83">
        <v>70025347.480000004</v>
      </c>
      <c r="NQ44" s="83">
        <v>299709850.13</v>
      </c>
      <c r="NR44" s="83">
        <v>0</v>
      </c>
      <c r="NS44" s="83">
        <v>0</v>
      </c>
      <c r="NT44" s="83">
        <v>224609571.44</v>
      </c>
      <c r="NU44" s="83">
        <v>87047277.859999999</v>
      </c>
      <c r="NV44" s="83">
        <v>6987041477.25</v>
      </c>
      <c r="NW44" s="83">
        <v>4506026243.4799995</v>
      </c>
      <c r="NX44" s="83">
        <v>5204667150.0500002</v>
      </c>
      <c r="NY44" s="83">
        <v>1665086692.7</v>
      </c>
      <c r="NZ44" s="83">
        <v>0</v>
      </c>
      <c r="OA44" s="83">
        <v>698640906.57000005</v>
      </c>
      <c r="OB44" s="83">
        <v>117287634.5</v>
      </c>
      <c r="OC44" s="83">
        <v>1782374327.2</v>
      </c>
      <c r="OD44" s="83">
        <v>0</v>
      </c>
      <c r="OE44" s="83">
        <v>0</v>
      </c>
      <c r="OF44" s="83">
        <v>6258160214.04</v>
      </c>
      <c r="OG44" s="83">
        <v>815928541.07000005</v>
      </c>
      <c r="OH44" s="83">
        <v>7074088755.1099997</v>
      </c>
      <c r="OI44" s="83">
        <v>0</v>
      </c>
      <c r="OJ44" s="83">
        <v>0</v>
      </c>
      <c r="OK44" s="83">
        <v>6171112936.1800003</v>
      </c>
      <c r="OL44" s="83">
        <v>45851317.890000001</v>
      </c>
      <c r="OM44" s="83">
        <v>3557826930.0999999</v>
      </c>
      <c r="ON44" s="83">
        <v>2795865412</v>
      </c>
      <c r="OO44" s="83">
        <v>3093802957.0799999</v>
      </c>
      <c r="OP44" s="83">
        <v>430695763.66000003</v>
      </c>
      <c r="OQ44" s="83">
        <v>0</v>
      </c>
      <c r="OR44" s="83">
        <v>297937545.07999998</v>
      </c>
      <c r="OS44" s="83">
        <v>33328209.359999999</v>
      </c>
      <c r="OT44" s="83">
        <v>464023973.01999998</v>
      </c>
      <c r="OU44" s="83">
        <v>0</v>
      </c>
      <c r="OV44" s="83">
        <v>0</v>
      </c>
      <c r="OW44" s="83">
        <v>3272412493.5500002</v>
      </c>
      <c r="OX44" s="83">
        <v>331265754.44</v>
      </c>
      <c r="OY44" s="83">
        <v>3603678247.9899998</v>
      </c>
      <c r="OZ44" s="83">
        <v>0</v>
      </c>
      <c r="PA44" s="83">
        <v>0</v>
      </c>
      <c r="PB44" s="83">
        <v>3226561175.6599998</v>
      </c>
      <c r="PC44" s="83">
        <v>7970219.6799999997</v>
      </c>
      <c r="PD44" s="83">
        <v>750262255.71000004</v>
      </c>
      <c r="PE44" s="83">
        <v>227991028.03</v>
      </c>
      <c r="PF44" s="83">
        <v>677303958.92999995</v>
      </c>
      <c r="PG44" s="83">
        <v>10628203.25</v>
      </c>
      <c r="PH44" s="83">
        <v>0</v>
      </c>
      <c r="PI44" s="83">
        <v>449312930.89999998</v>
      </c>
      <c r="PJ44" s="83">
        <v>62330093.530000001</v>
      </c>
      <c r="PK44" s="83">
        <v>72958296.780000001</v>
      </c>
      <c r="PL44" s="83">
        <v>0</v>
      </c>
      <c r="PM44" s="83">
        <v>0</v>
      </c>
      <c r="PN44" s="83">
        <v>246589450.96000001</v>
      </c>
      <c r="PO44" s="83">
        <v>511643024.43000001</v>
      </c>
      <c r="PP44" s="83">
        <v>758232475.38999999</v>
      </c>
      <c r="PQ44" s="83">
        <v>0</v>
      </c>
      <c r="PR44" s="83">
        <v>0</v>
      </c>
      <c r="PS44" s="83">
        <v>238619231.28</v>
      </c>
      <c r="PT44" s="83">
        <v>0</v>
      </c>
      <c r="PU44" s="83">
        <v>0</v>
      </c>
      <c r="PV44" s="83">
        <v>0</v>
      </c>
      <c r="PW44" s="83">
        <v>0</v>
      </c>
      <c r="PX44" s="83">
        <v>0</v>
      </c>
      <c r="PY44" s="83">
        <v>0</v>
      </c>
      <c r="PZ44" s="83">
        <v>0</v>
      </c>
      <c r="QA44" s="83">
        <v>0</v>
      </c>
      <c r="QB44" s="83">
        <v>0</v>
      </c>
      <c r="QC44" s="83">
        <v>0</v>
      </c>
      <c r="QD44" s="83">
        <v>0</v>
      </c>
      <c r="QE44" s="83">
        <v>0</v>
      </c>
      <c r="QF44" s="83">
        <v>0</v>
      </c>
      <c r="QG44" s="83">
        <v>0</v>
      </c>
      <c r="QH44" s="83">
        <v>0</v>
      </c>
      <c r="QI44" s="83">
        <v>0</v>
      </c>
      <c r="QJ44" s="83">
        <v>0</v>
      </c>
      <c r="QK44" s="83">
        <v>13831665.52</v>
      </c>
      <c r="QL44" s="83">
        <v>587090855.14999998</v>
      </c>
      <c r="QM44" s="83">
        <v>264362260.09999999</v>
      </c>
      <c r="QN44" s="83">
        <v>264330963.66</v>
      </c>
      <c r="QO44" s="83">
        <v>322759917.60000002</v>
      </c>
      <c r="QP44" s="83">
        <v>0</v>
      </c>
      <c r="QQ44" s="83">
        <v>-31296.44</v>
      </c>
      <c r="QR44" s="83">
        <v>-26.11</v>
      </c>
      <c r="QS44" s="83">
        <v>322759891.49000001</v>
      </c>
      <c r="QT44" s="83">
        <v>0</v>
      </c>
      <c r="QU44" s="83">
        <v>0</v>
      </c>
      <c r="QV44" s="83">
        <v>600953843.22000003</v>
      </c>
      <c r="QW44" s="83">
        <v>-31322.55</v>
      </c>
      <c r="QX44" s="83">
        <v>600922520.66999996</v>
      </c>
      <c r="QY44" s="83">
        <v>0</v>
      </c>
      <c r="QZ44" s="83">
        <v>0</v>
      </c>
      <c r="RA44" s="83">
        <v>587122177.70000005</v>
      </c>
      <c r="RB44" s="83">
        <v>9636367.7799999993</v>
      </c>
      <c r="RC44" s="83">
        <v>1600339266.9400001</v>
      </c>
      <c r="RD44" s="83">
        <v>847258846.92999995</v>
      </c>
      <c r="RE44" s="83">
        <v>862131907.51999998</v>
      </c>
      <c r="RF44" s="83">
        <v>736966794.63999999</v>
      </c>
      <c r="RG44" s="83">
        <v>0</v>
      </c>
      <c r="RH44" s="83">
        <v>14873060.59</v>
      </c>
      <c r="RI44" s="83">
        <v>1240564.78</v>
      </c>
      <c r="RJ44" s="83">
        <v>738207359.41999996</v>
      </c>
      <c r="RK44" s="83">
        <v>0</v>
      </c>
      <c r="RL44" s="83">
        <v>0</v>
      </c>
      <c r="RM44" s="83">
        <v>1593862009.3499999</v>
      </c>
      <c r="RN44" s="83">
        <v>16113625.369999999</v>
      </c>
      <c r="RO44" s="83">
        <v>1609975634.72</v>
      </c>
      <c r="RP44" s="83">
        <v>0</v>
      </c>
      <c r="RQ44" s="83">
        <v>0</v>
      </c>
      <c r="RR44" s="83">
        <v>1584225641.5699999</v>
      </c>
      <c r="RS44" s="83">
        <v>0</v>
      </c>
      <c r="RT44" s="83">
        <v>0</v>
      </c>
      <c r="RU44" s="83">
        <v>0</v>
      </c>
      <c r="RV44" s="83">
        <v>0</v>
      </c>
      <c r="RW44" s="83">
        <v>0</v>
      </c>
      <c r="RX44" s="83">
        <v>0</v>
      </c>
      <c r="RY44" s="83">
        <v>0</v>
      </c>
      <c r="RZ44" s="83">
        <v>0</v>
      </c>
      <c r="SA44" s="83">
        <v>0</v>
      </c>
      <c r="SB44" s="83">
        <v>0</v>
      </c>
      <c r="SC44" s="83">
        <v>0</v>
      </c>
      <c r="SD44" s="83">
        <v>0</v>
      </c>
      <c r="SE44" s="83">
        <v>0</v>
      </c>
      <c r="SF44" s="83">
        <v>0</v>
      </c>
      <c r="SG44" s="83">
        <v>0</v>
      </c>
      <c r="SH44" s="83">
        <v>0</v>
      </c>
      <c r="SI44" s="83">
        <v>0</v>
      </c>
      <c r="SJ44" s="83">
        <v>0</v>
      </c>
      <c r="SK44" s="83">
        <v>0</v>
      </c>
      <c r="SL44" s="83">
        <v>0</v>
      </c>
      <c r="SM44" s="83">
        <v>0</v>
      </c>
      <c r="SN44" s="83">
        <v>0</v>
      </c>
      <c r="SO44" s="83">
        <v>0</v>
      </c>
      <c r="SP44" s="83">
        <v>0</v>
      </c>
      <c r="SQ44" s="83">
        <v>0</v>
      </c>
      <c r="SR44" s="83">
        <v>0</v>
      </c>
      <c r="SS44" s="83">
        <v>0</v>
      </c>
      <c r="ST44" s="83">
        <v>0</v>
      </c>
      <c r="SU44" s="83">
        <v>0</v>
      </c>
      <c r="SV44" s="83">
        <v>0</v>
      </c>
      <c r="SW44" s="83">
        <v>0</v>
      </c>
      <c r="SX44" s="83">
        <v>0</v>
      </c>
      <c r="SY44" s="83">
        <v>0</v>
      </c>
      <c r="SZ44" s="83">
        <v>0</v>
      </c>
      <c r="TA44" s="83">
        <v>0</v>
      </c>
      <c r="TB44" s="83">
        <v>0</v>
      </c>
      <c r="TC44" s="83">
        <v>0</v>
      </c>
      <c r="TD44" s="83">
        <v>0</v>
      </c>
      <c r="TE44" s="83">
        <v>0</v>
      </c>
      <c r="TF44" s="83">
        <v>0</v>
      </c>
      <c r="TG44" s="83">
        <v>0</v>
      </c>
      <c r="TH44" s="83">
        <v>0</v>
      </c>
      <c r="TI44" s="83">
        <v>0</v>
      </c>
      <c r="TJ44" s="83">
        <v>0</v>
      </c>
      <c r="TK44" s="83">
        <v>0</v>
      </c>
      <c r="TL44" s="83">
        <v>0</v>
      </c>
      <c r="TM44" s="83">
        <v>0</v>
      </c>
      <c r="TN44" s="83">
        <v>0</v>
      </c>
      <c r="TO44" s="83">
        <v>0</v>
      </c>
      <c r="TP44" s="83">
        <v>0</v>
      </c>
      <c r="TQ44" s="83">
        <v>0</v>
      </c>
      <c r="TR44" s="83">
        <v>0</v>
      </c>
      <c r="TS44" s="83">
        <v>0</v>
      </c>
      <c r="TT44" s="83">
        <v>0</v>
      </c>
      <c r="TU44" s="83">
        <v>0</v>
      </c>
      <c r="TV44" s="83">
        <v>0</v>
      </c>
      <c r="TW44" s="83">
        <v>0</v>
      </c>
      <c r="TX44" s="83">
        <v>0</v>
      </c>
      <c r="TY44" s="83">
        <v>0</v>
      </c>
      <c r="TZ44" s="83">
        <v>0</v>
      </c>
      <c r="UA44" s="83">
        <v>0</v>
      </c>
      <c r="UB44" s="83">
        <v>0</v>
      </c>
      <c r="UC44" s="83">
        <v>0</v>
      </c>
      <c r="UD44" s="83">
        <v>0</v>
      </c>
      <c r="UE44" s="83">
        <v>0</v>
      </c>
      <c r="UF44" s="83">
        <v>0</v>
      </c>
      <c r="UG44" s="83">
        <v>0</v>
      </c>
      <c r="UH44" s="83">
        <v>0</v>
      </c>
      <c r="UI44" s="83">
        <v>1226982425.78</v>
      </c>
      <c r="UJ44" s="83">
        <v>37253323896.290001</v>
      </c>
      <c r="UK44" s="83">
        <v>29924603887.110001</v>
      </c>
      <c r="UL44" s="83">
        <v>31515690359.720001</v>
      </c>
      <c r="UM44" s="83">
        <v>5473806057.3199997</v>
      </c>
      <c r="UN44" s="83">
        <v>0</v>
      </c>
      <c r="UO44" s="83">
        <v>1591086472.6099999</v>
      </c>
      <c r="UP44" s="83">
        <v>263827479.25</v>
      </c>
      <c r="UQ44" s="83">
        <v>5737633536.5699997</v>
      </c>
      <c r="UR44" s="83">
        <v>0</v>
      </c>
      <c r="US44" s="83">
        <v>0</v>
      </c>
      <c r="UT44" s="83">
        <v>36625392370.209999</v>
      </c>
      <c r="UU44" s="83">
        <v>1854913951.8599999</v>
      </c>
      <c r="UV44" s="83">
        <v>38480306322.07</v>
      </c>
      <c r="UW44" s="83">
        <v>0</v>
      </c>
      <c r="UX44" s="83">
        <v>0</v>
      </c>
      <c r="UY44" s="83">
        <v>35398409944.43</v>
      </c>
      <c r="UZ44">
        <v>600953843.22000003</v>
      </c>
      <c r="VA44">
        <v>-31322.55</v>
      </c>
      <c r="VB44">
        <v>600922520.66999996</v>
      </c>
      <c r="VC44">
        <v>322759891.49000001</v>
      </c>
      <c r="VD44">
        <v>0</v>
      </c>
      <c r="VE44">
        <v>0</v>
      </c>
      <c r="VF44">
        <v>0</v>
      </c>
      <c r="VG44">
        <v>13831665.52</v>
      </c>
      <c r="VH44">
        <v>587122177.70000005</v>
      </c>
      <c r="VI44">
        <v>0</v>
      </c>
      <c r="VJ44">
        <v>14873060.59</v>
      </c>
      <c r="VK44">
        <v>862131907.51999998</v>
      </c>
      <c r="VL44">
        <v>736966794.63999999</v>
      </c>
      <c r="VM44">
        <v>1240564.78</v>
      </c>
      <c r="VN44">
        <v>0</v>
      </c>
      <c r="VO44">
        <v>1600339266.9400001</v>
      </c>
      <c r="VP44">
        <v>847258846.92999995</v>
      </c>
      <c r="VQ44">
        <v>1593862009.3499999</v>
      </c>
      <c r="VR44">
        <v>16113625.369999999</v>
      </c>
      <c r="VS44">
        <v>1609975634.72</v>
      </c>
      <c r="VT44">
        <v>738207359.41999996</v>
      </c>
      <c r="VU44">
        <v>0</v>
      </c>
      <c r="VV44">
        <v>0</v>
      </c>
      <c r="VW44">
        <v>0</v>
      </c>
      <c r="VX44">
        <v>9636367.7799999993</v>
      </c>
      <c r="VY44">
        <v>1584225641.5699999</v>
      </c>
      <c r="VZ44">
        <v>0</v>
      </c>
      <c r="WA44">
        <v>0</v>
      </c>
      <c r="WB44">
        <v>0</v>
      </c>
      <c r="WC44">
        <v>0</v>
      </c>
      <c r="WD44">
        <v>0</v>
      </c>
      <c r="WE44">
        <v>0</v>
      </c>
      <c r="WF44">
        <v>0</v>
      </c>
      <c r="WG44">
        <v>0</v>
      </c>
      <c r="WH44">
        <v>0</v>
      </c>
      <c r="WI44">
        <v>0</v>
      </c>
      <c r="WJ44">
        <v>0</v>
      </c>
      <c r="WK44">
        <v>0</v>
      </c>
      <c r="WL44">
        <v>0</v>
      </c>
      <c r="WM44">
        <v>0</v>
      </c>
      <c r="WN44">
        <v>0</v>
      </c>
      <c r="WO44">
        <v>0</v>
      </c>
      <c r="WP44">
        <v>0</v>
      </c>
      <c r="WQ44">
        <v>0</v>
      </c>
      <c r="WR44">
        <v>0</v>
      </c>
      <c r="WS44">
        <v>0</v>
      </c>
      <c r="WT44">
        <v>0</v>
      </c>
      <c r="WU44">
        <v>0</v>
      </c>
      <c r="WV44">
        <v>0</v>
      </c>
      <c r="WW44">
        <v>0</v>
      </c>
      <c r="WX44">
        <v>0</v>
      </c>
      <c r="WY44">
        <v>0</v>
      </c>
      <c r="WZ44">
        <v>0</v>
      </c>
      <c r="XA44">
        <v>0</v>
      </c>
      <c r="XB44">
        <v>0</v>
      </c>
      <c r="XC44">
        <v>0</v>
      </c>
      <c r="XD44">
        <v>0</v>
      </c>
      <c r="XE44">
        <v>0</v>
      </c>
      <c r="XF44">
        <v>0</v>
      </c>
      <c r="XG44">
        <v>0</v>
      </c>
      <c r="XH44">
        <v>0</v>
      </c>
      <c r="XI44">
        <v>0</v>
      </c>
      <c r="XJ44">
        <v>0</v>
      </c>
      <c r="XK44">
        <v>0</v>
      </c>
      <c r="XL44">
        <v>0</v>
      </c>
      <c r="XM44">
        <v>0</v>
      </c>
      <c r="XN44">
        <v>0</v>
      </c>
      <c r="XO44">
        <v>0</v>
      </c>
      <c r="XP44">
        <v>0</v>
      </c>
      <c r="XQ44">
        <v>0</v>
      </c>
      <c r="XR44">
        <v>0</v>
      </c>
      <c r="XS44">
        <v>0</v>
      </c>
      <c r="XT44">
        <v>0</v>
      </c>
      <c r="XU44">
        <v>0</v>
      </c>
      <c r="XV44">
        <v>0</v>
      </c>
      <c r="XW44">
        <v>0</v>
      </c>
      <c r="XX44">
        <v>0</v>
      </c>
      <c r="XY44">
        <v>0</v>
      </c>
      <c r="XZ44">
        <v>0</v>
      </c>
      <c r="YA44">
        <v>0</v>
      </c>
      <c r="YB44">
        <v>0</v>
      </c>
      <c r="YC44">
        <v>0</v>
      </c>
      <c r="YD44">
        <v>0</v>
      </c>
      <c r="YE44">
        <v>0</v>
      </c>
      <c r="YF44">
        <v>0</v>
      </c>
      <c r="YG44">
        <v>0</v>
      </c>
      <c r="YH44">
        <v>0</v>
      </c>
      <c r="YI44">
        <v>0</v>
      </c>
      <c r="YJ44">
        <v>0</v>
      </c>
      <c r="YK44">
        <v>0</v>
      </c>
      <c r="YL44">
        <v>0</v>
      </c>
      <c r="YM44">
        <v>0</v>
      </c>
      <c r="YN44">
        <v>0</v>
      </c>
      <c r="YO44">
        <v>0</v>
      </c>
      <c r="YP44">
        <v>0</v>
      </c>
      <c r="YQ44">
        <v>1591086472.6099999</v>
      </c>
      <c r="YR44">
        <v>31515690359.720001</v>
      </c>
      <c r="YS44">
        <v>5473806057.3199997</v>
      </c>
      <c r="YT44">
        <v>263827479.25</v>
      </c>
      <c r="YU44">
        <v>0</v>
      </c>
      <c r="YV44">
        <v>37253323896.290001</v>
      </c>
      <c r="YW44">
        <v>29924603887.110001</v>
      </c>
      <c r="YX44">
        <v>36625392370.209999</v>
      </c>
      <c r="YY44">
        <v>1854913951.8599999</v>
      </c>
      <c r="YZ44">
        <v>38480306322.07</v>
      </c>
      <c r="ZA44">
        <v>5737633536.5699997</v>
      </c>
      <c r="ZB44">
        <v>0</v>
      </c>
      <c r="ZC44">
        <v>0</v>
      </c>
      <c r="ZD44">
        <v>0</v>
      </c>
      <c r="ZE44">
        <v>1226982425.78</v>
      </c>
      <c r="ZF44">
        <v>35398409944.43</v>
      </c>
      <c r="ZG44">
        <v>0</v>
      </c>
    </row>
    <row r="45" spans="1:683">
      <c r="A45" s="83">
        <v>44926</v>
      </c>
      <c r="B45" s="81">
        <v>50018</v>
      </c>
      <c r="C45" s="82" t="s">
        <v>869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>
        <v>-18349138</v>
      </c>
      <c r="AM45" s="83"/>
      <c r="AN45" s="83"/>
      <c r="AO45" s="83">
        <v>6143371</v>
      </c>
      <c r="AP45" s="83">
        <v>1861750</v>
      </c>
      <c r="AQ45" s="83"/>
      <c r="AR45" s="83">
        <v>49401867</v>
      </c>
      <c r="AS45" s="83">
        <v>69059405</v>
      </c>
      <c r="AT45" s="83">
        <v>1861750</v>
      </c>
      <c r="AU45" s="83">
        <v>47540117</v>
      </c>
      <c r="AV45" s="83"/>
      <c r="AW45" s="83">
        <v>70921155</v>
      </c>
      <c r="AX45" s="83"/>
      <c r="AY45" s="83">
        <v>-18349138</v>
      </c>
      <c r="AZ45" s="83">
        <v>12027216</v>
      </c>
      <c r="BA45" s="83">
        <v>6143371</v>
      </c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>
        <v>46000</v>
      </c>
      <c r="CR45" s="83">
        <v>46000</v>
      </c>
      <c r="CS45" s="83"/>
      <c r="CT45" s="83">
        <v>46000</v>
      </c>
      <c r="CU45" s="83"/>
      <c r="CV45" s="83">
        <v>46000</v>
      </c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>
        <v>-18349138</v>
      </c>
      <c r="JA45" s="83"/>
      <c r="JB45" s="83"/>
      <c r="JC45" s="83"/>
      <c r="JD45" s="83">
        <v>6143371</v>
      </c>
      <c r="JE45" s="83">
        <v>1861750</v>
      </c>
      <c r="JF45" s="83"/>
      <c r="JG45" s="83"/>
      <c r="JH45" s="83">
        <v>49447867</v>
      </c>
      <c r="JI45" s="83">
        <v>69105405</v>
      </c>
      <c r="JJ45" s="83">
        <v>1861750</v>
      </c>
      <c r="JK45" s="83">
        <v>47586117</v>
      </c>
      <c r="JL45" s="83">
        <v>12027216</v>
      </c>
      <c r="JM45" s="83"/>
      <c r="JN45" s="83"/>
      <c r="JO45" s="83">
        <v>70967155</v>
      </c>
      <c r="JP45" s="83"/>
      <c r="JQ45" s="83"/>
      <c r="JR45" s="83"/>
      <c r="JS45" s="83">
        <v>-18349138</v>
      </c>
      <c r="JT45" s="83">
        <v>12027216</v>
      </c>
      <c r="JU45" s="83">
        <v>6143371</v>
      </c>
      <c r="JV45" s="83"/>
      <c r="JW45" s="83">
        <v>0</v>
      </c>
      <c r="JX45" s="83">
        <v>0</v>
      </c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>
        <v>0</v>
      </c>
      <c r="KO45" s="83">
        <v>0</v>
      </c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>
        <v>19846267</v>
      </c>
      <c r="LF45" s="83">
        <v>232040450</v>
      </c>
      <c r="LG45" s="83">
        <v>244892750</v>
      </c>
      <c r="LH45" s="83">
        <v>244892750</v>
      </c>
      <c r="LI45" s="83">
        <v>-12852300</v>
      </c>
      <c r="LJ45" s="83"/>
      <c r="LK45" s="83"/>
      <c r="LL45" s="83"/>
      <c r="LM45" s="83">
        <v>-12852300</v>
      </c>
      <c r="LN45" s="83"/>
      <c r="LO45" s="83"/>
      <c r="LP45" s="83">
        <v>251886717</v>
      </c>
      <c r="LQ45" s="83"/>
      <c r="LR45" s="83">
        <v>251886717</v>
      </c>
      <c r="LS45" s="83"/>
      <c r="LT45" s="83"/>
      <c r="LU45" s="83">
        <v>232040450</v>
      </c>
      <c r="LV45" s="83">
        <v>0</v>
      </c>
      <c r="LW45" s="83">
        <v>0</v>
      </c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>
        <v>0</v>
      </c>
      <c r="MN45" s="83">
        <v>0</v>
      </c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>
        <v>0</v>
      </c>
      <c r="NE45" s="83">
        <v>0</v>
      </c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>
        <v>0</v>
      </c>
      <c r="NR45" s="83"/>
      <c r="NS45" s="83"/>
      <c r="NT45" s="83"/>
      <c r="NU45" s="83">
        <v>0</v>
      </c>
      <c r="NV45" s="83">
        <v>0</v>
      </c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>
        <v>0</v>
      </c>
      <c r="OM45" s="83">
        <v>0</v>
      </c>
      <c r="ON45" s="83"/>
      <c r="OO45" s="83"/>
      <c r="OP45" s="83"/>
      <c r="OQ45" s="83"/>
      <c r="OR45" s="83"/>
      <c r="OS45" s="83"/>
      <c r="OT45" s="83"/>
      <c r="OU45" s="83"/>
      <c r="OV45" s="83"/>
      <c r="OW45" s="83"/>
      <c r="OX45" s="83"/>
      <c r="OY45" s="83"/>
      <c r="OZ45" s="83"/>
      <c r="PA45" s="83"/>
      <c r="PB45" s="83"/>
      <c r="PC45" s="83">
        <v>0</v>
      </c>
      <c r="PD45" s="83">
        <v>0</v>
      </c>
      <c r="PE45" s="83"/>
      <c r="PF45" s="83"/>
      <c r="PG45" s="83"/>
      <c r="PH45" s="83"/>
      <c r="PI45" s="83"/>
      <c r="PJ45" s="83"/>
      <c r="PK45" s="83"/>
      <c r="PL45" s="83"/>
      <c r="PM45" s="83"/>
      <c r="PN45" s="83"/>
      <c r="PO45" s="83"/>
      <c r="PP45" s="83"/>
      <c r="PQ45" s="83"/>
      <c r="PR45" s="83"/>
      <c r="PS45" s="83"/>
      <c r="PT45" s="83">
        <v>0</v>
      </c>
      <c r="PU45" s="83">
        <v>0</v>
      </c>
      <c r="PV45" s="83"/>
      <c r="PW45" s="83"/>
      <c r="PX45" s="83"/>
      <c r="PY45" s="83"/>
      <c r="PZ45" s="83"/>
      <c r="QA45" s="83"/>
      <c r="QB45" s="83"/>
      <c r="QC45" s="83"/>
      <c r="QD45" s="83"/>
      <c r="QE45" s="83"/>
      <c r="QF45" s="83"/>
      <c r="QG45" s="83"/>
      <c r="QH45" s="83"/>
      <c r="QI45" s="83"/>
      <c r="QJ45" s="83"/>
      <c r="QK45" s="83">
        <v>0</v>
      </c>
      <c r="QL45" s="83">
        <v>0</v>
      </c>
      <c r="QM45" s="83"/>
      <c r="QN45" s="83"/>
      <c r="QO45" s="83"/>
      <c r="QP45" s="83"/>
      <c r="QQ45" s="83"/>
      <c r="QR45" s="83"/>
      <c r="QS45" s="83"/>
      <c r="QT45" s="83"/>
      <c r="QU45" s="83"/>
      <c r="QV45" s="83"/>
      <c r="QW45" s="83"/>
      <c r="QX45" s="83"/>
      <c r="QY45" s="83"/>
      <c r="QZ45" s="83"/>
      <c r="RA45" s="83"/>
      <c r="RB45" s="83">
        <v>0</v>
      </c>
      <c r="RC45" s="83">
        <v>0</v>
      </c>
      <c r="RD45" s="83"/>
      <c r="RE45" s="83"/>
      <c r="RF45" s="83"/>
      <c r="RG45" s="83"/>
      <c r="RH45" s="83"/>
      <c r="RI45" s="83"/>
      <c r="RJ45" s="83"/>
      <c r="RK45" s="83"/>
      <c r="RL45" s="83"/>
      <c r="RM45" s="83"/>
      <c r="RN45" s="83"/>
      <c r="RO45" s="83"/>
      <c r="RP45" s="83"/>
      <c r="RQ45" s="83"/>
      <c r="RR45" s="83"/>
      <c r="RS45" s="83">
        <v>0</v>
      </c>
      <c r="RT45" s="83">
        <v>0</v>
      </c>
      <c r="RU45" s="83"/>
      <c r="RV45" s="83"/>
      <c r="RW45" s="83"/>
      <c r="RX45" s="83"/>
      <c r="RY45" s="83"/>
      <c r="RZ45" s="83"/>
      <c r="SA45" s="83"/>
      <c r="SB45" s="83"/>
      <c r="SC45" s="83"/>
      <c r="SD45" s="83"/>
      <c r="SE45" s="83"/>
      <c r="SF45" s="83"/>
      <c r="SG45" s="83"/>
      <c r="SH45" s="83"/>
      <c r="SI45" s="83"/>
      <c r="SJ45" s="83">
        <v>0</v>
      </c>
      <c r="SK45" s="83">
        <v>0</v>
      </c>
      <c r="SL45" s="83"/>
      <c r="SM45" s="83"/>
      <c r="SN45" s="83"/>
      <c r="SO45" s="83"/>
      <c r="SP45" s="83"/>
      <c r="SQ45" s="83"/>
      <c r="SR45" s="83"/>
      <c r="SS45" s="83"/>
      <c r="ST45" s="83"/>
      <c r="SU45" s="83"/>
      <c r="SV45" s="83"/>
      <c r="SW45" s="83"/>
      <c r="SX45" s="83"/>
      <c r="SY45" s="83"/>
      <c r="SZ45" s="83"/>
      <c r="TA45" s="83">
        <v>0</v>
      </c>
      <c r="TB45" s="83">
        <v>0</v>
      </c>
      <c r="TC45" s="83"/>
      <c r="TD45" s="83"/>
      <c r="TE45" s="83"/>
      <c r="TF45" s="83"/>
      <c r="TG45" s="83"/>
      <c r="TH45" s="83"/>
      <c r="TI45" s="83"/>
      <c r="TJ45" s="83"/>
      <c r="TK45" s="83"/>
      <c r="TL45" s="83"/>
      <c r="TM45" s="83"/>
      <c r="TN45" s="83"/>
      <c r="TO45" s="83"/>
      <c r="TP45" s="83"/>
      <c r="TQ45" s="83"/>
      <c r="TR45" s="83">
        <v>0</v>
      </c>
      <c r="TS45" s="83">
        <v>0</v>
      </c>
      <c r="TT45" s="83"/>
      <c r="TU45" s="83"/>
      <c r="TV45" s="83"/>
      <c r="TW45" s="83"/>
      <c r="TX45" s="83"/>
      <c r="TY45" s="83"/>
      <c r="TZ45" s="83"/>
      <c r="UA45" s="83"/>
      <c r="UB45" s="83"/>
      <c r="UC45" s="83"/>
      <c r="UD45" s="83"/>
      <c r="UE45" s="83"/>
      <c r="UF45" s="83"/>
      <c r="UG45" s="83"/>
      <c r="UH45" s="83"/>
      <c r="UI45" s="83">
        <v>19846267</v>
      </c>
      <c r="UJ45" s="83">
        <v>232040450</v>
      </c>
      <c r="UK45" s="83">
        <v>244892750</v>
      </c>
      <c r="UL45" s="83">
        <v>244892750</v>
      </c>
      <c r="UM45" s="83">
        <v>-12852300</v>
      </c>
      <c r="UN45" s="83"/>
      <c r="UO45" s="83"/>
      <c r="UP45" s="83"/>
      <c r="UQ45" s="83">
        <v>-12852300</v>
      </c>
      <c r="UR45" s="83"/>
      <c r="US45" s="83"/>
      <c r="UT45" s="83">
        <v>251886717</v>
      </c>
      <c r="UU45" s="83"/>
      <c r="UV45" s="83">
        <v>251886717</v>
      </c>
      <c r="UW45" s="83"/>
      <c r="UX45" s="83"/>
      <c r="UY45" s="83">
        <v>232040450</v>
      </c>
      <c r="VG45">
        <v>0</v>
      </c>
      <c r="VO45">
        <v>0</v>
      </c>
      <c r="VX45">
        <v>0</v>
      </c>
      <c r="WF45">
        <v>0</v>
      </c>
      <c r="WO45">
        <v>0</v>
      </c>
      <c r="WW45">
        <v>0</v>
      </c>
      <c r="XF45">
        <v>0</v>
      </c>
      <c r="XN45">
        <v>0</v>
      </c>
      <c r="XW45">
        <v>0</v>
      </c>
      <c r="YE45">
        <v>0</v>
      </c>
      <c r="YN45">
        <v>0</v>
      </c>
      <c r="YR45">
        <v>244892750</v>
      </c>
      <c r="YS45">
        <v>-12852300</v>
      </c>
      <c r="YV45">
        <v>232040450</v>
      </c>
      <c r="YW45">
        <v>244892750</v>
      </c>
      <c r="YX45">
        <v>251886717</v>
      </c>
      <c r="YZ45">
        <v>251886717</v>
      </c>
      <c r="ZA45">
        <v>-12852300</v>
      </c>
      <c r="ZE45">
        <v>19846267</v>
      </c>
      <c r="ZF45">
        <v>232040450</v>
      </c>
    </row>
    <row r="46" spans="1:683">
      <c r="A46" s="83">
        <v>44926</v>
      </c>
      <c r="B46" s="81">
        <v>50102</v>
      </c>
      <c r="C46" s="82" t="s">
        <v>870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34821418.409999996</v>
      </c>
      <c r="V46" s="83">
        <v>-406243.49</v>
      </c>
      <c r="W46" s="83">
        <v>0</v>
      </c>
      <c r="X46" s="83">
        <v>0</v>
      </c>
      <c r="Y46" s="83">
        <v>3692364.26</v>
      </c>
      <c r="Z46" s="83">
        <v>0</v>
      </c>
      <c r="AA46" s="83">
        <v>76267524.769999996</v>
      </c>
      <c r="AB46" s="83">
        <v>74681697.780000001</v>
      </c>
      <c r="AC46" s="83">
        <v>3692364.26</v>
      </c>
      <c r="AD46" s="83">
        <v>72575160.510000005</v>
      </c>
      <c r="AE46" s="83">
        <v>0</v>
      </c>
      <c r="AF46" s="83">
        <v>78374062.040000007</v>
      </c>
      <c r="AG46" s="83">
        <v>0</v>
      </c>
      <c r="AH46" s="83">
        <v>34415174.920000002</v>
      </c>
      <c r="AI46" s="83">
        <v>23217654.210000001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>
        <v>0</v>
      </c>
      <c r="AW46" s="83">
        <v>0</v>
      </c>
      <c r="AX46" s="83">
        <v>0</v>
      </c>
      <c r="AY46" s="83">
        <v>0</v>
      </c>
      <c r="AZ46" s="83">
        <v>0</v>
      </c>
      <c r="BA46" s="83">
        <v>0</v>
      </c>
      <c r="BB46" s="83">
        <v>0</v>
      </c>
      <c r="BC46" s="83">
        <v>15312309.560000001</v>
      </c>
      <c r="BD46" s="83">
        <v>-3109604.02</v>
      </c>
      <c r="BE46" s="83">
        <v>0</v>
      </c>
      <c r="BF46" s="83">
        <v>0</v>
      </c>
      <c r="BG46" s="83">
        <v>4202502.54</v>
      </c>
      <c r="BH46" s="83">
        <v>0</v>
      </c>
      <c r="BI46" s="83">
        <v>31327766.41</v>
      </c>
      <c r="BJ46" s="83">
        <v>27662840.780000001</v>
      </c>
      <c r="BK46" s="83">
        <v>4202502.54</v>
      </c>
      <c r="BL46" s="83">
        <v>27125263.870000001</v>
      </c>
      <c r="BM46" s="83">
        <v>0</v>
      </c>
      <c r="BN46" s="83">
        <v>31865343.32</v>
      </c>
      <c r="BO46" s="83">
        <v>0</v>
      </c>
      <c r="BP46" s="83">
        <v>12202705.539999999</v>
      </c>
      <c r="BQ46" s="83">
        <v>7412954.7800000003</v>
      </c>
      <c r="BR46" s="83">
        <v>0</v>
      </c>
      <c r="BS46" s="83">
        <v>0</v>
      </c>
      <c r="BT46" s="83">
        <v>62353990.469999999</v>
      </c>
      <c r="BU46" s="83">
        <v>679499.3</v>
      </c>
      <c r="BV46" s="83">
        <v>0</v>
      </c>
      <c r="BW46" s="83">
        <v>0</v>
      </c>
      <c r="BX46" s="83">
        <v>149648</v>
      </c>
      <c r="BY46" s="83">
        <v>0</v>
      </c>
      <c r="BZ46" s="83">
        <v>106065790.09999999</v>
      </c>
      <c r="CA46" s="83">
        <v>107269408</v>
      </c>
      <c r="CB46" s="83">
        <v>149648</v>
      </c>
      <c r="CC46" s="83">
        <v>105916142.09999999</v>
      </c>
      <c r="CD46" s="83">
        <v>0</v>
      </c>
      <c r="CE46" s="83">
        <v>107419056</v>
      </c>
      <c r="CF46" s="83">
        <v>0</v>
      </c>
      <c r="CG46" s="83">
        <v>63033489.770000003</v>
      </c>
      <c r="CH46" s="83">
        <v>29468306.739999998</v>
      </c>
      <c r="CI46" s="83">
        <v>0</v>
      </c>
      <c r="CJ46" s="83">
        <v>0</v>
      </c>
      <c r="CK46" s="83">
        <v>0</v>
      </c>
      <c r="CL46" s="83">
        <v>0</v>
      </c>
      <c r="CM46" s="83">
        <v>0</v>
      </c>
      <c r="CN46" s="83">
        <v>0</v>
      </c>
      <c r="CO46" s="83">
        <v>0</v>
      </c>
      <c r="CP46" s="83">
        <v>0</v>
      </c>
      <c r="CQ46" s="83">
        <v>0</v>
      </c>
      <c r="CR46" s="83">
        <v>0</v>
      </c>
      <c r="CS46" s="83">
        <v>0</v>
      </c>
      <c r="CT46" s="83">
        <v>0</v>
      </c>
      <c r="CU46" s="83">
        <v>0</v>
      </c>
      <c r="CV46" s="83">
        <v>0</v>
      </c>
      <c r="CW46" s="83">
        <v>0</v>
      </c>
      <c r="CX46" s="83">
        <v>0</v>
      </c>
      <c r="CY46" s="83">
        <v>0</v>
      </c>
      <c r="CZ46" s="83">
        <v>0</v>
      </c>
      <c r="DA46" s="83">
        <v>0</v>
      </c>
      <c r="DB46" s="83">
        <v>76861924.849999994</v>
      </c>
      <c r="DC46" s="83">
        <v>2696468.93</v>
      </c>
      <c r="DD46" s="83">
        <v>0</v>
      </c>
      <c r="DE46" s="83">
        <v>0</v>
      </c>
      <c r="DF46" s="83">
        <v>13919303.050000001</v>
      </c>
      <c r="DG46" s="83">
        <v>0</v>
      </c>
      <c r="DH46" s="83">
        <v>150240670.81999999</v>
      </c>
      <c r="DI46" s="83">
        <v>140151233.41</v>
      </c>
      <c r="DJ46" s="83">
        <v>13919303.050000001</v>
      </c>
      <c r="DK46" s="83">
        <v>136321367.77000001</v>
      </c>
      <c r="DL46" s="83">
        <v>0</v>
      </c>
      <c r="DM46" s="83">
        <v>154070536.46000001</v>
      </c>
      <c r="DN46" s="83">
        <v>0</v>
      </c>
      <c r="DO46" s="83">
        <v>79558393.780000001</v>
      </c>
      <c r="DP46" s="83">
        <v>50936323.659999996</v>
      </c>
      <c r="DQ46" s="83">
        <v>0</v>
      </c>
      <c r="DR46" s="83">
        <v>0</v>
      </c>
      <c r="DS46" s="83">
        <v>1456298.55</v>
      </c>
      <c r="DT46" s="83">
        <v>0</v>
      </c>
      <c r="DU46" s="83">
        <v>0</v>
      </c>
      <c r="DV46" s="83">
        <v>0</v>
      </c>
      <c r="DW46" s="83">
        <v>867218.46</v>
      </c>
      <c r="DX46" s="83">
        <v>0</v>
      </c>
      <c r="DY46" s="83">
        <v>6621603.46</v>
      </c>
      <c r="DZ46" s="83">
        <v>5805278.7999999998</v>
      </c>
      <c r="EA46" s="83">
        <v>867218.46</v>
      </c>
      <c r="EB46" s="83">
        <v>5754385</v>
      </c>
      <c r="EC46" s="83">
        <v>0</v>
      </c>
      <c r="ED46" s="83">
        <v>6672497.2599999998</v>
      </c>
      <c r="EE46" s="83">
        <v>0</v>
      </c>
      <c r="EF46" s="83">
        <v>1456298.55</v>
      </c>
      <c r="EG46" s="83">
        <v>1555807.8</v>
      </c>
      <c r="EH46" s="83">
        <v>0</v>
      </c>
      <c r="EI46" s="83">
        <v>0</v>
      </c>
      <c r="EJ46" s="83">
        <v>0</v>
      </c>
      <c r="EK46" s="83">
        <v>0</v>
      </c>
      <c r="EL46" s="83">
        <v>0</v>
      </c>
      <c r="EM46" s="83">
        <v>0</v>
      </c>
      <c r="EN46" s="83">
        <v>0</v>
      </c>
      <c r="EO46" s="83">
        <v>0</v>
      </c>
      <c r="EP46" s="83">
        <v>0</v>
      </c>
      <c r="EQ46" s="83">
        <v>0</v>
      </c>
      <c r="ER46" s="83">
        <v>0</v>
      </c>
      <c r="ES46" s="83">
        <v>0</v>
      </c>
      <c r="ET46" s="83">
        <v>0</v>
      </c>
      <c r="EU46" s="83">
        <v>0</v>
      </c>
      <c r="EV46" s="83">
        <v>0</v>
      </c>
      <c r="EW46" s="83">
        <v>0</v>
      </c>
      <c r="EX46" s="83">
        <v>0</v>
      </c>
      <c r="EY46" s="83">
        <v>0</v>
      </c>
      <c r="EZ46" s="83">
        <v>0</v>
      </c>
      <c r="FA46" s="83">
        <v>0</v>
      </c>
      <c r="FB46" s="83">
        <v>0</v>
      </c>
      <c r="FC46" s="83">
        <v>0</v>
      </c>
      <c r="FD46" s="83">
        <v>0</v>
      </c>
      <c r="FE46" s="83">
        <v>0</v>
      </c>
      <c r="FF46" s="83">
        <v>0</v>
      </c>
      <c r="FG46" s="83">
        <v>0</v>
      </c>
      <c r="FH46" s="83">
        <v>0</v>
      </c>
      <c r="FI46" s="83">
        <v>0</v>
      </c>
      <c r="FJ46" s="83">
        <v>0</v>
      </c>
      <c r="FK46" s="83">
        <v>0</v>
      </c>
      <c r="FL46" s="83">
        <v>0</v>
      </c>
      <c r="FM46" s="83">
        <v>0</v>
      </c>
      <c r="FN46" s="83">
        <v>0</v>
      </c>
      <c r="FO46" s="83">
        <v>0</v>
      </c>
      <c r="FP46" s="83">
        <v>0</v>
      </c>
      <c r="FQ46" s="83">
        <v>0</v>
      </c>
      <c r="FR46" s="83">
        <v>8454269.0899999999</v>
      </c>
      <c r="FS46" s="83">
        <v>636400</v>
      </c>
      <c r="FT46" s="83">
        <v>0</v>
      </c>
      <c r="FU46" s="83">
        <v>0</v>
      </c>
      <c r="FV46" s="83">
        <v>456716.05</v>
      </c>
      <c r="FW46" s="83">
        <v>0</v>
      </c>
      <c r="FX46" s="83">
        <v>12015947.52</v>
      </c>
      <c r="FY46" s="83">
        <v>12026463.949999999</v>
      </c>
      <c r="FZ46" s="83">
        <v>456716.05</v>
      </c>
      <c r="GA46" s="83">
        <v>11559231.470000001</v>
      </c>
      <c r="GB46" s="83">
        <v>0</v>
      </c>
      <c r="GC46" s="83">
        <v>12483180</v>
      </c>
      <c r="GD46" s="83">
        <v>0</v>
      </c>
      <c r="GE46" s="83">
        <v>9090669.0899999999</v>
      </c>
      <c r="GF46" s="83">
        <v>3739922.34</v>
      </c>
      <c r="GG46" s="83">
        <v>0</v>
      </c>
      <c r="GH46" s="83">
        <v>0</v>
      </c>
      <c r="GI46" s="83">
        <v>0</v>
      </c>
      <c r="GJ46" s="83">
        <v>0</v>
      </c>
      <c r="GK46" s="83">
        <v>0</v>
      </c>
      <c r="GL46" s="83">
        <v>0</v>
      </c>
      <c r="GM46" s="83">
        <v>0</v>
      </c>
      <c r="GN46" s="83">
        <v>0</v>
      </c>
      <c r="GO46" s="83">
        <v>0</v>
      </c>
      <c r="GP46" s="83">
        <v>0</v>
      </c>
      <c r="GQ46" s="83">
        <v>0</v>
      </c>
      <c r="GR46" s="83">
        <v>0</v>
      </c>
      <c r="GS46" s="83">
        <v>0</v>
      </c>
      <c r="GT46" s="83">
        <v>0</v>
      </c>
      <c r="GU46" s="83">
        <v>0</v>
      </c>
      <c r="GV46" s="83">
        <v>0</v>
      </c>
      <c r="GW46" s="83">
        <v>0</v>
      </c>
      <c r="GX46" s="83">
        <v>0</v>
      </c>
      <c r="GY46" s="83">
        <v>0</v>
      </c>
      <c r="GZ46" s="83">
        <v>0</v>
      </c>
      <c r="HA46" s="83">
        <v>0</v>
      </c>
      <c r="HB46" s="83">
        <v>0</v>
      </c>
      <c r="HC46" s="83">
        <v>0</v>
      </c>
      <c r="HD46" s="83">
        <v>0</v>
      </c>
      <c r="HE46" s="83">
        <v>0</v>
      </c>
      <c r="HF46" s="83">
        <v>0</v>
      </c>
      <c r="HG46" s="83">
        <v>0</v>
      </c>
      <c r="HH46" s="83">
        <v>0</v>
      </c>
      <c r="HI46" s="83">
        <v>0</v>
      </c>
      <c r="HJ46" s="83">
        <v>0</v>
      </c>
      <c r="HK46" s="83">
        <v>0</v>
      </c>
      <c r="HL46" s="83">
        <v>0</v>
      </c>
      <c r="HM46" s="83">
        <v>0</v>
      </c>
      <c r="HN46" s="83">
        <v>0</v>
      </c>
      <c r="HO46" s="83">
        <v>0</v>
      </c>
      <c r="HP46" s="83">
        <v>0</v>
      </c>
      <c r="HQ46" s="83">
        <v>0</v>
      </c>
      <c r="HR46" s="83">
        <v>0</v>
      </c>
      <c r="HS46" s="83">
        <v>0</v>
      </c>
      <c r="HT46" s="83">
        <v>0</v>
      </c>
      <c r="HU46" s="83">
        <v>0</v>
      </c>
      <c r="HV46" s="83">
        <v>0</v>
      </c>
      <c r="HW46" s="83">
        <v>0</v>
      </c>
      <c r="HX46" s="83">
        <v>0</v>
      </c>
      <c r="HY46" s="83">
        <v>0</v>
      </c>
      <c r="HZ46" s="83">
        <v>0</v>
      </c>
      <c r="IA46" s="83">
        <v>0</v>
      </c>
      <c r="IB46" s="83">
        <v>0</v>
      </c>
      <c r="IC46" s="83">
        <v>0</v>
      </c>
      <c r="ID46" s="83">
        <v>0</v>
      </c>
      <c r="IE46" s="83">
        <v>0</v>
      </c>
      <c r="IF46" s="83">
        <v>0</v>
      </c>
      <c r="IG46" s="83">
        <v>0</v>
      </c>
      <c r="IH46" s="83">
        <v>0</v>
      </c>
      <c r="II46" s="83">
        <v>0</v>
      </c>
      <c r="IJ46" s="83">
        <v>0</v>
      </c>
      <c r="IK46" s="83">
        <v>0</v>
      </c>
      <c r="IL46" s="83">
        <v>0</v>
      </c>
      <c r="IM46" s="83">
        <v>0</v>
      </c>
      <c r="IN46" s="83">
        <v>0</v>
      </c>
      <c r="IO46" s="83">
        <v>0</v>
      </c>
      <c r="IP46" s="83">
        <v>0</v>
      </c>
      <c r="IQ46" s="83">
        <v>0</v>
      </c>
      <c r="IR46" s="83">
        <v>0</v>
      </c>
      <c r="IS46" s="83">
        <v>0</v>
      </c>
      <c r="IT46" s="83">
        <v>0</v>
      </c>
      <c r="IU46" s="83">
        <v>0</v>
      </c>
      <c r="IV46" s="83">
        <v>0</v>
      </c>
      <c r="IW46" s="83">
        <v>0</v>
      </c>
      <c r="IX46" s="83">
        <v>0</v>
      </c>
      <c r="IY46" s="83">
        <v>0</v>
      </c>
      <c r="IZ46" s="83">
        <v>199260210.93000001</v>
      </c>
      <c r="JA46" s="83">
        <v>496520.72</v>
      </c>
      <c r="JB46" s="83">
        <v>0</v>
      </c>
      <c r="JC46" s="83">
        <v>0</v>
      </c>
      <c r="JD46" s="83">
        <v>0</v>
      </c>
      <c r="JE46" s="83">
        <v>23287752.359999999</v>
      </c>
      <c r="JF46" s="83">
        <v>0</v>
      </c>
      <c r="JG46" s="83">
        <v>0</v>
      </c>
      <c r="JH46" s="83">
        <v>382539303.07999998</v>
      </c>
      <c r="JI46" s="83">
        <v>367596922.72000003</v>
      </c>
      <c r="JJ46" s="83">
        <v>23287752.359999999</v>
      </c>
      <c r="JK46" s="83">
        <v>359251550.72000003</v>
      </c>
      <c r="JL46" s="83">
        <v>116330969.53</v>
      </c>
      <c r="JM46" s="83">
        <v>0</v>
      </c>
      <c r="JN46" s="83">
        <v>0</v>
      </c>
      <c r="JO46" s="83">
        <v>390884675.07999998</v>
      </c>
      <c r="JP46" s="83">
        <v>0</v>
      </c>
      <c r="JQ46" s="83">
        <v>0</v>
      </c>
      <c r="JR46" s="83">
        <v>0</v>
      </c>
      <c r="JS46" s="83">
        <v>199756731.65000001</v>
      </c>
      <c r="JT46" s="83">
        <v>116330969.53</v>
      </c>
      <c r="JU46" s="83">
        <v>0</v>
      </c>
      <c r="JV46" s="83">
        <v>0</v>
      </c>
      <c r="JW46" s="83">
        <v>0</v>
      </c>
      <c r="JX46" s="83">
        <v>0</v>
      </c>
      <c r="JY46" s="83">
        <v>0</v>
      </c>
      <c r="JZ46" s="83">
        <v>0</v>
      </c>
      <c r="KA46" s="83">
        <v>0</v>
      </c>
      <c r="KB46" s="83">
        <v>0</v>
      </c>
      <c r="KC46" s="83">
        <v>0</v>
      </c>
      <c r="KD46" s="83">
        <v>0</v>
      </c>
      <c r="KE46" s="83">
        <v>0</v>
      </c>
      <c r="KF46" s="83">
        <v>0</v>
      </c>
      <c r="KG46" s="83">
        <v>0</v>
      </c>
      <c r="KH46" s="83">
        <v>0</v>
      </c>
      <c r="KI46" s="83">
        <v>0</v>
      </c>
      <c r="KJ46" s="83">
        <v>0</v>
      </c>
      <c r="KK46" s="83">
        <v>0</v>
      </c>
      <c r="KL46" s="83">
        <v>0</v>
      </c>
      <c r="KM46" s="83">
        <v>0</v>
      </c>
      <c r="KN46" s="83">
        <v>4028328.27</v>
      </c>
      <c r="KO46" s="83">
        <v>129542605</v>
      </c>
      <c r="KP46" s="83">
        <v>94875457</v>
      </c>
      <c r="KQ46" s="83">
        <v>98561058</v>
      </c>
      <c r="KR46" s="83">
        <v>30981547</v>
      </c>
      <c r="KS46" s="83">
        <v>0</v>
      </c>
      <c r="KT46" s="83">
        <v>3685601</v>
      </c>
      <c r="KU46" s="83">
        <v>0</v>
      </c>
      <c r="KV46" s="83">
        <v>30981547</v>
      </c>
      <c r="KW46" s="83">
        <v>0</v>
      </c>
      <c r="KX46" s="83">
        <v>0</v>
      </c>
      <c r="KY46" s="83">
        <v>129885332.27</v>
      </c>
      <c r="KZ46" s="83">
        <v>3685601</v>
      </c>
      <c r="LA46" s="83">
        <v>133570933.27</v>
      </c>
      <c r="LB46" s="83">
        <v>0</v>
      </c>
      <c r="LC46" s="83">
        <v>0</v>
      </c>
      <c r="LD46" s="83">
        <v>125857004</v>
      </c>
      <c r="LE46" s="83">
        <v>0</v>
      </c>
      <c r="LF46" s="83">
        <v>0</v>
      </c>
      <c r="LG46" s="83">
        <v>0</v>
      </c>
      <c r="LH46" s="83">
        <v>0</v>
      </c>
      <c r="LI46" s="83">
        <v>0</v>
      </c>
      <c r="LJ46" s="83">
        <v>0</v>
      </c>
      <c r="LK46" s="83">
        <v>0</v>
      </c>
      <c r="LL46" s="83">
        <v>0</v>
      </c>
      <c r="LM46" s="83">
        <v>0</v>
      </c>
      <c r="LN46" s="83">
        <v>0</v>
      </c>
      <c r="LO46" s="83">
        <v>0</v>
      </c>
      <c r="LP46" s="83">
        <v>0</v>
      </c>
      <c r="LQ46" s="83">
        <v>0</v>
      </c>
      <c r="LR46" s="83">
        <v>0</v>
      </c>
      <c r="LS46" s="83">
        <v>0</v>
      </c>
      <c r="LT46" s="83">
        <v>0</v>
      </c>
      <c r="LU46" s="83">
        <v>0</v>
      </c>
      <c r="LV46" s="83">
        <v>1724903.43</v>
      </c>
      <c r="LW46" s="83">
        <v>64216599</v>
      </c>
      <c r="LX46" s="83">
        <v>41449361</v>
      </c>
      <c r="LY46" s="83">
        <v>51774826</v>
      </c>
      <c r="LZ46" s="83">
        <v>12441773</v>
      </c>
      <c r="MA46" s="83">
        <v>0</v>
      </c>
      <c r="MB46" s="83">
        <v>10325465</v>
      </c>
      <c r="MC46" s="83">
        <v>0</v>
      </c>
      <c r="MD46" s="83">
        <v>12441773</v>
      </c>
      <c r="ME46" s="83">
        <v>0</v>
      </c>
      <c r="MF46" s="83">
        <v>0</v>
      </c>
      <c r="MG46" s="83">
        <v>55616037.43</v>
      </c>
      <c r="MH46" s="83">
        <v>10325465</v>
      </c>
      <c r="MI46" s="83">
        <v>65941502.43</v>
      </c>
      <c r="MJ46" s="83">
        <v>0</v>
      </c>
      <c r="MK46" s="83">
        <v>0</v>
      </c>
      <c r="ML46" s="83">
        <v>53891134</v>
      </c>
      <c r="MM46" s="83">
        <v>1477514.31</v>
      </c>
      <c r="MN46" s="83">
        <v>46378865</v>
      </c>
      <c r="MO46" s="83">
        <v>2509213</v>
      </c>
      <c r="MP46" s="83">
        <v>2726119</v>
      </c>
      <c r="MQ46" s="83">
        <v>43652746</v>
      </c>
      <c r="MR46" s="83">
        <v>0</v>
      </c>
      <c r="MS46" s="83">
        <v>216906</v>
      </c>
      <c r="MT46" s="83">
        <v>0</v>
      </c>
      <c r="MU46" s="83">
        <v>43652746</v>
      </c>
      <c r="MV46" s="83">
        <v>0</v>
      </c>
      <c r="MW46" s="83">
        <v>0</v>
      </c>
      <c r="MX46" s="83">
        <v>47639473.310000002</v>
      </c>
      <c r="MY46" s="83">
        <v>216906</v>
      </c>
      <c r="MZ46" s="83">
        <v>47856379.310000002</v>
      </c>
      <c r="NA46" s="83">
        <v>0</v>
      </c>
      <c r="NB46" s="83">
        <v>0</v>
      </c>
      <c r="NC46" s="83">
        <v>46161959</v>
      </c>
      <c r="ND46" s="83">
        <v>0</v>
      </c>
      <c r="NE46" s="83">
        <v>0</v>
      </c>
      <c r="NF46" s="83">
        <v>0</v>
      </c>
      <c r="NG46" s="83">
        <v>0</v>
      </c>
      <c r="NH46" s="83">
        <v>0</v>
      </c>
      <c r="NI46" s="83">
        <v>0</v>
      </c>
      <c r="NJ46" s="83">
        <v>0</v>
      </c>
      <c r="NK46" s="83">
        <v>0</v>
      </c>
      <c r="NL46" s="83">
        <v>0</v>
      </c>
      <c r="NM46" s="83">
        <v>0</v>
      </c>
      <c r="NN46" s="83">
        <v>0</v>
      </c>
      <c r="NO46" s="83">
        <v>0</v>
      </c>
      <c r="NP46" s="83">
        <v>0</v>
      </c>
      <c r="NQ46" s="83">
        <v>0</v>
      </c>
      <c r="NR46" s="83">
        <v>0</v>
      </c>
      <c r="NS46" s="83">
        <v>0</v>
      </c>
      <c r="NT46" s="83">
        <v>0</v>
      </c>
      <c r="NU46" s="83">
        <v>2972381.63</v>
      </c>
      <c r="NV46" s="83">
        <v>96921323</v>
      </c>
      <c r="NW46" s="83">
        <v>27034880</v>
      </c>
      <c r="NX46" s="83">
        <v>31090125</v>
      </c>
      <c r="NY46" s="83">
        <v>65831198</v>
      </c>
      <c r="NZ46" s="83">
        <v>0</v>
      </c>
      <c r="OA46" s="83">
        <v>4055245</v>
      </c>
      <c r="OB46" s="83">
        <v>0</v>
      </c>
      <c r="OC46" s="83">
        <v>65831198</v>
      </c>
      <c r="OD46" s="83">
        <v>0</v>
      </c>
      <c r="OE46" s="83">
        <v>0</v>
      </c>
      <c r="OF46" s="83">
        <v>95838459.629999995</v>
      </c>
      <c r="OG46" s="83">
        <v>4055245</v>
      </c>
      <c r="OH46" s="83">
        <v>99893704.629999995</v>
      </c>
      <c r="OI46" s="83">
        <v>0</v>
      </c>
      <c r="OJ46" s="83">
        <v>0</v>
      </c>
      <c r="OK46" s="83">
        <v>92866078</v>
      </c>
      <c r="OL46" s="83">
        <v>215392.79</v>
      </c>
      <c r="OM46" s="83">
        <v>7514910</v>
      </c>
      <c r="ON46" s="83">
        <v>4326306</v>
      </c>
      <c r="OO46" s="83">
        <v>5111702</v>
      </c>
      <c r="OP46" s="83">
        <v>2403208</v>
      </c>
      <c r="OQ46" s="83">
        <v>0</v>
      </c>
      <c r="OR46" s="83">
        <v>785396</v>
      </c>
      <c r="OS46" s="83">
        <v>0</v>
      </c>
      <c r="OT46" s="83">
        <v>2403208</v>
      </c>
      <c r="OU46" s="83">
        <v>0</v>
      </c>
      <c r="OV46" s="83">
        <v>0</v>
      </c>
      <c r="OW46" s="83">
        <v>6944906.79</v>
      </c>
      <c r="OX46" s="83">
        <v>785396</v>
      </c>
      <c r="OY46" s="83">
        <v>7730302.79</v>
      </c>
      <c r="OZ46" s="83">
        <v>0</v>
      </c>
      <c r="PA46" s="83">
        <v>0</v>
      </c>
      <c r="PB46" s="83">
        <v>6729514</v>
      </c>
      <c r="PC46" s="83">
        <v>0</v>
      </c>
      <c r="PD46" s="83">
        <v>0</v>
      </c>
      <c r="PE46" s="83">
        <v>0</v>
      </c>
      <c r="PF46" s="83">
        <v>0</v>
      </c>
      <c r="PG46" s="83">
        <v>0</v>
      </c>
      <c r="PH46" s="83">
        <v>0</v>
      </c>
      <c r="PI46" s="83">
        <v>0</v>
      </c>
      <c r="PJ46" s="83">
        <v>0</v>
      </c>
      <c r="PK46" s="83">
        <v>0</v>
      </c>
      <c r="PL46" s="83">
        <v>0</v>
      </c>
      <c r="PM46" s="83">
        <v>0</v>
      </c>
      <c r="PN46" s="83">
        <v>0</v>
      </c>
      <c r="PO46" s="83">
        <v>0</v>
      </c>
      <c r="PP46" s="83">
        <v>0</v>
      </c>
      <c r="PQ46" s="83">
        <v>0</v>
      </c>
      <c r="PR46" s="83">
        <v>0</v>
      </c>
      <c r="PS46" s="83">
        <v>0</v>
      </c>
      <c r="PT46" s="83">
        <v>0</v>
      </c>
      <c r="PU46" s="83">
        <v>0</v>
      </c>
      <c r="PV46" s="83">
        <v>0</v>
      </c>
      <c r="PW46" s="83">
        <v>0</v>
      </c>
      <c r="PX46" s="83">
        <v>0</v>
      </c>
      <c r="PY46" s="83">
        <v>0</v>
      </c>
      <c r="PZ46" s="83">
        <v>0</v>
      </c>
      <c r="QA46" s="83">
        <v>0</v>
      </c>
      <c r="QB46" s="83">
        <v>0</v>
      </c>
      <c r="QC46" s="83">
        <v>0</v>
      </c>
      <c r="QD46" s="83">
        <v>0</v>
      </c>
      <c r="QE46" s="83">
        <v>0</v>
      </c>
      <c r="QF46" s="83">
        <v>0</v>
      </c>
      <c r="QG46" s="83">
        <v>0</v>
      </c>
      <c r="QH46" s="83">
        <v>0</v>
      </c>
      <c r="QI46" s="83">
        <v>0</v>
      </c>
      <c r="QJ46" s="83">
        <v>0</v>
      </c>
      <c r="QK46" s="83">
        <v>297393.56</v>
      </c>
      <c r="QL46" s="83">
        <v>9927863</v>
      </c>
      <c r="QM46" s="83">
        <v>4067037</v>
      </c>
      <c r="QN46" s="83">
        <v>4703437</v>
      </c>
      <c r="QO46" s="83">
        <v>5224426</v>
      </c>
      <c r="QP46" s="83">
        <v>0</v>
      </c>
      <c r="QQ46" s="83">
        <v>636400</v>
      </c>
      <c r="QR46" s="83">
        <v>0</v>
      </c>
      <c r="QS46" s="83">
        <v>5224426</v>
      </c>
      <c r="QT46" s="83">
        <v>0</v>
      </c>
      <c r="QU46" s="83">
        <v>0</v>
      </c>
      <c r="QV46" s="83">
        <v>9588856.5600000005</v>
      </c>
      <c r="QW46" s="83">
        <v>636400</v>
      </c>
      <c r="QX46" s="83">
        <v>10225256.560000001</v>
      </c>
      <c r="QY46" s="83">
        <v>0</v>
      </c>
      <c r="QZ46" s="83">
        <v>0</v>
      </c>
      <c r="RA46" s="83">
        <v>9291463</v>
      </c>
      <c r="RB46" s="83">
        <v>0</v>
      </c>
      <c r="RC46" s="83">
        <v>0</v>
      </c>
      <c r="RD46" s="83">
        <v>0</v>
      </c>
      <c r="RE46" s="83">
        <v>0</v>
      </c>
      <c r="RF46" s="83">
        <v>0</v>
      </c>
      <c r="RG46" s="83">
        <v>0</v>
      </c>
      <c r="RH46" s="83">
        <v>0</v>
      </c>
      <c r="RI46" s="83">
        <v>0</v>
      </c>
      <c r="RJ46" s="83">
        <v>0</v>
      </c>
      <c r="RK46" s="83">
        <v>0</v>
      </c>
      <c r="RL46" s="83">
        <v>0</v>
      </c>
      <c r="RM46" s="83">
        <v>0</v>
      </c>
      <c r="RN46" s="83">
        <v>0</v>
      </c>
      <c r="RO46" s="83">
        <v>0</v>
      </c>
      <c r="RP46" s="83">
        <v>0</v>
      </c>
      <c r="RQ46" s="83">
        <v>0</v>
      </c>
      <c r="RR46" s="83">
        <v>0</v>
      </c>
      <c r="RS46" s="83">
        <v>0</v>
      </c>
      <c r="RT46" s="83">
        <v>0</v>
      </c>
      <c r="RU46" s="83">
        <v>0</v>
      </c>
      <c r="RV46" s="83">
        <v>0</v>
      </c>
      <c r="RW46" s="83">
        <v>0</v>
      </c>
      <c r="RX46" s="83">
        <v>0</v>
      </c>
      <c r="RY46" s="83">
        <v>0</v>
      </c>
      <c r="RZ46" s="83">
        <v>0</v>
      </c>
      <c r="SA46" s="83">
        <v>0</v>
      </c>
      <c r="SB46" s="83">
        <v>0</v>
      </c>
      <c r="SC46" s="83">
        <v>0</v>
      </c>
      <c r="SD46" s="83">
        <v>0</v>
      </c>
      <c r="SE46" s="83">
        <v>0</v>
      </c>
      <c r="SF46" s="83">
        <v>0</v>
      </c>
      <c r="SG46" s="83">
        <v>0</v>
      </c>
      <c r="SH46" s="83">
        <v>0</v>
      </c>
      <c r="SI46" s="83">
        <v>0</v>
      </c>
      <c r="SJ46" s="83">
        <v>0</v>
      </c>
      <c r="SK46" s="83">
        <v>0</v>
      </c>
      <c r="SL46" s="83">
        <v>0</v>
      </c>
      <c r="SM46" s="83">
        <v>0</v>
      </c>
      <c r="SN46" s="83">
        <v>0</v>
      </c>
      <c r="SO46" s="83">
        <v>0</v>
      </c>
      <c r="SP46" s="83">
        <v>0</v>
      </c>
      <c r="SQ46" s="83">
        <v>0</v>
      </c>
      <c r="SR46" s="83">
        <v>0</v>
      </c>
      <c r="SS46" s="83">
        <v>0</v>
      </c>
      <c r="ST46" s="83">
        <v>0</v>
      </c>
      <c r="SU46" s="83">
        <v>0</v>
      </c>
      <c r="SV46" s="83">
        <v>0</v>
      </c>
      <c r="SW46" s="83">
        <v>0</v>
      </c>
      <c r="SX46" s="83">
        <v>0</v>
      </c>
      <c r="SY46" s="83">
        <v>0</v>
      </c>
      <c r="SZ46" s="83">
        <v>0</v>
      </c>
      <c r="TA46" s="83">
        <v>0</v>
      </c>
      <c r="TB46" s="83">
        <v>0</v>
      </c>
      <c r="TC46" s="83">
        <v>0</v>
      </c>
      <c r="TD46" s="83">
        <v>0</v>
      </c>
      <c r="TE46" s="83">
        <v>0</v>
      </c>
      <c r="TF46" s="83">
        <v>0</v>
      </c>
      <c r="TG46" s="83">
        <v>0</v>
      </c>
      <c r="TH46" s="83">
        <v>0</v>
      </c>
      <c r="TI46" s="83">
        <v>0</v>
      </c>
      <c r="TJ46" s="83">
        <v>0</v>
      </c>
      <c r="TK46" s="83">
        <v>0</v>
      </c>
      <c r="TL46" s="83">
        <v>0</v>
      </c>
      <c r="TM46" s="83">
        <v>0</v>
      </c>
      <c r="TN46" s="83">
        <v>0</v>
      </c>
      <c r="TO46" s="83">
        <v>0</v>
      </c>
      <c r="TP46" s="83">
        <v>0</v>
      </c>
      <c r="TQ46" s="83">
        <v>0</v>
      </c>
      <c r="TR46" s="83">
        <v>0</v>
      </c>
      <c r="TS46" s="83">
        <v>0</v>
      </c>
      <c r="TT46" s="83">
        <v>0</v>
      </c>
      <c r="TU46" s="83">
        <v>0</v>
      </c>
      <c r="TV46" s="83">
        <v>0</v>
      </c>
      <c r="TW46" s="83">
        <v>0</v>
      </c>
      <c r="TX46" s="83">
        <v>0</v>
      </c>
      <c r="TY46" s="83">
        <v>0</v>
      </c>
      <c r="TZ46" s="83">
        <v>0</v>
      </c>
      <c r="UA46" s="83">
        <v>0</v>
      </c>
      <c r="UB46" s="83">
        <v>0</v>
      </c>
      <c r="UC46" s="83">
        <v>0</v>
      </c>
      <c r="UD46" s="83">
        <v>0</v>
      </c>
      <c r="UE46" s="83">
        <v>0</v>
      </c>
      <c r="UF46" s="83">
        <v>0</v>
      </c>
      <c r="UG46" s="83">
        <v>0</v>
      </c>
      <c r="UH46" s="83">
        <v>0</v>
      </c>
      <c r="UI46" s="83">
        <v>10715914</v>
      </c>
      <c r="UJ46" s="83">
        <v>354502165</v>
      </c>
      <c r="UK46" s="83">
        <v>174262254</v>
      </c>
      <c r="UL46" s="83">
        <v>193967267</v>
      </c>
      <c r="UM46" s="83">
        <v>160534898</v>
      </c>
      <c r="UN46" s="83">
        <v>0</v>
      </c>
      <c r="UO46" s="83">
        <v>19705013</v>
      </c>
      <c r="UP46" s="83">
        <v>0</v>
      </c>
      <c r="UQ46" s="83">
        <v>160534898</v>
      </c>
      <c r="UR46" s="83">
        <v>0</v>
      </c>
      <c r="US46" s="83">
        <v>0</v>
      </c>
      <c r="UT46" s="83">
        <v>345513066</v>
      </c>
      <c r="UU46" s="83">
        <v>19705013</v>
      </c>
      <c r="UV46" s="83">
        <v>365218079</v>
      </c>
      <c r="UW46" s="83">
        <v>0</v>
      </c>
      <c r="UX46" s="83">
        <v>0</v>
      </c>
      <c r="UY46" s="83">
        <v>334797152</v>
      </c>
      <c r="UZ46">
        <v>9588856.5600000005</v>
      </c>
      <c r="VA46">
        <v>636400</v>
      </c>
      <c r="VB46">
        <v>10225256.560000001</v>
      </c>
      <c r="VC46">
        <v>5224426</v>
      </c>
      <c r="VD46">
        <v>0</v>
      </c>
      <c r="VE46">
        <v>0</v>
      </c>
      <c r="VF46">
        <v>0</v>
      </c>
      <c r="VG46">
        <v>297393.56</v>
      </c>
      <c r="VH46">
        <v>9291463</v>
      </c>
      <c r="VI46">
        <v>0</v>
      </c>
      <c r="VJ46">
        <v>0</v>
      </c>
      <c r="VK46">
        <v>0</v>
      </c>
      <c r="VL46">
        <v>0</v>
      </c>
      <c r="VM46">
        <v>0</v>
      </c>
      <c r="VN46">
        <v>0</v>
      </c>
      <c r="VO46">
        <v>0</v>
      </c>
      <c r="VP46">
        <v>0</v>
      </c>
      <c r="VQ46">
        <v>0</v>
      </c>
      <c r="VR46">
        <v>0</v>
      </c>
      <c r="VS46">
        <v>0</v>
      </c>
      <c r="VT46">
        <v>0</v>
      </c>
      <c r="VU46">
        <v>0</v>
      </c>
      <c r="VV46">
        <v>0</v>
      </c>
      <c r="VW46">
        <v>0</v>
      </c>
      <c r="VX46">
        <v>0</v>
      </c>
      <c r="VY46">
        <v>0</v>
      </c>
      <c r="VZ46">
        <v>0</v>
      </c>
      <c r="WA46">
        <v>0</v>
      </c>
      <c r="WB46">
        <v>0</v>
      </c>
      <c r="WC46">
        <v>0</v>
      </c>
      <c r="WD46">
        <v>0</v>
      </c>
      <c r="WE46">
        <v>0</v>
      </c>
      <c r="WF46">
        <v>0</v>
      </c>
      <c r="WG46">
        <v>0</v>
      </c>
      <c r="WH46">
        <v>0</v>
      </c>
      <c r="WI46">
        <v>0</v>
      </c>
      <c r="WJ46">
        <v>0</v>
      </c>
      <c r="WK46">
        <v>0</v>
      </c>
      <c r="WL46">
        <v>0</v>
      </c>
      <c r="WM46">
        <v>0</v>
      </c>
      <c r="WN46">
        <v>0</v>
      </c>
      <c r="WO46">
        <v>0</v>
      </c>
      <c r="WP46">
        <v>0</v>
      </c>
      <c r="WQ46">
        <v>0</v>
      </c>
      <c r="WR46">
        <v>0</v>
      </c>
      <c r="WS46">
        <v>0</v>
      </c>
      <c r="WT46">
        <v>0</v>
      </c>
      <c r="WU46">
        <v>0</v>
      </c>
      <c r="WV46">
        <v>0</v>
      </c>
      <c r="WW46">
        <v>0</v>
      </c>
      <c r="WX46">
        <v>0</v>
      </c>
      <c r="WY46">
        <v>0</v>
      </c>
      <c r="WZ46">
        <v>0</v>
      </c>
      <c r="XA46">
        <v>0</v>
      </c>
      <c r="XB46">
        <v>0</v>
      </c>
      <c r="XC46">
        <v>0</v>
      </c>
      <c r="XD46">
        <v>0</v>
      </c>
      <c r="XE46">
        <v>0</v>
      </c>
      <c r="XF46">
        <v>0</v>
      </c>
      <c r="XG46">
        <v>0</v>
      </c>
      <c r="XH46">
        <v>0</v>
      </c>
      <c r="XI46">
        <v>0</v>
      </c>
      <c r="XJ46">
        <v>0</v>
      </c>
      <c r="XK46">
        <v>0</v>
      </c>
      <c r="XL46">
        <v>0</v>
      </c>
      <c r="XM46">
        <v>0</v>
      </c>
      <c r="XN46">
        <v>0</v>
      </c>
      <c r="XO46">
        <v>0</v>
      </c>
      <c r="XP46">
        <v>0</v>
      </c>
      <c r="XQ46">
        <v>0</v>
      </c>
      <c r="XR46">
        <v>0</v>
      </c>
      <c r="XS46">
        <v>0</v>
      </c>
      <c r="XT46">
        <v>0</v>
      </c>
      <c r="XU46">
        <v>0</v>
      </c>
      <c r="XV46">
        <v>0</v>
      </c>
      <c r="XW46">
        <v>0</v>
      </c>
      <c r="XX46">
        <v>0</v>
      </c>
      <c r="XY46">
        <v>0</v>
      </c>
      <c r="XZ46">
        <v>0</v>
      </c>
      <c r="YA46">
        <v>0</v>
      </c>
      <c r="YB46">
        <v>0</v>
      </c>
      <c r="YC46">
        <v>0</v>
      </c>
      <c r="YD46">
        <v>0</v>
      </c>
      <c r="YE46">
        <v>0</v>
      </c>
      <c r="YF46">
        <v>0</v>
      </c>
      <c r="YG46">
        <v>0</v>
      </c>
      <c r="YH46">
        <v>0</v>
      </c>
      <c r="YI46">
        <v>0</v>
      </c>
      <c r="YJ46">
        <v>0</v>
      </c>
      <c r="YK46">
        <v>0</v>
      </c>
      <c r="YL46">
        <v>0</v>
      </c>
      <c r="YM46">
        <v>0</v>
      </c>
      <c r="YN46">
        <v>0</v>
      </c>
      <c r="YO46">
        <v>0</v>
      </c>
      <c r="YP46">
        <v>0</v>
      </c>
      <c r="YQ46">
        <v>19705013</v>
      </c>
      <c r="YR46">
        <v>193967267</v>
      </c>
      <c r="YS46">
        <v>160534898</v>
      </c>
      <c r="YT46">
        <v>0</v>
      </c>
      <c r="YU46">
        <v>0</v>
      </c>
      <c r="YV46">
        <v>354502165</v>
      </c>
      <c r="YW46">
        <v>174262254</v>
      </c>
      <c r="YX46">
        <v>345513066</v>
      </c>
      <c r="YY46">
        <v>19705013</v>
      </c>
      <c r="YZ46">
        <v>365218079</v>
      </c>
      <c r="ZA46">
        <v>160534898</v>
      </c>
      <c r="ZB46">
        <v>0</v>
      </c>
      <c r="ZC46">
        <v>0</v>
      </c>
      <c r="ZD46">
        <v>0</v>
      </c>
      <c r="ZE46">
        <v>10715914</v>
      </c>
      <c r="ZF46">
        <v>334797152</v>
      </c>
      <c r="ZG46">
        <v>0</v>
      </c>
    </row>
    <row r="47" spans="1:683">
      <c r="A47" s="83">
        <v>44926</v>
      </c>
      <c r="B47" s="81">
        <v>53100</v>
      </c>
      <c r="C47" s="82" t="s">
        <v>871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>
        <v>2512738.0871000001</v>
      </c>
      <c r="CL47" s="83">
        <v>0</v>
      </c>
      <c r="CM47" s="83">
        <v>0</v>
      </c>
      <c r="CN47" s="83">
        <v>0</v>
      </c>
      <c r="CO47" s="83">
        <v>10963374.648600001</v>
      </c>
      <c r="CP47" s="83">
        <v>0</v>
      </c>
      <c r="CQ47" s="83">
        <v>16599124.004899999</v>
      </c>
      <c r="CR47" s="83">
        <v>5600241.5515999999</v>
      </c>
      <c r="CS47" s="83">
        <v>11017337.839500001</v>
      </c>
      <c r="CT47" s="83">
        <v>5635749.3562000003</v>
      </c>
      <c r="CU47" s="83">
        <v>0</v>
      </c>
      <c r="CV47" s="83">
        <v>16617579.391100001</v>
      </c>
      <c r="CW47" s="83">
        <v>0</v>
      </c>
      <c r="CX47" s="83">
        <v>2512738.0871000001</v>
      </c>
      <c r="CY47" s="83">
        <v>533919.72919999994</v>
      </c>
      <c r="CZ47" s="83">
        <v>0</v>
      </c>
      <c r="DA47" s="83">
        <v>0</v>
      </c>
      <c r="DB47" s="83">
        <v>135433867.9129</v>
      </c>
      <c r="DC47" s="83">
        <v>121335400</v>
      </c>
      <c r="DD47" s="83">
        <v>0</v>
      </c>
      <c r="DE47" s="83">
        <v>0</v>
      </c>
      <c r="DF47" s="83">
        <v>50992228.451399997</v>
      </c>
      <c r="DG47" s="83">
        <v>0</v>
      </c>
      <c r="DH47" s="83">
        <v>74301224.735100001</v>
      </c>
      <c r="DI47" s="83">
        <v>30528869.088399999</v>
      </c>
      <c r="DJ47" s="83">
        <v>99376834.260499999</v>
      </c>
      <c r="DK47" s="83">
        <v>23308996.283799998</v>
      </c>
      <c r="DL47" s="83">
        <v>0</v>
      </c>
      <c r="DM47" s="83">
        <v>129905703.34890001</v>
      </c>
      <c r="DN47" s="83">
        <v>0</v>
      </c>
      <c r="DO47" s="83">
        <v>256769267.9129</v>
      </c>
      <c r="DP47" s="83">
        <v>4173846.0408000001</v>
      </c>
      <c r="DQ47" s="83">
        <v>0</v>
      </c>
      <c r="DR47" s="83">
        <v>0</v>
      </c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>
        <v>137946606</v>
      </c>
      <c r="JA47" s="83">
        <v>121335400</v>
      </c>
      <c r="JB47" s="83">
        <v>0</v>
      </c>
      <c r="JC47" s="83">
        <v>0</v>
      </c>
      <c r="JD47" s="83">
        <v>0</v>
      </c>
      <c r="JE47" s="83">
        <v>61955603.100000001</v>
      </c>
      <c r="JF47" s="83">
        <v>0</v>
      </c>
      <c r="JG47" s="83">
        <v>0</v>
      </c>
      <c r="JH47" s="83">
        <v>90900348.739999995</v>
      </c>
      <c r="JI47" s="83">
        <v>36129110.640000001</v>
      </c>
      <c r="JJ47" s="83">
        <v>110394172.09999999</v>
      </c>
      <c r="JK47" s="83">
        <v>28944745.640000001</v>
      </c>
      <c r="JL47" s="83">
        <v>4707765.7699999996</v>
      </c>
      <c r="JM47" s="83">
        <v>0</v>
      </c>
      <c r="JN47" s="83">
        <v>0</v>
      </c>
      <c r="JO47" s="83">
        <v>146523282.74000001</v>
      </c>
      <c r="JP47" s="83">
        <v>0</v>
      </c>
      <c r="JQ47" s="83">
        <v>0</v>
      </c>
      <c r="JR47" s="83">
        <v>0</v>
      </c>
      <c r="JS47" s="83">
        <v>259282006</v>
      </c>
      <c r="JT47" s="83">
        <v>4707765.7699999996</v>
      </c>
      <c r="JU47" s="83">
        <v>0</v>
      </c>
      <c r="JV47" s="83">
        <v>0</v>
      </c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>
        <v>145308.33670000001</v>
      </c>
      <c r="NE47" s="83">
        <v>-5479701.5014000004</v>
      </c>
      <c r="NF47" s="83">
        <v>1408151.9412</v>
      </c>
      <c r="NG47" s="83">
        <v>2430476.9040999999</v>
      </c>
      <c r="NH47" s="83">
        <v>-10017002.3477</v>
      </c>
      <c r="NI47" s="83">
        <v>0</v>
      </c>
      <c r="NJ47" s="83">
        <v>1022324.963</v>
      </c>
      <c r="NK47" s="83">
        <v>2106823.9421000001</v>
      </c>
      <c r="NL47" s="83">
        <v>-7910178.4056000002</v>
      </c>
      <c r="NM47" s="83">
        <v>0</v>
      </c>
      <c r="NN47" s="83">
        <v>0</v>
      </c>
      <c r="NO47" s="83">
        <v>-8463542.0699000005</v>
      </c>
      <c r="NP47" s="83">
        <v>3129148.9051000001</v>
      </c>
      <c r="NQ47" s="83">
        <v>-5334393.1646999996</v>
      </c>
      <c r="NR47" s="83">
        <v>0</v>
      </c>
      <c r="NS47" s="83">
        <v>0</v>
      </c>
      <c r="NT47" s="83">
        <v>-8608850.4066000003</v>
      </c>
      <c r="NU47" s="83">
        <v>18369566.000300001</v>
      </c>
      <c r="NV47" s="83">
        <v>190999091.94980001</v>
      </c>
      <c r="NW47" s="83">
        <v>178015526.213</v>
      </c>
      <c r="NX47" s="83">
        <v>292148025.50300002</v>
      </c>
      <c r="NY47" s="83">
        <v>-84570280.170100003</v>
      </c>
      <c r="NZ47" s="83">
        <v>0</v>
      </c>
      <c r="OA47" s="83">
        <v>114132499.29009999</v>
      </c>
      <c r="OB47" s="83">
        <v>-16578653.383099999</v>
      </c>
      <c r="OC47" s="83">
        <v>-101148933.55320001</v>
      </c>
      <c r="OD47" s="83">
        <v>0</v>
      </c>
      <c r="OE47" s="83">
        <v>0</v>
      </c>
      <c r="OF47" s="83">
        <v>111814812.0432</v>
      </c>
      <c r="OG47" s="83">
        <v>97553845.907000005</v>
      </c>
      <c r="OH47" s="83">
        <v>209368657.95019999</v>
      </c>
      <c r="OI47" s="83">
        <v>0</v>
      </c>
      <c r="OJ47" s="83">
        <v>0</v>
      </c>
      <c r="OK47" s="83">
        <v>93445246.042899996</v>
      </c>
      <c r="OL47" s="83"/>
      <c r="OM47" s="83"/>
      <c r="ON47" s="83"/>
      <c r="OO47" s="83"/>
      <c r="OP47" s="83"/>
      <c r="OQ47" s="83"/>
      <c r="OR47" s="83"/>
      <c r="OS47" s="83"/>
      <c r="OT47" s="83"/>
      <c r="OU47" s="83"/>
      <c r="OV47" s="83"/>
      <c r="OW47" s="83"/>
      <c r="OX47" s="83"/>
      <c r="OY47" s="83"/>
      <c r="OZ47" s="83"/>
      <c r="PA47" s="83"/>
      <c r="PB47" s="83"/>
      <c r="PC47" s="83"/>
      <c r="PD47" s="83"/>
      <c r="PE47" s="83"/>
      <c r="PF47" s="83"/>
      <c r="PG47" s="83"/>
      <c r="PH47" s="83"/>
      <c r="PI47" s="83"/>
      <c r="PJ47" s="83"/>
      <c r="PK47" s="83"/>
      <c r="PL47" s="83"/>
      <c r="PM47" s="83"/>
      <c r="PN47" s="83"/>
      <c r="PO47" s="83"/>
      <c r="PP47" s="83"/>
      <c r="PQ47" s="83"/>
      <c r="PR47" s="83"/>
      <c r="PS47" s="83"/>
      <c r="PT47" s="83"/>
      <c r="PU47" s="83"/>
      <c r="PV47" s="83"/>
      <c r="PW47" s="83"/>
      <c r="PX47" s="83"/>
      <c r="PY47" s="83"/>
      <c r="PZ47" s="83"/>
      <c r="QA47" s="83"/>
      <c r="QB47" s="83"/>
      <c r="QC47" s="83"/>
      <c r="QD47" s="83"/>
      <c r="QE47" s="83"/>
      <c r="QF47" s="83"/>
      <c r="QG47" s="83"/>
      <c r="QH47" s="83"/>
      <c r="QI47" s="83"/>
      <c r="QJ47" s="83"/>
      <c r="QK47" s="83"/>
      <c r="QL47" s="83"/>
      <c r="QM47" s="83"/>
      <c r="QN47" s="83"/>
      <c r="QO47" s="83"/>
      <c r="QP47" s="83"/>
      <c r="QQ47" s="83"/>
      <c r="QR47" s="83"/>
      <c r="QS47" s="83"/>
      <c r="QT47" s="83"/>
      <c r="QU47" s="83"/>
      <c r="QV47" s="83"/>
      <c r="QW47" s="83"/>
      <c r="QX47" s="83"/>
      <c r="QY47" s="83"/>
      <c r="QZ47" s="83"/>
      <c r="RA47" s="83"/>
      <c r="RB47" s="83"/>
      <c r="RC47" s="83"/>
      <c r="RD47" s="83"/>
      <c r="RE47" s="83"/>
      <c r="RF47" s="83"/>
      <c r="RG47" s="83"/>
      <c r="RH47" s="83"/>
      <c r="RI47" s="83"/>
      <c r="RJ47" s="83"/>
      <c r="RK47" s="83"/>
      <c r="RL47" s="83"/>
      <c r="RM47" s="83"/>
      <c r="RN47" s="83"/>
      <c r="RO47" s="83"/>
      <c r="RP47" s="83"/>
      <c r="RQ47" s="83"/>
      <c r="RR47" s="83"/>
      <c r="RS47" s="83"/>
      <c r="RT47" s="83"/>
      <c r="RU47" s="83"/>
      <c r="RV47" s="83"/>
      <c r="RW47" s="83"/>
      <c r="RX47" s="83"/>
      <c r="RY47" s="83"/>
      <c r="RZ47" s="83"/>
      <c r="SA47" s="83"/>
      <c r="SB47" s="83"/>
      <c r="SC47" s="83"/>
      <c r="SD47" s="83"/>
      <c r="SE47" s="83"/>
      <c r="SF47" s="83"/>
      <c r="SG47" s="83"/>
      <c r="SH47" s="83"/>
      <c r="SI47" s="83"/>
      <c r="SJ47" s="83"/>
      <c r="SK47" s="83"/>
      <c r="SL47" s="83"/>
      <c r="SM47" s="83"/>
      <c r="SN47" s="83"/>
      <c r="SO47" s="83"/>
      <c r="SP47" s="83"/>
      <c r="SQ47" s="83"/>
      <c r="SR47" s="83"/>
      <c r="SS47" s="83"/>
      <c r="ST47" s="83"/>
      <c r="SU47" s="83"/>
      <c r="SV47" s="83"/>
      <c r="SW47" s="83"/>
      <c r="SX47" s="83"/>
      <c r="SY47" s="83"/>
      <c r="SZ47" s="83"/>
      <c r="TA47" s="83"/>
      <c r="TB47" s="83"/>
      <c r="TC47" s="83"/>
      <c r="TD47" s="83"/>
      <c r="TE47" s="83"/>
      <c r="TF47" s="83"/>
      <c r="TG47" s="83"/>
      <c r="TH47" s="83"/>
      <c r="TI47" s="83"/>
      <c r="TJ47" s="83"/>
      <c r="TK47" s="83"/>
      <c r="TL47" s="83"/>
      <c r="TM47" s="83"/>
      <c r="TN47" s="83"/>
      <c r="TO47" s="83"/>
      <c r="TP47" s="83"/>
      <c r="TQ47" s="83"/>
      <c r="TR47" s="83"/>
      <c r="TS47" s="83"/>
      <c r="TT47" s="83"/>
      <c r="TU47" s="83"/>
      <c r="TV47" s="83"/>
      <c r="TW47" s="83"/>
      <c r="TX47" s="83"/>
      <c r="TY47" s="83"/>
      <c r="TZ47" s="83"/>
      <c r="UA47" s="83"/>
      <c r="UB47" s="83"/>
      <c r="UC47" s="83"/>
      <c r="UD47" s="83"/>
      <c r="UE47" s="83"/>
      <c r="UF47" s="83"/>
      <c r="UG47" s="83"/>
      <c r="UH47" s="83"/>
      <c r="UI47" s="83">
        <v>18514874.337000001</v>
      </c>
      <c r="UJ47" s="83">
        <v>185519390.44839999</v>
      </c>
      <c r="UK47" s="83">
        <v>179423678.1541</v>
      </c>
      <c r="UL47" s="83">
        <v>294578502.40719998</v>
      </c>
      <c r="UM47" s="83">
        <v>-94587282.517800003</v>
      </c>
      <c r="UN47" s="83">
        <v>0</v>
      </c>
      <c r="UO47" s="83">
        <v>115154824.25309999</v>
      </c>
      <c r="UP47" s="83">
        <v>-14471829.441</v>
      </c>
      <c r="UQ47" s="83">
        <v>-109059111.9588</v>
      </c>
      <c r="UR47" s="83">
        <v>0</v>
      </c>
      <c r="US47" s="83">
        <v>0</v>
      </c>
      <c r="UT47" s="83">
        <v>103351269.9733</v>
      </c>
      <c r="UU47" s="83">
        <v>100682994.81209999</v>
      </c>
      <c r="UV47" s="83">
        <v>204034264.7854</v>
      </c>
      <c r="UW47" s="83">
        <v>0</v>
      </c>
      <c r="UX47" s="83">
        <v>0</v>
      </c>
      <c r="UY47" s="83">
        <v>84836395.636299998</v>
      </c>
      <c r="YQ47">
        <v>115154824.25309999</v>
      </c>
      <c r="YR47">
        <v>294578502.40719998</v>
      </c>
      <c r="YS47">
        <v>-94587282.517800003</v>
      </c>
      <c r="YT47">
        <v>-14471829.441</v>
      </c>
      <c r="YU47">
        <v>0</v>
      </c>
      <c r="YV47">
        <v>185519390.44839999</v>
      </c>
      <c r="YW47">
        <v>179423678.1541</v>
      </c>
      <c r="YX47">
        <v>103351269.9733</v>
      </c>
      <c r="YY47">
        <v>100682994.81209999</v>
      </c>
      <c r="YZ47">
        <v>204034264.7854</v>
      </c>
      <c r="ZA47">
        <v>-109059111.9588</v>
      </c>
      <c r="ZB47">
        <v>0</v>
      </c>
      <c r="ZC47">
        <v>0</v>
      </c>
      <c r="ZD47">
        <v>0</v>
      </c>
      <c r="ZE47">
        <v>18514874.337000001</v>
      </c>
      <c r="ZF47">
        <v>84836395.636299998</v>
      </c>
      <c r="ZG47">
        <v>0</v>
      </c>
    </row>
    <row r="48" spans="1:683">
      <c r="A48" s="81"/>
      <c r="B48" s="81"/>
      <c r="C48" s="8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  <c r="NY48" s="83"/>
      <c r="NZ48" s="83"/>
      <c r="OA48" s="83"/>
      <c r="OB48" s="83"/>
      <c r="OC48" s="83"/>
      <c r="OD48" s="83"/>
      <c r="OE48" s="83"/>
      <c r="OF48" s="83"/>
      <c r="OG48" s="83"/>
      <c r="OH48" s="83"/>
      <c r="OI48" s="83"/>
      <c r="OJ48" s="83"/>
      <c r="OK48" s="83"/>
      <c r="OL48" s="83"/>
      <c r="OM48" s="83"/>
      <c r="ON48" s="83"/>
      <c r="OO48" s="83"/>
      <c r="OP48" s="83"/>
      <c r="OQ48" s="83"/>
      <c r="OR48" s="83"/>
      <c r="OS48" s="83"/>
      <c r="OT48" s="83"/>
      <c r="OU48" s="83"/>
      <c r="OV48" s="83"/>
      <c r="OW48" s="83"/>
      <c r="OX48" s="83"/>
      <c r="OY48" s="83"/>
      <c r="OZ48" s="83"/>
      <c r="PA48" s="83"/>
      <c r="PB48" s="83"/>
      <c r="PC48" s="83"/>
      <c r="PD48" s="83"/>
      <c r="PE48" s="83"/>
      <c r="PF48" s="83"/>
      <c r="PG48" s="83"/>
      <c r="PH48" s="83"/>
      <c r="PI48" s="83"/>
      <c r="PJ48" s="83"/>
      <c r="PK48" s="83"/>
      <c r="PL48" s="83"/>
      <c r="PM48" s="83"/>
      <c r="PN48" s="83"/>
      <c r="PO48" s="83"/>
      <c r="PP48" s="83"/>
      <c r="PQ48" s="83"/>
      <c r="PR48" s="83"/>
      <c r="PS48" s="83"/>
      <c r="PT48" s="83"/>
      <c r="PU48" s="83"/>
      <c r="PV48" s="83"/>
      <c r="PW48" s="83"/>
      <c r="PX48" s="83"/>
      <c r="PY48" s="83"/>
      <c r="PZ48" s="83"/>
      <c r="QA48" s="83"/>
      <c r="QB48" s="83"/>
      <c r="QC48" s="83"/>
      <c r="QD48" s="83"/>
      <c r="QE48" s="83"/>
      <c r="QF48" s="83"/>
      <c r="QG48" s="83"/>
      <c r="QH48" s="83"/>
      <c r="QI48" s="83"/>
      <c r="QJ48" s="83"/>
      <c r="QK48" s="83"/>
      <c r="QL48" s="83"/>
      <c r="QM48" s="83"/>
      <c r="QN48" s="83"/>
      <c r="QO48" s="83"/>
      <c r="QP48" s="83"/>
      <c r="QQ48" s="83"/>
      <c r="QR48" s="83"/>
      <c r="QS48" s="83"/>
      <c r="QT48" s="83"/>
      <c r="QU48" s="83"/>
      <c r="QV48" s="83"/>
      <c r="QW48" s="83"/>
      <c r="QX48" s="83"/>
      <c r="QY48" s="83"/>
      <c r="QZ48" s="83"/>
      <c r="RA48" s="83"/>
      <c r="RB48" s="83"/>
      <c r="RC48" s="83"/>
      <c r="RD48" s="83"/>
      <c r="RE48" s="83"/>
      <c r="RF48" s="83"/>
      <c r="RG48" s="83"/>
      <c r="RH48" s="83"/>
      <c r="RI48" s="83"/>
      <c r="RJ48" s="83"/>
      <c r="RK48" s="83"/>
      <c r="RL48" s="83"/>
      <c r="RM48" s="83"/>
      <c r="RN48" s="83"/>
      <c r="RO48" s="83"/>
      <c r="RP48" s="83"/>
      <c r="RQ48" s="83"/>
      <c r="RR48" s="83"/>
      <c r="RS48" s="83"/>
      <c r="RT48" s="83"/>
      <c r="RU48" s="83"/>
      <c r="RV48" s="83"/>
      <c r="RW48" s="83"/>
      <c r="RX48" s="83"/>
      <c r="RY48" s="83"/>
      <c r="RZ48" s="83"/>
      <c r="SA48" s="83"/>
      <c r="SB48" s="83"/>
      <c r="SC48" s="83"/>
      <c r="SD48" s="83"/>
      <c r="SE48" s="83"/>
      <c r="SF48" s="83"/>
      <c r="SG48" s="83"/>
      <c r="SH48" s="83"/>
      <c r="SI48" s="83"/>
      <c r="SJ48" s="83"/>
      <c r="SK48" s="83"/>
      <c r="SL48" s="83"/>
      <c r="SM48" s="83"/>
      <c r="SN48" s="83"/>
      <c r="SO48" s="83"/>
      <c r="SP48" s="83"/>
      <c r="SQ48" s="83"/>
      <c r="SR48" s="83"/>
      <c r="SS48" s="83"/>
      <c r="ST48" s="83"/>
      <c r="SU48" s="83"/>
      <c r="SV48" s="83"/>
      <c r="SW48" s="83"/>
      <c r="SX48" s="83"/>
      <c r="SY48" s="83"/>
      <c r="SZ48" s="83"/>
      <c r="TA48" s="83"/>
      <c r="TB48" s="83"/>
      <c r="TC48" s="83"/>
      <c r="TD48" s="83"/>
      <c r="TE48" s="83"/>
      <c r="TF48" s="83"/>
      <c r="TG48" s="83"/>
      <c r="TH48" s="83"/>
      <c r="TI48" s="83"/>
      <c r="TJ48" s="83"/>
      <c r="TK48" s="83"/>
      <c r="TL48" s="83"/>
      <c r="TM48" s="83"/>
      <c r="TN48" s="83"/>
      <c r="TO48" s="83"/>
      <c r="TP48" s="83"/>
      <c r="TQ48" s="83"/>
      <c r="TR48" s="83"/>
      <c r="TS48" s="83"/>
      <c r="TT48" s="83"/>
      <c r="TU48" s="83"/>
      <c r="TV48" s="83"/>
      <c r="TW48" s="83"/>
      <c r="TX48" s="83"/>
      <c r="TY48" s="83"/>
      <c r="TZ48" s="83"/>
      <c r="UA48" s="83"/>
      <c r="UB48" s="83"/>
      <c r="UC48" s="83"/>
      <c r="UD48" s="83"/>
      <c r="UE48" s="83"/>
      <c r="UF48" s="83"/>
      <c r="UG48" s="83"/>
      <c r="UH48" s="83"/>
      <c r="UI48" s="83"/>
      <c r="UJ48" s="83"/>
      <c r="UK48" s="83"/>
      <c r="UL48" s="83"/>
      <c r="UM48" s="83"/>
      <c r="UN48" s="83"/>
      <c r="UO48" s="83"/>
      <c r="UP48" s="83"/>
      <c r="UQ48" s="83"/>
      <c r="UR48" s="83"/>
      <c r="US48" s="83"/>
      <c r="UT48" s="83"/>
      <c r="UU48" s="83"/>
      <c r="UV48" s="83"/>
      <c r="UW48" s="83"/>
      <c r="UX48" s="83"/>
      <c r="UY48" s="83"/>
    </row>
    <row r="49" spans="1:571">
      <c r="A49" s="81"/>
      <c r="B49" s="81"/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  <c r="NY49" s="83"/>
      <c r="NZ49" s="83"/>
      <c r="OA49" s="83"/>
      <c r="OB49" s="83"/>
      <c r="OC49" s="83"/>
      <c r="OD49" s="83"/>
      <c r="OE49" s="83"/>
      <c r="OF49" s="83"/>
      <c r="OG49" s="83"/>
      <c r="OH49" s="83"/>
      <c r="OI49" s="83"/>
      <c r="OJ49" s="83"/>
      <c r="OK49" s="83"/>
      <c r="OL49" s="83"/>
      <c r="OM49" s="83"/>
      <c r="ON49" s="83"/>
      <c r="OO49" s="83"/>
      <c r="OP49" s="83"/>
      <c r="OQ49" s="83"/>
      <c r="OR49" s="83"/>
      <c r="OS49" s="83"/>
      <c r="OT49" s="83"/>
      <c r="OU49" s="83"/>
      <c r="OV49" s="83"/>
      <c r="OW49" s="83"/>
      <c r="OX49" s="83"/>
      <c r="OY49" s="83"/>
      <c r="OZ49" s="83"/>
      <c r="PA49" s="83"/>
      <c r="PB49" s="83"/>
      <c r="PC49" s="83"/>
      <c r="PD49" s="83"/>
      <c r="PE49" s="83"/>
      <c r="PF49" s="83"/>
      <c r="PG49" s="83"/>
      <c r="PH49" s="83"/>
      <c r="PI49" s="83"/>
      <c r="PJ49" s="83"/>
      <c r="PK49" s="83"/>
      <c r="PL49" s="83"/>
      <c r="PM49" s="83"/>
      <c r="PN49" s="83"/>
      <c r="PO49" s="83"/>
      <c r="PP49" s="83"/>
      <c r="PQ49" s="83"/>
      <c r="PR49" s="83"/>
      <c r="PS49" s="83"/>
      <c r="PT49" s="83"/>
      <c r="PU49" s="83"/>
      <c r="PV49" s="83"/>
      <c r="PW49" s="83"/>
      <c r="PX49" s="83"/>
      <c r="PY49" s="83"/>
      <c r="PZ49" s="83"/>
      <c r="QA49" s="83"/>
      <c r="QB49" s="83"/>
      <c r="QC49" s="83"/>
      <c r="QD49" s="83"/>
      <c r="QE49" s="83"/>
      <c r="QF49" s="83"/>
      <c r="QG49" s="83"/>
      <c r="QH49" s="83"/>
      <c r="QI49" s="83"/>
      <c r="QJ49" s="83"/>
      <c r="QK49" s="83"/>
      <c r="QL49" s="83"/>
      <c r="QM49" s="83"/>
      <c r="QN49" s="83"/>
      <c r="QO49" s="83"/>
      <c r="QP49" s="83"/>
      <c r="QQ49" s="83"/>
      <c r="QR49" s="83"/>
      <c r="QS49" s="83"/>
      <c r="QT49" s="83"/>
      <c r="QU49" s="83"/>
      <c r="QV49" s="83"/>
      <c r="QW49" s="83"/>
      <c r="QX49" s="83"/>
      <c r="QY49" s="83"/>
      <c r="QZ49" s="83"/>
      <c r="RA49" s="83"/>
      <c r="RB49" s="83"/>
      <c r="RC49" s="83"/>
      <c r="RD49" s="83"/>
      <c r="RE49" s="83"/>
      <c r="RF49" s="83"/>
      <c r="RG49" s="83"/>
      <c r="RH49" s="83"/>
      <c r="RI49" s="83"/>
      <c r="RJ49" s="83"/>
      <c r="RK49" s="83"/>
      <c r="RL49" s="83"/>
      <c r="RM49" s="83"/>
      <c r="RN49" s="83"/>
      <c r="RO49" s="83"/>
      <c r="RP49" s="83"/>
      <c r="RQ49" s="83"/>
      <c r="RR49" s="83"/>
      <c r="RS49" s="83"/>
      <c r="RT49" s="83"/>
      <c r="RU49" s="83"/>
      <c r="RV49" s="83"/>
      <c r="RW49" s="83"/>
      <c r="RX49" s="83"/>
      <c r="RY49" s="83"/>
      <c r="RZ49" s="83"/>
      <c r="SA49" s="83"/>
      <c r="SB49" s="83"/>
      <c r="SC49" s="83"/>
      <c r="SD49" s="83"/>
      <c r="SE49" s="83"/>
      <c r="SF49" s="83"/>
      <c r="SG49" s="83"/>
      <c r="SH49" s="83"/>
      <c r="SI49" s="83"/>
      <c r="SJ49" s="83"/>
      <c r="SK49" s="83"/>
      <c r="SL49" s="83"/>
      <c r="SM49" s="83"/>
      <c r="SN49" s="83"/>
      <c r="SO49" s="83"/>
      <c r="SP49" s="83"/>
      <c r="SQ49" s="83"/>
      <c r="SR49" s="83"/>
      <c r="SS49" s="83"/>
      <c r="ST49" s="83"/>
      <c r="SU49" s="83"/>
      <c r="SV49" s="83"/>
      <c r="SW49" s="83"/>
      <c r="SX49" s="83"/>
      <c r="SY49" s="83"/>
      <c r="SZ49" s="83"/>
      <c r="TA49" s="83"/>
      <c r="TB49" s="83"/>
      <c r="TC49" s="83"/>
      <c r="TD49" s="83"/>
      <c r="TE49" s="83"/>
      <c r="TF49" s="83"/>
      <c r="TG49" s="83"/>
      <c r="TH49" s="83"/>
      <c r="TI49" s="83"/>
      <c r="TJ49" s="83"/>
      <c r="TK49" s="83"/>
      <c r="TL49" s="83"/>
      <c r="TM49" s="83"/>
      <c r="TN49" s="83"/>
      <c r="TO49" s="83"/>
      <c r="TP49" s="83"/>
      <c r="TQ49" s="83"/>
      <c r="TR49" s="83"/>
      <c r="TS49" s="83"/>
      <c r="TT49" s="83"/>
      <c r="TU49" s="83"/>
      <c r="TV49" s="83"/>
      <c r="TW49" s="83"/>
      <c r="TX49" s="83"/>
      <c r="TY49" s="83"/>
      <c r="TZ49" s="83"/>
      <c r="UA49" s="83"/>
      <c r="UB49" s="83"/>
      <c r="UC49" s="83"/>
      <c r="UD49" s="83"/>
      <c r="UE49" s="83"/>
      <c r="UF49" s="83"/>
      <c r="UG49" s="83"/>
      <c r="UH49" s="83"/>
      <c r="UI49" s="83"/>
      <c r="UJ49" s="83"/>
      <c r="UK49" s="83"/>
      <c r="UL49" s="83"/>
      <c r="UM49" s="83"/>
      <c r="UN49" s="83"/>
      <c r="UO49" s="83"/>
      <c r="UP49" s="83"/>
      <c r="UQ49" s="83"/>
      <c r="UR49" s="83"/>
      <c r="US49" s="83"/>
      <c r="UT49" s="83"/>
      <c r="UU49" s="83"/>
      <c r="UV49" s="83"/>
      <c r="UW49" s="83"/>
      <c r="UX49" s="83"/>
      <c r="UY49" s="83"/>
    </row>
    <row r="50" spans="1:571">
      <c r="A50" s="81"/>
      <c r="B50" s="81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83"/>
      <c r="OP50" s="83"/>
      <c r="OQ50" s="83"/>
      <c r="OR50" s="83"/>
      <c r="OS50" s="83"/>
      <c r="OT50" s="83"/>
      <c r="OU50" s="83"/>
      <c r="OV50" s="83"/>
      <c r="OW50" s="83"/>
      <c r="OX50" s="83"/>
      <c r="OY50" s="83"/>
      <c r="OZ50" s="83"/>
      <c r="PA50" s="83"/>
      <c r="PB50" s="83"/>
      <c r="PC50" s="83"/>
      <c r="PD50" s="83"/>
      <c r="PE50" s="83"/>
      <c r="PF50" s="83"/>
      <c r="PG50" s="83"/>
      <c r="PH50" s="83"/>
      <c r="PI50" s="83"/>
      <c r="PJ50" s="83"/>
      <c r="PK50" s="83"/>
      <c r="PL50" s="83"/>
      <c r="PM50" s="83"/>
      <c r="PN50" s="83"/>
      <c r="PO50" s="83"/>
      <c r="PP50" s="83"/>
      <c r="PQ50" s="83"/>
      <c r="PR50" s="83"/>
      <c r="PS50" s="83"/>
      <c r="PT50" s="83"/>
      <c r="PU50" s="83"/>
      <c r="PV50" s="83"/>
      <c r="PW50" s="83"/>
      <c r="PX50" s="83"/>
      <c r="PY50" s="83"/>
      <c r="PZ50" s="83"/>
      <c r="QA50" s="83"/>
      <c r="QB50" s="83"/>
      <c r="QC50" s="83"/>
      <c r="QD50" s="83"/>
      <c r="QE50" s="83"/>
      <c r="QF50" s="83"/>
      <c r="QG50" s="83"/>
      <c r="QH50" s="83"/>
      <c r="QI50" s="83"/>
      <c r="QJ50" s="83"/>
      <c r="QK50" s="83"/>
      <c r="QL50" s="83"/>
      <c r="QM50" s="83"/>
      <c r="QN50" s="83"/>
      <c r="QO50" s="83"/>
      <c r="QP50" s="83"/>
      <c r="QQ50" s="83"/>
      <c r="QR50" s="83"/>
      <c r="QS50" s="83"/>
      <c r="QT50" s="83"/>
      <c r="QU50" s="83"/>
      <c r="QV50" s="83"/>
      <c r="QW50" s="83"/>
      <c r="QX50" s="83"/>
      <c r="QY50" s="83"/>
      <c r="QZ50" s="83"/>
      <c r="RA50" s="83"/>
      <c r="RB50" s="83"/>
      <c r="RC50" s="83"/>
      <c r="RD50" s="83"/>
      <c r="RE50" s="83"/>
      <c r="RF50" s="83"/>
      <c r="RG50" s="83"/>
      <c r="RH50" s="83"/>
      <c r="RI50" s="83"/>
      <c r="RJ50" s="83"/>
      <c r="RK50" s="83"/>
      <c r="RL50" s="83"/>
      <c r="RM50" s="83"/>
      <c r="RN50" s="83"/>
      <c r="RO50" s="83"/>
      <c r="RP50" s="83"/>
      <c r="RQ50" s="83"/>
      <c r="RR50" s="83"/>
      <c r="RS50" s="83"/>
      <c r="RT50" s="83"/>
      <c r="RU50" s="83"/>
      <c r="RV50" s="83"/>
      <c r="RW50" s="83"/>
      <c r="RX50" s="83"/>
      <c r="RY50" s="83"/>
      <c r="RZ50" s="83"/>
      <c r="SA50" s="83"/>
      <c r="SB50" s="83"/>
      <c r="SC50" s="83"/>
      <c r="SD50" s="83"/>
      <c r="SE50" s="83"/>
      <c r="SF50" s="83"/>
      <c r="SG50" s="83"/>
      <c r="SH50" s="83"/>
      <c r="SI50" s="83"/>
      <c r="SJ50" s="83"/>
      <c r="SK50" s="83"/>
      <c r="SL50" s="83"/>
      <c r="SM50" s="83"/>
      <c r="SN50" s="83"/>
      <c r="SO50" s="83"/>
      <c r="SP50" s="83"/>
      <c r="SQ50" s="83"/>
      <c r="SR50" s="83"/>
      <c r="SS50" s="83"/>
      <c r="ST50" s="83"/>
      <c r="SU50" s="83"/>
      <c r="SV50" s="83"/>
      <c r="SW50" s="83"/>
      <c r="SX50" s="83"/>
      <c r="SY50" s="83"/>
      <c r="SZ50" s="83"/>
      <c r="TA50" s="83"/>
      <c r="TB50" s="83"/>
      <c r="TC50" s="83"/>
      <c r="TD50" s="83"/>
      <c r="TE50" s="83"/>
      <c r="TF50" s="83"/>
      <c r="TG50" s="83"/>
      <c r="TH50" s="83"/>
      <c r="TI50" s="83"/>
      <c r="TJ50" s="83"/>
      <c r="TK50" s="83"/>
      <c r="TL50" s="83"/>
      <c r="TM50" s="83"/>
      <c r="TN50" s="83"/>
      <c r="TO50" s="83"/>
      <c r="TP50" s="83"/>
      <c r="TQ50" s="83"/>
      <c r="TR50" s="83"/>
      <c r="TS50" s="83"/>
      <c r="TT50" s="83"/>
      <c r="TU50" s="83"/>
      <c r="TV50" s="83"/>
      <c r="TW50" s="83"/>
      <c r="TX50" s="83"/>
      <c r="TY50" s="83"/>
      <c r="TZ50" s="83"/>
      <c r="UA50" s="83"/>
      <c r="UB50" s="83"/>
      <c r="UC50" s="83"/>
      <c r="UD50" s="83"/>
      <c r="UE50" s="83"/>
      <c r="UF50" s="83"/>
      <c r="UG50" s="83"/>
      <c r="UH50" s="83"/>
      <c r="UI50" s="83"/>
      <c r="UJ50" s="83"/>
      <c r="UK50" s="83"/>
      <c r="UL50" s="83"/>
      <c r="UM50" s="83"/>
      <c r="UN50" s="83"/>
      <c r="UO50" s="83"/>
      <c r="UP50" s="83"/>
      <c r="UQ50" s="83"/>
      <c r="UR50" s="83"/>
      <c r="US50" s="83"/>
      <c r="UT50" s="83"/>
      <c r="UU50" s="83"/>
      <c r="UV50" s="83"/>
      <c r="UW50" s="83"/>
      <c r="UX50" s="83"/>
      <c r="UY50" s="83"/>
    </row>
    <row r="51" spans="1:571">
      <c r="A51" s="81"/>
      <c r="B51" s="81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  <c r="NY51" s="83"/>
      <c r="NZ51" s="83"/>
      <c r="OA51" s="83"/>
      <c r="OB51" s="83"/>
      <c r="OC51" s="83"/>
      <c r="OD51" s="83"/>
      <c r="OE51" s="83"/>
      <c r="OF51" s="83"/>
      <c r="OG51" s="83"/>
      <c r="OH51" s="83"/>
      <c r="OI51" s="83"/>
      <c r="OJ51" s="83"/>
      <c r="OK51" s="83"/>
      <c r="OL51" s="83"/>
      <c r="OM51" s="83"/>
      <c r="ON51" s="83"/>
      <c r="OO51" s="83"/>
      <c r="OP51" s="83"/>
      <c r="OQ51" s="83"/>
      <c r="OR51" s="83"/>
      <c r="OS51" s="83"/>
      <c r="OT51" s="83"/>
      <c r="OU51" s="83"/>
      <c r="OV51" s="83"/>
      <c r="OW51" s="83"/>
      <c r="OX51" s="83"/>
      <c r="OY51" s="83"/>
      <c r="OZ51" s="83"/>
      <c r="PA51" s="83"/>
      <c r="PB51" s="83"/>
      <c r="PC51" s="83"/>
      <c r="PD51" s="83"/>
      <c r="PE51" s="83"/>
      <c r="PF51" s="83"/>
      <c r="PG51" s="83"/>
      <c r="PH51" s="83"/>
      <c r="PI51" s="83"/>
      <c r="PJ51" s="83"/>
      <c r="PK51" s="83"/>
      <c r="PL51" s="83"/>
      <c r="PM51" s="83"/>
      <c r="PN51" s="83"/>
      <c r="PO51" s="83"/>
      <c r="PP51" s="83"/>
      <c r="PQ51" s="83"/>
      <c r="PR51" s="83"/>
      <c r="PS51" s="83"/>
      <c r="PT51" s="83"/>
      <c r="PU51" s="83"/>
      <c r="PV51" s="83"/>
      <c r="PW51" s="83"/>
      <c r="PX51" s="83"/>
      <c r="PY51" s="83"/>
      <c r="PZ51" s="83"/>
      <c r="QA51" s="83"/>
      <c r="QB51" s="83"/>
      <c r="QC51" s="83"/>
      <c r="QD51" s="83"/>
      <c r="QE51" s="83"/>
      <c r="QF51" s="83"/>
      <c r="QG51" s="83"/>
      <c r="QH51" s="83"/>
      <c r="QI51" s="83"/>
      <c r="QJ51" s="83"/>
      <c r="QK51" s="83"/>
      <c r="QL51" s="83"/>
      <c r="QM51" s="83"/>
      <c r="QN51" s="83"/>
      <c r="QO51" s="83"/>
      <c r="QP51" s="83"/>
      <c r="QQ51" s="83"/>
      <c r="QR51" s="83"/>
      <c r="QS51" s="83"/>
      <c r="QT51" s="83"/>
      <c r="QU51" s="83"/>
      <c r="QV51" s="83"/>
      <c r="QW51" s="83"/>
      <c r="QX51" s="83"/>
      <c r="QY51" s="83"/>
      <c r="QZ51" s="83"/>
      <c r="RA51" s="83"/>
      <c r="RB51" s="83"/>
      <c r="RC51" s="83"/>
      <c r="RD51" s="83"/>
      <c r="RE51" s="83"/>
      <c r="RF51" s="83"/>
      <c r="RG51" s="83"/>
      <c r="RH51" s="83"/>
      <c r="RI51" s="83"/>
      <c r="RJ51" s="83"/>
      <c r="RK51" s="83"/>
      <c r="RL51" s="83"/>
      <c r="RM51" s="83"/>
      <c r="RN51" s="83"/>
      <c r="RO51" s="83"/>
      <c r="RP51" s="83"/>
      <c r="RQ51" s="83"/>
      <c r="RR51" s="83"/>
      <c r="RS51" s="83"/>
      <c r="RT51" s="83"/>
      <c r="RU51" s="83"/>
      <c r="RV51" s="83"/>
      <c r="RW51" s="83"/>
      <c r="RX51" s="83"/>
      <c r="RY51" s="83"/>
      <c r="RZ51" s="83"/>
      <c r="SA51" s="83"/>
      <c r="SB51" s="83"/>
      <c r="SC51" s="83"/>
      <c r="SD51" s="83"/>
      <c r="SE51" s="83"/>
      <c r="SF51" s="83"/>
      <c r="SG51" s="83"/>
      <c r="SH51" s="83"/>
      <c r="SI51" s="83"/>
      <c r="SJ51" s="83"/>
      <c r="SK51" s="83"/>
      <c r="SL51" s="83"/>
      <c r="SM51" s="83"/>
      <c r="SN51" s="83"/>
      <c r="SO51" s="83"/>
      <c r="SP51" s="83"/>
      <c r="SQ51" s="83"/>
      <c r="SR51" s="83"/>
      <c r="SS51" s="83"/>
      <c r="ST51" s="83"/>
      <c r="SU51" s="83"/>
      <c r="SV51" s="83"/>
      <c r="SW51" s="83"/>
      <c r="SX51" s="83"/>
      <c r="SY51" s="83"/>
      <c r="SZ51" s="83"/>
      <c r="TA51" s="83"/>
      <c r="TB51" s="83"/>
      <c r="TC51" s="83"/>
      <c r="TD51" s="83"/>
      <c r="TE51" s="83"/>
      <c r="TF51" s="83"/>
      <c r="TG51" s="83"/>
      <c r="TH51" s="83"/>
      <c r="TI51" s="83"/>
      <c r="TJ51" s="83"/>
      <c r="TK51" s="83"/>
      <c r="TL51" s="83"/>
      <c r="TM51" s="83"/>
      <c r="TN51" s="83"/>
      <c r="TO51" s="83"/>
      <c r="TP51" s="83"/>
      <c r="TQ51" s="83"/>
      <c r="TR51" s="83"/>
      <c r="TS51" s="83"/>
      <c r="TT51" s="83"/>
      <c r="TU51" s="83"/>
      <c r="TV51" s="83"/>
      <c r="TW51" s="83"/>
      <c r="TX51" s="83"/>
      <c r="TY51" s="83"/>
      <c r="TZ51" s="83"/>
      <c r="UA51" s="83"/>
      <c r="UB51" s="83"/>
      <c r="UC51" s="83"/>
      <c r="UD51" s="83"/>
      <c r="UE51" s="83"/>
      <c r="UF51" s="83"/>
      <c r="UG51" s="83"/>
      <c r="UH51" s="83"/>
      <c r="UI51" s="83"/>
      <c r="UJ51" s="83"/>
      <c r="UK51" s="83"/>
      <c r="UL51" s="83"/>
      <c r="UM51" s="83"/>
      <c r="UN51" s="83"/>
      <c r="UO51" s="83"/>
      <c r="UP51" s="83"/>
      <c r="UQ51" s="83"/>
      <c r="UR51" s="83"/>
      <c r="US51" s="83"/>
      <c r="UT51" s="83"/>
      <c r="UU51" s="83"/>
      <c r="UV51" s="83"/>
      <c r="UW51" s="83"/>
      <c r="UX51" s="83"/>
      <c r="UY51" s="83"/>
    </row>
    <row r="52" spans="1:571">
      <c r="C52" s="82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  <c r="NY52" s="83"/>
      <c r="NZ52" s="83"/>
      <c r="OA52" s="83"/>
      <c r="OB52" s="83"/>
      <c r="OC52" s="83"/>
      <c r="OD52" s="83"/>
      <c r="OE52" s="83"/>
      <c r="OF52" s="83"/>
      <c r="OG52" s="83"/>
      <c r="OH52" s="83"/>
      <c r="OI52" s="83"/>
      <c r="OJ52" s="83"/>
      <c r="OK52" s="83"/>
      <c r="OL52" s="83"/>
      <c r="OM52" s="83"/>
      <c r="ON52" s="83"/>
      <c r="OO52" s="83"/>
      <c r="OP52" s="83"/>
      <c r="OQ52" s="83"/>
      <c r="OR52" s="83"/>
      <c r="OS52" s="83"/>
      <c r="OT52" s="83"/>
      <c r="OU52" s="83"/>
      <c r="OV52" s="83"/>
      <c r="OW52" s="83"/>
      <c r="OX52" s="83"/>
      <c r="OY52" s="83"/>
      <c r="OZ52" s="83"/>
      <c r="PA52" s="83"/>
      <c r="PB52" s="83"/>
      <c r="PC52" s="83"/>
      <c r="PD52" s="83"/>
      <c r="PE52" s="83"/>
      <c r="PF52" s="83"/>
      <c r="PG52" s="83"/>
      <c r="PH52" s="83"/>
      <c r="PI52" s="83"/>
      <c r="PJ52" s="83"/>
      <c r="PK52" s="83"/>
      <c r="PL52" s="83"/>
      <c r="PM52" s="83"/>
      <c r="PN52" s="83"/>
      <c r="PO52" s="83"/>
      <c r="PP52" s="83"/>
      <c r="PQ52" s="83"/>
      <c r="PR52" s="83"/>
      <c r="PS52" s="83"/>
      <c r="PT52" s="83"/>
      <c r="PU52" s="83"/>
      <c r="PV52" s="83"/>
      <c r="PW52" s="83"/>
      <c r="PX52" s="83"/>
      <c r="PY52" s="83"/>
      <c r="PZ52" s="83"/>
      <c r="QA52" s="83"/>
      <c r="QB52" s="83"/>
      <c r="QC52" s="83"/>
      <c r="QD52" s="83"/>
      <c r="QE52" s="83"/>
      <c r="QF52" s="83"/>
      <c r="QG52" s="83"/>
      <c r="QH52" s="83"/>
      <c r="QI52" s="83"/>
      <c r="QJ52" s="83"/>
      <c r="QK52" s="83"/>
      <c r="QL52" s="83"/>
      <c r="QM52" s="83"/>
      <c r="QN52" s="83"/>
      <c r="QO52" s="83"/>
      <c r="QP52" s="83"/>
      <c r="QQ52" s="83"/>
      <c r="QR52" s="83"/>
      <c r="QS52" s="83"/>
      <c r="QT52" s="83"/>
      <c r="QU52" s="83"/>
      <c r="QV52" s="83"/>
      <c r="QW52" s="83"/>
      <c r="QX52" s="83"/>
      <c r="QY52" s="83"/>
      <c r="QZ52" s="83"/>
      <c r="RA52" s="83"/>
      <c r="RB52" s="83"/>
      <c r="RC52" s="83"/>
      <c r="RD52" s="83"/>
      <c r="RE52" s="83"/>
      <c r="RF52" s="83"/>
      <c r="RG52" s="83"/>
      <c r="RH52" s="83"/>
      <c r="RI52" s="83"/>
      <c r="RJ52" s="83"/>
      <c r="RK52" s="83"/>
      <c r="RL52" s="83"/>
      <c r="RM52" s="83"/>
      <c r="RN52" s="83"/>
      <c r="RO52" s="83"/>
      <c r="RP52" s="83"/>
      <c r="RQ52" s="83"/>
      <c r="RR52" s="83"/>
      <c r="RS52" s="83"/>
      <c r="RT52" s="83"/>
      <c r="RU52" s="83"/>
      <c r="RV52" s="83"/>
      <c r="RW52" s="83"/>
      <c r="RX52" s="83"/>
      <c r="RY52" s="83"/>
      <c r="RZ52" s="83"/>
      <c r="SA52" s="83"/>
      <c r="SB52" s="83"/>
      <c r="SC52" s="83"/>
      <c r="SD52" s="83"/>
      <c r="SE52" s="83"/>
      <c r="SF52" s="83"/>
      <c r="SG52" s="83"/>
      <c r="SH52" s="83"/>
      <c r="SI52" s="83"/>
      <c r="SJ52" s="83"/>
      <c r="SK52" s="83"/>
      <c r="SL52" s="83"/>
      <c r="SM52" s="83"/>
      <c r="SN52" s="83"/>
      <c r="SO52" s="83"/>
      <c r="SP52" s="83"/>
      <c r="SQ52" s="83"/>
      <c r="SR52" s="83"/>
      <c r="SS52" s="83"/>
      <c r="ST52" s="83"/>
      <c r="SU52" s="83"/>
      <c r="SV52" s="83"/>
      <c r="SW52" s="83"/>
      <c r="SX52" s="83"/>
      <c r="SY52" s="83"/>
      <c r="SZ52" s="83"/>
      <c r="TA52" s="83"/>
      <c r="TB52" s="83"/>
      <c r="TC52" s="83"/>
      <c r="TD52" s="83"/>
      <c r="TE52" s="83"/>
      <c r="TF52" s="83"/>
      <c r="TG52" s="83"/>
      <c r="TH52" s="83"/>
      <c r="TI52" s="83"/>
      <c r="TJ52" s="83"/>
      <c r="TK52" s="83"/>
      <c r="TL52" s="83"/>
      <c r="TM52" s="83"/>
      <c r="TN52" s="83"/>
      <c r="TO52" s="83"/>
      <c r="TP52" s="83"/>
      <c r="TQ52" s="83"/>
      <c r="TR52" s="83"/>
      <c r="TS52" s="83"/>
      <c r="TT52" s="83"/>
      <c r="TU52" s="83"/>
      <c r="TV52" s="83"/>
      <c r="TW52" s="83"/>
      <c r="TX52" s="83"/>
      <c r="TY52" s="83"/>
      <c r="TZ52" s="83"/>
      <c r="UA52" s="83"/>
      <c r="UB52" s="83"/>
      <c r="UC52" s="83"/>
      <c r="UD52" s="83"/>
      <c r="UE52" s="83"/>
      <c r="UF52" s="83"/>
      <c r="UG52" s="83"/>
      <c r="UH52" s="83"/>
      <c r="UI52" s="83"/>
      <c r="UJ52" s="83"/>
      <c r="UK52" s="83"/>
      <c r="UL52" s="83"/>
      <c r="UM52" s="83"/>
      <c r="UN52" s="83"/>
      <c r="UO52" s="83"/>
      <c r="UP52" s="83"/>
      <c r="UQ52" s="83"/>
      <c r="UR52" s="83"/>
      <c r="US52" s="83"/>
      <c r="UT52" s="83"/>
      <c r="UU52" s="83"/>
      <c r="UV52" s="83"/>
      <c r="UW52" s="83"/>
      <c r="UX52" s="83"/>
      <c r="UY52" s="83"/>
    </row>
    <row r="53" spans="1:571">
      <c r="C53" s="8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  <c r="NY53" s="83"/>
      <c r="NZ53" s="83"/>
      <c r="OA53" s="83"/>
      <c r="OB53" s="83"/>
      <c r="OC53" s="83"/>
      <c r="OD53" s="83"/>
      <c r="OE53" s="83"/>
      <c r="OF53" s="83"/>
      <c r="OG53" s="83"/>
      <c r="OH53" s="83"/>
      <c r="OI53" s="83"/>
      <c r="OJ53" s="83"/>
      <c r="OK53" s="83"/>
      <c r="OL53" s="83"/>
      <c r="OM53" s="83"/>
      <c r="ON53" s="83"/>
      <c r="OO53" s="83"/>
      <c r="OP53" s="83"/>
      <c r="OQ53" s="83"/>
      <c r="OR53" s="83"/>
      <c r="OS53" s="83"/>
      <c r="OT53" s="83"/>
      <c r="OU53" s="83"/>
      <c r="OV53" s="83"/>
      <c r="OW53" s="83"/>
      <c r="OX53" s="83"/>
      <c r="OY53" s="83"/>
      <c r="OZ53" s="83"/>
      <c r="PA53" s="83"/>
      <c r="PB53" s="83"/>
      <c r="PC53" s="83"/>
      <c r="PD53" s="83"/>
      <c r="PE53" s="83"/>
      <c r="PF53" s="83"/>
      <c r="PG53" s="83"/>
      <c r="PH53" s="83"/>
      <c r="PI53" s="83"/>
      <c r="PJ53" s="83"/>
      <c r="PK53" s="83"/>
      <c r="PL53" s="83"/>
      <c r="PM53" s="83"/>
      <c r="PN53" s="83"/>
      <c r="PO53" s="83"/>
      <c r="PP53" s="83"/>
      <c r="PQ53" s="83"/>
      <c r="PR53" s="83"/>
      <c r="PS53" s="83"/>
      <c r="PT53" s="83"/>
      <c r="PU53" s="83"/>
      <c r="PV53" s="83"/>
      <c r="PW53" s="83"/>
      <c r="PX53" s="83"/>
      <c r="PY53" s="83"/>
      <c r="PZ53" s="83"/>
      <c r="QA53" s="83"/>
      <c r="QB53" s="83"/>
      <c r="QC53" s="83"/>
      <c r="QD53" s="83"/>
      <c r="QE53" s="83"/>
      <c r="QF53" s="83"/>
      <c r="QG53" s="83"/>
      <c r="QH53" s="83"/>
      <c r="QI53" s="83"/>
      <c r="QJ53" s="83"/>
      <c r="QK53" s="83"/>
      <c r="QL53" s="83"/>
      <c r="QM53" s="83"/>
      <c r="QN53" s="83"/>
      <c r="QO53" s="83"/>
      <c r="QP53" s="83"/>
      <c r="QQ53" s="83"/>
      <c r="QR53" s="83"/>
      <c r="QS53" s="83"/>
      <c r="QT53" s="83"/>
      <c r="QU53" s="83"/>
      <c r="QV53" s="83"/>
      <c r="QW53" s="83"/>
      <c r="QX53" s="83"/>
      <c r="QY53" s="83"/>
      <c r="QZ53" s="83"/>
      <c r="RA53" s="83"/>
      <c r="RB53" s="83"/>
      <c r="RC53" s="83"/>
      <c r="RD53" s="83"/>
      <c r="RE53" s="83"/>
      <c r="RF53" s="83"/>
      <c r="RG53" s="83"/>
      <c r="RH53" s="83"/>
      <c r="RI53" s="83"/>
      <c r="RJ53" s="83"/>
      <c r="RK53" s="83"/>
      <c r="RL53" s="83"/>
      <c r="RM53" s="83"/>
      <c r="RN53" s="83"/>
      <c r="RO53" s="83"/>
      <c r="RP53" s="83"/>
      <c r="RQ53" s="83"/>
      <c r="RR53" s="83"/>
      <c r="RS53" s="83"/>
      <c r="RT53" s="83"/>
      <c r="RU53" s="83"/>
      <c r="RV53" s="83"/>
      <c r="RW53" s="83"/>
      <c r="RX53" s="83"/>
      <c r="RY53" s="83"/>
      <c r="RZ53" s="83"/>
      <c r="SA53" s="83"/>
      <c r="SB53" s="83"/>
      <c r="SC53" s="83"/>
      <c r="SD53" s="83"/>
      <c r="SE53" s="83"/>
      <c r="SF53" s="83"/>
      <c r="SG53" s="83"/>
      <c r="SH53" s="83"/>
      <c r="SI53" s="83"/>
      <c r="SJ53" s="83"/>
      <c r="SK53" s="83"/>
      <c r="SL53" s="83"/>
      <c r="SM53" s="83"/>
      <c r="SN53" s="83"/>
      <c r="SO53" s="83"/>
      <c r="SP53" s="83"/>
      <c r="SQ53" s="83"/>
      <c r="SR53" s="83"/>
      <c r="SS53" s="83"/>
      <c r="ST53" s="83"/>
      <c r="SU53" s="83"/>
      <c r="SV53" s="83"/>
      <c r="SW53" s="83"/>
      <c r="SX53" s="83"/>
      <c r="SY53" s="83"/>
      <c r="SZ53" s="83"/>
      <c r="TA53" s="83"/>
      <c r="TB53" s="83"/>
      <c r="TC53" s="83"/>
      <c r="TD53" s="83"/>
      <c r="TE53" s="83"/>
      <c r="TF53" s="83"/>
      <c r="TG53" s="83"/>
      <c r="TH53" s="83"/>
      <c r="TI53" s="83"/>
      <c r="TJ53" s="83"/>
      <c r="TK53" s="83"/>
      <c r="TL53" s="83"/>
      <c r="TM53" s="83"/>
      <c r="TN53" s="83"/>
      <c r="TO53" s="83"/>
      <c r="TP53" s="83"/>
      <c r="TQ53" s="83"/>
      <c r="TR53" s="83"/>
      <c r="TS53" s="83"/>
      <c r="TT53" s="83"/>
      <c r="TU53" s="83"/>
      <c r="TV53" s="83"/>
      <c r="TW53" s="83"/>
      <c r="TX53" s="83"/>
      <c r="TY53" s="83"/>
      <c r="TZ53" s="83"/>
      <c r="UA53" s="83"/>
      <c r="UB53" s="83"/>
      <c r="UC53" s="83"/>
      <c r="UD53" s="83"/>
      <c r="UE53" s="83"/>
      <c r="UF53" s="83"/>
      <c r="UG53" s="83"/>
      <c r="UH53" s="83"/>
      <c r="UI53" s="83"/>
      <c r="UJ53" s="83"/>
      <c r="UK53" s="83"/>
      <c r="UL53" s="83"/>
      <c r="UM53" s="83"/>
      <c r="UN53" s="83"/>
      <c r="UO53" s="83"/>
      <c r="UP53" s="83"/>
      <c r="UQ53" s="83"/>
      <c r="UR53" s="83"/>
      <c r="US53" s="83"/>
      <c r="UT53" s="83"/>
      <c r="UU53" s="83"/>
      <c r="UV53" s="83"/>
      <c r="UW53" s="83"/>
      <c r="UX53" s="83"/>
      <c r="UY53" s="83"/>
    </row>
    <row r="54" spans="1:571"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  <c r="NY54" s="83"/>
      <c r="NZ54" s="83"/>
      <c r="OA54" s="83"/>
      <c r="OB54" s="83"/>
      <c r="OC54" s="83"/>
      <c r="OD54" s="83"/>
      <c r="OE54" s="83"/>
      <c r="OF54" s="83"/>
      <c r="OG54" s="83"/>
      <c r="OH54" s="83"/>
      <c r="OI54" s="83"/>
      <c r="OJ54" s="83"/>
      <c r="OK54" s="83"/>
      <c r="OL54" s="83"/>
      <c r="OM54" s="83"/>
      <c r="ON54" s="83"/>
      <c r="OO54" s="83"/>
      <c r="OP54" s="83"/>
      <c r="OQ54" s="83"/>
      <c r="OR54" s="83"/>
      <c r="OS54" s="83"/>
      <c r="OT54" s="83"/>
      <c r="OU54" s="83"/>
      <c r="OV54" s="83"/>
      <c r="OW54" s="83"/>
      <c r="OX54" s="83"/>
      <c r="OY54" s="83"/>
      <c r="OZ54" s="83"/>
      <c r="PA54" s="83"/>
      <c r="PB54" s="83"/>
      <c r="PC54" s="83"/>
      <c r="PD54" s="83"/>
      <c r="PE54" s="83"/>
      <c r="PF54" s="83"/>
      <c r="PG54" s="83"/>
      <c r="PH54" s="83"/>
      <c r="PI54" s="83"/>
      <c r="PJ54" s="83"/>
      <c r="PK54" s="83"/>
      <c r="PL54" s="83"/>
      <c r="PM54" s="83"/>
      <c r="PN54" s="83"/>
      <c r="PO54" s="83"/>
      <c r="PP54" s="83"/>
      <c r="PQ54" s="83"/>
      <c r="PR54" s="83"/>
      <c r="PS54" s="83"/>
      <c r="PT54" s="83"/>
      <c r="PU54" s="83"/>
      <c r="PV54" s="83"/>
      <c r="PW54" s="83"/>
      <c r="PX54" s="83"/>
      <c r="PY54" s="83"/>
      <c r="PZ54" s="83"/>
      <c r="QA54" s="83"/>
      <c r="QB54" s="83"/>
      <c r="QC54" s="83"/>
      <c r="QD54" s="83"/>
      <c r="QE54" s="83"/>
      <c r="QF54" s="83"/>
      <c r="QG54" s="83"/>
      <c r="QH54" s="83"/>
      <c r="QI54" s="83"/>
      <c r="QJ54" s="83"/>
      <c r="QK54" s="83"/>
      <c r="QL54" s="83"/>
      <c r="QM54" s="83"/>
      <c r="QN54" s="83"/>
      <c r="QO54" s="83"/>
      <c r="QP54" s="83"/>
      <c r="QQ54" s="83"/>
      <c r="QR54" s="83"/>
      <c r="QS54" s="83"/>
      <c r="QT54" s="83"/>
      <c r="QU54" s="83"/>
      <c r="QV54" s="83"/>
      <c r="QW54" s="83"/>
      <c r="QX54" s="83"/>
      <c r="QY54" s="83"/>
      <c r="QZ54" s="83"/>
      <c r="RA54" s="83"/>
      <c r="RB54" s="83"/>
      <c r="RC54" s="83"/>
      <c r="RD54" s="83"/>
      <c r="RE54" s="83"/>
      <c r="RF54" s="83"/>
      <c r="RG54" s="83"/>
      <c r="RH54" s="83"/>
      <c r="RI54" s="83"/>
      <c r="RJ54" s="83"/>
      <c r="RK54" s="83"/>
      <c r="RL54" s="83"/>
      <c r="RM54" s="83"/>
      <c r="RN54" s="83"/>
      <c r="RO54" s="83"/>
      <c r="RP54" s="83"/>
      <c r="RQ54" s="83"/>
      <c r="RR54" s="83"/>
      <c r="RS54" s="83"/>
      <c r="RT54" s="83"/>
      <c r="RU54" s="83"/>
      <c r="RV54" s="83"/>
      <c r="RW54" s="83"/>
      <c r="RX54" s="83"/>
      <c r="RY54" s="83"/>
      <c r="RZ54" s="83"/>
      <c r="SA54" s="83"/>
      <c r="SB54" s="83"/>
      <c r="SC54" s="83"/>
      <c r="SD54" s="83"/>
      <c r="SE54" s="83"/>
      <c r="SF54" s="83"/>
      <c r="SG54" s="83"/>
      <c r="SH54" s="83"/>
      <c r="SI54" s="83"/>
      <c r="SJ54" s="83"/>
      <c r="SK54" s="83"/>
      <c r="SL54" s="83"/>
      <c r="SM54" s="83"/>
      <c r="SN54" s="83"/>
      <c r="SO54" s="83"/>
      <c r="SP54" s="83"/>
      <c r="SQ54" s="83"/>
      <c r="SR54" s="83"/>
      <c r="SS54" s="83"/>
      <c r="ST54" s="83"/>
      <c r="SU54" s="83"/>
      <c r="SV54" s="83"/>
      <c r="SW54" s="83"/>
      <c r="SX54" s="83"/>
      <c r="SY54" s="83"/>
      <c r="SZ54" s="83"/>
      <c r="TA54" s="83"/>
      <c r="TB54" s="83"/>
      <c r="TC54" s="83"/>
      <c r="TD54" s="83"/>
      <c r="TE54" s="83"/>
      <c r="TF54" s="83"/>
      <c r="TG54" s="83"/>
      <c r="TH54" s="83"/>
      <c r="TI54" s="83"/>
      <c r="TJ54" s="83"/>
      <c r="TK54" s="83"/>
      <c r="TL54" s="83"/>
      <c r="TM54" s="83"/>
      <c r="TN54" s="83"/>
      <c r="TO54" s="83"/>
      <c r="TP54" s="83"/>
      <c r="TQ54" s="83"/>
      <c r="TR54" s="83"/>
      <c r="TS54" s="83"/>
      <c r="TT54" s="83"/>
      <c r="TU54" s="83"/>
      <c r="TV54" s="83"/>
      <c r="TW54" s="83"/>
      <c r="TX54" s="83"/>
      <c r="TY54" s="83"/>
      <c r="TZ54" s="83"/>
      <c r="UA54" s="83"/>
      <c r="UB54" s="83"/>
      <c r="UC54" s="83"/>
      <c r="UD54" s="83"/>
      <c r="UE54" s="83"/>
      <c r="UF54" s="83"/>
      <c r="UG54" s="83"/>
      <c r="UH54" s="83"/>
      <c r="UI54" s="83"/>
      <c r="UJ54" s="83"/>
      <c r="UK54" s="83"/>
      <c r="UL54" s="83"/>
      <c r="UM54" s="83"/>
      <c r="UN54" s="83"/>
      <c r="UO54" s="83"/>
      <c r="UP54" s="83"/>
      <c r="UQ54" s="83"/>
      <c r="UR54" s="83"/>
      <c r="US54" s="83"/>
      <c r="UT54" s="83"/>
      <c r="UU54" s="83"/>
      <c r="UV54" s="83"/>
      <c r="UW54" s="83"/>
      <c r="UX54" s="83"/>
      <c r="UY54" s="83"/>
    </row>
    <row r="55" spans="1:571">
      <c r="C55" s="82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8"/>
      <c r="OP55" s="38"/>
      <c r="OQ55" s="38"/>
      <c r="OR55" s="38"/>
      <c r="OS55" s="38"/>
      <c r="OT55" s="38"/>
      <c r="OU55" s="38"/>
      <c r="OV55" s="38"/>
      <c r="OW55" s="38"/>
      <c r="OX55" s="38"/>
      <c r="OY55" s="38"/>
      <c r="OZ55" s="38"/>
      <c r="PA55" s="38"/>
      <c r="PB55" s="38"/>
      <c r="PC55" s="38"/>
      <c r="PD55" s="38"/>
      <c r="PE55" s="38"/>
      <c r="PF55" s="38"/>
      <c r="PG55" s="38"/>
      <c r="PH55" s="38"/>
      <c r="PI55" s="38"/>
      <c r="PJ55" s="38"/>
      <c r="PK55" s="38"/>
      <c r="PL55" s="38"/>
      <c r="PM55" s="38"/>
      <c r="PN55" s="38"/>
      <c r="PO55" s="38"/>
      <c r="PP55" s="38"/>
      <c r="PQ55" s="38"/>
      <c r="PR55" s="38"/>
      <c r="PS55" s="38"/>
      <c r="PT55" s="38"/>
      <c r="PU55" s="38"/>
      <c r="PV55" s="38"/>
      <c r="PW55" s="38"/>
      <c r="PX55" s="38"/>
      <c r="PY55" s="38"/>
      <c r="PZ55" s="38"/>
      <c r="QA55" s="38"/>
      <c r="QB55" s="38"/>
      <c r="QC55" s="38"/>
      <c r="QD55" s="38"/>
      <c r="QE55" s="38"/>
      <c r="QF55" s="38"/>
      <c r="QG55" s="38"/>
      <c r="QH55" s="38"/>
      <c r="QI55" s="38"/>
      <c r="QJ55" s="38"/>
      <c r="QK55" s="38"/>
      <c r="QL55" s="38"/>
      <c r="QM55" s="38"/>
      <c r="QN55" s="38"/>
      <c r="QO55" s="38"/>
      <c r="QP55" s="38"/>
      <c r="QQ55" s="38"/>
      <c r="QR55" s="38"/>
      <c r="QS55" s="38"/>
      <c r="QT55" s="38"/>
      <c r="QU55" s="38"/>
      <c r="QV55" s="38"/>
      <c r="QW55" s="38"/>
      <c r="QX55" s="38"/>
      <c r="QY55" s="38"/>
      <c r="QZ55" s="38"/>
      <c r="RA55" s="38"/>
      <c r="RB55" s="38"/>
      <c r="RC55" s="38"/>
      <c r="RD55" s="38"/>
      <c r="RE55" s="38"/>
      <c r="RF55" s="38"/>
      <c r="RG55" s="38"/>
      <c r="RH55" s="38"/>
      <c r="RI55" s="38"/>
      <c r="RJ55" s="38"/>
      <c r="RK55" s="38"/>
      <c r="RL55" s="38"/>
      <c r="RM55" s="38"/>
      <c r="RN55" s="38"/>
      <c r="RO55" s="38"/>
      <c r="RP55" s="38"/>
      <c r="RQ55" s="38"/>
      <c r="RR55" s="38"/>
      <c r="RS55" s="38"/>
      <c r="RT55" s="38"/>
      <c r="RU55" s="38"/>
      <c r="RV55" s="38"/>
      <c r="RW55" s="38"/>
      <c r="RX55" s="38"/>
      <c r="RY55" s="38"/>
      <c r="RZ55" s="38"/>
      <c r="SA55" s="38"/>
      <c r="SB55" s="38"/>
      <c r="SC55" s="38"/>
      <c r="SD55" s="38"/>
      <c r="SE55" s="38"/>
      <c r="SF55" s="38"/>
      <c r="SG55" s="38"/>
      <c r="SH55" s="38"/>
      <c r="SI55" s="38"/>
      <c r="SJ55" s="38"/>
      <c r="SK55" s="38"/>
      <c r="SL55" s="38"/>
      <c r="SM55" s="38"/>
      <c r="SN55" s="38"/>
      <c r="SO55" s="38"/>
      <c r="SP55" s="38"/>
      <c r="SQ55" s="38"/>
      <c r="SR55" s="38"/>
      <c r="SS55" s="38"/>
      <c r="ST55" s="38"/>
      <c r="SU55" s="38"/>
      <c r="SV55" s="38"/>
      <c r="SW55" s="38"/>
      <c r="SX55" s="38"/>
      <c r="SY55" s="38"/>
      <c r="SZ55" s="38"/>
      <c r="TA55" s="38"/>
      <c r="TB55" s="38"/>
      <c r="TC55" s="38"/>
      <c r="TD55" s="38"/>
      <c r="TE55" s="38"/>
      <c r="TF55" s="38"/>
      <c r="TG55" s="38"/>
      <c r="TH55" s="38"/>
      <c r="TI55" s="38"/>
      <c r="TJ55" s="38"/>
      <c r="TK55" s="38"/>
      <c r="TL55" s="38"/>
      <c r="TM55" s="38"/>
      <c r="TN55" s="38"/>
      <c r="TO55" s="38"/>
      <c r="TP55" s="38"/>
      <c r="TQ55" s="38"/>
      <c r="TR55" s="38"/>
      <c r="TS55" s="38"/>
      <c r="TT55" s="38"/>
      <c r="TU55" s="38"/>
      <c r="TV55" s="38"/>
      <c r="TW55" s="38"/>
      <c r="TX55" s="38"/>
      <c r="TY55" s="38"/>
      <c r="TZ55" s="38"/>
      <c r="UA55" s="38"/>
      <c r="UB55" s="38"/>
      <c r="UC55" s="38"/>
      <c r="UD55" s="38"/>
      <c r="UE55" s="38"/>
      <c r="UF55" s="38"/>
      <c r="UG55" s="38"/>
      <c r="UH55" s="38"/>
      <c r="UI55" s="38"/>
      <c r="UJ55" s="38"/>
      <c r="UK55" s="38"/>
      <c r="UL55" s="38"/>
      <c r="UM55" s="38"/>
      <c r="UN55" s="38"/>
      <c r="UO55" s="38"/>
      <c r="UP55" s="38"/>
      <c r="UQ55" s="38"/>
      <c r="UR55" s="38"/>
      <c r="US55" s="38"/>
      <c r="UT55" s="38"/>
      <c r="UU55" s="38"/>
      <c r="UV55" s="38"/>
      <c r="UW55" s="38"/>
      <c r="UX55" s="38"/>
      <c r="UY55" s="38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O12"/>
  <sheetViews>
    <sheetView workbookViewId="0">
      <selection activeCell="F31" sqref="F31"/>
    </sheetView>
  </sheetViews>
  <sheetFormatPr defaultColWidth="11.42578125" defaultRowHeight="15"/>
  <cols>
    <col min="2" max="2" width="8.140625" customWidth="1"/>
    <col min="3" max="3" width="32.7109375" customWidth="1"/>
    <col min="4" max="4" width="70" customWidth="1"/>
    <col min="5" max="5" width="25.42578125" customWidth="1"/>
    <col min="6" max="6" width="17.5703125" customWidth="1"/>
    <col min="7" max="7" width="17.85546875" customWidth="1"/>
    <col min="8" max="8" width="17.5703125" customWidth="1"/>
    <col min="9" max="10" width="16.5703125" customWidth="1"/>
    <col min="11" max="11" width="18.5703125" customWidth="1"/>
    <col min="12" max="13" width="16.5703125" customWidth="1"/>
    <col min="14" max="14" width="15.5703125" customWidth="1"/>
    <col min="15" max="15" width="16.5703125" customWidth="1"/>
    <col min="16" max="16" width="16" customWidth="1"/>
    <col min="17" max="17" width="18.5703125" customWidth="1"/>
    <col min="18" max="18" width="17.85546875" customWidth="1"/>
    <col min="19" max="19" width="16.5703125" customWidth="1"/>
    <col min="20" max="21" width="18.5703125" customWidth="1"/>
    <col min="22" max="23" width="16.42578125" customWidth="1"/>
    <col min="24" max="24" width="14" customWidth="1"/>
    <col min="25" max="26" width="17.42578125" customWidth="1"/>
    <col min="27" max="27" width="17.5703125" customWidth="1"/>
    <col min="28" max="28" width="17.85546875" customWidth="1"/>
    <col min="29" max="30" width="17" customWidth="1"/>
    <col min="31" max="31" width="17.5703125" customWidth="1"/>
    <col min="32" max="32" width="17.140625" customWidth="1"/>
    <col min="33" max="35" width="17.5703125" customWidth="1"/>
    <col min="36" max="36" width="17.42578125" customWidth="1"/>
    <col min="37" max="38" width="17.5703125" customWidth="1"/>
    <col min="39" max="39" width="17.140625" customWidth="1"/>
    <col min="40" max="40" width="17.42578125" customWidth="1"/>
    <col min="41" max="41" width="16.42578125" customWidth="1"/>
    <col min="42" max="42" width="17.42578125" customWidth="1"/>
    <col min="43" max="43" width="13.5703125" customWidth="1"/>
    <col min="44" max="44" width="16.5703125" customWidth="1"/>
    <col min="45" max="46" width="17" customWidth="1"/>
    <col min="47" max="47" width="15.5703125" customWidth="1"/>
    <col min="48" max="49" width="17.85546875" customWidth="1"/>
    <col min="50" max="50" width="16" customWidth="1"/>
    <col min="51" max="51" width="14.42578125" customWidth="1"/>
    <col min="52" max="52" width="13" customWidth="1"/>
    <col min="53" max="53" width="13.85546875" customWidth="1"/>
    <col min="54" max="54" width="13.42578125" customWidth="1"/>
    <col min="55" max="55" width="14.140625" customWidth="1"/>
    <col min="56" max="56" width="13" customWidth="1"/>
    <col min="57" max="57" width="14.140625" customWidth="1"/>
    <col min="58" max="58" width="13.42578125" customWidth="1"/>
    <col min="59" max="59" width="14.5703125" customWidth="1"/>
    <col min="60" max="60" width="14.85546875" customWidth="1"/>
    <col min="61" max="62" width="15.140625" customWidth="1"/>
    <col min="63" max="64" width="13.85546875" customWidth="1"/>
    <col min="65" max="65" width="14.42578125" customWidth="1"/>
    <col min="66" max="66" width="12.85546875" customWidth="1"/>
    <col min="67" max="67" width="13.42578125" customWidth="1"/>
  </cols>
  <sheetData>
    <row r="1" spans="1:67">
      <c r="A1" t="s">
        <v>882</v>
      </c>
      <c r="B1" t="s">
        <v>1933</v>
      </c>
      <c r="C1" t="s">
        <v>1934</v>
      </c>
      <c r="D1" t="s">
        <v>1089</v>
      </c>
      <c r="E1" t="s">
        <v>1090</v>
      </c>
      <c r="F1" t="s">
        <v>1091</v>
      </c>
      <c r="G1" t="s">
        <v>1092</v>
      </c>
      <c r="H1" t="s">
        <v>1093</v>
      </c>
      <c r="I1" t="s">
        <v>1094</v>
      </c>
      <c r="J1" t="s">
        <v>1095</v>
      </c>
      <c r="K1" t="s">
        <v>1096</v>
      </c>
      <c r="L1" t="s">
        <v>1097</v>
      </c>
      <c r="M1" t="s">
        <v>1098</v>
      </c>
      <c r="N1" t="s">
        <v>1099</v>
      </c>
      <c r="O1" t="s">
        <v>1100</v>
      </c>
      <c r="P1" t="s">
        <v>1101</v>
      </c>
      <c r="Q1" t="s">
        <v>1102</v>
      </c>
      <c r="R1" t="s">
        <v>1103</v>
      </c>
      <c r="S1" t="s">
        <v>1104</v>
      </c>
      <c r="T1" t="s">
        <v>1105</v>
      </c>
      <c r="U1" t="s">
        <v>1106</v>
      </c>
      <c r="V1" t="s">
        <v>1107</v>
      </c>
      <c r="W1" t="s">
        <v>1108</v>
      </c>
      <c r="X1" t="s">
        <v>1109</v>
      </c>
      <c r="Y1" t="s">
        <v>1110</v>
      </c>
      <c r="Z1" t="s">
        <v>1111</v>
      </c>
      <c r="AA1" t="s">
        <v>1112</v>
      </c>
      <c r="AB1" t="s">
        <v>1113</v>
      </c>
      <c r="AC1" t="s">
        <v>1114</v>
      </c>
      <c r="AD1" t="s">
        <v>1115</v>
      </c>
      <c r="AE1" t="s">
        <v>1116</v>
      </c>
      <c r="AF1" t="s">
        <v>1117</v>
      </c>
      <c r="AG1" t="s">
        <v>1118</v>
      </c>
      <c r="AH1" t="s">
        <v>1119</v>
      </c>
      <c r="AI1" t="s">
        <v>1275</v>
      </c>
      <c r="AJ1" t="s">
        <v>1276</v>
      </c>
      <c r="AK1" t="s">
        <v>1277</v>
      </c>
      <c r="AL1" t="s">
        <v>1278</v>
      </c>
      <c r="AM1" t="s">
        <v>1279</v>
      </c>
      <c r="AN1" t="s">
        <v>1280</v>
      </c>
      <c r="AO1" t="s">
        <v>1281</v>
      </c>
      <c r="AP1" t="s">
        <v>1282</v>
      </c>
      <c r="AQ1" t="s">
        <v>1283</v>
      </c>
      <c r="AR1" t="s">
        <v>1284</v>
      </c>
      <c r="AS1" t="s">
        <v>1285</v>
      </c>
      <c r="AT1" t="s">
        <v>1286</v>
      </c>
      <c r="AU1" t="s">
        <v>1287</v>
      </c>
      <c r="AV1" t="s">
        <v>1288</v>
      </c>
      <c r="AW1" t="s">
        <v>1289</v>
      </c>
      <c r="AX1" t="s">
        <v>1290</v>
      </c>
      <c r="AY1" t="s">
        <v>1291</v>
      </c>
      <c r="AZ1" t="s">
        <v>1292</v>
      </c>
      <c r="BA1" t="s">
        <v>1293</v>
      </c>
      <c r="BB1" t="s">
        <v>1294</v>
      </c>
      <c r="BC1" t="s">
        <v>1295</v>
      </c>
      <c r="BD1" t="s">
        <v>1296</v>
      </c>
      <c r="BE1" t="s">
        <v>1297</v>
      </c>
      <c r="BF1" t="s">
        <v>1298</v>
      </c>
      <c r="BG1" t="s">
        <v>1299</v>
      </c>
      <c r="BH1" t="s">
        <v>1300</v>
      </c>
      <c r="BI1" t="s">
        <v>1301</v>
      </c>
      <c r="BJ1" t="s">
        <v>1302</v>
      </c>
      <c r="BK1" t="s">
        <v>1303</v>
      </c>
      <c r="BL1" t="s">
        <v>1304</v>
      </c>
      <c r="BM1" t="s">
        <v>1305</v>
      </c>
    </row>
    <row r="2" spans="1:67">
      <c r="A2" s="84">
        <v>45657</v>
      </c>
      <c r="B2" s="81">
        <v>53093</v>
      </c>
      <c r="C2" s="82" t="s">
        <v>1976</v>
      </c>
      <c r="D2" s="38"/>
      <c r="E2" s="38"/>
      <c r="F2" s="38"/>
      <c r="G2" s="38"/>
      <c r="H2" s="38"/>
      <c r="I2" s="38"/>
      <c r="J2" s="38"/>
      <c r="K2" s="38">
        <v>13000</v>
      </c>
      <c r="L2" s="38"/>
      <c r="M2" s="38"/>
      <c r="N2" s="38"/>
      <c r="O2" s="38">
        <v>13000</v>
      </c>
      <c r="P2" s="38"/>
      <c r="Q2" s="38"/>
      <c r="R2" s="38">
        <v>13000</v>
      </c>
      <c r="S2" s="38"/>
      <c r="T2" s="38"/>
      <c r="U2" s="38">
        <v>13000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83"/>
    </row>
    <row r="3" spans="1:67">
      <c r="A3" s="84">
        <v>45657</v>
      </c>
      <c r="B3" s="81">
        <v>53095</v>
      </c>
      <c r="C3" s="82" t="s">
        <v>1977</v>
      </c>
      <c r="D3" s="38"/>
      <c r="E3" s="38"/>
      <c r="F3" s="38"/>
      <c r="G3" s="38"/>
      <c r="H3" s="38"/>
      <c r="I3" s="38"/>
      <c r="J3" s="38"/>
      <c r="K3" s="38">
        <v>7303</v>
      </c>
      <c r="L3" s="38"/>
      <c r="M3" s="38"/>
      <c r="N3" s="38"/>
      <c r="O3" s="38">
        <v>7303</v>
      </c>
      <c r="P3" s="38"/>
      <c r="Q3" s="38"/>
      <c r="R3" s="38">
        <v>7303</v>
      </c>
      <c r="S3" s="38">
        <v>7022</v>
      </c>
      <c r="T3" s="38"/>
      <c r="U3" s="38"/>
      <c r="V3" s="38"/>
      <c r="W3" s="38"/>
      <c r="X3" s="38"/>
      <c r="Y3" s="38"/>
      <c r="Z3" s="38">
        <v>281</v>
      </c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83"/>
    </row>
    <row r="4" spans="1:67">
      <c r="A4" s="84">
        <v>45657</v>
      </c>
      <c r="B4" s="81">
        <v>50421</v>
      </c>
      <c r="C4" s="82" t="s">
        <v>1978</v>
      </c>
      <c r="D4" s="38"/>
      <c r="E4" s="38"/>
      <c r="F4" s="38"/>
      <c r="G4" s="38"/>
      <c r="H4" s="38"/>
      <c r="I4" s="38"/>
      <c r="J4" s="38"/>
      <c r="K4" s="38">
        <v>1170</v>
      </c>
      <c r="L4" s="38"/>
      <c r="M4" s="38"/>
      <c r="N4" s="38"/>
      <c r="O4" s="38">
        <v>1170</v>
      </c>
      <c r="P4" s="38"/>
      <c r="Q4" s="38"/>
      <c r="R4" s="38">
        <v>1170</v>
      </c>
      <c r="S4" s="38">
        <v>1170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83"/>
    </row>
    <row r="5" spans="1:67">
      <c r="A5" s="84">
        <v>45657</v>
      </c>
      <c r="B5" s="81">
        <v>53108</v>
      </c>
      <c r="C5" s="82" t="s">
        <v>1979</v>
      </c>
      <c r="D5" s="38"/>
      <c r="E5" s="38"/>
      <c r="F5" s="38"/>
      <c r="G5" s="38">
        <v>36902</v>
      </c>
      <c r="H5" s="38"/>
      <c r="I5" s="38"/>
      <c r="J5" s="38"/>
      <c r="K5" s="38"/>
      <c r="L5" s="38">
        <v>36902</v>
      </c>
      <c r="M5" s="38"/>
      <c r="N5" s="38"/>
      <c r="O5" s="38"/>
      <c r="P5" s="38"/>
      <c r="Q5" s="38"/>
      <c r="R5" s="38">
        <v>36902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83"/>
    </row>
    <row r="6" spans="1:67">
      <c r="A6" s="84">
        <v>45657</v>
      </c>
      <c r="B6" s="81">
        <v>50635</v>
      </c>
      <c r="C6" s="82" t="s">
        <v>1980</v>
      </c>
      <c r="D6" s="38">
        <v>847</v>
      </c>
      <c r="E6" s="38"/>
      <c r="F6" s="38"/>
      <c r="G6" s="38"/>
      <c r="H6" s="38"/>
      <c r="I6" s="38"/>
      <c r="J6" s="38"/>
      <c r="K6" s="38">
        <v>29493</v>
      </c>
      <c r="L6" s="38"/>
      <c r="M6" s="38"/>
      <c r="N6" s="38">
        <v>847</v>
      </c>
      <c r="O6" s="38"/>
      <c r="P6" s="38">
        <v>30340</v>
      </c>
      <c r="Q6" s="38"/>
      <c r="R6" s="38">
        <v>30340</v>
      </c>
      <c r="S6" s="38"/>
      <c r="T6" s="38"/>
      <c r="U6" s="38">
        <v>12484</v>
      </c>
      <c r="V6" s="38"/>
      <c r="W6" s="38">
        <v>17009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83"/>
    </row>
    <row r="7" spans="1:67">
      <c r="A7" s="84">
        <v>45657</v>
      </c>
      <c r="B7" s="81">
        <v>50192</v>
      </c>
      <c r="C7" s="82" t="s">
        <v>1981</v>
      </c>
      <c r="D7" s="38"/>
      <c r="E7" s="38"/>
      <c r="F7" s="38"/>
      <c r="G7" s="38"/>
      <c r="H7" s="38"/>
      <c r="I7" s="38"/>
      <c r="J7" s="38"/>
      <c r="K7" s="38">
        <v>15380</v>
      </c>
      <c r="L7" s="38"/>
      <c r="M7" s="38"/>
      <c r="N7" s="38"/>
      <c r="O7" s="38">
        <v>15380</v>
      </c>
      <c r="P7" s="38"/>
      <c r="Q7" s="38"/>
      <c r="R7" s="38">
        <v>15380</v>
      </c>
      <c r="S7" s="38">
        <v>15380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83"/>
    </row>
    <row r="8" spans="1:67">
      <c r="A8" s="83">
        <v>44926</v>
      </c>
      <c r="B8" s="81">
        <v>50453</v>
      </c>
      <c r="C8" s="82" t="s">
        <v>877</v>
      </c>
      <c r="D8" s="80">
        <v>144</v>
      </c>
      <c r="E8" s="80">
        <v>0</v>
      </c>
      <c r="F8" s="80">
        <v>1675</v>
      </c>
      <c r="G8" s="80">
        <v>0</v>
      </c>
      <c r="H8" s="80">
        <v>0</v>
      </c>
      <c r="I8" s="80">
        <v>2173</v>
      </c>
      <c r="J8" s="80">
        <v>0</v>
      </c>
      <c r="K8" s="80">
        <v>0</v>
      </c>
      <c r="L8" s="80">
        <v>3992</v>
      </c>
      <c r="M8" s="80">
        <v>0</v>
      </c>
      <c r="N8" s="80">
        <v>14468</v>
      </c>
      <c r="O8" s="80">
        <v>14468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4913</v>
      </c>
      <c r="AB8" s="80">
        <v>533</v>
      </c>
      <c r="AC8" s="80">
        <v>5030</v>
      </c>
      <c r="AD8" s="80">
        <v>10476</v>
      </c>
      <c r="AE8" s="80">
        <v>0</v>
      </c>
      <c r="AF8" s="80">
        <v>0</v>
      </c>
      <c r="AG8" s="80">
        <v>0</v>
      </c>
      <c r="AH8" s="80">
        <v>0</v>
      </c>
      <c r="AI8" s="80">
        <v>-27</v>
      </c>
      <c r="AJ8" s="80">
        <v>0</v>
      </c>
      <c r="AK8" s="80">
        <v>-790</v>
      </c>
      <c r="AL8" s="80">
        <v>0</v>
      </c>
      <c r="AM8" s="80">
        <v>0</v>
      </c>
      <c r="AN8" s="80">
        <v>-2541</v>
      </c>
      <c r="AO8" s="80">
        <v>0</v>
      </c>
      <c r="AP8" s="80">
        <v>0</v>
      </c>
      <c r="AQ8" s="80">
        <v>-3358</v>
      </c>
      <c r="AR8" s="80">
        <v>0</v>
      </c>
      <c r="AS8" s="80">
        <v>-8242</v>
      </c>
      <c r="AT8" s="80">
        <v>-8242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-2433</v>
      </c>
      <c r="BG8" s="80">
        <v>-165</v>
      </c>
      <c r="BH8" s="80">
        <v>-2286</v>
      </c>
      <c r="BI8" s="80">
        <v>-4884</v>
      </c>
      <c r="BJ8" s="80">
        <v>0</v>
      </c>
      <c r="BK8" s="80">
        <v>0</v>
      </c>
      <c r="BL8" s="80">
        <v>0</v>
      </c>
      <c r="BM8" s="80">
        <v>0</v>
      </c>
      <c r="BN8" s="81"/>
    </row>
    <row r="9" spans="1:67">
      <c r="D9" s="82"/>
      <c r="E9" s="82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</row>
    <row r="10" spans="1:67">
      <c r="C10" s="38"/>
    </row>
    <row r="11" spans="1:67">
      <c r="C11" s="38"/>
    </row>
    <row r="12" spans="1:67">
      <c r="C12" s="38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21</vt:i4>
      </vt:variant>
      <vt:variant>
        <vt:lpstr>Navngivne områder</vt:lpstr>
      </vt:variant>
      <vt:variant>
        <vt:i4>36</vt:i4>
      </vt:variant>
    </vt:vector>
  </HeadingPairs>
  <TitlesOfParts>
    <vt:vector size="57" baseType="lpstr">
      <vt:lpstr>Indholdsfortegnelse</vt:lpstr>
      <vt:lpstr>Tabel 1.1</vt:lpstr>
      <vt:lpstr>Tabel 1.2</vt:lpstr>
      <vt:lpstr>Tabel 1.3</vt:lpstr>
      <vt:lpstr>Tabel 2.1</vt:lpstr>
      <vt:lpstr>Tabel 2.2</vt:lpstr>
      <vt:lpstr>Sektor FQRS grp1</vt:lpstr>
      <vt:lpstr>Tabel 3.1</vt:lpstr>
      <vt:lpstr>Tabel 3.2</vt:lpstr>
      <vt:lpstr>Tabel 3.5</vt:lpstr>
      <vt:lpstr>Tabel 3.7</vt:lpstr>
      <vt:lpstr>Tabel 4.1</vt:lpstr>
      <vt:lpstr>Tabel 4.2</vt:lpstr>
      <vt:lpstr>Tabel 5.1</vt:lpstr>
      <vt:lpstr>Tabel 5.2</vt:lpstr>
      <vt:lpstr>Tabel 6.1</vt:lpstr>
      <vt:lpstr>Bilag</vt:lpstr>
      <vt:lpstr>Data</vt:lpstr>
      <vt:lpstr>Data gruppe 1 og 2</vt:lpstr>
      <vt:lpstr>Data gruppe 1</vt:lpstr>
      <vt:lpstr>Data gruppe 2</vt:lpstr>
      <vt:lpstr>Data</vt:lpstr>
      <vt:lpstr>Data_FQRS_grp1</vt:lpstr>
      <vt:lpstr>Data_inst</vt:lpstr>
      <vt:lpstr>Data_institut_grp1</vt:lpstr>
      <vt:lpstr>Data_institutter</vt:lpstr>
      <vt:lpstr>dataGr2</vt:lpstr>
      <vt:lpstr>Institutter</vt:lpstr>
      <vt:lpstr>Institutter_grp1</vt:lpstr>
      <vt:lpstr>NavnGr2</vt:lpstr>
      <vt:lpstr>Regnr</vt:lpstr>
      <vt:lpstr>Regnr_inst</vt:lpstr>
      <vt:lpstr>Regnr_institut</vt:lpstr>
      <vt:lpstr>regnr_institut_grp1</vt:lpstr>
      <vt:lpstr>Regnr_institutter</vt:lpstr>
      <vt:lpstr>Reportername</vt:lpstr>
      <vt:lpstr>Bilag!Udskriftsområde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2.1'!Udskriftsområde</vt:lpstr>
      <vt:lpstr>'Tabel 2.2'!Udskriftsområde</vt:lpstr>
      <vt:lpstr>'Tabel 3.1'!Udskriftsområde</vt:lpstr>
      <vt:lpstr>'Tabel 3.2'!Udskriftsområde</vt:lpstr>
      <vt:lpstr>'Tabel 3.5'!Udskriftsområde</vt:lpstr>
      <vt:lpstr>'Tabel 3.7'!Udskriftsområde</vt:lpstr>
      <vt:lpstr>'Tabel 4.1'!Udskriftsområde</vt:lpstr>
      <vt:lpstr>'Tabel 4.2'!Udskriftsområde</vt:lpstr>
      <vt:lpstr>'Tabel 5.1'!Udskriftsområde</vt:lpstr>
      <vt:lpstr>'Tabel 5.2'!Udskriftsområde</vt:lpstr>
      <vt:lpstr>'Tabel 6.1'!Udskriftsområde</vt:lpstr>
      <vt:lpstr>VarGr2</vt:lpstr>
      <vt:lpstr>Variabel</vt:lpstr>
      <vt:lpstr>Variabel_FQRS</vt:lpstr>
      <vt:lpstr>Variabel_institut_grp1</vt:lpstr>
      <vt:lpstr>Variabel_institutter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Skadesforsikringsselskaber: Statistisk materiale</dc:title>
  <dc:creator>Finanstilsynet</dc:creator>
  <cp:lastModifiedBy>Anna Engelbrechtsen (FT)</cp:lastModifiedBy>
  <cp:lastPrinted>2018-01-15T08:56:35Z</cp:lastPrinted>
  <dcterms:created xsi:type="dcterms:W3CDTF">2015-01-13T12:35:18Z</dcterms:created>
  <dcterms:modified xsi:type="dcterms:W3CDTF">2025-08-07T13:22:46Z</dcterms:modified>
</cp:coreProperties>
</file>