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Denne_projektmappe"/>
  <mc:AlternateContent xmlns:mc="http://schemas.openxmlformats.org/markup-compatibility/2006">
    <mc:Choice Requires="x15">
      <x15ac:absPath xmlns:x15ac="http://schemas.microsoft.com/office/spreadsheetml/2010/11/ac" url="https://ftp21.ftnet.dk/Explorer/"/>
    </mc:Choice>
  </mc:AlternateContent>
  <xr:revisionPtr revIDLastSave="0" documentId="13_ncr:1_{BB10703E-40C3-4330-A111-8C095EBD0C6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arkedsmisbrugssager" sheetId="3" r:id="rId1"/>
    <sheet name="Oplysningsforpligtelser" sheetId="2" r:id="rId2"/>
    <sheet name="Prospektregler" sheetId="1" r:id="rId3"/>
    <sheet name="Transaktionsindberetninger" sheetId="4" r:id="rId4"/>
    <sheet name="Short selling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6" i="3" l="1"/>
  <c r="U22" i="3" l="1"/>
  <c r="T22" i="3" l="1"/>
  <c r="T13" i="3"/>
  <c r="T12" i="3" s="1"/>
  <c r="T8" i="3"/>
  <c r="P28" i="2"/>
  <c r="P22" i="2"/>
  <c r="P12" i="2" l="1"/>
  <c r="P18" i="2"/>
  <c r="P30" i="2"/>
  <c r="P24" i="2"/>
  <c r="R16" i="3" l="1"/>
  <c r="C16" i="3" l="1"/>
  <c r="R22" i="3" l="1"/>
  <c r="M30" i="2"/>
  <c r="M24" i="2"/>
  <c r="M18" i="2"/>
  <c r="M12" i="2"/>
  <c r="Q16" i="3" l="1"/>
  <c r="Q22" i="3"/>
  <c r="L30" i="2" l="1"/>
  <c r="L24" i="2"/>
  <c r="L18" i="2"/>
  <c r="L12" i="2"/>
  <c r="K30" i="2" l="1"/>
  <c r="K24" i="2"/>
  <c r="K18" i="2"/>
  <c r="K12" i="2"/>
  <c r="P15" i="3" l="1"/>
  <c r="P16" i="3" s="1"/>
  <c r="P22" i="3" l="1"/>
  <c r="O22" i="3" l="1"/>
  <c r="J30" i="2" l="1"/>
  <c r="J24" i="2"/>
  <c r="J18" i="2"/>
  <c r="J12" i="2"/>
  <c r="O8" i="3" l="1"/>
  <c r="O16" i="3" l="1"/>
  <c r="N16" i="3" l="1"/>
  <c r="M16" i="3" l="1"/>
  <c r="L16" i="3" l="1"/>
  <c r="K16" i="3"/>
  <c r="J16" i="3"/>
  <c r="I16" i="3"/>
  <c r="H16" i="3"/>
  <c r="D16" i="3"/>
  <c r="E16" i="3"/>
  <c r="F16" i="3"/>
  <c r="G16" i="3"/>
</calcChain>
</file>

<file path=xl/sharedStrings.xml><?xml version="1.0" encoding="utf-8"?>
<sst xmlns="http://schemas.openxmlformats.org/spreadsheetml/2006/main" count="111" uniqueCount="31">
  <si>
    <t>Oprettede sager</t>
  </si>
  <si>
    <t>Påtaler og påbud</t>
  </si>
  <si>
    <t>Oprettede markedsmisbrugssager</t>
  </si>
  <si>
    <t>2006</t>
  </si>
  <si>
    <t>-</t>
  </si>
  <si>
    <t>Forespørgsler fra udenlandske myndigheder</t>
  </si>
  <si>
    <t>I alt</t>
  </si>
  <si>
    <t>Politianmeldelser*</t>
  </si>
  <si>
    <t>Insiderhandel</t>
  </si>
  <si>
    <t>Markedsmanipulation</t>
  </si>
  <si>
    <t xml:space="preserve">Oprettede sager </t>
  </si>
  <si>
    <t>Overtagelsestilbud</t>
  </si>
  <si>
    <t>Storaktionærflagning</t>
  </si>
  <si>
    <t>Offentliggørelse af intern viden m.m.</t>
  </si>
  <si>
    <t>Flagning - ledende medarbejdere</t>
  </si>
  <si>
    <t>Administrative bøder</t>
  </si>
  <si>
    <t>-  Heraf sendt til udenlandske myndigheder</t>
  </si>
  <si>
    <t>Overtrædelse af prospektregler</t>
  </si>
  <si>
    <t>Overtrædelse af regler for transaktionsindberetninger</t>
  </si>
  <si>
    <t>Overtrædelse af oplysningsforpligtelser</t>
  </si>
  <si>
    <t>År**</t>
  </si>
  <si>
    <t>-  Heraf ifm. whistleblower-ordning</t>
  </si>
  <si>
    <t>Overtrædelse af indberetningsregler for korte nettopositioner</t>
  </si>
  <si>
    <t>Politianmeldelser sendt til NSK*</t>
  </si>
  <si>
    <t>Politianmeldelser sendt til NSK</t>
  </si>
  <si>
    <t>Politianmeldelser til NSK*</t>
  </si>
  <si>
    <t>-  Heraf videregivelse af intern viden</t>
  </si>
  <si>
    <t>*Oprettede sager kan resultere i flere politianmeldelser.</t>
  </si>
  <si>
    <t>År***</t>
  </si>
  <si>
    <t>**Observationerne de enkelte år er ikke nødvendigvis direkte sammenlignelige, da der er benyttet forskellige opgørelsesmetoder i perioden.</t>
  </si>
  <si>
    <t>***Statistik for påtaler, påbud, administrative bøder og politianmeldelser angiver det år, hvor reaktionen blev givet, ikke årstallet for sagens oprettelse.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</si>
</sst>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name val="Arial"/>
      <family val="2"/>
    </font>
    <font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13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0" fillId="2" borderId="2" xfId="0" applyFill="1" applyBorder="1" applyAlignment="1">
      <alignment horizontal="right"/>
    </xf>
    <xf numFmtId="0" fontId="7" fillId="2" borderId="0" xfId="0" applyFont="1" applyFill="1"/>
    <xf numFmtId="0" fontId="6" fillId="2" borderId="2" xfId="0" applyFont="1" applyFill="1" applyBorder="1" applyAlignment="1">
      <alignment horizontal="right" vertical="top" wrapText="1"/>
    </xf>
    <xf numFmtId="0" fontId="6" fillId="2" borderId="2" xfId="1" applyFont="1" applyFill="1" applyBorder="1" applyAlignment="1">
      <alignment horizontal="right" vertical="top" wrapText="1"/>
    </xf>
    <xf numFmtId="0" fontId="1" fillId="2" borderId="5" xfId="0" applyFont="1" applyFill="1" applyBorder="1"/>
    <xf numFmtId="0" fontId="1" fillId="2" borderId="1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top" wrapText="1"/>
    </xf>
    <xf numFmtId="0" fontId="5" fillId="2" borderId="18" xfId="0" applyFont="1" applyFill="1" applyBorder="1"/>
    <xf numFmtId="0" fontId="5" fillId="2" borderId="16" xfId="0" quotePrefix="1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5" fillId="2" borderId="19" xfId="0" applyFont="1" applyFill="1" applyBorder="1"/>
    <xf numFmtId="0" fontId="5" fillId="2" borderId="20" xfId="0" applyFont="1" applyFill="1" applyBorder="1" applyAlignment="1">
      <alignment horizontal="right" vertical="top" wrapText="1"/>
    </xf>
    <xf numFmtId="0" fontId="0" fillId="2" borderId="22" xfId="0" applyFill="1" applyBorder="1" applyAlignment="1">
      <alignment horizontal="right"/>
    </xf>
    <xf numFmtId="0" fontId="0" fillId="2" borderId="22" xfId="0" applyFill="1" applyBorder="1"/>
    <xf numFmtId="0" fontId="1" fillId="2" borderId="23" xfId="0" applyFont="1" applyFill="1" applyBorder="1"/>
    <xf numFmtId="0" fontId="0" fillId="2" borderId="24" xfId="0" applyFill="1" applyBorder="1"/>
    <xf numFmtId="0" fontId="5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vertical="top" wrapText="1"/>
    </xf>
    <xf numFmtId="0" fontId="6" fillId="2" borderId="21" xfId="0" applyFont="1" applyFill="1" applyBorder="1" applyAlignment="1">
      <alignment horizontal="left" vertical="top" wrapText="1"/>
    </xf>
    <xf numFmtId="0" fontId="6" fillId="2" borderId="22" xfId="0" applyFont="1" applyFill="1" applyBorder="1" applyAlignment="1">
      <alignment horizontal="right" vertical="top" wrapText="1"/>
    </xf>
    <xf numFmtId="0" fontId="6" fillId="2" borderId="22" xfId="1" applyFont="1" applyFill="1" applyBorder="1" applyAlignment="1">
      <alignment horizontal="right" vertical="top" wrapText="1"/>
    </xf>
    <xf numFmtId="0" fontId="5" fillId="2" borderId="25" xfId="0" applyFont="1" applyFill="1" applyBorder="1" applyAlignment="1">
      <alignment horizontal="left" vertical="center"/>
    </xf>
    <xf numFmtId="0" fontId="5" fillId="2" borderId="20" xfId="0" quotePrefix="1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right"/>
    </xf>
    <xf numFmtId="0" fontId="5" fillId="2" borderId="2" xfId="0" quotePrefix="1" applyFont="1" applyFill="1" applyBorder="1" applyAlignment="1">
      <alignment horizontal="right"/>
    </xf>
    <xf numFmtId="0" fontId="5" fillId="2" borderId="8" xfId="0" applyFont="1" applyFill="1" applyBorder="1"/>
    <xf numFmtId="0" fontId="5" fillId="2" borderId="17" xfId="0" applyFont="1" applyFill="1" applyBorder="1"/>
    <xf numFmtId="0" fontId="1" fillId="2" borderId="16" xfId="0" applyFont="1" applyFill="1" applyBorder="1" applyAlignment="1">
      <alignment horizontal="right"/>
    </xf>
    <xf numFmtId="0" fontId="5" fillId="2" borderId="16" xfId="0" applyFont="1" applyFill="1" applyBorder="1" applyAlignment="1">
      <alignment horizontal="right"/>
    </xf>
    <xf numFmtId="0" fontId="6" fillId="2" borderId="3" xfId="1" applyFont="1" applyFill="1" applyBorder="1" applyAlignment="1">
      <alignment horizontal="right" vertical="top" wrapText="1"/>
    </xf>
    <xf numFmtId="0" fontId="6" fillId="2" borderId="24" xfId="0" applyFont="1" applyFill="1" applyBorder="1" applyAlignment="1">
      <alignment horizontal="right" vertical="top" wrapText="1"/>
    </xf>
    <xf numFmtId="0" fontId="6" fillId="2" borderId="9" xfId="0" quotePrefix="1" applyFont="1" applyFill="1" applyBorder="1"/>
    <xf numFmtId="0" fontId="6" fillId="2" borderId="22" xfId="0" quotePrefix="1" applyFont="1" applyFill="1" applyBorder="1" applyAlignment="1">
      <alignment horizontal="right"/>
    </xf>
    <xf numFmtId="0" fontId="6" fillId="0" borderId="8" xfId="0" quotePrefix="1" applyFont="1" applyBorder="1"/>
    <xf numFmtId="0" fontId="8" fillId="2" borderId="0" xfId="0" applyFont="1" applyFill="1"/>
    <xf numFmtId="0" fontId="9" fillId="2" borderId="0" xfId="0" applyFont="1" applyFill="1"/>
    <xf numFmtId="0" fontId="1" fillId="0" borderId="13" xfId="0" applyFont="1" applyBorder="1" applyAlignment="1">
      <alignment horizontal="center"/>
    </xf>
    <xf numFmtId="0" fontId="1" fillId="2" borderId="0" xfId="0" applyFont="1" applyFill="1"/>
    <xf numFmtId="0" fontId="6" fillId="2" borderId="0" xfId="0" applyFont="1" applyFill="1"/>
    <xf numFmtId="0" fontId="0" fillId="2" borderId="26" xfId="0" applyFill="1" applyBorder="1"/>
    <xf numFmtId="0" fontId="1" fillId="0" borderId="28" xfId="0" applyFont="1" applyBorder="1" applyAlignment="1">
      <alignment horizontal="center"/>
    </xf>
    <xf numFmtId="0" fontId="0" fillId="2" borderId="29" xfId="0" applyFill="1" applyBorder="1"/>
    <xf numFmtId="0" fontId="5" fillId="2" borderId="30" xfId="0" applyFont="1" applyFill="1" applyBorder="1" applyAlignment="1">
      <alignment horizontal="center" vertical="top" wrapText="1"/>
    </xf>
    <xf numFmtId="0" fontId="5" fillId="2" borderId="30" xfId="0" applyFont="1" applyFill="1" applyBorder="1" applyAlignment="1">
      <alignment horizontal="right" vertical="top" wrapText="1"/>
    </xf>
    <xf numFmtId="0" fontId="5" fillId="2" borderId="32" xfId="0" applyFont="1" applyFill="1" applyBorder="1" applyAlignment="1">
      <alignment horizontal="center" vertical="top" wrapText="1"/>
    </xf>
    <xf numFmtId="0" fontId="5" fillId="2" borderId="28" xfId="0" applyFont="1" applyFill="1" applyBorder="1" applyAlignment="1">
      <alignment horizontal="center" vertical="top" wrapText="1"/>
    </xf>
    <xf numFmtId="0" fontId="6" fillId="2" borderId="0" xfId="1" applyFont="1" applyFill="1" applyAlignment="1">
      <alignment horizontal="right" vertical="top" wrapText="1"/>
    </xf>
    <xf numFmtId="0" fontId="5" fillId="2" borderId="33" xfId="0" applyFont="1" applyFill="1" applyBorder="1" applyAlignment="1">
      <alignment horizontal="center" vertical="top" wrapText="1"/>
    </xf>
    <xf numFmtId="0" fontId="6" fillId="2" borderId="34" xfId="1" applyFont="1" applyFill="1" applyBorder="1" applyAlignment="1">
      <alignment horizontal="right" vertical="top" wrapText="1"/>
    </xf>
    <xf numFmtId="0" fontId="6" fillId="2" borderId="27" xfId="1" applyFont="1" applyFill="1" applyBorder="1" applyAlignment="1">
      <alignment horizontal="right" vertical="top" wrapText="1"/>
    </xf>
    <xf numFmtId="0" fontId="6" fillId="2" borderId="36" xfId="1" applyFont="1" applyFill="1" applyBorder="1" applyAlignment="1">
      <alignment horizontal="right" vertical="top" wrapText="1"/>
    </xf>
    <xf numFmtId="0" fontId="5" fillId="2" borderId="37" xfId="0" applyFont="1" applyFill="1" applyBorder="1" applyAlignment="1">
      <alignment horizontal="center" vertical="top" wrapText="1"/>
    </xf>
    <xf numFmtId="0" fontId="1" fillId="2" borderId="28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6" fillId="2" borderId="24" xfId="0" quotePrefix="1" applyFont="1" applyFill="1" applyBorder="1" applyAlignment="1">
      <alignment horizontal="right"/>
    </xf>
    <xf numFmtId="0" fontId="5" fillId="2" borderId="40" xfId="0" applyFont="1" applyFill="1" applyBorder="1" applyAlignment="1">
      <alignment horizontal="right"/>
    </xf>
    <xf numFmtId="0" fontId="5" fillId="2" borderId="39" xfId="0" applyFont="1" applyFill="1" applyBorder="1" applyAlignment="1">
      <alignment horizontal="right" vertical="top" wrapText="1"/>
    </xf>
    <xf numFmtId="0" fontId="6" fillId="0" borderId="41" xfId="0" quotePrefix="1" applyFont="1" applyBorder="1"/>
    <xf numFmtId="0" fontId="1" fillId="2" borderId="6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27" xfId="0" applyFill="1" applyBorder="1"/>
    <xf numFmtId="0" fontId="0" fillId="2" borderId="7" xfId="0" applyFill="1" applyBorder="1"/>
    <xf numFmtId="1" fontId="0" fillId="2" borderId="2" xfId="0" applyNumberFormat="1" applyFill="1" applyBorder="1"/>
    <xf numFmtId="0" fontId="6" fillId="2" borderId="8" xfId="0" quotePrefix="1" applyFont="1" applyFill="1" applyBorder="1"/>
    <xf numFmtId="0" fontId="6" fillId="2" borderId="2" xfId="0" applyFont="1" applyFill="1" applyBorder="1" applyAlignment="1">
      <alignment horizontal="right"/>
    </xf>
    <xf numFmtId="0" fontId="6" fillId="2" borderId="2" xfId="0" quotePrefix="1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0" fillId="2" borderId="17" xfId="0" applyFill="1" applyBorder="1"/>
    <xf numFmtId="0" fontId="0" fillId="2" borderId="16" xfId="0" applyFill="1" applyBorder="1"/>
    <xf numFmtId="0" fontId="0" fillId="2" borderId="40" xfId="0" applyFill="1" applyBorder="1"/>
    <xf numFmtId="0" fontId="0" fillId="2" borderId="31" xfId="0" applyFill="1" applyBorder="1"/>
    <xf numFmtId="0" fontId="0" fillId="2" borderId="21" xfId="0" applyFill="1" applyBorder="1"/>
    <xf numFmtId="0" fontId="5" fillId="2" borderId="21" xfId="0" applyFont="1" applyFill="1" applyBorder="1"/>
    <xf numFmtId="0" fontId="1" fillId="2" borderId="22" xfId="0" applyFont="1" applyFill="1" applyBorder="1"/>
    <xf numFmtId="0" fontId="1" fillId="2" borderId="24" xfId="0" applyFont="1" applyFill="1" applyBorder="1"/>
    <xf numFmtId="0" fontId="1" fillId="2" borderId="26" xfId="0" applyFont="1" applyFill="1" applyBorder="1"/>
    <xf numFmtId="0" fontId="0" fillId="2" borderId="3" xfId="0" applyFill="1" applyBorder="1"/>
    <xf numFmtId="0" fontId="1" fillId="2" borderId="17" xfId="0" applyFont="1" applyFill="1" applyBorder="1"/>
    <xf numFmtId="0" fontId="1" fillId="2" borderId="16" xfId="0" applyFont="1" applyFill="1" applyBorder="1"/>
    <xf numFmtId="0" fontId="1" fillId="2" borderId="15" xfId="0" applyFont="1" applyFill="1" applyBorder="1"/>
    <xf numFmtId="1" fontId="1" fillId="2" borderId="16" xfId="0" applyNumberFormat="1" applyFont="1" applyFill="1" applyBorder="1"/>
    <xf numFmtId="0" fontId="0" fillId="2" borderId="8" xfId="0" applyFill="1" applyBorder="1"/>
    <xf numFmtId="0" fontId="0" fillId="2" borderId="4" xfId="0" applyFill="1" applyBorder="1"/>
    <xf numFmtId="0" fontId="1" fillId="2" borderId="11" xfId="0" applyFont="1" applyFill="1" applyBorder="1"/>
    <xf numFmtId="0" fontId="1" fillId="2" borderId="1" xfId="0" applyFont="1" applyFill="1" applyBorder="1"/>
    <xf numFmtId="1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38" xfId="0" applyNumberFormat="1" applyFont="1" applyFill="1" applyBorder="1"/>
    <xf numFmtId="1" fontId="1" fillId="2" borderId="35" xfId="0" applyNumberFormat="1" applyFont="1" applyFill="1" applyBorder="1"/>
    <xf numFmtId="0" fontId="1" fillId="2" borderId="10" xfId="0" applyFont="1" applyFill="1" applyBorder="1"/>
    <xf numFmtId="0" fontId="1" fillId="2" borderId="14" xfId="0" applyFont="1" applyFill="1" applyBorder="1"/>
    <xf numFmtId="0" fontId="1" fillId="2" borderId="12" xfId="0" applyFont="1" applyFill="1" applyBorder="1"/>
    <xf numFmtId="0" fontId="5" fillId="2" borderId="42" xfId="0" applyFont="1" applyFill="1" applyBorder="1" applyAlignment="1">
      <alignment horizontal="center" vertical="top" wrapText="1"/>
    </xf>
    <xf numFmtId="0" fontId="5" fillId="2" borderId="43" xfId="0" applyFont="1" applyFill="1" applyBorder="1" applyAlignment="1">
      <alignment horizontal="center" vertical="top" wrapText="1"/>
    </xf>
    <xf numFmtId="0" fontId="5" fillId="2" borderId="44" xfId="0" applyFont="1" applyFill="1" applyBorder="1" applyAlignment="1">
      <alignment horizontal="right"/>
    </xf>
    <xf numFmtId="0" fontId="0" fillId="2" borderId="44" xfId="0" applyFill="1" applyBorder="1" applyAlignment="1">
      <alignment horizontal="right"/>
    </xf>
    <xf numFmtId="0" fontId="6" fillId="2" borderId="45" xfId="0" quotePrefix="1" applyFont="1" applyFill="1" applyBorder="1" applyAlignment="1">
      <alignment horizontal="right"/>
    </xf>
    <xf numFmtId="0" fontId="5" fillId="2" borderId="46" xfId="0" applyFont="1" applyFill="1" applyBorder="1" applyAlignment="1">
      <alignment horizontal="right"/>
    </xf>
    <xf numFmtId="0" fontId="6" fillId="2" borderId="16" xfId="0" applyFont="1" applyFill="1" applyBorder="1" applyAlignment="1">
      <alignment horizontal="right"/>
    </xf>
    <xf numFmtId="0" fontId="6" fillId="2" borderId="46" xfId="0" applyFont="1" applyFill="1" applyBorder="1" applyAlignment="1">
      <alignment horizontal="right"/>
    </xf>
    <xf numFmtId="0" fontId="6" fillId="2" borderId="17" xfId="0" applyFont="1" applyFill="1" applyBorder="1"/>
    <xf numFmtId="0" fontId="6" fillId="2" borderId="40" xfId="0" applyFont="1" applyFill="1" applyBorder="1" applyAlignment="1">
      <alignment horizontal="right"/>
    </xf>
    <xf numFmtId="0" fontId="1" fillId="2" borderId="37" xfId="0" applyFont="1" applyFill="1" applyBorder="1" applyAlignment="1">
      <alignment horizontal="center"/>
    </xf>
    <xf numFmtId="1" fontId="1" fillId="2" borderId="47" xfId="0" applyNumberFormat="1" applyFont="1" applyFill="1" applyBorder="1"/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38100</xdr:rowOff>
    </xdr:from>
    <xdr:to>
      <xdr:col>6</xdr:col>
      <xdr:colOff>85726</xdr:colOff>
      <xdr:row>2</xdr:row>
      <xdr:rowOff>161925</xdr:rowOff>
    </xdr:to>
    <xdr:pic>
      <xdr:nvPicPr>
        <xdr:cNvPr id="2" name="Billede 1" descr="finans_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19675" y="38100"/>
          <a:ext cx="160020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390526</xdr:colOff>
      <xdr:row>2</xdr:row>
      <xdr:rowOff>123825</xdr:rowOff>
    </xdr:to>
    <xdr:pic>
      <xdr:nvPicPr>
        <xdr:cNvPr id="2" name="Billede 1" descr="finans_rgb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1825" y="0"/>
          <a:ext cx="160020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381001</xdr:colOff>
      <xdr:row>2</xdr:row>
      <xdr:rowOff>123825</xdr:rowOff>
    </xdr:to>
    <xdr:pic>
      <xdr:nvPicPr>
        <xdr:cNvPr id="2" name="Billede 1" descr="finans_rgb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6050" y="0"/>
          <a:ext cx="160020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381001</xdr:colOff>
      <xdr:row>2</xdr:row>
      <xdr:rowOff>123825</xdr:rowOff>
    </xdr:to>
    <xdr:pic>
      <xdr:nvPicPr>
        <xdr:cNvPr id="2" name="Billede 1" descr="finans_rgb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7975" y="0"/>
          <a:ext cx="160020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57150</xdr:rowOff>
    </xdr:from>
    <xdr:to>
      <xdr:col>3</xdr:col>
      <xdr:colOff>1</xdr:colOff>
      <xdr:row>2</xdr:row>
      <xdr:rowOff>180975</xdr:rowOff>
    </xdr:to>
    <xdr:pic>
      <xdr:nvPicPr>
        <xdr:cNvPr id="2" name="Billede 1" descr="finans_rgb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7775" y="57150"/>
          <a:ext cx="160020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B4:U26"/>
  <sheetViews>
    <sheetView tabSelected="1" zoomScale="90" zoomScaleNormal="90" workbookViewId="0"/>
  </sheetViews>
  <sheetFormatPr defaultColWidth="9.140625" defaultRowHeight="15" x14ac:dyDescent="0.25"/>
  <cols>
    <col min="1" max="1" width="2.7109375" style="2" customWidth="1"/>
    <col min="2" max="2" width="56.140625" style="2" bestFit="1" customWidth="1"/>
    <col min="3" max="20" width="10" style="2" customWidth="1"/>
    <col min="21" max="16384" width="9.140625" style="2"/>
  </cols>
  <sheetData>
    <row r="4" spans="2:21" x14ac:dyDescent="0.25">
      <c r="P4" s="42"/>
    </row>
    <row r="6" spans="2:21" ht="24" thickBot="1" x14ac:dyDescent="0.4">
      <c r="B6" s="39" t="s">
        <v>2</v>
      </c>
      <c r="P6" s="43"/>
    </row>
    <row r="7" spans="2:21" ht="15.75" thickBot="1" x14ac:dyDescent="0.3">
      <c r="B7" s="25" t="s">
        <v>20</v>
      </c>
      <c r="C7" s="26" t="s">
        <v>3</v>
      </c>
      <c r="D7" s="26">
        <v>2007</v>
      </c>
      <c r="E7" s="26">
        <v>2008</v>
      </c>
      <c r="F7" s="27">
        <v>2009</v>
      </c>
      <c r="G7" s="27">
        <v>2010</v>
      </c>
      <c r="H7" s="27">
        <v>2011</v>
      </c>
      <c r="I7" s="27">
        <v>2012</v>
      </c>
      <c r="J7" s="27">
        <v>2013</v>
      </c>
      <c r="K7" s="27">
        <v>2014</v>
      </c>
      <c r="L7" s="27">
        <v>2015</v>
      </c>
      <c r="M7" s="27">
        <v>2016</v>
      </c>
      <c r="N7" s="27">
        <v>2017</v>
      </c>
      <c r="O7" s="27">
        <v>2018</v>
      </c>
      <c r="P7" s="27">
        <v>2019</v>
      </c>
      <c r="Q7" s="59">
        <v>2020</v>
      </c>
      <c r="R7" s="27">
        <v>2021</v>
      </c>
      <c r="S7" s="59">
        <v>2022</v>
      </c>
      <c r="T7" s="101">
        <v>2023</v>
      </c>
      <c r="U7" s="102">
        <v>2024</v>
      </c>
    </row>
    <row r="8" spans="2:21" x14ac:dyDescent="0.25">
      <c r="B8" s="30" t="s">
        <v>8</v>
      </c>
      <c r="C8" s="28">
        <v>21</v>
      </c>
      <c r="D8" s="29">
        <v>33</v>
      </c>
      <c r="E8" s="29">
        <v>32</v>
      </c>
      <c r="F8" s="29">
        <v>25</v>
      </c>
      <c r="G8" s="29">
        <v>36</v>
      </c>
      <c r="H8" s="28">
        <v>45</v>
      </c>
      <c r="I8" s="28">
        <v>38</v>
      </c>
      <c r="J8" s="28">
        <v>46</v>
      </c>
      <c r="K8" s="28">
        <v>59</v>
      </c>
      <c r="L8" s="28">
        <v>100</v>
      </c>
      <c r="M8" s="28">
        <v>87</v>
      </c>
      <c r="N8" s="28">
        <v>95</v>
      </c>
      <c r="O8" s="28">
        <f>161</f>
        <v>161</v>
      </c>
      <c r="P8" s="28">
        <v>142</v>
      </c>
      <c r="Q8" s="60">
        <v>134</v>
      </c>
      <c r="R8" s="28">
        <v>130</v>
      </c>
      <c r="S8" s="60">
        <v>88</v>
      </c>
      <c r="T8" s="28">
        <f>128+0+T9+T10</f>
        <v>132</v>
      </c>
      <c r="U8" s="103">
        <v>144</v>
      </c>
    </row>
    <row r="9" spans="2:21" x14ac:dyDescent="0.25">
      <c r="B9" s="65" t="s">
        <v>21</v>
      </c>
      <c r="C9" s="4" t="s">
        <v>4</v>
      </c>
      <c r="D9" s="4" t="s">
        <v>4</v>
      </c>
      <c r="E9" s="4" t="s">
        <v>4</v>
      </c>
      <c r="F9" s="4" t="s">
        <v>4</v>
      </c>
      <c r="G9" s="4" t="s">
        <v>4</v>
      </c>
      <c r="H9" s="4" t="s">
        <v>4</v>
      </c>
      <c r="I9" s="4" t="s">
        <v>4</v>
      </c>
      <c r="J9" s="4" t="s">
        <v>4</v>
      </c>
      <c r="K9" s="4" t="s">
        <v>4</v>
      </c>
      <c r="L9" s="4" t="s">
        <v>4</v>
      </c>
      <c r="M9" s="4">
        <v>2</v>
      </c>
      <c r="N9" s="4">
        <v>1</v>
      </c>
      <c r="O9" s="4">
        <v>4</v>
      </c>
      <c r="P9" s="4">
        <v>0</v>
      </c>
      <c r="Q9" s="61">
        <v>2</v>
      </c>
      <c r="R9" s="4">
        <v>1</v>
      </c>
      <c r="S9" s="61">
        <v>2</v>
      </c>
      <c r="T9" s="4">
        <v>3</v>
      </c>
      <c r="U9" s="104">
        <v>0</v>
      </c>
    </row>
    <row r="10" spans="2:21" x14ac:dyDescent="0.25">
      <c r="B10" s="72" t="s">
        <v>26</v>
      </c>
      <c r="C10" s="73">
        <v>4</v>
      </c>
      <c r="D10" s="74">
        <v>2</v>
      </c>
      <c r="E10" s="74">
        <v>3</v>
      </c>
      <c r="F10" s="74">
        <v>2</v>
      </c>
      <c r="G10" s="73">
        <v>13</v>
      </c>
      <c r="H10" s="73">
        <v>4</v>
      </c>
      <c r="I10" s="73">
        <v>9</v>
      </c>
      <c r="J10" s="73">
        <v>3</v>
      </c>
      <c r="K10" s="73">
        <v>8</v>
      </c>
      <c r="L10" s="73">
        <v>4</v>
      </c>
      <c r="M10" s="73">
        <v>1</v>
      </c>
      <c r="N10" s="73">
        <v>0</v>
      </c>
      <c r="O10" s="73">
        <v>0</v>
      </c>
      <c r="P10" s="73">
        <v>0</v>
      </c>
      <c r="Q10" s="75">
        <v>0</v>
      </c>
      <c r="R10" s="75">
        <v>1</v>
      </c>
      <c r="S10" s="75">
        <v>0</v>
      </c>
      <c r="T10" s="4">
        <v>1</v>
      </c>
      <c r="U10" s="104">
        <v>2</v>
      </c>
    </row>
    <row r="11" spans="2:21" ht="15.75" thickBot="1" x14ac:dyDescent="0.3">
      <c r="B11" s="36" t="s">
        <v>16</v>
      </c>
      <c r="C11" s="37" t="s">
        <v>4</v>
      </c>
      <c r="D11" s="37" t="s">
        <v>4</v>
      </c>
      <c r="E11" s="37" t="s">
        <v>4</v>
      </c>
      <c r="F11" s="37" t="s">
        <v>4</v>
      </c>
      <c r="G11" s="37" t="s">
        <v>4</v>
      </c>
      <c r="H11" s="37" t="s">
        <v>4</v>
      </c>
      <c r="I11" s="37" t="s">
        <v>4</v>
      </c>
      <c r="J11" s="37" t="s">
        <v>4</v>
      </c>
      <c r="K11" s="37" t="s">
        <v>4</v>
      </c>
      <c r="L11" s="37" t="s">
        <v>4</v>
      </c>
      <c r="M11" s="37">
        <v>27</v>
      </c>
      <c r="N11" s="37">
        <v>43</v>
      </c>
      <c r="O11" s="37">
        <v>65</v>
      </c>
      <c r="P11" s="37">
        <v>43</v>
      </c>
      <c r="Q11" s="62">
        <v>48</v>
      </c>
      <c r="R11" s="37">
        <v>42</v>
      </c>
      <c r="S11" s="62">
        <v>20</v>
      </c>
      <c r="T11" s="37">
        <v>38</v>
      </c>
      <c r="U11" s="105">
        <v>50</v>
      </c>
    </row>
    <row r="12" spans="2:21" x14ac:dyDescent="0.25">
      <c r="B12" s="31" t="s">
        <v>9</v>
      </c>
      <c r="C12" s="32">
        <v>13</v>
      </c>
      <c r="D12" s="32">
        <v>27</v>
      </c>
      <c r="E12" s="32">
        <v>28</v>
      </c>
      <c r="F12" s="32">
        <v>38</v>
      </c>
      <c r="G12" s="32">
        <v>46</v>
      </c>
      <c r="H12" s="33">
        <v>40</v>
      </c>
      <c r="I12" s="33">
        <v>50</v>
      </c>
      <c r="J12" s="33">
        <v>54</v>
      </c>
      <c r="K12" s="33">
        <v>47</v>
      </c>
      <c r="L12" s="33">
        <v>33</v>
      </c>
      <c r="M12" s="33">
        <v>37</v>
      </c>
      <c r="N12" s="33">
        <v>78</v>
      </c>
      <c r="O12" s="33">
        <v>62</v>
      </c>
      <c r="P12" s="33">
        <v>80</v>
      </c>
      <c r="Q12" s="63">
        <v>103</v>
      </c>
      <c r="R12" s="33">
        <v>157</v>
      </c>
      <c r="S12" s="63">
        <v>144</v>
      </c>
      <c r="T12" s="33">
        <f>106+3+T13</f>
        <v>109</v>
      </c>
      <c r="U12" s="106">
        <v>86</v>
      </c>
    </row>
    <row r="13" spans="2:21" x14ac:dyDescent="0.25">
      <c r="B13" s="38" t="s">
        <v>21</v>
      </c>
      <c r="C13" s="4" t="s">
        <v>4</v>
      </c>
      <c r="D13" s="4" t="s">
        <v>4</v>
      </c>
      <c r="E13" s="4" t="s">
        <v>4</v>
      </c>
      <c r="F13" s="4" t="s">
        <v>4</v>
      </c>
      <c r="G13" s="4" t="s">
        <v>4</v>
      </c>
      <c r="H13" s="4" t="s">
        <v>4</v>
      </c>
      <c r="I13" s="4" t="s">
        <v>4</v>
      </c>
      <c r="J13" s="4" t="s">
        <v>4</v>
      </c>
      <c r="K13" s="4" t="s">
        <v>4</v>
      </c>
      <c r="L13" s="4" t="s">
        <v>4</v>
      </c>
      <c r="M13" s="4">
        <v>0</v>
      </c>
      <c r="N13" s="4">
        <v>6</v>
      </c>
      <c r="O13" s="4">
        <v>6</v>
      </c>
      <c r="P13" s="4">
        <v>1</v>
      </c>
      <c r="Q13" s="61">
        <v>2</v>
      </c>
      <c r="R13" s="4">
        <v>3</v>
      </c>
      <c r="S13" s="61">
        <v>2</v>
      </c>
      <c r="T13" s="4">
        <f>0+0</f>
        <v>0</v>
      </c>
      <c r="U13" s="104">
        <v>1</v>
      </c>
    </row>
    <row r="14" spans="2:21" ht="15.75" thickBot="1" x14ac:dyDescent="0.3">
      <c r="B14" s="36" t="s">
        <v>16</v>
      </c>
      <c r="C14" s="16" t="s">
        <v>4</v>
      </c>
      <c r="D14" s="16" t="s">
        <v>4</v>
      </c>
      <c r="E14" s="16" t="s">
        <v>4</v>
      </c>
      <c r="F14" s="16" t="s">
        <v>4</v>
      </c>
      <c r="G14" s="16" t="s">
        <v>4</v>
      </c>
      <c r="H14" s="37" t="s">
        <v>4</v>
      </c>
      <c r="I14" s="37" t="s">
        <v>4</v>
      </c>
      <c r="J14" s="37" t="s">
        <v>4</v>
      </c>
      <c r="K14" s="37" t="s">
        <v>4</v>
      </c>
      <c r="L14" s="37" t="s">
        <v>4</v>
      </c>
      <c r="M14" s="37">
        <v>9</v>
      </c>
      <c r="N14" s="37">
        <v>6</v>
      </c>
      <c r="O14" s="37">
        <v>15</v>
      </c>
      <c r="P14" s="37">
        <v>20</v>
      </c>
      <c r="Q14" s="62">
        <v>11</v>
      </c>
      <c r="R14" s="37">
        <v>11</v>
      </c>
      <c r="S14" s="62">
        <v>11</v>
      </c>
      <c r="T14" s="37">
        <v>15</v>
      </c>
      <c r="U14" s="105">
        <v>12</v>
      </c>
    </row>
    <row r="15" spans="2:21" ht="15.75" thickBot="1" x14ac:dyDescent="0.3">
      <c r="B15" s="109" t="s">
        <v>5</v>
      </c>
      <c r="C15" s="107">
        <v>11</v>
      </c>
      <c r="D15" s="107">
        <v>8</v>
      </c>
      <c r="E15" s="107">
        <v>13</v>
      </c>
      <c r="F15" s="107">
        <v>18</v>
      </c>
      <c r="G15" s="107">
        <v>9</v>
      </c>
      <c r="H15" s="107">
        <v>33</v>
      </c>
      <c r="I15" s="107">
        <v>13</v>
      </c>
      <c r="J15" s="107">
        <v>25</v>
      </c>
      <c r="K15" s="107">
        <v>29</v>
      </c>
      <c r="L15" s="107">
        <v>19</v>
      </c>
      <c r="M15" s="107">
        <v>26</v>
      </c>
      <c r="N15" s="107">
        <v>17</v>
      </c>
      <c r="O15" s="107">
        <v>19</v>
      </c>
      <c r="P15" s="107">
        <f>8+2+14</f>
        <v>24</v>
      </c>
      <c r="Q15" s="110">
        <v>19</v>
      </c>
      <c r="R15" s="107">
        <v>14</v>
      </c>
      <c r="S15" s="110">
        <v>14</v>
      </c>
      <c r="T15" s="107">
        <v>19</v>
      </c>
      <c r="U15" s="108">
        <v>18</v>
      </c>
    </row>
    <row r="16" spans="2:21" ht="15.75" thickBot="1" x14ac:dyDescent="0.3">
      <c r="B16" s="14" t="s">
        <v>6</v>
      </c>
      <c r="C16" s="15">
        <f t="shared" ref="C16:N16" si="0">C15+C12+C8</f>
        <v>45</v>
      </c>
      <c r="D16" s="15">
        <f t="shared" si="0"/>
        <v>68</v>
      </c>
      <c r="E16" s="15">
        <f t="shared" si="0"/>
        <v>73</v>
      </c>
      <c r="F16" s="15">
        <f t="shared" si="0"/>
        <v>81</v>
      </c>
      <c r="G16" s="15">
        <f t="shared" si="0"/>
        <v>91</v>
      </c>
      <c r="H16" s="15">
        <f t="shared" si="0"/>
        <v>118</v>
      </c>
      <c r="I16" s="15">
        <f t="shared" si="0"/>
        <v>101</v>
      </c>
      <c r="J16" s="15">
        <f t="shared" si="0"/>
        <v>125</v>
      </c>
      <c r="K16" s="15">
        <f t="shared" si="0"/>
        <v>135</v>
      </c>
      <c r="L16" s="15">
        <f t="shared" si="0"/>
        <v>152</v>
      </c>
      <c r="M16" s="15">
        <f t="shared" si="0"/>
        <v>150</v>
      </c>
      <c r="N16" s="15">
        <f t="shared" si="0"/>
        <v>190</v>
      </c>
      <c r="O16" s="15">
        <f>O8+O12+O15</f>
        <v>242</v>
      </c>
      <c r="P16" s="15">
        <f>P8+P12+P15</f>
        <v>246</v>
      </c>
      <c r="Q16" s="64">
        <f>+Q12+Q8+Q15</f>
        <v>256</v>
      </c>
      <c r="R16" s="15">
        <f>+R12+R8+R15</f>
        <v>301</v>
      </c>
      <c r="S16" s="64">
        <v>246</v>
      </c>
      <c r="T16" s="64">
        <v>260</v>
      </c>
      <c r="U16" s="48">
        <f>U8+U12+U15</f>
        <v>248</v>
      </c>
    </row>
    <row r="18" spans="2:21" ht="27" thickBot="1" x14ac:dyDescent="0.45">
      <c r="B18" s="3" t="s">
        <v>7</v>
      </c>
    </row>
    <row r="19" spans="2:21" ht="15.75" thickBot="1" x14ac:dyDescent="0.3">
      <c r="B19" s="11" t="s">
        <v>28</v>
      </c>
      <c r="C19" s="12" t="s">
        <v>3</v>
      </c>
      <c r="D19" s="12">
        <v>2007</v>
      </c>
      <c r="E19" s="12">
        <v>2008</v>
      </c>
      <c r="F19" s="13">
        <v>2009</v>
      </c>
      <c r="G19" s="13">
        <v>2010</v>
      </c>
      <c r="H19" s="13">
        <v>2011</v>
      </c>
      <c r="I19" s="13">
        <v>2012</v>
      </c>
      <c r="J19" s="13">
        <v>2013</v>
      </c>
      <c r="K19" s="13">
        <v>2014</v>
      </c>
      <c r="L19" s="13">
        <v>2015</v>
      </c>
      <c r="M19" s="13">
        <v>2016</v>
      </c>
      <c r="N19" s="13">
        <v>2017</v>
      </c>
      <c r="O19" s="13">
        <v>2018</v>
      </c>
      <c r="P19" s="13">
        <v>2019</v>
      </c>
      <c r="Q19" s="49">
        <v>2020</v>
      </c>
      <c r="R19" s="59">
        <v>2021</v>
      </c>
      <c r="S19" s="59">
        <v>2022</v>
      </c>
      <c r="T19" s="47">
        <v>2023</v>
      </c>
      <c r="U19" s="47">
        <v>2024</v>
      </c>
    </row>
    <row r="20" spans="2:21" x14ac:dyDescent="0.25">
      <c r="B20" s="76" t="s">
        <v>8</v>
      </c>
      <c r="C20" s="77">
        <v>2</v>
      </c>
      <c r="D20" s="77">
        <v>4</v>
      </c>
      <c r="E20" s="77">
        <v>19</v>
      </c>
      <c r="F20" s="77">
        <v>20</v>
      </c>
      <c r="G20" s="77">
        <v>8</v>
      </c>
      <c r="H20" s="77">
        <v>8</v>
      </c>
      <c r="I20" s="77">
        <v>6</v>
      </c>
      <c r="J20" s="77">
        <v>2</v>
      </c>
      <c r="K20" s="77">
        <v>4</v>
      </c>
      <c r="L20" s="77">
        <v>1</v>
      </c>
      <c r="M20" s="77">
        <v>8</v>
      </c>
      <c r="N20" s="77">
        <v>0</v>
      </c>
      <c r="O20" s="77">
        <v>1</v>
      </c>
      <c r="P20" s="77">
        <v>3</v>
      </c>
      <c r="Q20" s="77">
        <v>3</v>
      </c>
      <c r="R20" s="78">
        <v>2</v>
      </c>
      <c r="S20" s="78">
        <v>3</v>
      </c>
      <c r="T20" s="79">
        <v>15</v>
      </c>
      <c r="U20" s="79">
        <v>1</v>
      </c>
    </row>
    <row r="21" spans="2:21" ht="15.75" thickBot="1" x14ac:dyDescent="0.3">
      <c r="B21" s="80" t="s">
        <v>9</v>
      </c>
      <c r="C21" s="17">
        <v>8</v>
      </c>
      <c r="D21" s="17">
        <v>7</v>
      </c>
      <c r="E21" s="17">
        <v>16</v>
      </c>
      <c r="F21" s="17">
        <v>21</v>
      </c>
      <c r="G21" s="17">
        <v>59</v>
      </c>
      <c r="H21" s="17">
        <v>27</v>
      </c>
      <c r="I21" s="17">
        <v>14</v>
      </c>
      <c r="J21" s="17">
        <v>4</v>
      </c>
      <c r="K21" s="17">
        <v>5</v>
      </c>
      <c r="L21" s="17">
        <v>1</v>
      </c>
      <c r="M21" s="17">
        <v>10</v>
      </c>
      <c r="N21" s="17">
        <v>2</v>
      </c>
      <c r="O21" s="17">
        <v>1</v>
      </c>
      <c r="P21" s="17">
        <v>1</v>
      </c>
      <c r="Q21" s="17">
        <v>3</v>
      </c>
      <c r="R21" s="19">
        <v>7</v>
      </c>
      <c r="S21" s="19">
        <v>10</v>
      </c>
      <c r="T21" s="44">
        <v>3</v>
      </c>
      <c r="U21" s="44">
        <v>3</v>
      </c>
    </row>
    <row r="22" spans="2:21" ht="15.75" thickBot="1" x14ac:dyDescent="0.3">
      <c r="B22" s="81" t="s">
        <v>24</v>
      </c>
      <c r="C22" s="82">
        <v>10</v>
      </c>
      <c r="D22" s="82">
        <v>11</v>
      </c>
      <c r="E22" s="82">
        <v>35</v>
      </c>
      <c r="F22" s="82">
        <v>41</v>
      </c>
      <c r="G22" s="82">
        <v>67</v>
      </c>
      <c r="H22" s="82">
        <v>35</v>
      </c>
      <c r="I22" s="82">
        <v>20</v>
      </c>
      <c r="J22" s="82">
        <v>6</v>
      </c>
      <c r="K22" s="82">
        <v>9</v>
      </c>
      <c r="L22" s="82">
        <v>2</v>
      </c>
      <c r="M22" s="82">
        <v>18</v>
      </c>
      <c r="N22" s="82">
        <v>2</v>
      </c>
      <c r="O22" s="82">
        <f>O20+O21</f>
        <v>2</v>
      </c>
      <c r="P22" s="82">
        <f>P20+P21</f>
        <v>4</v>
      </c>
      <c r="Q22" s="82">
        <f>+Q21+Q20</f>
        <v>6</v>
      </c>
      <c r="R22" s="83">
        <f>+R21+R20</f>
        <v>9</v>
      </c>
      <c r="S22" s="83">
        <v>13</v>
      </c>
      <c r="T22" s="84">
        <f>T20+T21</f>
        <v>18</v>
      </c>
      <c r="U22" s="84">
        <f>U20+U21</f>
        <v>4</v>
      </c>
    </row>
    <row r="23" spans="2:21" ht="10.5" customHeight="1" x14ac:dyDescent="0.25"/>
    <row r="24" spans="2:21" x14ac:dyDescent="0.25">
      <c r="B24" s="2" t="s">
        <v>27</v>
      </c>
    </row>
    <row r="25" spans="2:21" x14ac:dyDescent="0.25">
      <c r="B25" s="2" t="s">
        <v>29</v>
      </c>
    </row>
    <row r="26" spans="2:21" x14ac:dyDescent="0.25">
      <c r="B26" s="2" t="s">
        <v>30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B5:P33"/>
  <sheetViews>
    <sheetView workbookViewId="0">
      <selection activeCell="P12" sqref="P12"/>
    </sheetView>
  </sheetViews>
  <sheetFormatPr defaultColWidth="9.140625" defaultRowHeight="15" x14ac:dyDescent="0.25"/>
  <cols>
    <col min="1" max="1" width="3" style="2" customWidth="1"/>
    <col min="2" max="2" width="38.140625" style="2" customWidth="1"/>
    <col min="3" max="3" width="9.42578125" style="2" customWidth="1"/>
    <col min="4" max="4" width="9" style="2" customWidth="1"/>
    <col min="5" max="16384" width="9.140625" style="2"/>
  </cols>
  <sheetData>
    <row r="5" spans="2:16" ht="27" thickBot="1" x14ac:dyDescent="0.45">
      <c r="B5" s="39" t="s">
        <v>19</v>
      </c>
      <c r="C5" s="1"/>
      <c r="D5" s="1"/>
    </row>
    <row r="6" spans="2:16" x14ac:dyDescent="0.25">
      <c r="B6" s="8" t="s">
        <v>28</v>
      </c>
      <c r="C6" s="9">
        <v>2011</v>
      </c>
      <c r="D6" s="9">
        <v>2012</v>
      </c>
      <c r="E6" s="9">
        <v>2013</v>
      </c>
      <c r="F6" s="9">
        <v>2014</v>
      </c>
      <c r="G6" s="9">
        <v>2015</v>
      </c>
      <c r="H6" s="9">
        <v>2016</v>
      </c>
      <c r="I6" s="9">
        <v>2017</v>
      </c>
      <c r="J6" s="9">
        <v>2018</v>
      </c>
      <c r="K6" s="9">
        <v>2019</v>
      </c>
      <c r="L6" s="9">
        <v>2020</v>
      </c>
      <c r="M6" s="57">
        <v>2021</v>
      </c>
      <c r="N6" s="9">
        <v>2022</v>
      </c>
      <c r="O6" s="111">
        <v>2023</v>
      </c>
      <c r="P6" s="58">
        <v>2024</v>
      </c>
    </row>
    <row r="7" spans="2:16" x14ac:dyDescent="0.25">
      <c r="B7" s="66" t="s">
        <v>0</v>
      </c>
      <c r="C7" s="67"/>
      <c r="D7" s="67"/>
      <c r="E7" s="67"/>
      <c r="F7" s="67"/>
      <c r="G7" s="67"/>
      <c r="H7" s="67"/>
      <c r="I7" s="67"/>
      <c r="J7" s="67"/>
      <c r="K7" s="68"/>
      <c r="L7" s="67"/>
      <c r="N7" s="68"/>
      <c r="O7" s="85"/>
      <c r="P7" s="69"/>
    </row>
    <row r="8" spans="2:16" x14ac:dyDescent="0.25">
      <c r="B8" s="70" t="s">
        <v>11</v>
      </c>
      <c r="C8" s="68">
        <v>0</v>
      </c>
      <c r="D8" s="68">
        <v>5</v>
      </c>
      <c r="E8" s="71">
        <v>0</v>
      </c>
      <c r="F8" s="71">
        <v>1</v>
      </c>
      <c r="G8" s="71">
        <v>3</v>
      </c>
      <c r="H8" s="71">
        <v>0</v>
      </c>
      <c r="I8" s="71">
        <v>1</v>
      </c>
      <c r="J8" s="71">
        <v>0</v>
      </c>
      <c r="K8" s="68">
        <v>13</v>
      </c>
      <c r="L8" s="71">
        <v>0</v>
      </c>
      <c r="M8" s="2">
        <v>0</v>
      </c>
      <c r="N8" s="68">
        <v>0</v>
      </c>
      <c r="O8" s="85">
        <v>0</v>
      </c>
      <c r="P8" s="69">
        <v>0</v>
      </c>
    </row>
    <row r="9" spans="2:16" x14ac:dyDescent="0.25">
      <c r="B9" s="70" t="s">
        <v>12</v>
      </c>
      <c r="C9" s="68">
        <v>18</v>
      </c>
      <c r="D9" s="68">
        <v>29</v>
      </c>
      <c r="E9" s="71">
        <v>24</v>
      </c>
      <c r="F9" s="71">
        <v>21</v>
      </c>
      <c r="G9" s="71">
        <v>14</v>
      </c>
      <c r="H9" s="71">
        <v>8</v>
      </c>
      <c r="I9" s="71">
        <v>0</v>
      </c>
      <c r="J9" s="71">
        <v>9</v>
      </c>
      <c r="K9" s="68">
        <v>5</v>
      </c>
      <c r="L9" s="71">
        <v>17</v>
      </c>
      <c r="M9" s="2">
        <v>3</v>
      </c>
      <c r="N9" s="68">
        <v>9</v>
      </c>
      <c r="O9" s="85">
        <v>10</v>
      </c>
      <c r="P9" s="69">
        <v>6</v>
      </c>
    </row>
    <row r="10" spans="2:16" x14ac:dyDescent="0.25">
      <c r="B10" s="70" t="s">
        <v>13</v>
      </c>
      <c r="C10" s="68">
        <v>20</v>
      </c>
      <c r="D10" s="68">
        <v>19</v>
      </c>
      <c r="E10" s="71">
        <v>20</v>
      </c>
      <c r="F10" s="71">
        <v>17</v>
      </c>
      <c r="G10" s="71">
        <v>11</v>
      </c>
      <c r="H10" s="71">
        <v>7</v>
      </c>
      <c r="I10" s="71">
        <v>25</v>
      </c>
      <c r="J10" s="71">
        <v>28</v>
      </c>
      <c r="K10" s="68">
        <v>32</v>
      </c>
      <c r="L10" s="71">
        <v>8</v>
      </c>
      <c r="M10" s="2">
        <v>8</v>
      </c>
      <c r="N10" s="68">
        <v>31</v>
      </c>
      <c r="O10" s="85">
        <v>27</v>
      </c>
      <c r="P10" s="69">
        <v>28</v>
      </c>
    </row>
    <row r="11" spans="2:16" x14ac:dyDescent="0.25">
      <c r="B11" s="90" t="s">
        <v>14</v>
      </c>
      <c r="C11" s="68">
        <v>7</v>
      </c>
      <c r="D11" s="68">
        <v>5</v>
      </c>
      <c r="E11" s="71">
        <v>7</v>
      </c>
      <c r="F11" s="71">
        <v>34</v>
      </c>
      <c r="G11" s="71">
        <v>36</v>
      </c>
      <c r="H11" s="71">
        <v>1</v>
      </c>
      <c r="I11" s="71">
        <v>19</v>
      </c>
      <c r="J11" s="71">
        <v>39</v>
      </c>
      <c r="K11" s="68">
        <v>25</v>
      </c>
      <c r="L11" s="71">
        <v>20</v>
      </c>
      <c r="M11" s="2">
        <v>40</v>
      </c>
      <c r="N11" s="68">
        <v>27</v>
      </c>
      <c r="O11" s="85">
        <v>18</v>
      </c>
      <c r="P11" s="69">
        <v>35</v>
      </c>
    </row>
    <row r="12" spans="2:16" ht="15.75" thickBot="1" x14ac:dyDescent="0.3">
      <c r="B12" s="92" t="s">
        <v>6</v>
      </c>
      <c r="C12" s="93">
        <v>45</v>
      </c>
      <c r="D12" s="93">
        <v>55</v>
      </c>
      <c r="E12" s="94">
        <v>51</v>
      </c>
      <c r="F12" s="94">
        <v>73</v>
      </c>
      <c r="G12" s="94">
        <v>64</v>
      </c>
      <c r="H12" s="94">
        <v>16</v>
      </c>
      <c r="I12" s="94">
        <v>45</v>
      </c>
      <c r="J12" s="94">
        <f>SUM(J8:J11)</f>
        <v>76</v>
      </c>
      <c r="K12" s="95">
        <f>SUM(K8:K11)</f>
        <v>75</v>
      </c>
      <c r="L12" s="94">
        <f>SUM(L8:L11)</f>
        <v>45</v>
      </c>
      <c r="M12" s="96">
        <f>SUM(M8:M11)</f>
        <v>51</v>
      </c>
      <c r="N12" s="95">
        <v>67</v>
      </c>
      <c r="O12" s="112">
        <v>55</v>
      </c>
      <c r="P12" s="97">
        <f>SUM(P8:P11)</f>
        <v>69</v>
      </c>
    </row>
    <row r="13" spans="2:16" x14ac:dyDescent="0.25">
      <c r="B13" s="86" t="s">
        <v>1</v>
      </c>
      <c r="C13" s="87"/>
      <c r="D13" s="87"/>
      <c r="E13" s="89"/>
      <c r="F13" s="89"/>
      <c r="G13" s="89"/>
      <c r="H13" s="89"/>
      <c r="I13" s="89"/>
      <c r="J13" s="89"/>
      <c r="K13" s="68"/>
      <c r="L13" s="89"/>
      <c r="N13" s="68"/>
      <c r="O13" s="85"/>
      <c r="P13" s="69"/>
    </row>
    <row r="14" spans="2:16" x14ac:dyDescent="0.25">
      <c r="B14" s="70" t="s">
        <v>11</v>
      </c>
      <c r="C14" s="68">
        <v>0</v>
      </c>
      <c r="D14" s="68">
        <v>1</v>
      </c>
      <c r="E14" s="71">
        <v>0</v>
      </c>
      <c r="F14" s="71">
        <v>0</v>
      </c>
      <c r="G14" s="71">
        <v>1</v>
      </c>
      <c r="H14" s="71">
        <v>0</v>
      </c>
      <c r="I14" s="71">
        <v>1</v>
      </c>
      <c r="J14" s="71">
        <v>0</v>
      </c>
      <c r="K14" s="68">
        <v>11</v>
      </c>
      <c r="L14" s="71">
        <v>0</v>
      </c>
      <c r="M14" s="2">
        <v>0</v>
      </c>
      <c r="N14" s="68">
        <v>0</v>
      </c>
      <c r="O14" s="85">
        <v>0</v>
      </c>
      <c r="P14" s="69">
        <v>0</v>
      </c>
    </row>
    <row r="15" spans="2:16" x14ac:dyDescent="0.25">
      <c r="B15" s="70" t="s">
        <v>12</v>
      </c>
      <c r="C15" s="68">
        <v>8</v>
      </c>
      <c r="D15" s="68">
        <v>24</v>
      </c>
      <c r="E15" s="71">
        <v>12</v>
      </c>
      <c r="F15" s="71">
        <v>12</v>
      </c>
      <c r="G15" s="71">
        <v>12</v>
      </c>
      <c r="H15" s="71">
        <v>8</v>
      </c>
      <c r="I15" s="71">
        <v>0</v>
      </c>
      <c r="J15" s="71">
        <v>6</v>
      </c>
      <c r="K15" s="68">
        <v>2</v>
      </c>
      <c r="L15" s="71">
        <v>0</v>
      </c>
      <c r="M15" s="2">
        <v>0</v>
      </c>
      <c r="N15" s="68">
        <v>6</v>
      </c>
      <c r="O15" s="85">
        <v>1</v>
      </c>
      <c r="P15" s="69">
        <v>0</v>
      </c>
    </row>
    <row r="16" spans="2:16" x14ac:dyDescent="0.25">
      <c r="B16" s="70" t="s">
        <v>13</v>
      </c>
      <c r="C16" s="68">
        <v>3</v>
      </c>
      <c r="D16" s="68">
        <v>1</v>
      </c>
      <c r="E16" s="71">
        <v>1</v>
      </c>
      <c r="F16" s="71">
        <v>3</v>
      </c>
      <c r="G16" s="71">
        <v>1</v>
      </c>
      <c r="H16" s="71">
        <v>1</v>
      </c>
      <c r="I16" s="71">
        <v>4</v>
      </c>
      <c r="J16" s="71">
        <v>10</v>
      </c>
      <c r="K16" s="68">
        <v>3</v>
      </c>
      <c r="L16" s="71">
        <v>1</v>
      </c>
      <c r="M16" s="2">
        <v>2</v>
      </c>
      <c r="N16" s="68">
        <v>2</v>
      </c>
      <c r="O16" s="85">
        <v>2</v>
      </c>
      <c r="P16" s="69">
        <v>2</v>
      </c>
    </row>
    <row r="17" spans="2:16" x14ac:dyDescent="0.25">
      <c r="B17" s="70" t="s">
        <v>14</v>
      </c>
      <c r="C17" s="68">
        <v>5</v>
      </c>
      <c r="D17" s="68">
        <v>4</v>
      </c>
      <c r="E17" s="71">
        <v>3</v>
      </c>
      <c r="F17" s="71">
        <v>12</v>
      </c>
      <c r="G17" s="71">
        <v>19</v>
      </c>
      <c r="H17" s="71">
        <v>3</v>
      </c>
      <c r="I17" s="71">
        <v>11</v>
      </c>
      <c r="J17" s="71">
        <v>33</v>
      </c>
      <c r="K17" s="68">
        <v>15</v>
      </c>
      <c r="L17" s="71">
        <v>13</v>
      </c>
      <c r="M17" s="2">
        <v>22</v>
      </c>
      <c r="N17" s="68">
        <v>14</v>
      </c>
      <c r="O17" s="85">
        <v>5</v>
      </c>
      <c r="P17" s="69">
        <v>2</v>
      </c>
    </row>
    <row r="18" spans="2:16" ht="15.75" thickBot="1" x14ac:dyDescent="0.3">
      <c r="B18" s="100" t="s">
        <v>6</v>
      </c>
      <c r="C18" s="99">
        <v>16</v>
      </c>
      <c r="D18" s="99">
        <v>30</v>
      </c>
      <c r="E18" s="95">
        <v>16</v>
      </c>
      <c r="F18" s="95">
        <v>27</v>
      </c>
      <c r="G18" s="95">
        <v>31</v>
      </c>
      <c r="H18" s="95">
        <v>12</v>
      </c>
      <c r="I18" s="95">
        <v>16</v>
      </c>
      <c r="J18" s="95">
        <f>SUM(J14:J17)</f>
        <v>49</v>
      </c>
      <c r="K18" s="95">
        <f>SUM(K14:K17)</f>
        <v>31</v>
      </c>
      <c r="L18" s="95">
        <f>SUM(L14:L17)</f>
        <v>14</v>
      </c>
      <c r="M18" s="96">
        <f>SUM(M14:M17)</f>
        <v>24</v>
      </c>
      <c r="N18" s="95">
        <v>22</v>
      </c>
      <c r="O18" s="112">
        <v>8</v>
      </c>
      <c r="P18" s="97">
        <f>SUM(P14:P17)</f>
        <v>4</v>
      </c>
    </row>
    <row r="19" spans="2:16" x14ac:dyDescent="0.25">
      <c r="B19" s="86" t="s">
        <v>15</v>
      </c>
      <c r="C19" s="87"/>
      <c r="D19" s="87"/>
      <c r="E19" s="89"/>
      <c r="F19" s="89"/>
      <c r="G19" s="89"/>
      <c r="H19" s="89"/>
      <c r="I19" s="89"/>
      <c r="J19" s="89"/>
      <c r="K19" s="68"/>
      <c r="L19" s="89"/>
      <c r="N19" s="68"/>
      <c r="O19" s="85"/>
      <c r="P19" s="69"/>
    </row>
    <row r="20" spans="2:16" x14ac:dyDescent="0.25">
      <c r="B20" s="70" t="s">
        <v>11</v>
      </c>
      <c r="C20" s="68">
        <v>0</v>
      </c>
      <c r="D20" s="68">
        <v>0</v>
      </c>
      <c r="E20" s="71">
        <v>0</v>
      </c>
      <c r="F20" s="71">
        <v>0</v>
      </c>
      <c r="G20" s="71">
        <v>1</v>
      </c>
      <c r="H20" s="71">
        <v>0</v>
      </c>
      <c r="I20" s="71">
        <v>0</v>
      </c>
      <c r="J20" s="71">
        <v>0</v>
      </c>
      <c r="K20" s="68">
        <v>0</v>
      </c>
      <c r="L20" s="71">
        <v>0</v>
      </c>
      <c r="M20" s="2">
        <v>0</v>
      </c>
      <c r="N20" s="68">
        <v>0</v>
      </c>
      <c r="O20" s="85">
        <v>0</v>
      </c>
      <c r="P20" s="69">
        <v>0</v>
      </c>
    </row>
    <row r="21" spans="2:16" x14ac:dyDescent="0.25">
      <c r="B21" s="70" t="s">
        <v>12</v>
      </c>
      <c r="C21" s="68">
        <v>1</v>
      </c>
      <c r="D21" s="68">
        <v>2</v>
      </c>
      <c r="E21" s="71">
        <v>2</v>
      </c>
      <c r="F21" s="71">
        <v>4</v>
      </c>
      <c r="G21" s="71">
        <v>10</v>
      </c>
      <c r="H21" s="71">
        <v>0</v>
      </c>
      <c r="I21" s="71">
        <v>0</v>
      </c>
      <c r="J21" s="71">
        <v>0</v>
      </c>
      <c r="K21" s="68">
        <v>1</v>
      </c>
      <c r="L21" s="71">
        <v>0</v>
      </c>
      <c r="M21" s="2">
        <v>0</v>
      </c>
      <c r="N21" s="68">
        <v>1</v>
      </c>
      <c r="O21" s="85">
        <v>1</v>
      </c>
      <c r="P21" s="69">
        <v>3</v>
      </c>
    </row>
    <row r="22" spans="2:16" x14ac:dyDescent="0.25">
      <c r="B22" s="70" t="s">
        <v>13</v>
      </c>
      <c r="C22" s="68">
        <v>1</v>
      </c>
      <c r="D22" s="68">
        <v>4</v>
      </c>
      <c r="E22" s="71">
        <v>3</v>
      </c>
      <c r="F22" s="71">
        <v>0</v>
      </c>
      <c r="G22" s="71">
        <v>1</v>
      </c>
      <c r="H22" s="71">
        <v>0</v>
      </c>
      <c r="I22" s="71">
        <v>0</v>
      </c>
      <c r="J22" s="71">
        <v>0</v>
      </c>
      <c r="K22" s="68">
        <v>0</v>
      </c>
      <c r="L22" s="71">
        <v>0</v>
      </c>
      <c r="M22" s="2">
        <v>0</v>
      </c>
      <c r="N22" s="68">
        <v>1</v>
      </c>
      <c r="O22" s="85">
        <v>0</v>
      </c>
      <c r="P22" s="69">
        <f>0+0</f>
        <v>0</v>
      </c>
    </row>
    <row r="23" spans="2:16" x14ac:dyDescent="0.25">
      <c r="B23" s="70" t="s">
        <v>14</v>
      </c>
      <c r="C23" s="68">
        <v>0</v>
      </c>
      <c r="D23" s="68">
        <v>0</v>
      </c>
      <c r="E23" s="71">
        <v>1</v>
      </c>
      <c r="F23" s="71">
        <v>0</v>
      </c>
      <c r="G23" s="71">
        <v>0</v>
      </c>
      <c r="H23" s="71">
        <v>1</v>
      </c>
      <c r="I23" s="71">
        <v>0</v>
      </c>
      <c r="J23" s="71">
        <v>0</v>
      </c>
      <c r="K23" s="68">
        <v>0</v>
      </c>
      <c r="L23" s="71">
        <v>0</v>
      </c>
      <c r="M23" s="2">
        <v>0</v>
      </c>
      <c r="N23" s="68">
        <v>0</v>
      </c>
      <c r="O23" s="85">
        <v>0</v>
      </c>
      <c r="P23" s="69">
        <v>0</v>
      </c>
    </row>
    <row r="24" spans="2:16" ht="15.75" thickBot="1" x14ac:dyDescent="0.3">
      <c r="B24" s="92" t="s">
        <v>6</v>
      </c>
      <c r="C24" s="93">
        <v>2</v>
      </c>
      <c r="D24" s="93">
        <v>6</v>
      </c>
      <c r="E24" s="94">
        <v>6</v>
      </c>
      <c r="F24" s="94">
        <v>4</v>
      </c>
      <c r="G24" s="94">
        <v>12</v>
      </c>
      <c r="H24" s="94">
        <v>1</v>
      </c>
      <c r="I24" s="94">
        <v>0</v>
      </c>
      <c r="J24" s="94">
        <f>SUM(J20:J23)</f>
        <v>0</v>
      </c>
      <c r="K24" s="95">
        <f>SUM(K20:K23)</f>
        <v>1</v>
      </c>
      <c r="L24" s="94">
        <f>SUM(L20:L23)</f>
        <v>0</v>
      </c>
      <c r="M24" s="96">
        <f>SUM(M20:M23)</f>
        <v>0</v>
      </c>
      <c r="N24" s="95">
        <v>2</v>
      </c>
      <c r="O24" s="112">
        <v>1</v>
      </c>
      <c r="P24" s="97">
        <f>SUM(P20:P23)</f>
        <v>3</v>
      </c>
    </row>
    <row r="25" spans="2:16" x14ac:dyDescent="0.25">
      <c r="B25" s="86" t="s">
        <v>23</v>
      </c>
      <c r="C25" s="87"/>
      <c r="D25" s="88"/>
      <c r="E25" s="89"/>
      <c r="F25" s="89"/>
      <c r="G25" s="89"/>
      <c r="H25" s="89"/>
      <c r="I25" s="89"/>
      <c r="J25" s="89"/>
      <c r="K25" s="68"/>
      <c r="L25" s="89"/>
      <c r="N25" s="68"/>
      <c r="O25" s="85"/>
      <c r="P25" s="69"/>
    </row>
    <row r="26" spans="2:16" x14ac:dyDescent="0.25">
      <c r="B26" s="90" t="s">
        <v>11</v>
      </c>
      <c r="C26" s="68">
        <v>0</v>
      </c>
      <c r="D26" s="9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68">
        <v>0</v>
      </c>
      <c r="L26" s="71">
        <v>0</v>
      </c>
      <c r="M26" s="2">
        <v>0</v>
      </c>
      <c r="N26" s="68">
        <v>0</v>
      </c>
      <c r="O26" s="85">
        <v>0</v>
      </c>
      <c r="P26" s="69">
        <v>0</v>
      </c>
    </row>
    <row r="27" spans="2:16" x14ac:dyDescent="0.25">
      <c r="B27" s="70" t="s">
        <v>12</v>
      </c>
      <c r="C27" s="68">
        <v>0</v>
      </c>
      <c r="D27" s="68">
        <v>1</v>
      </c>
      <c r="E27" s="71">
        <v>1</v>
      </c>
      <c r="F27" s="71">
        <v>0</v>
      </c>
      <c r="G27" s="71">
        <v>0</v>
      </c>
      <c r="H27" s="71">
        <v>0</v>
      </c>
      <c r="I27" s="71">
        <v>0</v>
      </c>
      <c r="J27" s="71">
        <v>0</v>
      </c>
      <c r="K27" s="68">
        <v>0</v>
      </c>
      <c r="L27" s="71">
        <v>0</v>
      </c>
      <c r="M27" s="2">
        <v>0</v>
      </c>
      <c r="N27" s="68">
        <v>0</v>
      </c>
      <c r="O27" s="85">
        <v>0</v>
      </c>
      <c r="P27" s="69">
        <v>0</v>
      </c>
    </row>
    <row r="28" spans="2:16" x14ac:dyDescent="0.25">
      <c r="B28" s="70" t="s">
        <v>13</v>
      </c>
      <c r="C28" s="68">
        <v>1</v>
      </c>
      <c r="D28" s="68">
        <v>4</v>
      </c>
      <c r="E28" s="71">
        <v>5</v>
      </c>
      <c r="F28" s="71">
        <v>1</v>
      </c>
      <c r="G28" s="71">
        <v>0</v>
      </c>
      <c r="H28" s="71">
        <v>0</v>
      </c>
      <c r="I28" s="71">
        <v>1</v>
      </c>
      <c r="J28" s="71">
        <v>1</v>
      </c>
      <c r="K28" s="68">
        <v>0</v>
      </c>
      <c r="L28" s="71">
        <v>0</v>
      </c>
      <c r="M28" s="2">
        <v>0</v>
      </c>
      <c r="N28" s="68">
        <v>0</v>
      </c>
      <c r="O28" s="85">
        <v>0</v>
      </c>
      <c r="P28" s="69">
        <f>0+0</f>
        <v>0</v>
      </c>
    </row>
    <row r="29" spans="2:16" x14ac:dyDescent="0.25">
      <c r="B29" s="70" t="s">
        <v>14</v>
      </c>
      <c r="C29" s="68">
        <v>0</v>
      </c>
      <c r="D29" s="68">
        <v>0</v>
      </c>
      <c r="E29" s="71">
        <v>0</v>
      </c>
      <c r="F29" s="71">
        <v>0</v>
      </c>
      <c r="G29" s="71">
        <v>0</v>
      </c>
      <c r="H29" s="71">
        <v>0</v>
      </c>
      <c r="I29" s="71">
        <v>0</v>
      </c>
      <c r="J29" s="71">
        <v>0</v>
      </c>
      <c r="K29" s="68">
        <v>0</v>
      </c>
      <c r="L29" s="71">
        <v>0</v>
      </c>
      <c r="M29" s="2">
        <v>0</v>
      </c>
      <c r="N29" s="68">
        <v>0</v>
      </c>
      <c r="O29" s="85">
        <v>0</v>
      </c>
      <c r="P29" s="69">
        <v>0</v>
      </c>
    </row>
    <row r="30" spans="2:16" ht="15.75" thickBot="1" x14ac:dyDescent="0.3">
      <c r="B30" s="98" t="s">
        <v>6</v>
      </c>
      <c r="C30" s="99">
        <v>1</v>
      </c>
      <c r="D30" s="99">
        <v>5</v>
      </c>
      <c r="E30" s="95">
        <v>6</v>
      </c>
      <c r="F30" s="95">
        <v>1</v>
      </c>
      <c r="G30" s="95">
        <v>0</v>
      </c>
      <c r="H30" s="95">
        <v>0</v>
      </c>
      <c r="I30" s="95">
        <v>1</v>
      </c>
      <c r="J30" s="95">
        <f>SUM(J26:J29)</f>
        <v>1</v>
      </c>
      <c r="K30" s="95">
        <f>SUM(K26:K29)</f>
        <v>0</v>
      </c>
      <c r="L30" s="95">
        <f>SUM(L26:L29)</f>
        <v>0</v>
      </c>
      <c r="M30" s="96">
        <f>SUM(M26:M29)</f>
        <v>0</v>
      </c>
      <c r="N30" s="95">
        <v>0</v>
      </c>
      <c r="O30" s="112">
        <v>0</v>
      </c>
      <c r="P30" s="97">
        <f>SUM(P26:P29)</f>
        <v>0</v>
      </c>
    </row>
    <row r="31" spans="2:16" ht="7.5" customHeight="1" x14ac:dyDescent="0.25"/>
    <row r="32" spans="2:16" x14ac:dyDescent="0.25">
      <c r="B32" s="2" t="s">
        <v>27</v>
      </c>
    </row>
    <row r="33" spans="2:2" x14ac:dyDescent="0.25">
      <c r="B33" s="2" t="s">
        <v>30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B5:P12"/>
  <sheetViews>
    <sheetView workbookViewId="0"/>
  </sheetViews>
  <sheetFormatPr defaultColWidth="9.140625" defaultRowHeight="15" x14ac:dyDescent="0.25"/>
  <cols>
    <col min="1" max="1" width="2.140625" style="2" customWidth="1"/>
    <col min="2" max="2" width="29" style="2" customWidth="1"/>
    <col min="3" max="4" width="9.140625" style="2" customWidth="1"/>
    <col min="5" max="16384" width="9.140625" style="2"/>
  </cols>
  <sheetData>
    <row r="5" spans="2:16" ht="27" thickBot="1" x14ac:dyDescent="0.45">
      <c r="B5" s="39" t="s">
        <v>17</v>
      </c>
      <c r="C5" s="1"/>
      <c r="D5" s="1"/>
    </row>
    <row r="6" spans="2:16" x14ac:dyDescent="0.25">
      <c r="B6" s="18" t="s">
        <v>28</v>
      </c>
      <c r="C6" s="9">
        <v>2011</v>
      </c>
      <c r="D6" s="9">
        <v>2012</v>
      </c>
      <c r="E6" s="9">
        <v>2013</v>
      </c>
      <c r="F6" s="9">
        <v>2014</v>
      </c>
      <c r="G6" s="9">
        <v>2015</v>
      </c>
      <c r="H6" s="9">
        <v>2016</v>
      </c>
      <c r="I6" s="41">
        <v>2017</v>
      </c>
      <c r="J6" s="45">
        <v>2018</v>
      </c>
      <c r="K6" s="41">
        <v>2019</v>
      </c>
      <c r="L6" s="9">
        <v>2020</v>
      </c>
      <c r="M6" s="57">
        <v>2021</v>
      </c>
      <c r="N6" s="9">
        <v>2022</v>
      </c>
      <c r="O6" s="111">
        <v>2023</v>
      </c>
      <c r="P6" s="58">
        <v>2024</v>
      </c>
    </row>
    <row r="7" spans="2:16" x14ac:dyDescent="0.25">
      <c r="B7" s="70" t="s">
        <v>0</v>
      </c>
      <c r="C7" s="85">
        <v>7</v>
      </c>
      <c r="D7" s="85">
        <v>6</v>
      </c>
      <c r="E7" s="68">
        <v>13</v>
      </c>
      <c r="F7" s="68">
        <v>4</v>
      </c>
      <c r="G7" s="68">
        <v>13</v>
      </c>
      <c r="H7" s="68">
        <v>18</v>
      </c>
      <c r="I7" s="68">
        <v>3</v>
      </c>
      <c r="J7" s="2">
        <v>0</v>
      </c>
      <c r="K7" s="68">
        <v>1</v>
      </c>
      <c r="L7" s="68">
        <v>0</v>
      </c>
      <c r="M7" s="2">
        <v>0</v>
      </c>
      <c r="N7" s="68">
        <v>0</v>
      </c>
      <c r="O7" s="85">
        <v>2</v>
      </c>
      <c r="P7" s="69">
        <v>0</v>
      </c>
    </row>
    <row r="8" spans="2:16" x14ac:dyDescent="0.25">
      <c r="B8" s="70" t="s">
        <v>1</v>
      </c>
      <c r="C8" s="85">
        <v>0</v>
      </c>
      <c r="D8" s="85">
        <v>4</v>
      </c>
      <c r="E8" s="68">
        <v>1</v>
      </c>
      <c r="F8" s="68">
        <v>1</v>
      </c>
      <c r="G8" s="68">
        <v>1</v>
      </c>
      <c r="H8" s="68">
        <v>3</v>
      </c>
      <c r="I8" s="68">
        <v>0</v>
      </c>
      <c r="J8" s="2">
        <v>0</v>
      </c>
      <c r="K8" s="68">
        <v>0</v>
      </c>
      <c r="L8" s="68">
        <v>0</v>
      </c>
      <c r="M8" s="2">
        <v>0</v>
      </c>
      <c r="N8" s="68">
        <v>0</v>
      </c>
      <c r="O8" s="85">
        <v>0</v>
      </c>
      <c r="P8" s="69">
        <v>1</v>
      </c>
    </row>
    <row r="9" spans="2:16" ht="15.75" thickBot="1" x14ac:dyDescent="0.3">
      <c r="B9" s="80" t="s">
        <v>25</v>
      </c>
      <c r="C9" s="19">
        <v>1</v>
      </c>
      <c r="D9" s="19">
        <v>13</v>
      </c>
      <c r="E9" s="17">
        <v>0</v>
      </c>
      <c r="F9" s="17">
        <v>3</v>
      </c>
      <c r="G9" s="17">
        <v>0</v>
      </c>
      <c r="H9" s="17">
        <v>0</v>
      </c>
      <c r="I9" s="17">
        <v>0</v>
      </c>
      <c r="J9" s="46">
        <v>0</v>
      </c>
      <c r="K9" s="17">
        <v>1</v>
      </c>
      <c r="L9" s="17">
        <v>0</v>
      </c>
      <c r="M9" s="46">
        <v>0</v>
      </c>
      <c r="N9" s="17">
        <v>0</v>
      </c>
      <c r="O9" s="19">
        <v>1</v>
      </c>
      <c r="P9" s="44">
        <v>0</v>
      </c>
    </row>
    <row r="10" spans="2:16" ht="6" customHeight="1" x14ac:dyDescent="0.25"/>
    <row r="11" spans="2:16" x14ac:dyDescent="0.25">
      <c r="B11" s="2" t="s">
        <v>27</v>
      </c>
    </row>
    <row r="12" spans="2:16" x14ac:dyDescent="0.25">
      <c r="B12" s="2" t="s">
        <v>30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B5:P13"/>
  <sheetViews>
    <sheetView zoomScaleNormal="100" workbookViewId="0"/>
  </sheetViews>
  <sheetFormatPr defaultColWidth="9.140625" defaultRowHeight="15" x14ac:dyDescent="0.25"/>
  <cols>
    <col min="1" max="1" width="2.140625" style="2" customWidth="1"/>
    <col min="2" max="2" width="31.42578125" style="2" customWidth="1"/>
    <col min="3" max="16384" width="9.140625" style="2"/>
  </cols>
  <sheetData>
    <row r="5" spans="2:16" ht="24" thickBot="1" x14ac:dyDescent="0.4">
      <c r="B5" s="40" t="s">
        <v>18</v>
      </c>
      <c r="C5" s="5"/>
      <c r="D5" s="5"/>
      <c r="E5" s="5"/>
      <c r="F5" s="5"/>
      <c r="G5" s="5"/>
      <c r="H5" s="5"/>
    </row>
    <row r="6" spans="2:16" x14ac:dyDescent="0.25">
      <c r="B6" s="20" t="s">
        <v>28</v>
      </c>
      <c r="C6" s="10">
        <v>2011</v>
      </c>
      <c r="D6" s="10">
        <v>2012</v>
      </c>
      <c r="E6" s="10">
        <v>2013</v>
      </c>
      <c r="F6" s="10">
        <v>2014</v>
      </c>
      <c r="G6" s="10">
        <v>2015</v>
      </c>
      <c r="H6" s="10">
        <v>2016</v>
      </c>
      <c r="I6" s="10">
        <v>2017</v>
      </c>
      <c r="J6" s="10">
        <v>2018</v>
      </c>
      <c r="K6" s="10">
        <v>2019</v>
      </c>
      <c r="L6" s="10">
        <v>2020</v>
      </c>
      <c r="M6" s="50">
        <v>2021</v>
      </c>
      <c r="N6" s="10">
        <v>2022</v>
      </c>
      <c r="O6" s="52">
        <v>2023</v>
      </c>
      <c r="P6" s="52">
        <v>2024</v>
      </c>
    </row>
    <row r="7" spans="2:16" x14ac:dyDescent="0.25">
      <c r="B7" s="21" t="s">
        <v>10</v>
      </c>
      <c r="C7" s="6">
        <v>13</v>
      </c>
      <c r="D7" s="7">
        <v>1</v>
      </c>
      <c r="E7" s="7">
        <v>5</v>
      </c>
      <c r="F7" s="7">
        <v>20</v>
      </c>
      <c r="G7" s="7">
        <v>1</v>
      </c>
      <c r="H7" s="34">
        <v>1</v>
      </c>
      <c r="I7" s="7">
        <v>0</v>
      </c>
      <c r="J7" s="7">
        <v>13</v>
      </c>
      <c r="K7" s="7">
        <v>18</v>
      </c>
      <c r="L7" s="7">
        <v>38</v>
      </c>
      <c r="M7" s="51">
        <v>9</v>
      </c>
      <c r="N7" s="7">
        <v>26</v>
      </c>
      <c r="O7" s="54">
        <v>9</v>
      </c>
      <c r="P7" s="54">
        <v>8</v>
      </c>
    </row>
    <row r="8" spans="2:16" x14ac:dyDescent="0.25">
      <c r="B8" s="21" t="s">
        <v>1</v>
      </c>
      <c r="C8" s="6">
        <v>0</v>
      </c>
      <c r="D8" s="7">
        <v>0</v>
      </c>
      <c r="E8" s="7">
        <v>2</v>
      </c>
      <c r="F8" s="7">
        <v>1</v>
      </c>
      <c r="G8" s="7">
        <v>0</v>
      </c>
      <c r="H8" s="34">
        <v>0</v>
      </c>
      <c r="I8" s="7">
        <v>0</v>
      </c>
      <c r="J8" s="7">
        <v>0</v>
      </c>
      <c r="K8" s="7">
        <v>0</v>
      </c>
      <c r="L8" s="7">
        <v>0</v>
      </c>
      <c r="M8" s="51">
        <v>1</v>
      </c>
      <c r="N8" s="7">
        <v>0</v>
      </c>
      <c r="O8" s="54">
        <v>0</v>
      </c>
      <c r="P8" s="54">
        <v>0</v>
      </c>
    </row>
    <row r="9" spans="2:16" x14ac:dyDescent="0.25">
      <c r="B9" s="21" t="s">
        <v>15</v>
      </c>
      <c r="C9" s="6">
        <v>9</v>
      </c>
      <c r="D9" s="7">
        <v>4</v>
      </c>
      <c r="E9" s="7">
        <v>0</v>
      </c>
      <c r="F9" s="7">
        <v>5</v>
      </c>
      <c r="G9" s="7">
        <v>11</v>
      </c>
      <c r="H9" s="34">
        <v>1</v>
      </c>
      <c r="I9" s="7">
        <v>0</v>
      </c>
      <c r="J9" s="7">
        <v>0</v>
      </c>
      <c r="K9" s="7">
        <v>0</v>
      </c>
      <c r="L9" s="7">
        <v>0</v>
      </c>
      <c r="M9" s="51">
        <v>0</v>
      </c>
      <c r="N9" s="7">
        <v>0</v>
      </c>
      <c r="O9" s="54">
        <v>0</v>
      </c>
      <c r="P9" s="54">
        <v>0</v>
      </c>
    </row>
    <row r="10" spans="2:16" ht="15.75" thickBot="1" x14ac:dyDescent="0.3">
      <c r="B10" s="22" t="s">
        <v>23</v>
      </c>
      <c r="C10" s="23">
        <v>0</v>
      </c>
      <c r="D10" s="24">
        <v>0</v>
      </c>
      <c r="E10" s="23">
        <v>0</v>
      </c>
      <c r="F10" s="23">
        <v>0</v>
      </c>
      <c r="G10" s="23">
        <v>0</v>
      </c>
      <c r="H10" s="35">
        <v>0</v>
      </c>
      <c r="I10" s="23">
        <v>0</v>
      </c>
      <c r="J10" s="23">
        <v>0</v>
      </c>
      <c r="K10" s="17">
        <v>0</v>
      </c>
      <c r="L10" s="17">
        <v>0</v>
      </c>
      <c r="M10" s="46">
        <v>0</v>
      </c>
      <c r="N10" s="17">
        <v>1</v>
      </c>
      <c r="O10" s="44">
        <v>0</v>
      </c>
      <c r="P10" s="44">
        <v>0</v>
      </c>
    </row>
    <row r="12" spans="2:16" x14ac:dyDescent="0.25">
      <c r="B12" s="2" t="s">
        <v>27</v>
      </c>
    </row>
    <row r="13" spans="2:16" x14ac:dyDescent="0.25">
      <c r="B13" s="2" t="s">
        <v>30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B5:I12"/>
  <sheetViews>
    <sheetView workbookViewId="0"/>
  </sheetViews>
  <sheetFormatPr defaultColWidth="9.140625" defaultRowHeight="15" x14ac:dyDescent="0.25"/>
  <cols>
    <col min="1" max="1" width="2.140625" style="2" customWidth="1"/>
    <col min="2" max="2" width="31.42578125" style="2" customWidth="1"/>
    <col min="3" max="16384" width="9.140625" style="2"/>
  </cols>
  <sheetData>
    <row r="5" spans="2:9" ht="24" thickBot="1" x14ac:dyDescent="0.4">
      <c r="B5" s="40" t="s">
        <v>22</v>
      </c>
    </row>
    <row r="6" spans="2:9" x14ac:dyDescent="0.25">
      <c r="B6" s="20" t="s">
        <v>28</v>
      </c>
      <c r="C6" s="10">
        <v>2018</v>
      </c>
      <c r="D6" s="10">
        <v>2019</v>
      </c>
      <c r="E6" s="50">
        <v>2020</v>
      </c>
      <c r="F6" s="56">
        <v>2021</v>
      </c>
      <c r="G6" s="56">
        <v>2022</v>
      </c>
      <c r="H6" s="56">
        <v>2023</v>
      </c>
      <c r="I6" s="52">
        <v>2024</v>
      </c>
    </row>
    <row r="7" spans="2:9" x14ac:dyDescent="0.25">
      <c r="B7" s="21" t="s">
        <v>10</v>
      </c>
      <c r="C7" s="7">
        <v>6</v>
      </c>
      <c r="D7" s="7">
        <v>12</v>
      </c>
      <c r="E7" s="51">
        <v>11</v>
      </c>
      <c r="F7" s="55">
        <v>11</v>
      </c>
      <c r="G7" s="55">
        <v>8</v>
      </c>
      <c r="H7" s="55">
        <v>3</v>
      </c>
      <c r="I7" s="53">
        <v>1</v>
      </c>
    </row>
    <row r="8" spans="2:9" x14ac:dyDescent="0.25">
      <c r="B8" s="21" t="s">
        <v>1</v>
      </c>
      <c r="C8" s="7">
        <v>3</v>
      </c>
      <c r="D8" s="7">
        <v>5</v>
      </c>
      <c r="E8" s="51">
        <v>6</v>
      </c>
      <c r="F8" s="34">
        <v>5</v>
      </c>
      <c r="G8" s="34">
        <v>1</v>
      </c>
      <c r="H8" s="34">
        <v>0</v>
      </c>
      <c r="I8" s="54">
        <v>0</v>
      </c>
    </row>
    <row r="9" spans="2:9" ht="15.75" thickBot="1" x14ac:dyDescent="0.3">
      <c r="B9" s="22" t="s">
        <v>23</v>
      </c>
      <c r="C9" s="23">
        <v>0</v>
      </c>
      <c r="D9" s="17">
        <v>0</v>
      </c>
      <c r="E9" s="46">
        <v>0</v>
      </c>
      <c r="F9" s="19">
        <v>0</v>
      </c>
      <c r="G9" s="19">
        <v>0</v>
      </c>
      <c r="H9" s="19">
        <v>0</v>
      </c>
      <c r="I9" s="44">
        <v>0</v>
      </c>
    </row>
    <row r="11" spans="2:9" ht="15" customHeight="1" x14ac:dyDescent="0.25">
      <c r="B11" s="2" t="s">
        <v>27</v>
      </c>
    </row>
    <row r="12" spans="2:9" x14ac:dyDescent="0.25">
      <c r="B12" s="2" t="s">
        <v>30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Markedsmisbrugssager</vt:lpstr>
      <vt:lpstr>Oplysningsforpligtelser</vt:lpstr>
      <vt:lpstr>Prospektregler</vt:lpstr>
      <vt:lpstr>Transaktionsindberetninger</vt:lpstr>
      <vt:lpstr>Short selling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Hedegaard Rasmussen (FT)</dc:creator>
  <cp:lastModifiedBy>Jonathan Thinggaard Andersen (FT)</cp:lastModifiedBy>
  <cp:lastPrinted>2021-02-05T15:09:17Z</cp:lastPrinted>
  <dcterms:created xsi:type="dcterms:W3CDTF">2017-03-20T07:58:54Z</dcterms:created>
  <dcterms:modified xsi:type="dcterms:W3CDTF">2025-03-26T09:00:07Z</dcterms:modified>
</cp:coreProperties>
</file>