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F:\KAPITAL\KAMA\MEDARBEJDER-mapper\HEDA\Kapitalmarkedsstatistik\"/>
    </mc:Choice>
  </mc:AlternateContent>
  <bookViews>
    <workbookView xWindow="0" yWindow="0" windowWidth="25605" windowHeight="9675"/>
  </bookViews>
  <sheets>
    <sheet name="Markedsmisbrugssager" sheetId="3" r:id="rId1"/>
    <sheet name="Oplysningsforpligtelser" sheetId="2" r:id="rId2"/>
    <sheet name="Prospektregler" sheetId="1" r:id="rId3"/>
    <sheet name="Transaktionsindberetninger" sheetId="4" r:id="rId4"/>
    <sheet name="Short selling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3" l="1"/>
  <c r="M30" i="2"/>
  <c r="M24" i="2"/>
  <c r="M18" i="2"/>
  <c r="M12" i="2"/>
  <c r="Q16" i="3" l="1"/>
  <c r="Q22" i="3"/>
  <c r="R16" i="3"/>
  <c r="L30" i="2" l="1"/>
  <c r="L24" i="2"/>
  <c r="L18" i="2"/>
  <c r="L12" i="2"/>
  <c r="K30" i="2" l="1"/>
  <c r="K24" i="2"/>
  <c r="K18" i="2"/>
  <c r="K12" i="2"/>
  <c r="P15" i="3" l="1"/>
  <c r="P16" i="3" s="1"/>
  <c r="P22" i="3" l="1"/>
  <c r="O22" i="3" l="1"/>
  <c r="J30" i="2" l="1"/>
  <c r="J24" i="2"/>
  <c r="J18" i="2"/>
  <c r="J12" i="2"/>
  <c r="O8" i="3" l="1"/>
  <c r="O16" i="3" l="1"/>
  <c r="N16" i="3" l="1"/>
  <c r="M16" i="3" l="1"/>
  <c r="L16" i="3" l="1"/>
  <c r="K16" i="3"/>
  <c r="J16" i="3"/>
  <c r="I16" i="3"/>
  <c r="H16" i="3"/>
  <c r="C16" i="3"/>
  <c r="D16" i="3"/>
  <c r="E16" i="3"/>
  <c r="F16" i="3"/>
  <c r="G16" i="3"/>
</calcChain>
</file>

<file path=xl/sharedStrings.xml><?xml version="1.0" encoding="utf-8"?>
<sst xmlns="http://schemas.openxmlformats.org/spreadsheetml/2006/main" count="101" uniqueCount="30">
  <si>
    <t>Oprettede sager</t>
  </si>
  <si>
    <t>Påtaler og påbud</t>
  </si>
  <si>
    <t>Oprettede markedsmisbrugssager</t>
  </si>
  <si>
    <t>2006</t>
  </si>
  <si>
    <t>-</t>
  </si>
  <si>
    <t>Forespørgsler fra udenlandske myndigheder</t>
  </si>
  <si>
    <t>I alt</t>
  </si>
  <si>
    <t>Politianmeldelser*</t>
  </si>
  <si>
    <t>Insiderhandel</t>
  </si>
  <si>
    <t>Markedsmanipulation</t>
  </si>
  <si>
    <t xml:space="preserve">Oprettede sager </t>
  </si>
  <si>
    <t>*Flere politianmeldelser kan være indeholdt i én sag</t>
  </si>
  <si>
    <t>Overtagelsestilbud</t>
  </si>
  <si>
    <t>Storaktionærflagning</t>
  </si>
  <si>
    <t>Offentliggørelse af intern viden m.m.</t>
  </si>
  <si>
    <t>Flagning - ledende medarbejdere</t>
  </si>
  <si>
    <t>Administrative bøder</t>
  </si>
  <si>
    <t>-  Heraf sendt til udenlandske myndigheder</t>
  </si>
  <si>
    <t>Overtrædelse af prospektregler</t>
  </si>
  <si>
    <t>Overtrædelse af regler for transaktionsindberetninger</t>
  </si>
  <si>
    <t>Overtrædelse af oplysningsforpligtelser</t>
  </si>
  <si>
    <t>År**</t>
  </si>
  <si>
    <t>** Observationerne de enkelte år er ikke nødvendigvis direkte sammenlignelige, da der er benyttet forskellige opgørelsesmetoder i perioden.</t>
  </si>
  <si>
    <t>-  Heraf ifm. whistleblower-ordning</t>
  </si>
  <si>
    <t>*Flere politianmeldelser kan være indeholdt i én sag.</t>
  </si>
  <si>
    <t>Overtrædelse af indberetningsregler for korte nettopositioner</t>
  </si>
  <si>
    <t>Politianmeldelser sendt til NSK*</t>
  </si>
  <si>
    <t>Politianmeldelser sendt til NSK</t>
  </si>
  <si>
    <t>Politianmeldelser til NSK*</t>
  </si>
  <si>
    <t>-  Heraf videregivelse af intern viden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</si>
</sst>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7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3" xfId="0" applyFont="1" applyFill="1" applyBorder="1"/>
    <xf numFmtId="1" fontId="0" fillId="2" borderId="2" xfId="0" applyNumberFormat="1" applyFont="1" applyFill="1" applyBorder="1"/>
    <xf numFmtId="0" fontId="0" fillId="2" borderId="0" xfId="0" applyFont="1" applyFill="1"/>
    <xf numFmtId="0" fontId="4" fillId="2" borderId="0" xfId="0" applyFont="1" applyFill="1" applyBorder="1"/>
    <xf numFmtId="0" fontId="2" fillId="2" borderId="0" xfId="0" applyFont="1" applyFill="1" applyAlignment="1"/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7" fillId="2" borderId="0" xfId="0" applyFont="1" applyFill="1" applyBorder="1" applyAlignment="1"/>
    <xf numFmtId="0" fontId="6" fillId="2" borderId="2" xfId="0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horizontal="right" vertical="top" wrapText="1"/>
    </xf>
    <xf numFmtId="0" fontId="0" fillId="2" borderId="0" xfId="0" applyFont="1" applyFill="1" applyAlignment="1"/>
    <xf numFmtId="0" fontId="1" fillId="2" borderId="5" xfId="0" applyFont="1" applyFill="1" applyBorder="1"/>
    <xf numFmtId="0" fontId="1" fillId="2" borderId="7" xfId="0" applyFont="1" applyFill="1" applyBorder="1"/>
    <xf numFmtId="0" fontId="0" fillId="2" borderId="8" xfId="0" applyFont="1" applyFill="1" applyBorder="1"/>
    <xf numFmtId="0" fontId="0" fillId="2" borderId="10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6" xfId="0" applyFont="1" applyFill="1" applyBorder="1"/>
    <xf numFmtId="1" fontId="1" fillId="2" borderId="1" xfId="0" applyNumberFormat="1" applyFont="1" applyFill="1" applyBorder="1"/>
    <xf numFmtId="1" fontId="1" fillId="2" borderId="16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/>
    <xf numFmtId="1" fontId="1" fillId="2" borderId="18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5" fillId="2" borderId="15" xfId="0" applyFont="1" applyFill="1" applyBorder="1" applyAlignment="1">
      <alignment horizontal="center" vertical="top" wrapText="1"/>
    </xf>
    <xf numFmtId="0" fontId="5" fillId="2" borderId="20" xfId="0" applyFont="1" applyFill="1" applyBorder="1"/>
    <xf numFmtId="0" fontId="5" fillId="2" borderId="18" xfId="0" quotePrefix="1" applyNumberFormat="1" applyFont="1" applyFill="1" applyBorder="1" applyAlignment="1">
      <alignment horizontal="center" vertical="top" wrapText="1"/>
    </xf>
    <xf numFmtId="0" fontId="5" fillId="2" borderId="18" xfId="0" quotePrefix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1" xfId="0" applyFont="1" applyFill="1" applyBorder="1"/>
    <xf numFmtId="0" fontId="5" fillId="2" borderId="22" xfId="0" applyFont="1" applyFill="1" applyBorder="1" applyAlignment="1">
      <alignment horizontal="right" vertical="top" wrapText="1"/>
    </xf>
    <xf numFmtId="0" fontId="5" fillId="2" borderId="23" xfId="0" applyFont="1" applyFill="1" applyBorder="1"/>
    <xf numFmtId="0" fontId="1" fillId="2" borderId="24" xfId="0" applyFont="1" applyFill="1" applyBorder="1"/>
    <xf numFmtId="0" fontId="0" fillId="2" borderId="18" xfId="0" applyFont="1" applyFill="1" applyBorder="1"/>
    <xf numFmtId="0" fontId="0" fillId="2" borderId="23" xfId="0" applyFont="1" applyFill="1" applyBorder="1"/>
    <xf numFmtId="0" fontId="0" fillId="2" borderId="24" xfId="0" applyFont="1" applyFill="1" applyBorder="1" applyAlignment="1">
      <alignment horizontal="right"/>
    </xf>
    <xf numFmtId="0" fontId="0" fillId="2" borderId="24" xfId="0" applyFont="1" applyFill="1" applyBorder="1"/>
    <xf numFmtId="0" fontId="0" fillId="2" borderId="19" xfId="0" applyFont="1" applyFill="1" applyBorder="1"/>
    <xf numFmtId="0" fontId="1" fillId="2" borderId="25" xfId="0" applyFont="1" applyFill="1" applyBorder="1"/>
    <xf numFmtId="0" fontId="0" fillId="2" borderId="26" xfId="0" applyFont="1" applyFill="1" applyBorder="1"/>
    <xf numFmtId="0" fontId="5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right" vertical="top" wrapText="1"/>
    </xf>
    <xf numFmtId="0" fontId="6" fillId="2" borderId="24" xfId="1" applyFont="1" applyFill="1" applyBorder="1" applyAlignment="1">
      <alignment horizontal="right" vertical="top" wrapText="1"/>
    </xf>
    <xf numFmtId="0" fontId="5" fillId="2" borderId="27" xfId="0" applyFont="1" applyFill="1" applyBorder="1" applyAlignment="1">
      <alignment horizontal="left" vertical="center"/>
    </xf>
    <xf numFmtId="0" fontId="5" fillId="2" borderId="22" xfId="0" quotePrefix="1" applyNumberFormat="1" applyFont="1" applyFill="1" applyBorder="1" applyAlignment="1">
      <alignment horizontal="center" vertical="top" wrapText="1"/>
    </xf>
    <xf numFmtId="0" fontId="5" fillId="2" borderId="22" xfId="0" quotePrefix="1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19" xfId="0" applyFont="1" applyFill="1" applyBorder="1"/>
    <xf numFmtId="0" fontId="1" fillId="2" borderId="18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6" fillId="2" borderId="21" xfId="0" applyFont="1" applyFill="1" applyBorder="1"/>
    <xf numFmtId="0" fontId="6" fillId="2" borderId="22" xfId="0" applyFont="1" applyFill="1" applyBorder="1" applyAlignment="1">
      <alignment horizontal="right"/>
    </xf>
    <xf numFmtId="0" fontId="6" fillId="2" borderId="3" xfId="1" applyFont="1" applyFill="1" applyBorder="1" applyAlignment="1">
      <alignment horizontal="right" vertical="top" wrapText="1"/>
    </xf>
    <xf numFmtId="0" fontId="6" fillId="2" borderId="26" xfId="0" applyFont="1" applyFill="1" applyBorder="1" applyAlignment="1">
      <alignment horizontal="right" vertical="top" wrapText="1"/>
    </xf>
    <xf numFmtId="0" fontId="6" fillId="2" borderId="11" xfId="0" quotePrefix="1" applyFont="1" applyFill="1" applyBorder="1"/>
    <xf numFmtId="0" fontId="6" fillId="2" borderId="24" xfId="0" quotePrefix="1" applyFont="1" applyFill="1" applyBorder="1" applyAlignment="1">
      <alignment horizontal="right"/>
    </xf>
    <xf numFmtId="0" fontId="6" fillId="0" borderId="10" xfId="0" quotePrefix="1" applyFont="1" applyFill="1" applyBorder="1"/>
    <xf numFmtId="0" fontId="8" fillId="2" borderId="0" xfId="0" applyFont="1" applyFill="1"/>
    <xf numFmtId="0" fontId="8" fillId="2" borderId="0" xfId="0" applyFont="1" applyFill="1" applyAlignment="1"/>
    <xf numFmtId="0" fontId="9" fillId="2" borderId="0" xfId="0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2" xfId="0" applyFont="1" applyFill="1" applyBorder="1"/>
    <xf numFmtId="0" fontId="5" fillId="2" borderId="6" xfId="0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/>
    </xf>
    <xf numFmtId="1" fontId="1" fillId="0" borderId="1" xfId="0" applyNumberFormat="1" applyFont="1" applyFill="1" applyBorder="1"/>
    <xf numFmtId="1" fontId="1" fillId="0" borderId="16" xfId="0" applyNumberFormat="1" applyFont="1" applyFill="1" applyBorder="1"/>
    <xf numFmtId="0" fontId="1" fillId="2" borderId="0" xfId="0" applyFont="1" applyFill="1"/>
    <xf numFmtId="0" fontId="6" fillId="2" borderId="0" xfId="0" applyFont="1" applyFill="1"/>
    <xf numFmtId="0" fontId="0" fillId="2" borderId="28" xfId="0" applyFont="1" applyFill="1" applyBorder="1"/>
    <xf numFmtId="0" fontId="1" fillId="0" borderId="3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31" xfId="0" applyFont="1" applyFill="1" applyBorder="1"/>
    <xf numFmtId="0" fontId="0" fillId="2" borderId="2" xfId="0" applyFill="1" applyBorder="1"/>
    <xf numFmtId="0" fontId="5" fillId="2" borderId="34" xfId="0" applyFont="1" applyFill="1" applyBorder="1" applyAlignment="1">
      <alignment horizontal="center" vertical="top" wrapText="1"/>
    </xf>
    <xf numFmtId="0" fontId="0" fillId="2" borderId="29" xfId="0" applyFont="1" applyFill="1" applyBorder="1" applyAlignment="1">
      <alignment horizontal="right"/>
    </xf>
    <xf numFmtId="0" fontId="6" fillId="2" borderId="28" xfId="0" quotePrefix="1" applyFont="1" applyFill="1" applyBorder="1" applyAlignment="1">
      <alignment horizontal="right"/>
    </xf>
    <xf numFmtId="0" fontId="5" fillId="2" borderId="35" xfId="0" applyFont="1" applyFill="1" applyBorder="1" applyAlignment="1">
      <alignment horizontal="right"/>
    </xf>
    <xf numFmtId="0" fontId="6" fillId="2" borderId="34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horizontal="right" vertical="top" wrapText="1"/>
    </xf>
    <xf numFmtId="0" fontId="5" fillId="2" borderId="37" xfId="0" applyFont="1" applyFill="1" applyBorder="1" applyAlignment="1">
      <alignment horizontal="center" vertical="top" wrapText="1"/>
    </xf>
    <xf numFmtId="0" fontId="6" fillId="2" borderId="38" xfId="1" applyFont="1" applyFill="1" applyBorder="1" applyAlignment="1">
      <alignment horizontal="right" vertical="top" wrapText="1"/>
    </xf>
    <xf numFmtId="0" fontId="6" fillId="2" borderId="29" xfId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/>
    </xf>
    <xf numFmtId="0" fontId="0" fillId="2" borderId="9" xfId="0" applyFill="1" applyBorder="1"/>
    <xf numFmtId="1" fontId="1" fillId="2" borderId="32" xfId="0" applyNumberFormat="1" applyFont="1" applyFill="1" applyBorder="1"/>
    <xf numFmtId="0" fontId="0" fillId="2" borderId="35" xfId="0" applyFont="1" applyFill="1" applyBorder="1"/>
    <xf numFmtId="0" fontId="1" fillId="2" borderId="28" xfId="0" applyFont="1" applyFill="1" applyBorder="1"/>
    <xf numFmtId="0" fontId="0" fillId="2" borderId="9" xfId="0" applyFont="1" applyFill="1" applyBorder="1"/>
    <xf numFmtId="0" fontId="0" fillId="2" borderId="33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2" xfId="0" quotePrefix="1" applyFont="1" applyFill="1" applyBorder="1" applyAlignment="1">
      <alignment horizontal="right"/>
    </xf>
    <xf numFmtId="0" fontId="6" fillId="2" borderId="10" xfId="0" applyFont="1" applyFill="1" applyBorder="1"/>
    <xf numFmtId="0" fontId="5" fillId="2" borderId="18" xfId="0" quotePrefix="1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26" xfId="0" quotePrefix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6" fillId="2" borderId="40" xfId="0" applyFont="1" applyFill="1" applyBorder="1" applyAlignment="1">
      <alignment horizontal="right"/>
    </xf>
    <xf numFmtId="0" fontId="5" fillId="2" borderId="40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right"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38100</xdr:rowOff>
    </xdr:from>
    <xdr:to>
      <xdr:col>6</xdr:col>
      <xdr:colOff>85726</xdr:colOff>
      <xdr:row>2</xdr:row>
      <xdr:rowOff>161925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3810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390526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57150</xdr:rowOff>
    </xdr:from>
    <xdr:to>
      <xdr:col>3</xdr:col>
      <xdr:colOff>1</xdr:colOff>
      <xdr:row>2</xdr:row>
      <xdr:rowOff>180975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5715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4:R25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2.7109375" style="5" customWidth="1"/>
    <col min="2" max="2" width="56.140625" style="5" bestFit="1" customWidth="1"/>
    <col min="3" max="18" width="10" style="5" customWidth="1"/>
    <col min="19" max="16384" width="9.140625" style="5"/>
  </cols>
  <sheetData>
    <row r="4" spans="2:18" x14ac:dyDescent="0.25">
      <c r="P4" s="76"/>
    </row>
    <row r="6" spans="2:18" ht="24" thickBot="1" x14ac:dyDescent="0.4">
      <c r="B6" s="65" t="s">
        <v>2</v>
      </c>
      <c r="P6" s="77"/>
    </row>
    <row r="7" spans="2:18" ht="15.75" thickBot="1" x14ac:dyDescent="0.3">
      <c r="B7" s="51" t="s">
        <v>21</v>
      </c>
      <c r="C7" s="52" t="s">
        <v>3</v>
      </c>
      <c r="D7" s="52">
        <v>2007</v>
      </c>
      <c r="E7" s="53">
        <v>2008</v>
      </c>
      <c r="F7" s="54">
        <v>2009</v>
      </c>
      <c r="G7" s="54">
        <v>2010</v>
      </c>
      <c r="H7" s="54">
        <v>2011</v>
      </c>
      <c r="I7" s="54">
        <v>2012</v>
      </c>
      <c r="J7" s="54">
        <v>2013</v>
      </c>
      <c r="K7" s="54">
        <v>2014</v>
      </c>
      <c r="L7" s="54">
        <v>2015</v>
      </c>
      <c r="M7" s="54">
        <v>2016</v>
      </c>
      <c r="N7" s="54">
        <v>2017</v>
      </c>
      <c r="O7" s="54">
        <v>2018</v>
      </c>
      <c r="P7" s="54">
        <v>2019</v>
      </c>
      <c r="Q7" s="115">
        <v>2020</v>
      </c>
      <c r="R7" s="83">
        <v>2021</v>
      </c>
    </row>
    <row r="8" spans="2:18" x14ac:dyDescent="0.25">
      <c r="B8" s="55" t="s">
        <v>8</v>
      </c>
      <c r="C8" s="57">
        <v>21</v>
      </c>
      <c r="D8" s="105">
        <v>33</v>
      </c>
      <c r="E8" s="105">
        <v>32</v>
      </c>
      <c r="F8" s="105">
        <v>25</v>
      </c>
      <c r="G8" s="105">
        <v>36</v>
      </c>
      <c r="H8" s="57">
        <v>45</v>
      </c>
      <c r="I8" s="57">
        <v>38</v>
      </c>
      <c r="J8" s="57">
        <v>46</v>
      </c>
      <c r="K8" s="57">
        <v>59</v>
      </c>
      <c r="L8" s="57">
        <v>100</v>
      </c>
      <c r="M8" s="57">
        <v>87</v>
      </c>
      <c r="N8" s="57">
        <v>95</v>
      </c>
      <c r="O8" s="57">
        <f>161</f>
        <v>161</v>
      </c>
      <c r="P8" s="57">
        <v>142</v>
      </c>
      <c r="Q8" s="108">
        <v>134</v>
      </c>
      <c r="R8" s="86">
        <v>130</v>
      </c>
    </row>
    <row r="9" spans="2:18" x14ac:dyDescent="0.25">
      <c r="B9" s="64" t="s">
        <v>23</v>
      </c>
      <c r="C9" s="8" t="s">
        <v>4</v>
      </c>
      <c r="D9" s="8" t="s">
        <v>4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M9" s="8">
        <v>2</v>
      </c>
      <c r="N9" s="8">
        <v>1</v>
      </c>
      <c r="O9" s="8">
        <v>4</v>
      </c>
      <c r="P9" s="8">
        <v>0</v>
      </c>
      <c r="Q9" s="109">
        <v>2</v>
      </c>
      <c r="R9" s="84">
        <v>1</v>
      </c>
    </row>
    <row r="10" spans="2:18" x14ac:dyDescent="0.25">
      <c r="B10" s="104" t="s">
        <v>29</v>
      </c>
      <c r="C10" s="102">
        <v>4</v>
      </c>
      <c r="D10" s="103">
        <v>2</v>
      </c>
      <c r="E10" s="103">
        <v>3</v>
      </c>
      <c r="F10" s="103">
        <v>2</v>
      </c>
      <c r="G10" s="102">
        <v>13</v>
      </c>
      <c r="H10" s="102">
        <v>4</v>
      </c>
      <c r="I10" s="102">
        <v>9</v>
      </c>
      <c r="J10" s="102">
        <v>3</v>
      </c>
      <c r="K10" s="102">
        <v>8</v>
      </c>
      <c r="L10" s="102">
        <v>4</v>
      </c>
      <c r="M10" s="102">
        <v>1</v>
      </c>
      <c r="N10" s="102">
        <v>0</v>
      </c>
      <c r="O10" s="102">
        <v>0</v>
      </c>
      <c r="P10" s="102">
        <v>0</v>
      </c>
      <c r="Q10" s="110">
        <v>0</v>
      </c>
      <c r="R10" s="106">
        <v>1</v>
      </c>
    </row>
    <row r="11" spans="2:18" ht="15.75" thickBot="1" x14ac:dyDescent="0.3">
      <c r="B11" s="62" t="s">
        <v>17</v>
      </c>
      <c r="C11" s="63" t="s">
        <v>4</v>
      </c>
      <c r="D11" s="63" t="s">
        <v>4</v>
      </c>
      <c r="E11" s="63" t="s">
        <v>4</v>
      </c>
      <c r="F11" s="63" t="s">
        <v>4</v>
      </c>
      <c r="G11" s="63" t="s">
        <v>4</v>
      </c>
      <c r="H11" s="63" t="s">
        <v>4</v>
      </c>
      <c r="I11" s="63" t="s">
        <v>4</v>
      </c>
      <c r="J11" s="63" t="s">
        <v>4</v>
      </c>
      <c r="K11" s="63" t="s">
        <v>4</v>
      </c>
      <c r="L11" s="63" t="s">
        <v>4</v>
      </c>
      <c r="M11" s="63">
        <v>27</v>
      </c>
      <c r="N11" s="63">
        <v>43</v>
      </c>
      <c r="O11" s="63">
        <v>65</v>
      </c>
      <c r="P11" s="63">
        <v>43</v>
      </c>
      <c r="Q11" s="111">
        <v>48</v>
      </c>
      <c r="R11" s="85">
        <v>42</v>
      </c>
    </row>
    <row r="12" spans="2:18" x14ac:dyDescent="0.25">
      <c r="B12" s="55" t="s">
        <v>9</v>
      </c>
      <c r="C12" s="56">
        <v>13</v>
      </c>
      <c r="D12" s="56">
        <v>27</v>
      </c>
      <c r="E12" s="56">
        <v>28</v>
      </c>
      <c r="F12" s="56">
        <v>38</v>
      </c>
      <c r="G12" s="56">
        <v>46</v>
      </c>
      <c r="H12" s="57">
        <v>40</v>
      </c>
      <c r="I12" s="57">
        <v>50</v>
      </c>
      <c r="J12" s="57">
        <v>54</v>
      </c>
      <c r="K12" s="57">
        <v>47</v>
      </c>
      <c r="L12" s="57">
        <v>33</v>
      </c>
      <c r="M12" s="57">
        <v>37</v>
      </c>
      <c r="N12" s="57">
        <v>78</v>
      </c>
      <c r="O12" s="57">
        <v>62</v>
      </c>
      <c r="P12" s="57">
        <v>80</v>
      </c>
      <c r="Q12" s="112">
        <v>103</v>
      </c>
      <c r="R12" s="86">
        <v>157</v>
      </c>
    </row>
    <row r="13" spans="2:18" x14ac:dyDescent="0.25">
      <c r="B13" s="64" t="s">
        <v>23</v>
      </c>
      <c r="C13" s="8" t="s">
        <v>4</v>
      </c>
      <c r="D13" s="8" t="s">
        <v>4</v>
      </c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8" t="s">
        <v>4</v>
      </c>
      <c r="K13" s="8" t="s">
        <v>4</v>
      </c>
      <c r="L13" s="8" t="s">
        <v>4</v>
      </c>
      <c r="M13" s="8">
        <v>0</v>
      </c>
      <c r="N13" s="8">
        <v>6</v>
      </c>
      <c r="O13" s="8">
        <v>6</v>
      </c>
      <c r="P13" s="8">
        <v>1</v>
      </c>
      <c r="Q13" s="109">
        <v>2</v>
      </c>
      <c r="R13" s="84">
        <v>3</v>
      </c>
    </row>
    <row r="14" spans="2:18" ht="15.75" thickBot="1" x14ac:dyDescent="0.3">
      <c r="B14" s="62" t="s">
        <v>17</v>
      </c>
      <c r="C14" s="41" t="s">
        <v>4</v>
      </c>
      <c r="D14" s="41" t="s">
        <v>4</v>
      </c>
      <c r="E14" s="41" t="s">
        <v>4</v>
      </c>
      <c r="F14" s="41" t="s">
        <v>4</v>
      </c>
      <c r="G14" s="41" t="s">
        <v>4</v>
      </c>
      <c r="H14" s="63" t="s">
        <v>4</v>
      </c>
      <c r="I14" s="63" t="s">
        <v>4</v>
      </c>
      <c r="J14" s="63" t="s">
        <v>4</v>
      </c>
      <c r="K14" s="63" t="s">
        <v>4</v>
      </c>
      <c r="L14" s="63" t="s">
        <v>4</v>
      </c>
      <c r="M14" s="63">
        <v>9</v>
      </c>
      <c r="N14" s="63">
        <v>6</v>
      </c>
      <c r="O14" s="63">
        <v>15</v>
      </c>
      <c r="P14" s="63">
        <v>20</v>
      </c>
      <c r="Q14" s="113">
        <v>11</v>
      </c>
      <c r="R14" s="107">
        <v>11</v>
      </c>
    </row>
    <row r="15" spans="2:18" ht="15.75" thickBot="1" x14ac:dyDescent="0.3">
      <c r="B15" s="58" t="s">
        <v>5</v>
      </c>
      <c r="C15" s="59">
        <v>11</v>
      </c>
      <c r="D15" s="59">
        <v>8</v>
      </c>
      <c r="E15" s="59">
        <v>13</v>
      </c>
      <c r="F15" s="59">
        <v>18</v>
      </c>
      <c r="G15" s="59">
        <v>9</v>
      </c>
      <c r="H15" s="59">
        <v>33</v>
      </c>
      <c r="I15" s="59">
        <v>13</v>
      </c>
      <c r="J15" s="59">
        <v>25</v>
      </c>
      <c r="K15" s="59">
        <v>29</v>
      </c>
      <c r="L15" s="59">
        <v>19</v>
      </c>
      <c r="M15" s="59">
        <v>26</v>
      </c>
      <c r="N15" s="59">
        <v>17</v>
      </c>
      <c r="O15" s="59">
        <v>19</v>
      </c>
      <c r="P15" s="59">
        <f>8+2+14</f>
        <v>24</v>
      </c>
      <c r="Q15" s="114">
        <v>19</v>
      </c>
      <c r="R15" s="87">
        <v>14</v>
      </c>
    </row>
    <row r="16" spans="2:18" ht="15.75" thickBot="1" x14ac:dyDescent="0.3">
      <c r="B16" s="35" t="s">
        <v>6</v>
      </c>
      <c r="C16" s="36">
        <f t="shared" ref="C16:N16" si="0">C15+C12+C8</f>
        <v>45</v>
      </c>
      <c r="D16" s="36">
        <f t="shared" si="0"/>
        <v>68</v>
      </c>
      <c r="E16" s="36">
        <f t="shared" si="0"/>
        <v>73</v>
      </c>
      <c r="F16" s="36">
        <f t="shared" si="0"/>
        <v>81</v>
      </c>
      <c r="G16" s="36">
        <f t="shared" si="0"/>
        <v>91</v>
      </c>
      <c r="H16" s="36">
        <f t="shared" si="0"/>
        <v>118</v>
      </c>
      <c r="I16" s="36">
        <f t="shared" si="0"/>
        <v>101</v>
      </c>
      <c r="J16" s="36">
        <f t="shared" si="0"/>
        <v>125</v>
      </c>
      <c r="K16" s="36">
        <f t="shared" si="0"/>
        <v>135</v>
      </c>
      <c r="L16" s="36">
        <f t="shared" si="0"/>
        <v>152</v>
      </c>
      <c r="M16" s="36">
        <f t="shared" si="0"/>
        <v>150</v>
      </c>
      <c r="N16" s="36">
        <f t="shared" si="0"/>
        <v>190</v>
      </c>
      <c r="O16" s="36">
        <f>O8+O12+O15</f>
        <v>242</v>
      </c>
      <c r="P16" s="36">
        <f>P8+P12+P15</f>
        <v>246</v>
      </c>
      <c r="Q16" s="116">
        <f>+Q12+Q8+Q15</f>
        <v>256</v>
      </c>
      <c r="R16" s="88">
        <f>+R12+R8+R15</f>
        <v>301</v>
      </c>
    </row>
    <row r="18" spans="2:18" ht="27" thickBot="1" x14ac:dyDescent="0.45">
      <c r="B18" s="6" t="s">
        <v>7</v>
      </c>
    </row>
    <row r="19" spans="2:18" ht="15.75" thickBot="1" x14ac:dyDescent="0.3">
      <c r="B19" s="31"/>
      <c r="C19" s="32" t="s">
        <v>3</v>
      </c>
      <c r="D19" s="32">
        <v>2007</v>
      </c>
      <c r="E19" s="33">
        <v>2008</v>
      </c>
      <c r="F19" s="34">
        <v>2009</v>
      </c>
      <c r="G19" s="34">
        <v>2010</v>
      </c>
      <c r="H19" s="34">
        <v>2011</v>
      </c>
      <c r="I19" s="34">
        <v>2012</v>
      </c>
      <c r="J19" s="34">
        <v>2013</v>
      </c>
      <c r="K19" s="34">
        <v>2014</v>
      </c>
      <c r="L19" s="34">
        <v>2015</v>
      </c>
      <c r="M19" s="34">
        <v>2016</v>
      </c>
      <c r="N19" s="34">
        <v>2017</v>
      </c>
      <c r="O19" s="34">
        <v>2018</v>
      </c>
      <c r="P19" s="34">
        <v>2019</v>
      </c>
      <c r="Q19" s="89">
        <v>2020</v>
      </c>
      <c r="R19" s="83">
        <v>2021</v>
      </c>
    </row>
    <row r="20" spans="2:18" x14ac:dyDescent="0.25">
      <c r="B20" s="43" t="s">
        <v>8</v>
      </c>
      <c r="C20" s="39">
        <v>2</v>
      </c>
      <c r="D20" s="39">
        <v>4</v>
      </c>
      <c r="E20" s="39">
        <v>19</v>
      </c>
      <c r="F20" s="39">
        <v>20</v>
      </c>
      <c r="G20" s="39">
        <v>8</v>
      </c>
      <c r="H20" s="39">
        <v>8</v>
      </c>
      <c r="I20" s="39">
        <v>6</v>
      </c>
      <c r="J20" s="39">
        <v>2</v>
      </c>
      <c r="K20" s="39">
        <v>4</v>
      </c>
      <c r="L20" s="39">
        <v>1</v>
      </c>
      <c r="M20" s="39">
        <v>8</v>
      </c>
      <c r="N20" s="39">
        <v>0</v>
      </c>
      <c r="O20" s="39">
        <v>1</v>
      </c>
      <c r="P20" s="39">
        <v>3</v>
      </c>
      <c r="Q20" s="39">
        <v>3</v>
      </c>
      <c r="R20" s="98">
        <v>2</v>
      </c>
    </row>
    <row r="21" spans="2:18" ht="15.75" thickBot="1" x14ac:dyDescent="0.3">
      <c r="B21" s="40" t="s">
        <v>9</v>
      </c>
      <c r="C21" s="42">
        <v>8</v>
      </c>
      <c r="D21" s="42">
        <v>7</v>
      </c>
      <c r="E21" s="42">
        <v>16</v>
      </c>
      <c r="F21" s="42">
        <v>21</v>
      </c>
      <c r="G21" s="42">
        <v>59</v>
      </c>
      <c r="H21" s="42">
        <v>27</v>
      </c>
      <c r="I21" s="42">
        <v>14</v>
      </c>
      <c r="J21" s="42">
        <v>4</v>
      </c>
      <c r="K21" s="42">
        <v>5</v>
      </c>
      <c r="L21" s="42">
        <v>1</v>
      </c>
      <c r="M21" s="42">
        <v>10</v>
      </c>
      <c r="N21" s="42">
        <v>2</v>
      </c>
      <c r="O21" s="42">
        <v>1</v>
      </c>
      <c r="P21" s="42">
        <v>1</v>
      </c>
      <c r="Q21" s="42">
        <v>3</v>
      </c>
      <c r="R21" s="78">
        <v>7</v>
      </c>
    </row>
    <row r="22" spans="2:18" ht="15.75" thickBot="1" x14ac:dyDescent="0.3">
      <c r="B22" s="37" t="s">
        <v>27</v>
      </c>
      <c r="C22" s="38">
        <v>10</v>
      </c>
      <c r="D22" s="38">
        <v>11</v>
      </c>
      <c r="E22" s="38">
        <v>35</v>
      </c>
      <c r="F22" s="38">
        <v>41</v>
      </c>
      <c r="G22" s="38">
        <v>67</v>
      </c>
      <c r="H22" s="38">
        <v>35</v>
      </c>
      <c r="I22" s="38">
        <v>20</v>
      </c>
      <c r="J22" s="38">
        <v>6</v>
      </c>
      <c r="K22" s="38">
        <v>9</v>
      </c>
      <c r="L22" s="38">
        <v>2</v>
      </c>
      <c r="M22" s="38">
        <v>18</v>
      </c>
      <c r="N22" s="38">
        <v>2</v>
      </c>
      <c r="O22" s="38">
        <f>O20+O21</f>
        <v>2</v>
      </c>
      <c r="P22" s="38">
        <f>P20+P21</f>
        <v>4</v>
      </c>
      <c r="Q22" s="38">
        <f>+Q21+Q20</f>
        <v>6</v>
      </c>
      <c r="R22" s="99">
        <f>+R21+R20</f>
        <v>9</v>
      </c>
    </row>
    <row r="24" spans="2:18" x14ac:dyDescent="0.25">
      <c r="B24" s="5" t="s">
        <v>24</v>
      </c>
    </row>
    <row r="25" spans="2:18" x14ac:dyDescent="0.25">
      <c r="B25" s="5" t="s">
        <v>22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5:M32"/>
  <sheetViews>
    <sheetView workbookViewId="0">
      <selection activeCell="M17" sqref="M17"/>
    </sheetView>
  </sheetViews>
  <sheetFormatPr defaultColWidth="9.140625" defaultRowHeight="15" x14ac:dyDescent="0.25"/>
  <cols>
    <col min="1" max="1" width="3" style="2" customWidth="1"/>
    <col min="2" max="2" width="35.140625" style="2" customWidth="1"/>
    <col min="3" max="3" width="9.42578125" style="2" customWidth="1"/>
    <col min="4" max="4" width="9" style="2" customWidth="1"/>
    <col min="5" max="5" width="9.140625" style="2"/>
    <col min="6" max="6" width="9.140625" style="5"/>
    <col min="7" max="16384" width="9.140625" style="2"/>
  </cols>
  <sheetData>
    <row r="5" spans="2:13" ht="27" thickBot="1" x14ac:dyDescent="0.45">
      <c r="B5" s="65" t="s">
        <v>20</v>
      </c>
      <c r="C5" s="1"/>
      <c r="D5" s="1"/>
      <c r="F5" s="2"/>
    </row>
    <row r="6" spans="2:13" x14ac:dyDescent="0.25">
      <c r="B6" s="16"/>
      <c r="C6" s="25">
        <v>2011</v>
      </c>
      <c r="D6" s="25">
        <v>2012</v>
      </c>
      <c r="E6" s="25">
        <v>2013</v>
      </c>
      <c r="F6" s="25">
        <v>2014</v>
      </c>
      <c r="G6" s="25">
        <v>2015</v>
      </c>
      <c r="H6" s="25">
        <v>2016</v>
      </c>
      <c r="I6" s="25">
        <v>2017</v>
      </c>
      <c r="J6" s="25">
        <v>2018</v>
      </c>
      <c r="K6" s="25">
        <v>2019</v>
      </c>
      <c r="L6" s="25">
        <v>2020</v>
      </c>
      <c r="M6" s="95">
        <v>2021</v>
      </c>
    </row>
    <row r="7" spans="2:13" x14ac:dyDescent="0.25">
      <c r="B7" s="17" t="s">
        <v>0</v>
      </c>
      <c r="C7" s="20"/>
      <c r="D7" s="20"/>
      <c r="E7" s="20"/>
      <c r="F7" s="9"/>
      <c r="G7" s="20"/>
      <c r="H7" s="20"/>
      <c r="I7" s="20"/>
      <c r="J7" s="20"/>
      <c r="K7" s="82"/>
      <c r="L7" s="20"/>
      <c r="M7" s="96"/>
    </row>
    <row r="8" spans="2:13" x14ac:dyDescent="0.25">
      <c r="B8" s="18" t="s">
        <v>12</v>
      </c>
      <c r="C8" s="10">
        <v>0</v>
      </c>
      <c r="D8" s="10">
        <v>5</v>
      </c>
      <c r="E8" s="4">
        <v>0</v>
      </c>
      <c r="F8" s="4">
        <v>1</v>
      </c>
      <c r="G8" s="4">
        <v>3</v>
      </c>
      <c r="H8" s="4">
        <v>0</v>
      </c>
      <c r="I8" s="4">
        <v>1</v>
      </c>
      <c r="J8" s="4">
        <v>0</v>
      </c>
      <c r="K8" s="82">
        <v>13</v>
      </c>
      <c r="L8" s="4">
        <v>0</v>
      </c>
      <c r="M8" s="96">
        <v>0</v>
      </c>
    </row>
    <row r="9" spans="2:13" x14ac:dyDescent="0.25">
      <c r="B9" s="18" t="s">
        <v>13</v>
      </c>
      <c r="C9" s="10">
        <v>18</v>
      </c>
      <c r="D9" s="10">
        <v>29</v>
      </c>
      <c r="E9" s="4">
        <v>24</v>
      </c>
      <c r="F9" s="4">
        <v>21</v>
      </c>
      <c r="G9" s="4">
        <v>14</v>
      </c>
      <c r="H9" s="4">
        <v>8</v>
      </c>
      <c r="I9" s="4">
        <v>0</v>
      </c>
      <c r="J9" s="4">
        <v>9</v>
      </c>
      <c r="K9" s="82">
        <v>5</v>
      </c>
      <c r="L9" s="4">
        <v>17</v>
      </c>
      <c r="M9" s="96">
        <v>3</v>
      </c>
    </row>
    <row r="10" spans="2:13" x14ac:dyDescent="0.25">
      <c r="B10" s="18" t="s">
        <v>14</v>
      </c>
      <c r="C10" s="10">
        <v>20</v>
      </c>
      <c r="D10" s="10">
        <v>19</v>
      </c>
      <c r="E10" s="4">
        <v>20</v>
      </c>
      <c r="F10" s="4">
        <v>17</v>
      </c>
      <c r="G10" s="4">
        <v>11</v>
      </c>
      <c r="H10" s="4">
        <v>7</v>
      </c>
      <c r="I10" s="4">
        <v>25</v>
      </c>
      <c r="J10" s="4">
        <v>28</v>
      </c>
      <c r="K10" s="82">
        <v>32</v>
      </c>
      <c r="L10" s="4">
        <v>8</v>
      </c>
      <c r="M10" s="96">
        <v>0</v>
      </c>
    </row>
    <row r="11" spans="2:13" x14ac:dyDescent="0.25">
      <c r="B11" s="19" t="s">
        <v>15</v>
      </c>
      <c r="C11" s="10">
        <v>7</v>
      </c>
      <c r="D11" s="10">
        <v>5</v>
      </c>
      <c r="E11" s="4">
        <v>7</v>
      </c>
      <c r="F11" s="4">
        <v>34</v>
      </c>
      <c r="G11" s="4">
        <v>36</v>
      </c>
      <c r="H11" s="4">
        <v>1</v>
      </c>
      <c r="I11" s="4">
        <v>19</v>
      </c>
      <c r="J11" s="4">
        <v>39</v>
      </c>
      <c r="K11" s="82">
        <v>25</v>
      </c>
      <c r="L11" s="4">
        <v>20</v>
      </c>
      <c r="M11" s="96">
        <v>40</v>
      </c>
    </row>
    <row r="12" spans="2:13" ht="15.75" thickBot="1" x14ac:dyDescent="0.3">
      <c r="B12" s="68" t="s">
        <v>6</v>
      </c>
      <c r="C12" s="21">
        <v>45</v>
      </c>
      <c r="D12" s="21">
        <v>55</v>
      </c>
      <c r="E12" s="23">
        <v>51</v>
      </c>
      <c r="F12" s="23">
        <v>73</v>
      </c>
      <c r="G12" s="23">
        <v>64</v>
      </c>
      <c r="H12" s="23">
        <v>16</v>
      </c>
      <c r="I12" s="74">
        <v>45</v>
      </c>
      <c r="J12" s="23">
        <f>SUM(J8:J11)</f>
        <v>76</v>
      </c>
      <c r="K12" s="75">
        <f>SUM(K8:K11)</f>
        <v>75</v>
      </c>
      <c r="L12" s="74">
        <f>SUM(L8:L11)</f>
        <v>45</v>
      </c>
      <c r="M12" s="97">
        <f>SUM(M8:M11)</f>
        <v>43</v>
      </c>
    </row>
    <row r="13" spans="2:13" x14ac:dyDescent="0.25">
      <c r="B13" s="29" t="s">
        <v>1</v>
      </c>
      <c r="C13" s="28"/>
      <c r="D13" s="28"/>
      <c r="E13" s="27"/>
      <c r="F13" s="27"/>
      <c r="G13" s="27"/>
      <c r="H13" s="27"/>
      <c r="I13" s="27"/>
      <c r="J13" s="27"/>
      <c r="K13" s="82"/>
      <c r="L13" s="27"/>
      <c r="M13" s="96"/>
    </row>
    <row r="14" spans="2:13" x14ac:dyDescent="0.25">
      <c r="B14" s="18" t="s">
        <v>12</v>
      </c>
      <c r="C14" s="10">
        <v>0</v>
      </c>
      <c r="D14" s="10">
        <v>1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82">
        <v>11</v>
      </c>
      <c r="L14" s="4">
        <v>0</v>
      </c>
      <c r="M14" s="96">
        <v>0</v>
      </c>
    </row>
    <row r="15" spans="2:13" x14ac:dyDescent="0.25">
      <c r="B15" s="18" t="s">
        <v>13</v>
      </c>
      <c r="C15" s="10">
        <v>8</v>
      </c>
      <c r="D15" s="10">
        <v>24</v>
      </c>
      <c r="E15" s="4">
        <v>12</v>
      </c>
      <c r="F15" s="4">
        <v>12</v>
      </c>
      <c r="G15" s="4">
        <v>12</v>
      </c>
      <c r="H15" s="4">
        <v>8</v>
      </c>
      <c r="I15" s="4">
        <v>0</v>
      </c>
      <c r="J15" s="4">
        <v>6</v>
      </c>
      <c r="K15" s="82">
        <v>2</v>
      </c>
      <c r="L15" s="4">
        <v>0</v>
      </c>
      <c r="M15" s="96">
        <v>0</v>
      </c>
    </row>
    <row r="16" spans="2:13" x14ac:dyDescent="0.25">
      <c r="B16" s="18" t="s">
        <v>14</v>
      </c>
      <c r="C16" s="10">
        <v>3</v>
      </c>
      <c r="D16" s="10">
        <v>1</v>
      </c>
      <c r="E16" s="4">
        <v>1</v>
      </c>
      <c r="F16" s="4">
        <v>3</v>
      </c>
      <c r="G16" s="4">
        <v>1</v>
      </c>
      <c r="H16" s="4">
        <v>1</v>
      </c>
      <c r="I16" s="4">
        <v>4</v>
      </c>
      <c r="J16" s="4">
        <v>10</v>
      </c>
      <c r="K16" s="82">
        <v>3</v>
      </c>
      <c r="L16" s="4">
        <v>1</v>
      </c>
      <c r="M16" s="96">
        <v>2</v>
      </c>
    </row>
    <row r="17" spans="2:13" x14ac:dyDescent="0.25">
      <c r="B17" s="18" t="s">
        <v>15</v>
      </c>
      <c r="C17" s="10">
        <v>5</v>
      </c>
      <c r="D17" s="10">
        <v>4</v>
      </c>
      <c r="E17" s="4">
        <v>3</v>
      </c>
      <c r="F17" s="4">
        <v>12</v>
      </c>
      <c r="G17" s="4">
        <v>19</v>
      </c>
      <c r="H17" s="4">
        <v>3</v>
      </c>
      <c r="I17" s="4">
        <v>11</v>
      </c>
      <c r="J17" s="4">
        <v>33</v>
      </c>
      <c r="K17" s="82">
        <v>15</v>
      </c>
      <c r="L17" s="4">
        <v>13</v>
      </c>
      <c r="M17" s="96">
        <v>22</v>
      </c>
    </row>
    <row r="18" spans="2:13" ht="15.75" thickBot="1" x14ac:dyDescent="0.3">
      <c r="B18" s="69" t="s">
        <v>6</v>
      </c>
      <c r="C18" s="22">
        <v>16</v>
      </c>
      <c r="D18" s="22">
        <v>30</v>
      </c>
      <c r="E18" s="24">
        <v>16</v>
      </c>
      <c r="F18" s="24">
        <v>27</v>
      </c>
      <c r="G18" s="24">
        <v>31</v>
      </c>
      <c r="H18" s="24">
        <v>12</v>
      </c>
      <c r="I18" s="75">
        <v>16</v>
      </c>
      <c r="J18" s="24">
        <f>SUM(J14:J17)</f>
        <v>49</v>
      </c>
      <c r="K18" s="75">
        <f>SUM(K14:K17)</f>
        <v>31</v>
      </c>
      <c r="L18" s="75">
        <f>SUM(L14:L17)</f>
        <v>14</v>
      </c>
      <c r="M18" s="97">
        <f>SUM(M14:M17)</f>
        <v>24</v>
      </c>
    </row>
    <row r="19" spans="2:13" x14ac:dyDescent="0.25">
      <c r="B19" s="29" t="s">
        <v>16</v>
      </c>
      <c r="C19" s="28"/>
      <c r="D19" s="28"/>
      <c r="E19" s="27"/>
      <c r="F19" s="27"/>
      <c r="G19" s="27"/>
      <c r="H19" s="27"/>
      <c r="I19" s="27"/>
      <c r="J19" s="27"/>
      <c r="K19" s="82"/>
      <c r="L19" s="27"/>
      <c r="M19" s="96"/>
    </row>
    <row r="20" spans="2:13" x14ac:dyDescent="0.25">
      <c r="B20" s="18" t="s">
        <v>12</v>
      </c>
      <c r="C20" s="10">
        <v>0</v>
      </c>
      <c r="D20" s="10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82">
        <v>0</v>
      </c>
      <c r="L20" s="4">
        <v>0</v>
      </c>
      <c r="M20" s="96">
        <v>0</v>
      </c>
    </row>
    <row r="21" spans="2:13" x14ac:dyDescent="0.25">
      <c r="B21" s="18" t="s">
        <v>13</v>
      </c>
      <c r="C21" s="10">
        <v>1</v>
      </c>
      <c r="D21" s="10">
        <v>2</v>
      </c>
      <c r="E21" s="4">
        <v>2</v>
      </c>
      <c r="F21" s="4">
        <v>4</v>
      </c>
      <c r="G21" s="4">
        <v>10</v>
      </c>
      <c r="H21" s="4">
        <v>0</v>
      </c>
      <c r="I21" s="4">
        <v>0</v>
      </c>
      <c r="J21" s="4">
        <v>0</v>
      </c>
      <c r="K21" s="82">
        <v>1</v>
      </c>
      <c r="L21" s="4">
        <v>0</v>
      </c>
      <c r="M21" s="96">
        <v>0</v>
      </c>
    </row>
    <row r="22" spans="2:13" x14ac:dyDescent="0.25">
      <c r="B22" s="18" t="s">
        <v>14</v>
      </c>
      <c r="C22" s="10">
        <v>1</v>
      </c>
      <c r="D22" s="10">
        <v>4</v>
      </c>
      <c r="E22" s="4">
        <v>3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82">
        <v>0</v>
      </c>
      <c r="L22" s="4">
        <v>0</v>
      </c>
      <c r="M22" s="96">
        <v>0</v>
      </c>
    </row>
    <row r="23" spans="2:13" x14ac:dyDescent="0.25">
      <c r="B23" s="18" t="s">
        <v>15</v>
      </c>
      <c r="C23" s="10">
        <v>0</v>
      </c>
      <c r="D23" s="10">
        <v>0</v>
      </c>
      <c r="E23" s="4">
        <v>1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82">
        <v>0</v>
      </c>
      <c r="L23" s="4">
        <v>0</v>
      </c>
      <c r="M23" s="96">
        <v>0</v>
      </c>
    </row>
    <row r="24" spans="2:13" ht="15.75" thickBot="1" x14ac:dyDescent="0.3">
      <c r="B24" s="68" t="s">
        <v>6</v>
      </c>
      <c r="C24" s="21">
        <v>2</v>
      </c>
      <c r="D24" s="21">
        <v>6</v>
      </c>
      <c r="E24" s="23">
        <v>6</v>
      </c>
      <c r="F24" s="23">
        <v>4</v>
      </c>
      <c r="G24" s="23">
        <v>12</v>
      </c>
      <c r="H24" s="23">
        <v>1</v>
      </c>
      <c r="I24" s="74">
        <v>0</v>
      </c>
      <c r="J24" s="23">
        <f>SUM(J20:J23)</f>
        <v>0</v>
      </c>
      <c r="K24" s="75">
        <f>SUM(K20:K23)</f>
        <v>1</v>
      </c>
      <c r="L24" s="74">
        <f>SUM(L20:L23)</f>
        <v>0</v>
      </c>
      <c r="M24" s="97">
        <f>SUM(M20:M23)</f>
        <v>0</v>
      </c>
    </row>
    <row r="25" spans="2:13" x14ac:dyDescent="0.25">
      <c r="B25" s="29" t="s">
        <v>26</v>
      </c>
      <c r="C25" s="28"/>
      <c r="D25" s="26"/>
      <c r="E25" s="27"/>
      <c r="F25" s="27"/>
      <c r="G25" s="27"/>
      <c r="H25" s="27"/>
      <c r="I25" s="27"/>
      <c r="J25" s="27"/>
      <c r="K25" s="82"/>
      <c r="L25" s="27"/>
      <c r="M25" s="96"/>
    </row>
    <row r="26" spans="2:13" x14ac:dyDescent="0.25">
      <c r="B26" s="19" t="s">
        <v>12</v>
      </c>
      <c r="C26" s="10">
        <v>0</v>
      </c>
      <c r="D26" s="11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82">
        <v>0</v>
      </c>
      <c r="L26" s="4">
        <v>0</v>
      </c>
      <c r="M26" s="96">
        <v>0</v>
      </c>
    </row>
    <row r="27" spans="2:13" x14ac:dyDescent="0.25">
      <c r="B27" s="18" t="s">
        <v>13</v>
      </c>
      <c r="C27" s="10">
        <v>0</v>
      </c>
      <c r="D27" s="10">
        <v>1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82">
        <v>0</v>
      </c>
      <c r="L27" s="4">
        <v>0</v>
      </c>
      <c r="M27" s="96">
        <v>0</v>
      </c>
    </row>
    <row r="28" spans="2:13" x14ac:dyDescent="0.25">
      <c r="B28" s="18" t="s">
        <v>14</v>
      </c>
      <c r="C28" s="10">
        <v>1</v>
      </c>
      <c r="D28" s="10">
        <v>4</v>
      </c>
      <c r="E28" s="4">
        <v>5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82">
        <v>0</v>
      </c>
      <c r="L28" s="4">
        <v>0</v>
      </c>
      <c r="M28" s="96">
        <v>0</v>
      </c>
    </row>
    <row r="29" spans="2:13" x14ac:dyDescent="0.25">
      <c r="B29" s="18" t="s">
        <v>15</v>
      </c>
      <c r="C29" s="10">
        <v>0</v>
      </c>
      <c r="D29" s="10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82">
        <v>0</v>
      </c>
      <c r="L29" s="4">
        <v>0</v>
      </c>
      <c r="M29" s="96">
        <v>0</v>
      </c>
    </row>
    <row r="30" spans="2:13" ht="15.75" thickBot="1" x14ac:dyDescent="0.3">
      <c r="B30" s="70" t="s">
        <v>6</v>
      </c>
      <c r="C30" s="22">
        <v>1</v>
      </c>
      <c r="D30" s="22">
        <v>5</v>
      </c>
      <c r="E30" s="24">
        <v>6</v>
      </c>
      <c r="F30" s="24">
        <v>1</v>
      </c>
      <c r="G30" s="24">
        <v>0</v>
      </c>
      <c r="H30" s="24">
        <v>0</v>
      </c>
      <c r="I30" s="75">
        <v>1</v>
      </c>
      <c r="J30" s="24">
        <f>SUM(J26:J29)</f>
        <v>1</v>
      </c>
      <c r="K30" s="75">
        <f>SUM(K26:K29)</f>
        <v>0</v>
      </c>
      <c r="L30" s="75">
        <f>SUM(L26:L29)</f>
        <v>0</v>
      </c>
      <c r="M30" s="97">
        <f>SUM(M26:M29)</f>
        <v>0</v>
      </c>
    </row>
    <row r="31" spans="2:13" ht="7.5" customHeight="1" x14ac:dyDescent="0.25"/>
    <row r="32" spans="2:13" x14ac:dyDescent="0.25">
      <c r="B32" s="5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5:M11"/>
  <sheetViews>
    <sheetView workbookViewId="0"/>
  </sheetViews>
  <sheetFormatPr defaultColWidth="9.140625" defaultRowHeight="15" x14ac:dyDescent="0.25"/>
  <cols>
    <col min="1" max="1" width="2.140625" style="5" customWidth="1"/>
    <col min="2" max="2" width="29" style="5" customWidth="1"/>
    <col min="3" max="4" width="9.140625" style="5" customWidth="1"/>
    <col min="5" max="16384" width="9.140625" style="5"/>
  </cols>
  <sheetData>
    <row r="5" spans="2:13" ht="27" thickBot="1" x14ac:dyDescent="0.45">
      <c r="B5" s="66" t="s">
        <v>18</v>
      </c>
      <c r="C5" s="7"/>
      <c r="D5" s="7"/>
      <c r="E5" s="15"/>
      <c r="F5" s="15"/>
      <c r="G5" s="15"/>
    </row>
    <row r="6" spans="2:13" x14ac:dyDescent="0.25">
      <c r="B6" s="44"/>
      <c r="C6" s="25">
        <v>2011</v>
      </c>
      <c r="D6" s="25">
        <v>2012</v>
      </c>
      <c r="E6" s="25">
        <v>2013</v>
      </c>
      <c r="F6" s="25">
        <v>2014</v>
      </c>
      <c r="G6" s="25">
        <v>2015</v>
      </c>
      <c r="H6" s="25">
        <v>2016</v>
      </c>
      <c r="I6" s="73">
        <v>2017</v>
      </c>
      <c r="J6" s="79">
        <v>2018</v>
      </c>
      <c r="K6" s="73">
        <v>2019</v>
      </c>
      <c r="L6" s="25">
        <v>2020</v>
      </c>
      <c r="M6" s="95">
        <v>2021</v>
      </c>
    </row>
    <row r="7" spans="2:13" x14ac:dyDescent="0.25">
      <c r="B7" s="18" t="s">
        <v>0</v>
      </c>
      <c r="C7" s="3">
        <v>7</v>
      </c>
      <c r="D7" s="3">
        <v>6</v>
      </c>
      <c r="E7" s="10">
        <v>13</v>
      </c>
      <c r="F7" s="10">
        <v>4</v>
      </c>
      <c r="G7" s="10">
        <v>13</v>
      </c>
      <c r="H7" s="10">
        <v>18</v>
      </c>
      <c r="I7" s="10">
        <v>3</v>
      </c>
      <c r="J7" s="80">
        <v>0</v>
      </c>
      <c r="K7" s="10">
        <v>1</v>
      </c>
      <c r="L7" s="10">
        <v>0</v>
      </c>
      <c r="M7" s="100">
        <v>0</v>
      </c>
    </row>
    <row r="8" spans="2:13" x14ac:dyDescent="0.25">
      <c r="B8" s="18" t="s">
        <v>1</v>
      </c>
      <c r="C8" s="3">
        <v>0</v>
      </c>
      <c r="D8" s="3">
        <v>4</v>
      </c>
      <c r="E8" s="10">
        <v>1</v>
      </c>
      <c r="F8" s="10">
        <v>1</v>
      </c>
      <c r="G8" s="10">
        <v>1</v>
      </c>
      <c r="H8" s="10">
        <v>3</v>
      </c>
      <c r="I8" s="10">
        <v>0</v>
      </c>
      <c r="J8" s="80">
        <v>0</v>
      </c>
      <c r="K8" s="10">
        <v>0</v>
      </c>
      <c r="L8" s="10">
        <v>0</v>
      </c>
      <c r="M8" s="100">
        <v>0</v>
      </c>
    </row>
    <row r="9" spans="2:13" ht="15.75" thickBot="1" x14ac:dyDescent="0.3">
      <c r="B9" s="40" t="s">
        <v>28</v>
      </c>
      <c r="C9" s="45">
        <v>1</v>
      </c>
      <c r="D9" s="45">
        <v>13</v>
      </c>
      <c r="E9" s="42">
        <v>0</v>
      </c>
      <c r="F9" s="42">
        <v>3</v>
      </c>
      <c r="G9" s="42">
        <v>0</v>
      </c>
      <c r="H9" s="42">
        <v>0</v>
      </c>
      <c r="I9" s="42">
        <v>0</v>
      </c>
      <c r="J9" s="81">
        <v>0</v>
      </c>
      <c r="K9" s="42">
        <v>1</v>
      </c>
      <c r="L9" s="42">
        <v>0</v>
      </c>
      <c r="M9" s="101">
        <v>0</v>
      </c>
    </row>
    <row r="10" spans="2:13" ht="6" customHeight="1" x14ac:dyDescent="0.25"/>
    <row r="11" spans="2:13" x14ac:dyDescent="0.25">
      <c r="B11" s="5" t="s">
        <v>11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5:M12"/>
  <sheetViews>
    <sheetView zoomScaleNormal="100" workbookViewId="0"/>
  </sheetViews>
  <sheetFormatPr defaultColWidth="9.140625" defaultRowHeight="15" x14ac:dyDescent="0.25"/>
  <cols>
    <col min="1" max="1" width="2.140625" style="5" customWidth="1"/>
    <col min="2" max="2" width="31.42578125" style="5" customWidth="1"/>
    <col min="3" max="16384" width="9.140625" style="5"/>
  </cols>
  <sheetData>
    <row r="5" spans="2:13" ht="24" thickBot="1" x14ac:dyDescent="0.4">
      <c r="B5" s="67" t="s">
        <v>19</v>
      </c>
      <c r="C5" s="12"/>
      <c r="D5" s="12"/>
      <c r="E5" s="12"/>
      <c r="F5" s="12"/>
      <c r="G5" s="12"/>
      <c r="H5" s="12"/>
    </row>
    <row r="6" spans="2:13" x14ac:dyDescent="0.25">
      <c r="B6" s="46"/>
      <c r="C6" s="30">
        <v>2011</v>
      </c>
      <c r="D6" s="30">
        <v>2012</v>
      </c>
      <c r="E6" s="30">
        <v>2013</v>
      </c>
      <c r="F6" s="30">
        <v>2014</v>
      </c>
      <c r="G6" s="30">
        <v>2015</v>
      </c>
      <c r="H6" s="30">
        <v>2016</v>
      </c>
      <c r="I6" s="30">
        <v>2017</v>
      </c>
      <c r="J6" s="30">
        <v>2018</v>
      </c>
      <c r="K6" s="30">
        <v>2019</v>
      </c>
      <c r="L6" s="30">
        <v>2020</v>
      </c>
      <c r="M6" s="71">
        <v>2021</v>
      </c>
    </row>
    <row r="7" spans="2:13" x14ac:dyDescent="0.25">
      <c r="B7" s="47" t="s">
        <v>10</v>
      </c>
      <c r="C7" s="13">
        <v>13</v>
      </c>
      <c r="D7" s="14">
        <v>1</v>
      </c>
      <c r="E7" s="14">
        <v>5</v>
      </c>
      <c r="F7" s="14">
        <v>20</v>
      </c>
      <c r="G7" s="14">
        <v>1</v>
      </c>
      <c r="H7" s="60">
        <v>1</v>
      </c>
      <c r="I7" s="14">
        <v>0</v>
      </c>
      <c r="J7" s="14">
        <v>13</v>
      </c>
      <c r="K7" s="14">
        <v>18</v>
      </c>
      <c r="L7" s="14">
        <v>38</v>
      </c>
      <c r="M7" s="72">
        <v>9</v>
      </c>
    </row>
    <row r="8" spans="2:13" x14ac:dyDescent="0.25">
      <c r="B8" s="47" t="s">
        <v>1</v>
      </c>
      <c r="C8" s="13">
        <v>0</v>
      </c>
      <c r="D8" s="14">
        <v>0</v>
      </c>
      <c r="E8" s="14">
        <v>2</v>
      </c>
      <c r="F8" s="14">
        <v>1</v>
      </c>
      <c r="G8" s="14">
        <v>0</v>
      </c>
      <c r="H8" s="60">
        <v>0</v>
      </c>
      <c r="I8" s="14">
        <v>0</v>
      </c>
      <c r="J8" s="14">
        <v>0</v>
      </c>
      <c r="K8" s="14">
        <v>0</v>
      </c>
      <c r="L8" s="14">
        <v>0</v>
      </c>
      <c r="M8" s="72">
        <v>1</v>
      </c>
    </row>
    <row r="9" spans="2:13" x14ac:dyDescent="0.25">
      <c r="B9" s="47" t="s">
        <v>16</v>
      </c>
      <c r="C9" s="13">
        <v>9</v>
      </c>
      <c r="D9" s="14">
        <v>4</v>
      </c>
      <c r="E9" s="14">
        <v>0</v>
      </c>
      <c r="F9" s="14">
        <v>5</v>
      </c>
      <c r="G9" s="14">
        <v>11</v>
      </c>
      <c r="H9" s="60">
        <v>1</v>
      </c>
      <c r="I9" s="14">
        <v>0</v>
      </c>
      <c r="J9" s="14">
        <v>0</v>
      </c>
      <c r="K9" s="14">
        <v>0</v>
      </c>
      <c r="L9" s="14">
        <v>0</v>
      </c>
      <c r="M9" s="72">
        <v>0</v>
      </c>
    </row>
    <row r="10" spans="2:13" ht="15.75" thickBot="1" x14ac:dyDescent="0.3">
      <c r="B10" s="48" t="s">
        <v>26</v>
      </c>
      <c r="C10" s="49">
        <v>0</v>
      </c>
      <c r="D10" s="50">
        <v>0</v>
      </c>
      <c r="E10" s="49">
        <v>0</v>
      </c>
      <c r="F10" s="49">
        <v>0</v>
      </c>
      <c r="G10" s="49">
        <v>0</v>
      </c>
      <c r="H10" s="61">
        <v>0</v>
      </c>
      <c r="I10" s="49">
        <v>0</v>
      </c>
      <c r="J10" s="49">
        <v>0</v>
      </c>
      <c r="K10" s="42">
        <v>0</v>
      </c>
      <c r="L10" s="42">
        <v>0</v>
      </c>
      <c r="M10" s="101">
        <v>0</v>
      </c>
    </row>
    <row r="12" spans="2:13" x14ac:dyDescent="0.25">
      <c r="B12" s="5" t="s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B5:F11"/>
  <sheetViews>
    <sheetView workbookViewId="0"/>
  </sheetViews>
  <sheetFormatPr defaultColWidth="9.140625" defaultRowHeight="15" x14ac:dyDescent="0.25"/>
  <cols>
    <col min="1" max="1" width="2.140625" style="5" customWidth="1"/>
    <col min="2" max="2" width="31.42578125" style="5" customWidth="1"/>
    <col min="3" max="16384" width="9.140625" style="5"/>
  </cols>
  <sheetData>
    <row r="5" spans="2:6" ht="24" thickBot="1" x14ac:dyDescent="0.4">
      <c r="B5" s="67" t="s">
        <v>25</v>
      </c>
    </row>
    <row r="6" spans="2:6" x14ac:dyDescent="0.25">
      <c r="B6" s="46"/>
      <c r="C6" s="30">
        <v>2018</v>
      </c>
      <c r="D6" s="30">
        <v>2019</v>
      </c>
      <c r="E6" s="90">
        <v>2020</v>
      </c>
      <c r="F6" s="92">
        <v>2021</v>
      </c>
    </row>
    <row r="7" spans="2:6" x14ac:dyDescent="0.25">
      <c r="B7" s="47" t="s">
        <v>10</v>
      </c>
      <c r="C7" s="14">
        <v>6</v>
      </c>
      <c r="D7" s="14">
        <v>12</v>
      </c>
      <c r="E7" s="91">
        <v>11</v>
      </c>
      <c r="F7" s="93">
        <v>11</v>
      </c>
    </row>
    <row r="8" spans="2:6" x14ac:dyDescent="0.25">
      <c r="B8" s="47" t="s">
        <v>1</v>
      </c>
      <c r="C8" s="14">
        <v>3</v>
      </c>
      <c r="D8" s="14">
        <v>5</v>
      </c>
      <c r="E8" s="91">
        <v>6</v>
      </c>
      <c r="F8" s="94">
        <v>5</v>
      </c>
    </row>
    <row r="9" spans="2:6" ht="15.75" thickBot="1" x14ac:dyDescent="0.3">
      <c r="B9" s="48" t="s">
        <v>26</v>
      </c>
      <c r="C9" s="49">
        <v>0</v>
      </c>
      <c r="D9" s="42">
        <v>0</v>
      </c>
      <c r="E9" s="81">
        <v>0</v>
      </c>
      <c r="F9" s="78">
        <v>0</v>
      </c>
    </row>
    <row r="11" spans="2:6" ht="15" customHeight="1" x14ac:dyDescent="0.25">
      <c r="B11" s="5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Markedsmisbrugssager</vt:lpstr>
      <vt:lpstr>Oplysningsforpligtelser</vt:lpstr>
      <vt:lpstr>Prospektregler</vt:lpstr>
      <vt:lpstr>Transaktionsindberetninger</vt:lpstr>
      <vt:lpstr>Short selling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Hedegaard Rasmussen (FT)</dc:creator>
  <cp:lastModifiedBy>Henrik Brarup Damgaard (FT)</cp:lastModifiedBy>
  <cp:lastPrinted>2021-02-05T15:09:17Z</cp:lastPrinted>
  <dcterms:created xsi:type="dcterms:W3CDTF">2017-03-20T07:58:54Z</dcterms:created>
  <dcterms:modified xsi:type="dcterms:W3CDTF">2022-03-10T06:48:31Z</dcterms:modified>
</cp:coreProperties>
</file>